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ndra\"/>
    </mc:Choice>
  </mc:AlternateContent>
  <xr:revisionPtr revIDLastSave="0" documentId="13_ncr:1_{09EE2125-DE5C-422C-A862-4C551F681B0E}" xr6:coauthVersionLast="47" xr6:coauthVersionMax="47" xr10:uidLastSave="{00000000-0000-0000-0000-000000000000}"/>
  <bookViews>
    <workbookView xWindow="-120" yWindow="-120" windowWidth="20730" windowHeight="11280" tabRatio="185" xr2:uid="{F969EFDC-B8C6-48AD-9127-4795D63DB5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53" i="1" l="1"/>
  <c r="AQ3751" i="1"/>
  <c r="AP3751" i="1"/>
  <c r="AR3751" i="1" s="1"/>
  <c r="AO3751" i="1"/>
  <c r="AN3751" i="1"/>
  <c r="AM3751" i="1"/>
  <c r="AL3751" i="1"/>
  <c r="AR3750" i="1"/>
  <c r="AQ3750" i="1"/>
  <c r="AP3750" i="1"/>
  <c r="AO3750" i="1"/>
  <c r="AN3750" i="1"/>
  <c r="AM3750" i="1"/>
  <c r="AL3750" i="1"/>
  <c r="AR3749" i="1"/>
  <c r="AQ3749" i="1"/>
  <c r="AP3749" i="1"/>
  <c r="AO3749" i="1"/>
  <c r="AN3749" i="1"/>
  <c r="AM3749" i="1"/>
  <c r="AL3749" i="1"/>
  <c r="AQ3748" i="1"/>
  <c r="AP3748" i="1"/>
  <c r="AO3748" i="1"/>
  <c r="AR3748" i="1" s="1"/>
  <c r="AN3748" i="1"/>
  <c r="AM3748" i="1"/>
  <c r="AL3748" i="1"/>
  <c r="AQ3747" i="1"/>
  <c r="AP3747" i="1"/>
  <c r="AO3747" i="1"/>
  <c r="AR3747" i="1" s="1"/>
  <c r="AN3747" i="1"/>
  <c r="AM3747" i="1"/>
  <c r="AL3747" i="1"/>
  <c r="AR3746" i="1"/>
  <c r="AQ3746" i="1"/>
  <c r="AP3746" i="1"/>
  <c r="AO3746" i="1"/>
  <c r="AN3746" i="1"/>
  <c r="AM3746" i="1"/>
  <c r="AL3746" i="1"/>
  <c r="AR3745" i="1"/>
  <c r="AQ3745" i="1"/>
  <c r="AP3745" i="1"/>
  <c r="AO3745" i="1"/>
  <c r="AN3745" i="1"/>
  <c r="AM3745" i="1"/>
  <c r="AL3745" i="1"/>
  <c r="AQ3744" i="1"/>
  <c r="AP3744" i="1"/>
  <c r="AO3744" i="1"/>
  <c r="AR3744" i="1" s="1"/>
  <c r="AN3744" i="1"/>
  <c r="AM3744" i="1"/>
  <c r="AL3744" i="1"/>
  <c r="AQ3743" i="1"/>
  <c r="AP3743" i="1"/>
  <c r="AO3743" i="1"/>
  <c r="AR3743" i="1" s="1"/>
  <c r="AN3743" i="1"/>
  <c r="AM3743" i="1"/>
  <c r="AL3743" i="1"/>
  <c r="AR3742" i="1"/>
  <c r="AQ3742" i="1"/>
  <c r="AP3742" i="1"/>
  <c r="AO3742" i="1"/>
  <c r="AN3742" i="1"/>
  <c r="AM3742" i="1"/>
  <c r="AL3742" i="1"/>
  <c r="AN3740" i="1"/>
  <c r="AM3740" i="1"/>
  <c r="AL3740" i="1"/>
  <c r="L4108" i="1"/>
  <c r="K4108" i="1"/>
  <c r="J4108" i="1"/>
  <c r="L4107" i="1"/>
  <c r="K4107" i="1"/>
  <c r="J4107" i="1"/>
  <c r="L4106" i="1"/>
  <c r="K4106" i="1"/>
  <c r="J4106" i="1"/>
  <c r="L4105" i="1"/>
  <c r="K4105" i="1"/>
  <c r="J4105" i="1"/>
  <c r="L4104" i="1"/>
  <c r="K4104" i="1"/>
  <c r="J4104" i="1"/>
  <c r="L4103" i="1"/>
  <c r="K4103" i="1"/>
  <c r="J4103" i="1"/>
  <c r="L4102" i="1"/>
  <c r="K4102" i="1"/>
  <c r="J4102" i="1"/>
  <c r="L4101" i="1"/>
  <c r="K4101" i="1"/>
  <c r="J4101" i="1"/>
  <c r="L4100" i="1"/>
  <c r="K4100" i="1"/>
  <c r="J4100" i="1"/>
  <c r="L4099" i="1"/>
  <c r="K4099" i="1"/>
  <c r="J4099" i="1"/>
  <c r="T4078" i="1"/>
  <c r="V4077" i="1"/>
  <c r="U4077" i="1"/>
  <c r="T4074" i="1"/>
  <c r="T4071" i="1"/>
  <c r="V4069" i="1"/>
  <c r="U4069" i="1"/>
  <c r="L4058" i="1"/>
  <c r="V4078" i="1" s="1"/>
  <c r="K4058" i="1"/>
  <c r="U4078" i="1" s="1"/>
  <c r="J4058" i="1"/>
  <c r="L4057" i="1"/>
  <c r="K4057" i="1"/>
  <c r="J4057" i="1"/>
  <c r="T4077" i="1" s="1"/>
  <c r="L4056" i="1"/>
  <c r="V4076" i="1" s="1"/>
  <c r="K4056" i="1"/>
  <c r="U4076" i="1" s="1"/>
  <c r="J4056" i="1"/>
  <c r="T4076" i="1" s="1"/>
  <c r="L4055" i="1"/>
  <c r="V4075" i="1" s="1"/>
  <c r="K4055" i="1"/>
  <c r="U4075" i="1" s="1"/>
  <c r="J4055" i="1"/>
  <c r="T4075" i="1" s="1"/>
  <c r="L4054" i="1"/>
  <c r="V4074" i="1" s="1"/>
  <c r="K4054" i="1"/>
  <c r="U4074" i="1" s="1"/>
  <c r="J4054" i="1"/>
  <c r="L4053" i="1"/>
  <c r="V4073" i="1" s="1"/>
  <c r="K4053" i="1"/>
  <c r="U4073" i="1" s="1"/>
  <c r="J4053" i="1"/>
  <c r="T4073" i="1" s="1"/>
  <c r="L4052" i="1"/>
  <c r="V4072" i="1" s="1"/>
  <c r="K4052" i="1"/>
  <c r="U4072" i="1" s="1"/>
  <c r="J4052" i="1"/>
  <c r="T4072" i="1" s="1"/>
  <c r="L4051" i="1"/>
  <c r="V4071" i="1" s="1"/>
  <c r="K4051" i="1"/>
  <c r="U4071" i="1" s="1"/>
  <c r="J4051" i="1"/>
  <c r="L4050" i="1"/>
  <c r="V4070" i="1" s="1"/>
  <c r="K4050" i="1"/>
  <c r="U4070" i="1" s="1"/>
  <c r="J4050" i="1"/>
  <c r="L4049" i="1"/>
  <c r="K4049" i="1"/>
  <c r="J4049" i="1"/>
  <c r="L4036" i="1"/>
  <c r="K4036" i="1"/>
  <c r="J4036" i="1"/>
  <c r="L4035" i="1"/>
  <c r="K4035" i="1"/>
  <c r="J4035" i="1"/>
  <c r="L4034" i="1"/>
  <c r="K4034" i="1"/>
  <c r="J4034" i="1"/>
  <c r="L4033" i="1"/>
  <c r="K4033" i="1"/>
  <c r="J4033" i="1"/>
  <c r="L4032" i="1"/>
  <c r="K4032" i="1"/>
  <c r="J4032" i="1"/>
  <c r="L4031" i="1"/>
  <c r="K4031" i="1"/>
  <c r="J4031" i="1"/>
  <c r="L4030" i="1"/>
  <c r="K4030" i="1"/>
  <c r="J4030" i="1"/>
  <c r="L4029" i="1"/>
  <c r="K4029" i="1"/>
  <c r="J4029" i="1"/>
  <c r="L4028" i="1"/>
  <c r="K4028" i="1"/>
  <c r="J4028" i="1"/>
  <c r="L4027" i="1"/>
  <c r="K4027" i="1"/>
  <c r="J4027" i="1"/>
  <c r="L3986" i="1"/>
  <c r="V4006" i="1" s="1"/>
  <c r="K3986" i="1"/>
  <c r="U4006" i="1" s="1"/>
  <c r="J3986" i="1"/>
  <c r="L3985" i="1"/>
  <c r="V4005" i="1" s="1"/>
  <c r="K3985" i="1"/>
  <c r="U4005" i="1" s="1"/>
  <c r="J3985" i="1"/>
  <c r="T4005" i="1" s="1"/>
  <c r="L3984" i="1"/>
  <c r="V4004" i="1" s="1"/>
  <c r="K3984" i="1"/>
  <c r="U4004" i="1" s="1"/>
  <c r="J3984" i="1"/>
  <c r="T4004" i="1" s="1"/>
  <c r="L3983" i="1"/>
  <c r="V4003" i="1" s="1"/>
  <c r="K3983" i="1"/>
  <c r="U4003" i="1" s="1"/>
  <c r="J3983" i="1"/>
  <c r="T4003" i="1" s="1"/>
  <c r="L3982" i="1"/>
  <c r="V4002" i="1" s="1"/>
  <c r="K3982" i="1"/>
  <c r="U4002" i="1" s="1"/>
  <c r="J3982" i="1"/>
  <c r="T4002" i="1" s="1"/>
  <c r="L3981" i="1"/>
  <c r="V4001" i="1" s="1"/>
  <c r="K3981" i="1"/>
  <c r="U4001" i="1" s="1"/>
  <c r="J3981" i="1"/>
  <c r="T4001" i="1" s="1"/>
  <c r="L3980" i="1"/>
  <c r="V4000" i="1" s="1"/>
  <c r="K3980" i="1"/>
  <c r="U4000" i="1" s="1"/>
  <c r="J3980" i="1"/>
  <c r="T4000" i="1" s="1"/>
  <c r="L3979" i="1"/>
  <c r="V3999" i="1" s="1"/>
  <c r="K3979" i="1"/>
  <c r="U3999" i="1" s="1"/>
  <c r="J3979" i="1"/>
  <c r="T3999" i="1" s="1"/>
  <c r="L3978" i="1"/>
  <c r="V3998" i="1" s="1"/>
  <c r="K3978" i="1"/>
  <c r="U3998" i="1" s="1"/>
  <c r="J3978" i="1"/>
  <c r="T3998" i="1" s="1"/>
  <c r="L3977" i="1"/>
  <c r="V3997" i="1" s="1"/>
  <c r="K3977" i="1"/>
  <c r="U3997" i="1" s="1"/>
  <c r="J3977" i="1"/>
  <c r="T3997" i="1" s="1"/>
  <c r="L3964" i="1"/>
  <c r="K3964" i="1"/>
  <c r="J3964" i="1"/>
  <c r="L3963" i="1"/>
  <c r="K3963" i="1"/>
  <c r="J3963" i="1"/>
  <c r="L3962" i="1"/>
  <c r="K3962" i="1"/>
  <c r="J3962" i="1"/>
  <c r="L3961" i="1"/>
  <c r="K3961" i="1"/>
  <c r="J3961" i="1"/>
  <c r="L3960" i="1"/>
  <c r="K3960" i="1"/>
  <c r="J3960" i="1"/>
  <c r="L3959" i="1"/>
  <c r="K3959" i="1"/>
  <c r="J3959" i="1"/>
  <c r="L3958" i="1"/>
  <c r="K3958" i="1"/>
  <c r="J3958" i="1"/>
  <c r="L3957" i="1"/>
  <c r="K3957" i="1"/>
  <c r="J3957" i="1"/>
  <c r="L3956" i="1"/>
  <c r="K3956" i="1"/>
  <c r="J3956" i="1"/>
  <c r="L3955" i="1"/>
  <c r="K3955" i="1"/>
  <c r="J3955" i="1"/>
  <c r="U3929" i="1"/>
  <c r="V3925" i="1"/>
  <c r="L3914" i="1"/>
  <c r="V3934" i="1" s="1"/>
  <c r="K3914" i="1"/>
  <c r="U3934" i="1" s="1"/>
  <c r="J3914" i="1"/>
  <c r="L3913" i="1"/>
  <c r="V3933" i="1" s="1"/>
  <c r="K3913" i="1"/>
  <c r="U3933" i="1" s="1"/>
  <c r="J3913" i="1"/>
  <c r="T3933" i="1" s="1"/>
  <c r="L3912" i="1"/>
  <c r="V3932" i="1" s="1"/>
  <c r="K3912" i="1"/>
  <c r="U3932" i="1" s="1"/>
  <c r="J3912" i="1"/>
  <c r="T3932" i="1" s="1"/>
  <c r="L3911" i="1"/>
  <c r="V3931" i="1" s="1"/>
  <c r="K3911" i="1"/>
  <c r="U3931" i="1" s="1"/>
  <c r="J3911" i="1"/>
  <c r="T3931" i="1" s="1"/>
  <c r="L3910" i="1"/>
  <c r="V3930" i="1" s="1"/>
  <c r="K3910" i="1"/>
  <c r="U3930" i="1" s="1"/>
  <c r="J3910" i="1"/>
  <c r="L3909" i="1"/>
  <c r="V3929" i="1" s="1"/>
  <c r="K3909" i="1"/>
  <c r="J3909" i="1"/>
  <c r="T3929" i="1" s="1"/>
  <c r="L3908" i="1"/>
  <c r="V3928" i="1" s="1"/>
  <c r="K3908" i="1"/>
  <c r="U3928" i="1" s="1"/>
  <c r="J3908" i="1"/>
  <c r="T3928" i="1" s="1"/>
  <c r="L3907" i="1"/>
  <c r="V3927" i="1" s="1"/>
  <c r="K3907" i="1"/>
  <c r="U3927" i="1" s="1"/>
  <c r="J3907" i="1"/>
  <c r="T3927" i="1" s="1"/>
  <c r="L3906" i="1"/>
  <c r="V3926" i="1" s="1"/>
  <c r="K3906" i="1"/>
  <c r="U3926" i="1" s="1"/>
  <c r="J3906" i="1"/>
  <c r="L3905" i="1"/>
  <c r="K3905" i="1"/>
  <c r="U3925" i="1" s="1"/>
  <c r="J3905" i="1"/>
  <c r="T3925" i="1" s="1"/>
  <c r="L3892" i="1"/>
  <c r="K3892" i="1"/>
  <c r="J3892" i="1"/>
  <c r="L3891" i="1"/>
  <c r="K3891" i="1"/>
  <c r="J3891" i="1"/>
  <c r="L3890" i="1"/>
  <c r="K3890" i="1"/>
  <c r="J3890" i="1"/>
  <c r="L3889" i="1"/>
  <c r="K3889" i="1"/>
  <c r="J3889" i="1"/>
  <c r="L3888" i="1"/>
  <c r="K3888" i="1"/>
  <c r="J3888" i="1"/>
  <c r="L3887" i="1"/>
  <c r="K3887" i="1"/>
  <c r="J3887" i="1"/>
  <c r="L3886" i="1"/>
  <c r="K3886" i="1"/>
  <c r="J3886" i="1"/>
  <c r="L3885" i="1"/>
  <c r="K3885" i="1"/>
  <c r="J3885" i="1"/>
  <c r="L3884" i="1"/>
  <c r="K3884" i="1"/>
  <c r="J3884" i="1"/>
  <c r="L3883" i="1"/>
  <c r="K3883" i="1"/>
  <c r="J3883" i="1"/>
  <c r="T3862" i="1"/>
  <c r="L3842" i="1"/>
  <c r="V3862" i="1" s="1"/>
  <c r="K3842" i="1"/>
  <c r="U3862" i="1" s="1"/>
  <c r="J3842" i="1"/>
  <c r="L3841" i="1"/>
  <c r="V3861" i="1" s="1"/>
  <c r="K3841" i="1"/>
  <c r="U3861" i="1" s="1"/>
  <c r="J3841" i="1"/>
  <c r="T3861" i="1" s="1"/>
  <c r="L3840" i="1"/>
  <c r="V3860" i="1" s="1"/>
  <c r="K3840" i="1"/>
  <c r="U3860" i="1" s="1"/>
  <c r="J3840" i="1"/>
  <c r="T3860" i="1" s="1"/>
  <c r="L3839" i="1"/>
  <c r="V3859" i="1" s="1"/>
  <c r="K3839" i="1"/>
  <c r="U3859" i="1" s="1"/>
  <c r="J3839" i="1"/>
  <c r="T3859" i="1" s="1"/>
  <c r="L3838" i="1"/>
  <c r="V3858" i="1" s="1"/>
  <c r="K3838" i="1"/>
  <c r="U3858" i="1" s="1"/>
  <c r="J3838" i="1"/>
  <c r="L3837" i="1"/>
  <c r="V3857" i="1" s="1"/>
  <c r="K3837" i="1"/>
  <c r="U3857" i="1" s="1"/>
  <c r="J3837" i="1"/>
  <c r="T3857" i="1" s="1"/>
  <c r="L3836" i="1"/>
  <c r="V3856" i="1" s="1"/>
  <c r="K3836" i="1"/>
  <c r="U3856" i="1" s="1"/>
  <c r="J3836" i="1"/>
  <c r="T3856" i="1" s="1"/>
  <c r="L3835" i="1"/>
  <c r="V3855" i="1" s="1"/>
  <c r="K3835" i="1"/>
  <c r="U3855" i="1" s="1"/>
  <c r="J3835" i="1"/>
  <c r="L3834" i="1"/>
  <c r="V3854" i="1" s="1"/>
  <c r="K3834" i="1"/>
  <c r="U3854" i="1" s="1"/>
  <c r="J3834" i="1"/>
  <c r="L3833" i="1"/>
  <c r="V3853" i="1" s="1"/>
  <c r="K3833" i="1"/>
  <c r="U3853" i="1" s="1"/>
  <c r="J3833" i="1"/>
  <c r="T3853" i="1" s="1"/>
  <c r="L3820" i="1"/>
  <c r="K3820" i="1"/>
  <c r="J3820" i="1"/>
  <c r="L3819" i="1"/>
  <c r="K3819" i="1"/>
  <c r="J3819" i="1"/>
  <c r="L3818" i="1"/>
  <c r="K3818" i="1"/>
  <c r="J3818" i="1"/>
  <c r="L3817" i="1"/>
  <c r="K3817" i="1"/>
  <c r="J3817" i="1"/>
  <c r="L3816" i="1"/>
  <c r="K3816" i="1"/>
  <c r="J3816" i="1"/>
  <c r="L3815" i="1"/>
  <c r="K3815" i="1"/>
  <c r="J3815" i="1"/>
  <c r="L3814" i="1"/>
  <c r="K3814" i="1"/>
  <c r="J3814" i="1"/>
  <c r="L3813" i="1"/>
  <c r="K3813" i="1"/>
  <c r="J3813" i="1"/>
  <c r="L3812" i="1"/>
  <c r="K3812" i="1"/>
  <c r="J3812" i="1"/>
  <c r="L3811" i="1"/>
  <c r="K3811" i="1"/>
  <c r="J3811" i="1"/>
  <c r="V3788" i="1"/>
  <c r="T3782" i="1"/>
  <c r="L3770" i="1"/>
  <c r="V3790" i="1" s="1"/>
  <c r="K3770" i="1"/>
  <c r="U3790" i="1" s="1"/>
  <c r="J3770" i="1"/>
  <c r="L3769" i="1"/>
  <c r="V3789" i="1" s="1"/>
  <c r="K3769" i="1"/>
  <c r="J3769" i="1"/>
  <c r="T3789" i="1" s="1"/>
  <c r="L3768" i="1"/>
  <c r="K3768" i="1"/>
  <c r="U3788" i="1" s="1"/>
  <c r="J3768" i="1"/>
  <c r="T3788" i="1" s="1"/>
  <c r="L3767" i="1"/>
  <c r="V3787" i="1" s="1"/>
  <c r="K3767" i="1"/>
  <c r="U3787" i="1" s="1"/>
  <c r="J3767" i="1"/>
  <c r="T3787" i="1" s="1"/>
  <c r="L3766" i="1"/>
  <c r="V3786" i="1" s="1"/>
  <c r="K3766" i="1"/>
  <c r="U3786" i="1" s="1"/>
  <c r="J3766" i="1"/>
  <c r="L3765" i="1"/>
  <c r="V3785" i="1" s="1"/>
  <c r="K3765" i="1"/>
  <c r="J3765" i="1"/>
  <c r="T3785" i="1" s="1"/>
  <c r="L3764" i="1"/>
  <c r="V3784" i="1" s="1"/>
  <c r="K3764" i="1"/>
  <c r="U3784" i="1" s="1"/>
  <c r="J3764" i="1"/>
  <c r="T3784" i="1" s="1"/>
  <c r="L3763" i="1"/>
  <c r="V3783" i="1" s="1"/>
  <c r="K3763" i="1"/>
  <c r="U3783" i="1" s="1"/>
  <c r="J3763" i="1"/>
  <c r="T3783" i="1" s="1"/>
  <c r="L3762" i="1"/>
  <c r="V3782" i="1" s="1"/>
  <c r="K3762" i="1"/>
  <c r="U3782" i="1" s="1"/>
  <c r="J3762" i="1"/>
  <c r="L3761" i="1"/>
  <c r="V3781" i="1" s="1"/>
  <c r="K3761" i="1"/>
  <c r="U3781" i="1" s="1"/>
  <c r="J3761" i="1"/>
  <c r="T3781" i="1" s="1"/>
  <c r="L3748" i="1"/>
  <c r="K3748" i="1"/>
  <c r="J3748" i="1"/>
  <c r="L3747" i="1"/>
  <c r="K3747" i="1"/>
  <c r="J3747" i="1"/>
  <c r="L3746" i="1"/>
  <c r="K3746" i="1"/>
  <c r="J3746" i="1"/>
  <c r="L3745" i="1"/>
  <c r="K3745" i="1"/>
  <c r="J3745" i="1"/>
  <c r="L3744" i="1"/>
  <c r="K3744" i="1"/>
  <c r="J3744" i="1"/>
  <c r="L3743" i="1"/>
  <c r="K3743" i="1"/>
  <c r="J3743" i="1"/>
  <c r="L3742" i="1"/>
  <c r="K3742" i="1"/>
  <c r="J3742" i="1"/>
  <c r="L3741" i="1"/>
  <c r="K3741" i="1"/>
  <c r="J3741" i="1"/>
  <c r="L3740" i="1"/>
  <c r="K3740" i="1"/>
  <c r="J3740" i="1"/>
  <c r="L3739" i="1"/>
  <c r="K3739" i="1"/>
  <c r="J3739" i="1"/>
  <c r="T3718" i="1"/>
  <c r="L3698" i="1"/>
  <c r="V3718" i="1" s="1"/>
  <c r="K3698" i="1"/>
  <c r="U3718" i="1" s="1"/>
  <c r="J3698" i="1"/>
  <c r="L3697" i="1"/>
  <c r="V3717" i="1" s="1"/>
  <c r="K3697" i="1"/>
  <c r="U3717" i="1" s="1"/>
  <c r="J3697" i="1"/>
  <c r="T3717" i="1" s="1"/>
  <c r="L3696" i="1"/>
  <c r="V3716" i="1" s="1"/>
  <c r="K3696" i="1"/>
  <c r="U3716" i="1" s="1"/>
  <c r="J3696" i="1"/>
  <c r="T3716" i="1" s="1"/>
  <c r="L3695" i="1"/>
  <c r="V3715" i="1" s="1"/>
  <c r="K3695" i="1"/>
  <c r="U3715" i="1" s="1"/>
  <c r="J3695" i="1"/>
  <c r="T3715" i="1" s="1"/>
  <c r="L3694" i="1"/>
  <c r="V3714" i="1" s="1"/>
  <c r="K3694" i="1"/>
  <c r="U3714" i="1" s="1"/>
  <c r="J3694" i="1"/>
  <c r="L3693" i="1"/>
  <c r="V3713" i="1" s="1"/>
  <c r="K3693" i="1"/>
  <c r="U3713" i="1" s="1"/>
  <c r="J3693" i="1"/>
  <c r="T3713" i="1" s="1"/>
  <c r="L3692" i="1"/>
  <c r="V3712" i="1" s="1"/>
  <c r="K3692" i="1"/>
  <c r="U3712" i="1" s="1"/>
  <c r="J3692" i="1"/>
  <c r="T3712" i="1" s="1"/>
  <c r="L3691" i="1"/>
  <c r="V3711" i="1" s="1"/>
  <c r="K3691" i="1"/>
  <c r="U3711" i="1" s="1"/>
  <c r="J3691" i="1"/>
  <c r="L3690" i="1"/>
  <c r="V3710" i="1" s="1"/>
  <c r="K3690" i="1"/>
  <c r="U3710" i="1" s="1"/>
  <c r="J3690" i="1"/>
  <c r="T3710" i="1" s="1"/>
  <c r="L3689" i="1"/>
  <c r="V3709" i="1" s="1"/>
  <c r="K3689" i="1"/>
  <c r="U3709" i="1" s="1"/>
  <c r="J3689" i="1"/>
  <c r="T3709" i="1" s="1"/>
  <c r="L3676" i="1"/>
  <c r="K3676" i="1"/>
  <c r="J3676" i="1"/>
  <c r="L3675" i="1"/>
  <c r="K3675" i="1"/>
  <c r="J3675" i="1"/>
  <c r="L3674" i="1"/>
  <c r="K3674" i="1"/>
  <c r="J3674" i="1"/>
  <c r="L3673" i="1"/>
  <c r="K3673" i="1"/>
  <c r="J3673" i="1"/>
  <c r="L3672" i="1"/>
  <c r="K3672" i="1"/>
  <c r="J3672" i="1"/>
  <c r="L3671" i="1"/>
  <c r="K3671" i="1"/>
  <c r="J3671" i="1"/>
  <c r="L3670" i="1"/>
  <c r="K3670" i="1"/>
  <c r="J3670" i="1"/>
  <c r="L3669" i="1"/>
  <c r="K3669" i="1"/>
  <c r="J3669" i="1"/>
  <c r="L3668" i="1"/>
  <c r="K3668" i="1"/>
  <c r="J3668" i="1"/>
  <c r="L3667" i="1"/>
  <c r="K3667" i="1"/>
  <c r="J3667" i="1"/>
  <c r="T3646" i="1"/>
  <c r="V3644" i="1"/>
  <c r="T3638" i="1"/>
  <c r="L3626" i="1"/>
  <c r="V3646" i="1" s="1"/>
  <c r="K3626" i="1"/>
  <c r="U3646" i="1" s="1"/>
  <c r="J3626" i="1"/>
  <c r="L3625" i="1"/>
  <c r="V3645" i="1" s="1"/>
  <c r="K3625" i="1"/>
  <c r="U3645" i="1" s="1"/>
  <c r="J3625" i="1"/>
  <c r="T3645" i="1" s="1"/>
  <c r="L3624" i="1"/>
  <c r="K3624" i="1"/>
  <c r="U3644" i="1" s="1"/>
  <c r="J3624" i="1"/>
  <c r="T3644" i="1" s="1"/>
  <c r="L3623" i="1"/>
  <c r="V3643" i="1" s="1"/>
  <c r="K3623" i="1"/>
  <c r="U3643" i="1" s="1"/>
  <c r="J3623" i="1"/>
  <c r="T3643" i="1" s="1"/>
  <c r="L3622" i="1"/>
  <c r="V3642" i="1" s="1"/>
  <c r="K3622" i="1"/>
  <c r="U3642" i="1" s="1"/>
  <c r="J3622" i="1"/>
  <c r="L3621" i="1"/>
  <c r="V3641" i="1" s="1"/>
  <c r="K3621" i="1"/>
  <c r="U3641" i="1" s="1"/>
  <c r="J3621" i="1"/>
  <c r="T3641" i="1" s="1"/>
  <c r="L3620" i="1"/>
  <c r="V3640" i="1" s="1"/>
  <c r="K3620" i="1"/>
  <c r="U3640" i="1" s="1"/>
  <c r="J3620" i="1"/>
  <c r="T3640" i="1" s="1"/>
  <c r="L3619" i="1"/>
  <c r="V3639" i="1" s="1"/>
  <c r="K3619" i="1"/>
  <c r="U3639" i="1" s="1"/>
  <c r="J3619" i="1"/>
  <c r="T3639" i="1" s="1"/>
  <c r="L3618" i="1"/>
  <c r="V3638" i="1" s="1"/>
  <c r="K3618" i="1"/>
  <c r="U3638" i="1" s="1"/>
  <c r="J3618" i="1"/>
  <c r="L3617" i="1"/>
  <c r="V3637" i="1" s="1"/>
  <c r="K3617" i="1"/>
  <c r="U3637" i="1" s="1"/>
  <c r="J3617" i="1"/>
  <c r="T3637" i="1" s="1"/>
  <c r="L3604" i="1"/>
  <c r="K3604" i="1"/>
  <c r="J3604" i="1"/>
  <c r="L3603" i="1"/>
  <c r="K3603" i="1"/>
  <c r="J3603" i="1"/>
  <c r="L3602" i="1"/>
  <c r="K3602" i="1"/>
  <c r="J3602" i="1"/>
  <c r="L3601" i="1"/>
  <c r="K3601" i="1"/>
  <c r="J3601" i="1"/>
  <c r="L3600" i="1"/>
  <c r="K3600" i="1"/>
  <c r="J3600" i="1"/>
  <c r="L3599" i="1"/>
  <c r="K3599" i="1"/>
  <c r="J3599" i="1"/>
  <c r="L3598" i="1"/>
  <c r="K3598" i="1"/>
  <c r="J3598" i="1"/>
  <c r="L3597" i="1"/>
  <c r="K3597" i="1"/>
  <c r="J3597" i="1"/>
  <c r="L3596" i="1"/>
  <c r="K3596" i="1"/>
  <c r="J3596" i="1"/>
  <c r="L3595" i="1"/>
  <c r="K3595" i="1"/>
  <c r="J3595" i="1"/>
  <c r="V3573" i="1"/>
  <c r="U3573" i="1"/>
  <c r="T3570" i="1"/>
  <c r="V3568" i="1"/>
  <c r="T3567" i="1"/>
  <c r="V3565" i="1"/>
  <c r="U3565" i="1"/>
  <c r="L3554" i="1"/>
  <c r="V3574" i="1" s="1"/>
  <c r="K3554" i="1"/>
  <c r="U3574" i="1" s="1"/>
  <c r="J3554" i="1"/>
  <c r="T3574" i="1" s="1"/>
  <c r="L3553" i="1"/>
  <c r="K3553" i="1"/>
  <c r="J3553" i="1"/>
  <c r="T3573" i="1" s="1"/>
  <c r="L3552" i="1"/>
  <c r="V3572" i="1" s="1"/>
  <c r="K3552" i="1"/>
  <c r="U3572" i="1" s="1"/>
  <c r="J3552" i="1"/>
  <c r="T3572" i="1" s="1"/>
  <c r="L3551" i="1"/>
  <c r="V3571" i="1" s="1"/>
  <c r="K3551" i="1"/>
  <c r="U3571" i="1" s="1"/>
  <c r="J3551" i="1"/>
  <c r="T3571" i="1" s="1"/>
  <c r="L3550" i="1"/>
  <c r="V3570" i="1" s="1"/>
  <c r="K3550" i="1"/>
  <c r="U3570" i="1" s="1"/>
  <c r="J3550" i="1"/>
  <c r="L3549" i="1"/>
  <c r="V3569" i="1" s="1"/>
  <c r="K3549" i="1"/>
  <c r="U3569" i="1" s="1"/>
  <c r="J3549" i="1"/>
  <c r="T3569" i="1" s="1"/>
  <c r="L3548" i="1"/>
  <c r="K3548" i="1"/>
  <c r="U3568" i="1" s="1"/>
  <c r="J3548" i="1"/>
  <c r="T3568" i="1" s="1"/>
  <c r="L3547" i="1"/>
  <c r="V3567" i="1" s="1"/>
  <c r="K3547" i="1"/>
  <c r="U3567" i="1" s="1"/>
  <c r="J3547" i="1"/>
  <c r="L3546" i="1"/>
  <c r="V3566" i="1" s="1"/>
  <c r="K3546" i="1"/>
  <c r="U3566" i="1" s="1"/>
  <c r="J3546" i="1"/>
  <c r="L3545" i="1"/>
  <c r="K3545" i="1"/>
  <c r="J3545" i="1"/>
  <c r="L3532" i="1"/>
  <c r="K3532" i="1"/>
  <c r="J3532" i="1"/>
  <c r="L3531" i="1"/>
  <c r="K3531" i="1"/>
  <c r="J3531" i="1"/>
  <c r="L3530" i="1"/>
  <c r="K3530" i="1"/>
  <c r="J3530" i="1"/>
  <c r="L3529" i="1"/>
  <c r="K3529" i="1"/>
  <c r="J3529" i="1"/>
  <c r="L3528" i="1"/>
  <c r="K3528" i="1"/>
  <c r="J3528" i="1"/>
  <c r="L3527" i="1"/>
  <c r="K3527" i="1"/>
  <c r="J3527" i="1"/>
  <c r="L3526" i="1"/>
  <c r="K3526" i="1"/>
  <c r="J3526" i="1"/>
  <c r="L3525" i="1"/>
  <c r="K3525" i="1"/>
  <c r="J3525" i="1"/>
  <c r="L3524" i="1"/>
  <c r="K3524" i="1"/>
  <c r="J3524" i="1"/>
  <c r="L3523" i="1"/>
  <c r="K3523" i="1"/>
  <c r="J3523" i="1"/>
  <c r="L3482" i="1"/>
  <c r="V3502" i="1" s="1"/>
  <c r="K3482" i="1"/>
  <c r="U3502" i="1" s="1"/>
  <c r="J3482" i="1"/>
  <c r="L3481" i="1"/>
  <c r="V3501" i="1" s="1"/>
  <c r="K3481" i="1"/>
  <c r="U3501" i="1" s="1"/>
  <c r="J3481" i="1"/>
  <c r="T3501" i="1" s="1"/>
  <c r="L3480" i="1"/>
  <c r="V3500" i="1" s="1"/>
  <c r="K3480" i="1"/>
  <c r="U3500" i="1" s="1"/>
  <c r="J3480" i="1"/>
  <c r="T3500" i="1" s="1"/>
  <c r="L3479" i="1"/>
  <c r="V3499" i="1" s="1"/>
  <c r="K3479" i="1"/>
  <c r="U3499" i="1" s="1"/>
  <c r="J3479" i="1"/>
  <c r="T3499" i="1" s="1"/>
  <c r="L3478" i="1"/>
  <c r="V3498" i="1" s="1"/>
  <c r="K3478" i="1"/>
  <c r="U3498" i="1" s="1"/>
  <c r="J3478" i="1"/>
  <c r="T3498" i="1" s="1"/>
  <c r="L3477" i="1"/>
  <c r="V3497" i="1" s="1"/>
  <c r="K3477" i="1"/>
  <c r="U3497" i="1" s="1"/>
  <c r="J3477" i="1"/>
  <c r="T3497" i="1" s="1"/>
  <c r="L3476" i="1"/>
  <c r="V3496" i="1" s="1"/>
  <c r="K3476" i="1"/>
  <c r="U3496" i="1" s="1"/>
  <c r="J3476" i="1"/>
  <c r="T3496" i="1" s="1"/>
  <c r="L3475" i="1"/>
  <c r="V3495" i="1" s="1"/>
  <c r="K3475" i="1"/>
  <c r="U3495" i="1" s="1"/>
  <c r="J3475" i="1"/>
  <c r="T3495" i="1" s="1"/>
  <c r="L3474" i="1"/>
  <c r="V3494" i="1" s="1"/>
  <c r="K3474" i="1"/>
  <c r="U3494" i="1" s="1"/>
  <c r="J3474" i="1"/>
  <c r="T3494" i="1" s="1"/>
  <c r="L3473" i="1"/>
  <c r="V3493" i="1" s="1"/>
  <c r="K3473" i="1"/>
  <c r="U3493" i="1" s="1"/>
  <c r="J3473" i="1"/>
  <c r="T3493" i="1" s="1"/>
  <c r="L3460" i="1"/>
  <c r="K3460" i="1"/>
  <c r="J3460" i="1"/>
  <c r="L3459" i="1"/>
  <c r="K3459" i="1"/>
  <c r="J3459" i="1"/>
  <c r="L3458" i="1"/>
  <c r="K3458" i="1"/>
  <c r="J3458" i="1"/>
  <c r="L3457" i="1"/>
  <c r="K3457" i="1"/>
  <c r="J3457" i="1"/>
  <c r="L3456" i="1"/>
  <c r="K3456" i="1"/>
  <c r="J3456" i="1"/>
  <c r="L3455" i="1"/>
  <c r="K3455" i="1"/>
  <c r="J3455" i="1"/>
  <c r="L3454" i="1"/>
  <c r="K3454" i="1"/>
  <c r="J3454" i="1"/>
  <c r="L3453" i="1"/>
  <c r="K3453" i="1"/>
  <c r="J3453" i="1"/>
  <c r="L3452" i="1"/>
  <c r="K3452" i="1"/>
  <c r="J3452" i="1"/>
  <c r="L3451" i="1"/>
  <c r="K3451" i="1"/>
  <c r="J3451" i="1"/>
  <c r="V3429" i="1"/>
  <c r="U3429" i="1"/>
  <c r="T3426" i="1"/>
  <c r="V3424" i="1"/>
  <c r="T3423" i="1"/>
  <c r="V3421" i="1"/>
  <c r="U3421" i="1"/>
  <c r="L3410" i="1"/>
  <c r="V3430" i="1" s="1"/>
  <c r="K3410" i="1"/>
  <c r="U3430" i="1" s="1"/>
  <c r="J3410" i="1"/>
  <c r="T3430" i="1" s="1"/>
  <c r="L3409" i="1"/>
  <c r="K3409" i="1"/>
  <c r="J3409" i="1"/>
  <c r="T3429" i="1" s="1"/>
  <c r="L3408" i="1"/>
  <c r="V3428" i="1" s="1"/>
  <c r="K3408" i="1"/>
  <c r="U3428" i="1" s="1"/>
  <c r="J3408" i="1"/>
  <c r="T3428" i="1" s="1"/>
  <c r="L3407" i="1"/>
  <c r="V3427" i="1" s="1"/>
  <c r="K3407" i="1"/>
  <c r="U3427" i="1" s="1"/>
  <c r="J3407" i="1"/>
  <c r="T3427" i="1" s="1"/>
  <c r="L3406" i="1"/>
  <c r="V3426" i="1" s="1"/>
  <c r="K3406" i="1"/>
  <c r="J3406" i="1"/>
  <c r="L3405" i="1"/>
  <c r="V3425" i="1" s="1"/>
  <c r="K3405" i="1"/>
  <c r="U3425" i="1" s="1"/>
  <c r="J3405" i="1"/>
  <c r="T3425" i="1" s="1"/>
  <c r="L3404" i="1"/>
  <c r="K3404" i="1"/>
  <c r="U3424" i="1" s="1"/>
  <c r="J3404" i="1"/>
  <c r="T3424" i="1" s="1"/>
  <c r="L3403" i="1"/>
  <c r="V3423" i="1" s="1"/>
  <c r="K3403" i="1"/>
  <c r="U3423" i="1" s="1"/>
  <c r="J3403" i="1"/>
  <c r="L3402" i="1"/>
  <c r="V3422" i="1" s="1"/>
  <c r="K3402" i="1"/>
  <c r="U3422" i="1" s="1"/>
  <c r="J3402" i="1"/>
  <c r="L3401" i="1"/>
  <c r="K3401" i="1"/>
  <c r="J3401" i="1"/>
  <c r="L3388" i="1"/>
  <c r="K3388" i="1"/>
  <c r="J3388" i="1"/>
  <c r="L3387" i="1"/>
  <c r="K3387" i="1"/>
  <c r="J3387" i="1"/>
  <c r="L3386" i="1"/>
  <c r="K3386" i="1"/>
  <c r="J3386" i="1"/>
  <c r="L3385" i="1"/>
  <c r="K3385" i="1"/>
  <c r="J3385" i="1"/>
  <c r="L3384" i="1"/>
  <c r="K3384" i="1"/>
  <c r="J3384" i="1"/>
  <c r="L3383" i="1"/>
  <c r="K3383" i="1"/>
  <c r="J3383" i="1"/>
  <c r="L3382" i="1"/>
  <c r="K3382" i="1"/>
  <c r="J3382" i="1"/>
  <c r="L3381" i="1"/>
  <c r="K3381" i="1"/>
  <c r="J3381" i="1"/>
  <c r="L3380" i="1"/>
  <c r="K3380" i="1"/>
  <c r="J3380" i="1"/>
  <c r="L3379" i="1"/>
  <c r="K3379" i="1"/>
  <c r="J3379" i="1"/>
  <c r="L3338" i="1"/>
  <c r="V3358" i="1" s="1"/>
  <c r="K3338" i="1"/>
  <c r="U3358" i="1" s="1"/>
  <c r="J3338" i="1"/>
  <c r="L3337" i="1"/>
  <c r="V3357" i="1" s="1"/>
  <c r="K3337" i="1"/>
  <c r="U3357" i="1" s="1"/>
  <c r="J3337" i="1"/>
  <c r="T3357" i="1" s="1"/>
  <c r="L3336" i="1"/>
  <c r="V3356" i="1" s="1"/>
  <c r="K3336" i="1"/>
  <c r="U3356" i="1" s="1"/>
  <c r="J3336" i="1"/>
  <c r="T3356" i="1" s="1"/>
  <c r="L3335" i="1"/>
  <c r="V3355" i="1" s="1"/>
  <c r="K3335" i="1"/>
  <c r="U3355" i="1" s="1"/>
  <c r="J3335" i="1"/>
  <c r="T3355" i="1" s="1"/>
  <c r="L3334" i="1"/>
  <c r="V3354" i="1" s="1"/>
  <c r="K3334" i="1"/>
  <c r="U3354" i="1" s="1"/>
  <c r="J3334" i="1"/>
  <c r="T3354" i="1" s="1"/>
  <c r="L3333" i="1"/>
  <c r="V3353" i="1" s="1"/>
  <c r="K3333" i="1"/>
  <c r="U3353" i="1" s="1"/>
  <c r="J3333" i="1"/>
  <c r="T3353" i="1" s="1"/>
  <c r="L3332" i="1"/>
  <c r="V3352" i="1" s="1"/>
  <c r="K3332" i="1"/>
  <c r="U3352" i="1" s="1"/>
  <c r="J3332" i="1"/>
  <c r="T3352" i="1" s="1"/>
  <c r="L3331" i="1"/>
  <c r="V3351" i="1" s="1"/>
  <c r="K3331" i="1"/>
  <c r="U3351" i="1" s="1"/>
  <c r="J3331" i="1"/>
  <c r="T3351" i="1" s="1"/>
  <c r="L3330" i="1"/>
  <c r="V3350" i="1" s="1"/>
  <c r="K3330" i="1"/>
  <c r="U3350" i="1" s="1"/>
  <c r="J3330" i="1"/>
  <c r="T3350" i="1" s="1"/>
  <c r="L3329" i="1"/>
  <c r="V3349" i="1" s="1"/>
  <c r="K3329" i="1"/>
  <c r="U3349" i="1" s="1"/>
  <c r="J3329" i="1"/>
  <c r="T3349" i="1" s="1"/>
  <c r="L3316" i="1"/>
  <c r="K3316" i="1"/>
  <c r="J3316" i="1"/>
  <c r="L3315" i="1"/>
  <c r="K3315" i="1"/>
  <c r="J3315" i="1"/>
  <c r="L3314" i="1"/>
  <c r="K3314" i="1"/>
  <c r="J3314" i="1"/>
  <c r="L3313" i="1"/>
  <c r="K3313" i="1"/>
  <c r="J3313" i="1"/>
  <c r="L3312" i="1"/>
  <c r="K3312" i="1"/>
  <c r="J3312" i="1"/>
  <c r="L3311" i="1"/>
  <c r="K3311" i="1"/>
  <c r="J3311" i="1"/>
  <c r="L3310" i="1"/>
  <c r="K3310" i="1"/>
  <c r="J3310" i="1"/>
  <c r="L3309" i="1"/>
  <c r="K3309" i="1"/>
  <c r="J3309" i="1"/>
  <c r="L3308" i="1"/>
  <c r="K3308" i="1"/>
  <c r="J3308" i="1"/>
  <c r="L3307" i="1"/>
  <c r="K3307" i="1"/>
  <c r="J3307" i="1"/>
  <c r="L3266" i="1"/>
  <c r="V3286" i="1" s="1"/>
  <c r="K3266" i="1"/>
  <c r="U3286" i="1" s="1"/>
  <c r="J3266" i="1"/>
  <c r="L3265" i="1"/>
  <c r="V3285" i="1" s="1"/>
  <c r="K3265" i="1"/>
  <c r="U3285" i="1" s="1"/>
  <c r="J3265" i="1"/>
  <c r="T3285" i="1" s="1"/>
  <c r="L3264" i="1"/>
  <c r="V3284" i="1" s="1"/>
  <c r="K3264" i="1"/>
  <c r="U3284" i="1" s="1"/>
  <c r="J3264" i="1"/>
  <c r="T3284" i="1" s="1"/>
  <c r="L3263" i="1"/>
  <c r="V3283" i="1" s="1"/>
  <c r="K3263" i="1"/>
  <c r="U3283" i="1" s="1"/>
  <c r="J3263" i="1"/>
  <c r="T3283" i="1" s="1"/>
  <c r="L3262" i="1"/>
  <c r="V3282" i="1" s="1"/>
  <c r="K3262" i="1"/>
  <c r="U3282" i="1" s="1"/>
  <c r="J3262" i="1"/>
  <c r="T3282" i="1" s="1"/>
  <c r="L3261" i="1"/>
  <c r="V3281" i="1" s="1"/>
  <c r="K3261" i="1"/>
  <c r="U3281" i="1" s="1"/>
  <c r="J3261" i="1"/>
  <c r="T3281" i="1" s="1"/>
  <c r="L3260" i="1"/>
  <c r="V3280" i="1" s="1"/>
  <c r="K3260" i="1"/>
  <c r="U3280" i="1" s="1"/>
  <c r="J3260" i="1"/>
  <c r="T3280" i="1" s="1"/>
  <c r="L3259" i="1"/>
  <c r="V3279" i="1" s="1"/>
  <c r="K3259" i="1"/>
  <c r="U3279" i="1" s="1"/>
  <c r="J3259" i="1"/>
  <c r="T3279" i="1" s="1"/>
  <c r="L3258" i="1"/>
  <c r="V3278" i="1" s="1"/>
  <c r="K3258" i="1"/>
  <c r="U3278" i="1" s="1"/>
  <c r="J3258" i="1"/>
  <c r="T3278" i="1" s="1"/>
  <c r="L3257" i="1"/>
  <c r="V3277" i="1" s="1"/>
  <c r="K3257" i="1"/>
  <c r="U3277" i="1" s="1"/>
  <c r="J3257" i="1"/>
  <c r="T3277" i="1" s="1"/>
  <c r="L3244" i="1"/>
  <c r="K3244" i="1"/>
  <c r="J3244" i="1"/>
  <c r="L3243" i="1"/>
  <c r="K3243" i="1"/>
  <c r="J3243" i="1"/>
  <c r="L3242" i="1"/>
  <c r="K3242" i="1"/>
  <c r="J3242" i="1"/>
  <c r="L3241" i="1"/>
  <c r="K3241" i="1"/>
  <c r="J3241" i="1"/>
  <c r="L3240" i="1"/>
  <c r="K3240" i="1"/>
  <c r="J3240" i="1"/>
  <c r="L3239" i="1"/>
  <c r="K3239" i="1"/>
  <c r="J3239" i="1"/>
  <c r="L3238" i="1"/>
  <c r="K3238" i="1"/>
  <c r="J3238" i="1"/>
  <c r="L3237" i="1"/>
  <c r="K3237" i="1"/>
  <c r="J3237" i="1"/>
  <c r="L3236" i="1"/>
  <c r="K3236" i="1"/>
  <c r="J3236" i="1"/>
  <c r="L3235" i="1"/>
  <c r="K3235" i="1"/>
  <c r="J3235" i="1"/>
  <c r="T3214" i="1"/>
  <c r="L3194" i="1"/>
  <c r="V3214" i="1" s="1"/>
  <c r="K3194" i="1"/>
  <c r="U3214" i="1" s="1"/>
  <c r="J3194" i="1"/>
  <c r="L3193" i="1"/>
  <c r="V3213" i="1" s="1"/>
  <c r="K3193" i="1"/>
  <c r="U3213" i="1" s="1"/>
  <c r="J3193" i="1"/>
  <c r="T3213" i="1" s="1"/>
  <c r="L3192" i="1"/>
  <c r="V3212" i="1" s="1"/>
  <c r="K3192" i="1"/>
  <c r="U3212" i="1" s="1"/>
  <c r="J3192" i="1"/>
  <c r="T3212" i="1" s="1"/>
  <c r="L3191" i="1"/>
  <c r="V3211" i="1" s="1"/>
  <c r="K3191" i="1"/>
  <c r="U3211" i="1" s="1"/>
  <c r="J3191" i="1"/>
  <c r="T3211" i="1" s="1"/>
  <c r="L3190" i="1"/>
  <c r="V3210" i="1" s="1"/>
  <c r="K3190" i="1"/>
  <c r="U3210" i="1" s="1"/>
  <c r="J3190" i="1"/>
  <c r="L3189" i="1"/>
  <c r="V3209" i="1" s="1"/>
  <c r="K3189" i="1"/>
  <c r="J3189" i="1"/>
  <c r="T3209" i="1" s="1"/>
  <c r="L3188" i="1"/>
  <c r="V3208" i="1" s="1"/>
  <c r="K3188" i="1"/>
  <c r="U3208" i="1" s="1"/>
  <c r="J3188" i="1"/>
  <c r="T3208" i="1" s="1"/>
  <c r="L3187" i="1"/>
  <c r="V3207" i="1" s="1"/>
  <c r="K3187" i="1"/>
  <c r="U3207" i="1" s="1"/>
  <c r="J3187" i="1"/>
  <c r="T3207" i="1" s="1"/>
  <c r="L3186" i="1"/>
  <c r="V3206" i="1" s="1"/>
  <c r="K3186" i="1"/>
  <c r="U3206" i="1" s="1"/>
  <c r="J3186" i="1"/>
  <c r="L3185" i="1"/>
  <c r="V3205" i="1" s="1"/>
  <c r="K3185" i="1"/>
  <c r="U3205" i="1" s="1"/>
  <c r="J3185" i="1"/>
  <c r="T3205" i="1" s="1"/>
  <c r="L3172" i="1"/>
  <c r="K3172" i="1"/>
  <c r="J3172" i="1"/>
  <c r="L3171" i="1"/>
  <c r="K3171" i="1"/>
  <c r="J3171" i="1"/>
  <c r="L3170" i="1"/>
  <c r="K3170" i="1"/>
  <c r="J3170" i="1"/>
  <c r="L3169" i="1"/>
  <c r="K3169" i="1"/>
  <c r="J3169" i="1"/>
  <c r="L3168" i="1"/>
  <c r="K3168" i="1"/>
  <c r="J3168" i="1"/>
  <c r="L3167" i="1"/>
  <c r="K3167" i="1"/>
  <c r="J3167" i="1"/>
  <c r="L3166" i="1"/>
  <c r="K3166" i="1"/>
  <c r="J3166" i="1"/>
  <c r="L3165" i="1"/>
  <c r="K3165" i="1"/>
  <c r="J3165" i="1"/>
  <c r="L3164" i="1"/>
  <c r="K3164" i="1"/>
  <c r="J3164" i="1"/>
  <c r="L3163" i="1"/>
  <c r="K3163" i="1"/>
  <c r="J3163" i="1"/>
  <c r="T3142" i="1"/>
  <c r="V3141" i="1"/>
  <c r="U3141" i="1"/>
  <c r="T3138" i="1"/>
  <c r="V3136" i="1"/>
  <c r="T3135" i="1"/>
  <c r="V3133" i="1"/>
  <c r="L3122" i="1"/>
  <c r="V3142" i="1" s="1"/>
  <c r="K3122" i="1"/>
  <c r="U3142" i="1" s="1"/>
  <c r="J3122" i="1"/>
  <c r="L3121" i="1"/>
  <c r="K3121" i="1"/>
  <c r="J3121" i="1"/>
  <c r="T3141" i="1" s="1"/>
  <c r="L3120" i="1"/>
  <c r="V3140" i="1" s="1"/>
  <c r="K3120" i="1"/>
  <c r="J3120" i="1"/>
  <c r="T3140" i="1" s="1"/>
  <c r="L3119" i="1"/>
  <c r="V3139" i="1" s="1"/>
  <c r="K3119" i="1"/>
  <c r="U3139" i="1" s="1"/>
  <c r="J3119" i="1"/>
  <c r="T3139" i="1" s="1"/>
  <c r="L3118" i="1"/>
  <c r="V3138" i="1" s="1"/>
  <c r="K3118" i="1"/>
  <c r="J3118" i="1"/>
  <c r="L3117" i="1"/>
  <c r="V3137" i="1" s="1"/>
  <c r="K3117" i="1"/>
  <c r="U3137" i="1" s="1"/>
  <c r="J3117" i="1"/>
  <c r="T3137" i="1" s="1"/>
  <c r="L3116" i="1"/>
  <c r="K3116" i="1"/>
  <c r="J3116" i="1"/>
  <c r="T3136" i="1" s="1"/>
  <c r="L3115" i="1"/>
  <c r="V3135" i="1" s="1"/>
  <c r="K3115" i="1"/>
  <c r="U3135" i="1" s="1"/>
  <c r="J3115" i="1"/>
  <c r="L3114" i="1"/>
  <c r="V3134" i="1" s="1"/>
  <c r="K3114" i="1"/>
  <c r="U3134" i="1" s="1"/>
  <c r="J3114" i="1"/>
  <c r="L3113" i="1"/>
  <c r="K3113" i="1"/>
  <c r="U3133" i="1" s="1"/>
  <c r="J3113" i="1"/>
  <c r="L3100" i="1"/>
  <c r="K3100" i="1"/>
  <c r="J3100" i="1"/>
  <c r="L3099" i="1"/>
  <c r="K3099" i="1"/>
  <c r="J3099" i="1"/>
  <c r="L3098" i="1"/>
  <c r="K3098" i="1"/>
  <c r="J3098" i="1"/>
  <c r="L3097" i="1"/>
  <c r="K3097" i="1"/>
  <c r="J3097" i="1"/>
  <c r="L3096" i="1"/>
  <c r="K3096" i="1"/>
  <c r="J3096" i="1"/>
  <c r="L3095" i="1"/>
  <c r="K3095" i="1"/>
  <c r="J3095" i="1"/>
  <c r="L3094" i="1"/>
  <c r="K3094" i="1"/>
  <c r="J3094" i="1"/>
  <c r="L3093" i="1"/>
  <c r="K3093" i="1"/>
  <c r="J3093" i="1"/>
  <c r="L3092" i="1"/>
  <c r="K3092" i="1"/>
  <c r="J3092" i="1"/>
  <c r="L3091" i="1"/>
  <c r="K3091" i="1"/>
  <c r="J3091" i="1"/>
  <c r="T3070" i="1"/>
  <c r="V3068" i="1"/>
  <c r="T3062" i="1"/>
  <c r="L3050" i="1"/>
  <c r="V3070" i="1" s="1"/>
  <c r="K3050" i="1"/>
  <c r="U3070" i="1" s="1"/>
  <c r="J3050" i="1"/>
  <c r="L3049" i="1"/>
  <c r="V3069" i="1" s="1"/>
  <c r="K3049" i="1"/>
  <c r="J3049" i="1"/>
  <c r="T3069" i="1" s="1"/>
  <c r="L3048" i="1"/>
  <c r="K3048" i="1"/>
  <c r="U3068" i="1" s="1"/>
  <c r="J3048" i="1"/>
  <c r="T3068" i="1" s="1"/>
  <c r="L3047" i="1"/>
  <c r="V3067" i="1" s="1"/>
  <c r="K3047" i="1"/>
  <c r="U3067" i="1" s="1"/>
  <c r="J3047" i="1"/>
  <c r="T3067" i="1" s="1"/>
  <c r="L3046" i="1"/>
  <c r="V3066" i="1" s="1"/>
  <c r="K3046" i="1"/>
  <c r="U3066" i="1" s="1"/>
  <c r="J3046" i="1"/>
  <c r="L3045" i="1"/>
  <c r="V3065" i="1" s="1"/>
  <c r="K3045" i="1"/>
  <c r="J3045" i="1"/>
  <c r="T3065" i="1" s="1"/>
  <c r="L3044" i="1"/>
  <c r="V3064" i="1" s="1"/>
  <c r="K3044" i="1"/>
  <c r="U3064" i="1" s="1"/>
  <c r="J3044" i="1"/>
  <c r="T3064" i="1" s="1"/>
  <c r="L3043" i="1"/>
  <c r="V3063" i="1" s="1"/>
  <c r="K3043" i="1"/>
  <c r="U3063" i="1" s="1"/>
  <c r="J3043" i="1"/>
  <c r="T3063" i="1" s="1"/>
  <c r="L3042" i="1"/>
  <c r="V3062" i="1" s="1"/>
  <c r="K3042" i="1"/>
  <c r="U3062" i="1" s="1"/>
  <c r="J3042" i="1"/>
  <c r="L3041" i="1"/>
  <c r="V3061" i="1" s="1"/>
  <c r="K3041" i="1"/>
  <c r="U3061" i="1" s="1"/>
  <c r="J3041" i="1"/>
  <c r="T3061" i="1" s="1"/>
  <c r="L3028" i="1"/>
  <c r="K3028" i="1"/>
  <c r="J3028" i="1"/>
  <c r="L3027" i="1"/>
  <c r="K3027" i="1"/>
  <c r="J3027" i="1"/>
  <c r="L3026" i="1"/>
  <c r="K3026" i="1"/>
  <c r="J3026" i="1"/>
  <c r="L3025" i="1"/>
  <c r="K3025" i="1"/>
  <c r="J3025" i="1"/>
  <c r="L3024" i="1"/>
  <c r="K3024" i="1"/>
  <c r="J3024" i="1"/>
  <c r="L3023" i="1"/>
  <c r="K3023" i="1"/>
  <c r="J3023" i="1"/>
  <c r="L3022" i="1"/>
  <c r="K3022" i="1"/>
  <c r="J3022" i="1"/>
  <c r="L3021" i="1"/>
  <c r="K3021" i="1"/>
  <c r="J3021" i="1"/>
  <c r="L3020" i="1"/>
  <c r="K3020" i="1"/>
  <c r="J3020" i="1"/>
  <c r="L3019" i="1"/>
  <c r="K3019" i="1"/>
  <c r="J3019" i="1"/>
  <c r="T2998" i="1"/>
  <c r="V2996" i="1"/>
  <c r="U2993" i="1"/>
  <c r="T2990" i="1"/>
  <c r="L2978" i="1"/>
  <c r="V2998" i="1" s="1"/>
  <c r="K2978" i="1"/>
  <c r="U2998" i="1" s="1"/>
  <c r="J2978" i="1"/>
  <c r="L2977" i="1"/>
  <c r="V2997" i="1" s="1"/>
  <c r="K2977" i="1"/>
  <c r="U2997" i="1" s="1"/>
  <c r="J2977" i="1"/>
  <c r="T2997" i="1" s="1"/>
  <c r="L2976" i="1"/>
  <c r="K2976" i="1"/>
  <c r="U2996" i="1" s="1"/>
  <c r="J2976" i="1"/>
  <c r="T2996" i="1" s="1"/>
  <c r="L2975" i="1"/>
  <c r="V2995" i="1" s="1"/>
  <c r="K2975" i="1"/>
  <c r="U2995" i="1" s="1"/>
  <c r="J2975" i="1"/>
  <c r="T2995" i="1" s="1"/>
  <c r="L2974" i="1"/>
  <c r="V2994" i="1" s="1"/>
  <c r="K2974" i="1"/>
  <c r="U2994" i="1" s="1"/>
  <c r="J2974" i="1"/>
  <c r="L2973" i="1"/>
  <c r="V2993" i="1" s="1"/>
  <c r="K2973" i="1"/>
  <c r="J2973" i="1"/>
  <c r="T2993" i="1" s="1"/>
  <c r="L2972" i="1"/>
  <c r="V2992" i="1" s="1"/>
  <c r="K2972" i="1"/>
  <c r="U2992" i="1" s="1"/>
  <c r="J2972" i="1"/>
  <c r="T2992" i="1" s="1"/>
  <c r="L2971" i="1"/>
  <c r="V2991" i="1" s="1"/>
  <c r="K2971" i="1"/>
  <c r="U2991" i="1" s="1"/>
  <c r="J2971" i="1"/>
  <c r="T2991" i="1" s="1"/>
  <c r="L2970" i="1"/>
  <c r="V2990" i="1" s="1"/>
  <c r="K2970" i="1"/>
  <c r="U2990" i="1" s="1"/>
  <c r="J2970" i="1"/>
  <c r="L2969" i="1"/>
  <c r="V2989" i="1" s="1"/>
  <c r="K2969" i="1"/>
  <c r="U2989" i="1" s="1"/>
  <c r="J2969" i="1"/>
  <c r="T2989" i="1" s="1"/>
  <c r="L2956" i="1"/>
  <c r="K2956" i="1"/>
  <c r="J2956" i="1"/>
  <c r="L2955" i="1"/>
  <c r="K2955" i="1"/>
  <c r="J2955" i="1"/>
  <c r="L2954" i="1"/>
  <c r="K2954" i="1"/>
  <c r="J2954" i="1"/>
  <c r="L2953" i="1"/>
  <c r="K2953" i="1"/>
  <c r="J2953" i="1"/>
  <c r="L2952" i="1"/>
  <c r="K2952" i="1"/>
  <c r="J2952" i="1"/>
  <c r="L2951" i="1"/>
  <c r="K2951" i="1"/>
  <c r="J2951" i="1"/>
  <c r="L2950" i="1"/>
  <c r="K2950" i="1"/>
  <c r="J2950" i="1"/>
  <c r="L2949" i="1"/>
  <c r="K2949" i="1"/>
  <c r="J2949" i="1"/>
  <c r="L2948" i="1"/>
  <c r="K2948" i="1"/>
  <c r="J2948" i="1"/>
  <c r="L2947" i="1"/>
  <c r="K2947" i="1"/>
  <c r="J2947" i="1"/>
  <c r="V2924" i="1"/>
  <c r="U2921" i="1"/>
  <c r="T2918" i="1"/>
  <c r="L2906" i="1"/>
  <c r="V2926" i="1" s="1"/>
  <c r="K2906" i="1"/>
  <c r="U2926" i="1" s="1"/>
  <c r="J2906" i="1"/>
  <c r="T2926" i="1" s="1"/>
  <c r="L2905" i="1"/>
  <c r="V2925" i="1" s="1"/>
  <c r="K2905" i="1"/>
  <c r="U2925" i="1" s="1"/>
  <c r="J2905" i="1"/>
  <c r="T2925" i="1" s="1"/>
  <c r="L2904" i="1"/>
  <c r="K2904" i="1"/>
  <c r="U2924" i="1" s="1"/>
  <c r="J2904" i="1"/>
  <c r="T2924" i="1" s="1"/>
  <c r="L2903" i="1"/>
  <c r="V2923" i="1" s="1"/>
  <c r="K2903" i="1"/>
  <c r="U2923" i="1" s="1"/>
  <c r="J2903" i="1"/>
  <c r="T2923" i="1" s="1"/>
  <c r="L2902" i="1"/>
  <c r="V2922" i="1" s="1"/>
  <c r="K2902" i="1"/>
  <c r="U2922" i="1" s="1"/>
  <c r="J2902" i="1"/>
  <c r="L2901" i="1"/>
  <c r="V2921" i="1" s="1"/>
  <c r="K2901" i="1"/>
  <c r="J2901" i="1"/>
  <c r="T2921" i="1" s="1"/>
  <c r="L2900" i="1"/>
  <c r="V2920" i="1" s="1"/>
  <c r="K2900" i="1"/>
  <c r="U2920" i="1" s="1"/>
  <c r="J2900" i="1"/>
  <c r="T2920" i="1" s="1"/>
  <c r="L2899" i="1"/>
  <c r="V2919" i="1" s="1"/>
  <c r="K2899" i="1"/>
  <c r="U2919" i="1" s="1"/>
  <c r="J2899" i="1"/>
  <c r="T2919" i="1" s="1"/>
  <c r="L2898" i="1"/>
  <c r="V2918" i="1" s="1"/>
  <c r="K2898" i="1"/>
  <c r="U2918" i="1" s="1"/>
  <c r="J2898" i="1"/>
  <c r="L2897" i="1"/>
  <c r="V2917" i="1" s="1"/>
  <c r="K2897" i="1"/>
  <c r="U2917" i="1" s="1"/>
  <c r="J2897" i="1"/>
  <c r="T2917" i="1" s="1"/>
  <c r="L2884" i="1"/>
  <c r="K2884" i="1"/>
  <c r="J2884" i="1"/>
  <c r="L2883" i="1"/>
  <c r="K2883" i="1"/>
  <c r="J2883" i="1"/>
  <c r="L2882" i="1"/>
  <c r="K2882" i="1"/>
  <c r="J2882" i="1"/>
  <c r="L2881" i="1"/>
  <c r="K2881" i="1"/>
  <c r="J2881" i="1"/>
  <c r="L2880" i="1"/>
  <c r="K2880" i="1"/>
  <c r="J2880" i="1"/>
  <c r="L2879" i="1"/>
  <c r="K2879" i="1"/>
  <c r="J2879" i="1"/>
  <c r="L2878" i="1"/>
  <c r="K2878" i="1"/>
  <c r="J2878" i="1"/>
  <c r="L2877" i="1"/>
  <c r="K2877" i="1"/>
  <c r="J2877" i="1"/>
  <c r="L2876" i="1"/>
  <c r="K2876" i="1"/>
  <c r="J2876" i="1"/>
  <c r="L2875" i="1"/>
  <c r="K2875" i="1"/>
  <c r="J2875" i="1"/>
  <c r="T2854" i="1"/>
  <c r="V2852" i="1"/>
  <c r="T2846" i="1"/>
  <c r="L2834" i="1"/>
  <c r="V2854" i="1" s="1"/>
  <c r="K2834" i="1"/>
  <c r="U2854" i="1" s="1"/>
  <c r="J2834" i="1"/>
  <c r="L2833" i="1"/>
  <c r="V2853" i="1" s="1"/>
  <c r="K2833" i="1"/>
  <c r="U2853" i="1" s="1"/>
  <c r="J2833" i="1"/>
  <c r="T2853" i="1" s="1"/>
  <c r="L2832" i="1"/>
  <c r="K2832" i="1"/>
  <c r="U2852" i="1" s="1"/>
  <c r="J2832" i="1"/>
  <c r="T2852" i="1" s="1"/>
  <c r="L2831" i="1"/>
  <c r="V2851" i="1" s="1"/>
  <c r="K2831" i="1"/>
  <c r="U2851" i="1" s="1"/>
  <c r="J2831" i="1"/>
  <c r="T2851" i="1" s="1"/>
  <c r="L2830" i="1"/>
  <c r="V2850" i="1" s="1"/>
  <c r="K2830" i="1"/>
  <c r="U2850" i="1" s="1"/>
  <c r="J2830" i="1"/>
  <c r="T2850" i="1" s="1"/>
  <c r="L2829" i="1"/>
  <c r="V2849" i="1" s="1"/>
  <c r="K2829" i="1"/>
  <c r="U2849" i="1" s="1"/>
  <c r="J2829" i="1"/>
  <c r="T2849" i="1" s="1"/>
  <c r="L2828" i="1"/>
  <c r="V2848" i="1" s="1"/>
  <c r="K2828" i="1"/>
  <c r="U2848" i="1" s="1"/>
  <c r="J2828" i="1"/>
  <c r="T2848" i="1" s="1"/>
  <c r="L2827" i="1"/>
  <c r="V2847" i="1" s="1"/>
  <c r="K2827" i="1"/>
  <c r="U2847" i="1" s="1"/>
  <c r="J2827" i="1"/>
  <c r="T2847" i="1" s="1"/>
  <c r="L2826" i="1"/>
  <c r="V2846" i="1" s="1"/>
  <c r="K2826" i="1"/>
  <c r="U2846" i="1" s="1"/>
  <c r="J2826" i="1"/>
  <c r="L2825" i="1"/>
  <c r="V2845" i="1" s="1"/>
  <c r="K2825" i="1"/>
  <c r="U2845" i="1" s="1"/>
  <c r="J2825" i="1"/>
  <c r="T2845" i="1" s="1"/>
  <c r="L2812" i="1"/>
  <c r="K2812" i="1"/>
  <c r="J2812" i="1"/>
  <c r="L2811" i="1"/>
  <c r="K2811" i="1"/>
  <c r="J2811" i="1"/>
  <c r="L2810" i="1"/>
  <c r="K2810" i="1"/>
  <c r="J2810" i="1"/>
  <c r="L2809" i="1"/>
  <c r="K2809" i="1"/>
  <c r="J2809" i="1"/>
  <c r="L2808" i="1"/>
  <c r="K2808" i="1"/>
  <c r="J2808" i="1"/>
  <c r="L2807" i="1"/>
  <c r="K2807" i="1"/>
  <c r="J2807" i="1"/>
  <c r="L2806" i="1"/>
  <c r="K2806" i="1"/>
  <c r="J2806" i="1"/>
  <c r="L2805" i="1"/>
  <c r="K2805" i="1"/>
  <c r="J2805" i="1"/>
  <c r="L2804" i="1"/>
  <c r="K2804" i="1"/>
  <c r="J2804" i="1"/>
  <c r="L2803" i="1"/>
  <c r="K2803" i="1"/>
  <c r="J2803" i="1"/>
  <c r="T2782" i="1"/>
  <c r="V2781" i="1"/>
  <c r="U2781" i="1"/>
  <c r="T2778" i="1"/>
  <c r="V2776" i="1"/>
  <c r="T2775" i="1"/>
  <c r="V2773" i="1"/>
  <c r="L2762" i="1"/>
  <c r="V2782" i="1" s="1"/>
  <c r="K2762" i="1"/>
  <c r="U2782" i="1" s="1"/>
  <c r="J2762" i="1"/>
  <c r="L2761" i="1"/>
  <c r="K2761" i="1"/>
  <c r="J2761" i="1"/>
  <c r="T2781" i="1" s="1"/>
  <c r="L2760" i="1"/>
  <c r="V2780" i="1" s="1"/>
  <c r="K2760" i="1"/>
  <c r="U2780" i="1" s="1"/>
  <c r="J2760" i="1"/>
  <c r="T2780" i="1" s="1"/>
  <c r="L2759" i="1"/>
  <c r="V2779" i="1" s="1"/>
  <c r="K2759" i="1"/>
  <c r="U2779" i="1" s="1"/>
  <c r="J2759" i="1"/>
  <c r="T2779" i="1" s="1"/>
  <c r="L2758" i="1"/>
  <c r="V2778" i="1" s="1"/>
  <c r="K2758" i="1"/>
  <c r="U2778" i="1" s="1"/>
  <c r="J2758" i="1"/>
  <c r="L2757" i="1"/>
  <c r="V2777" i="1" s="1"/>
  <c r="K2757" i="1"/>
  <c r="U2777" i="1" s="1"/>
  <c r="J2757" i="1"/>
  <c r="T2777" i="1" s="1"/>
  <c r="L2756" i="1"/>
  <c r="K2756" i="1"/>
  <c r="U2776" i="1" s="1"/>
  <c r="J2756" i="1"/>
  <c r="T2776" i="1" s="1"/>
  <c r="L2755" i="1"/>
  <c r="V2775" i="1" s="1"/>
  <c r="K2755" i="1"/>
  <c r="U2775" i="1" s="1"/>
  <c r="J2755" i="1"/>
  <c r="L2754" i="1"/>
  <c r="V2774" i="1" s="1"/>
  <c r="K2754" i="1"/>
  <c r="U2774" i="1" s="1"/>
  <c r="J2754" i="1"/>
  <c r="L2753" i="1"/>
  <c r="K2753" i="1"/>
  <c r="U2773" i="1" s="1"/>
  <c r="J2753" i="1"/>
  <c r="L2740" i="1"/>
  <c r="K2740" i="1"/>
  <c r="J2740" i="1"/>
  <c r="L2739" i="1"/>
  <c r="K2739" i="1"/>
  <c r="J2739" i="1"/>
  <c r="L2738" i="1"/>
  <c r="K2738" i="1"/>
  <c r="J2738" i="1"/>
  <c r="L2737" i="1"/>
  <c r="K2737" i="1"/>
  <c r="J2737" i="1"/>
  <c r="L2736" i="1"/>
  <c r="K2736" i="1"/>
  <c r="J2736" i="1"/>
  <c r="L2735" i="1"/>
  <c r="K2735" i="1"/>
  <c r="J2735" i="1"/>
  <c r="L2734" i="1"/>
  <c r="K2734" i="1"/>
  <c r="J2734" i="1"/>
  <c r="L2733" i="1"/>
  <c r="K2733" i="1"/>
  <c r="J2733" i="1"/>
  <c r="L2732" i="1"/>
  <c r="K2732" i="1"/>
  <c r="J2732" i="1"/>
  <c r="L2731" i="1"/>
  <c r="K2731" i="1"/>
  <c r="J2731" i="1"/>
  <c r="V2710" i="1"/>
  <c r="U2707" i="1"/>
  <c r="T2704" i="1"/>
  <c r="V2702" i="1"/>
  <c r="L2690" i="1"/>
  <c r="K2690" i="1"/>
  <c r="U2710" i="1" s="1"/>
  <c r="J2690" i="1"/>
  <c r="L2689" i="1"/>
  <c r="V2709" i="1" s="1"/>
  <c r="K2689" i="1"/>
  <c r="U2709" i="1" s="1"/>
  <c r="J2689" i="1"/>
  <c r="L2688" i="1"/>
  <c r="V2708" i="1" s="1"/>
  <c r="K2688" i="1"/>
  <c r="U2708" i="1" s="1"/>
  <c r="J2688" i="1"/>
  <c r="L2687" i="1"/>
  <c r="V2707" i="1" s="1"/>
  <c r="K2687" i="1"/>
  <c r="J2687" i="1"/>
  <c r="T2707" i="1" s="1"/>
  <c r="L2686" i="1"/>
  <c r="V2706" i="1" s="1"/>
  <c r="K2686" i="1"/>
  <c r="U2706" i="1" s="1"/>
  <c r="J2686" i="1"/>
  <c r="T2706" i="1" s="1"/>
  <c r="L2685" i="1"/>
  <c r="V2705" i="1" s="1"/>
  <c r="K2685" i="1"/>
  <c r="U2705" i="1" s="1"/>
  <c r="J2685" i="1"/>
  <c r="T2705" i="1" s="1"/>
  <c r="L2684" i="1"/>
  <c r="V2704" i="1" s="1"/>
  <c r="K2684" i="1"/>
  <c r="U2704" i="1" s="1"/>
  <c r="J2684" i="1"/>
  <c r="L2683" i="1"/>
  <c r="V2703" i="1" s="1"/>
  <c r="K2683" i="1"/>
  <c r="U2703" i="1" s="1"/>
  <c r="J2683" i="1"/>
  <c r="T2703" i="1" s="1"/>
  <c r="L2682" i="1"/>
  <c r="K2682" i="1"/>
  <c r="U2702" i="1" s="1"/>
  <c r="J2682" i="1"/>
  <c r="T2702" i="1" s="1"/>
  <c r="L2681" i="1"/>
  <c r="V2701" i="1" s="1"/>
  <c r="K2681" i="1"/>
  <c r="U2701" i="1" s="1"/>
  <c r="J2681" i="1"/>
  <c r="L2668" i="1"/>
  <c r="K2668" i="1"/>
  <c r="J2668" i="1"/>
  <c r="L2667" i="1"/>
  <c r="K2667" i="1"/>
  <c r="J2667" i="1"/>
  <c r="L2666" i="1"/>
  <c r="K2666" i="1"/>
  <c r="J2666" i="1"/>
  <c r="L2665" i="1"/>
  <c r="K2665" i="1"/>
  <c r="J2665" i="1"/>
  <c r="L2664" i="1"/>
  <c r="K2664" i="1"/>
  <c r="J2664" i="1"/>
  <c r="L2663" i="1"/>
  <c r="K2663" i="1"/>
  <c r="J2663" i="1"/>
  <c r="L2662" i="1"/>
  <c r="K2662" i="1"/>
  <c r="J2662" i="1"/>
  <c r="L2661" i="1"/>
  <c r="K2661" i="1"/>
  <c r="J2661" i="1"/>
  <c r="L2660" i="1"/>
  <c r="K2660" i="1"/>
  <c r="J2660" i="1"/>
  <c r="L2659" i="1"/>
  <c r="K2659" i="1"/>
  <c r="J2659" i="1"/>
  <c r="T2638" i="1"/>
  <c r="V2636" i="1"/>
  <c r="T2630" i="1"/>
  <c r="L2618" i="1"/>
  <c r="V2638" i="1" s="1"/>
  <c r="K2618" i="1"/>
  <c r="U2638" i="1" s="1"/>
  <c r="J2618" i="1"/>
  <c r="L2617" i="1"/>
  <c r="V2637" i="1" s="1"/>
  <c r="K2617" i="1"/>
  <c r="U2637" i="1" s="1"/>
  <c r="J2617" i="1"/>
  <c r="T2637" i="1" s="1"/>
  <c r="L2616" i="1"/>
  <c r="K2616" i="1"/>
  <c r="U2636" i="1" s="1"/>
  <c r="J2616" i="1"/>
  <c r="T2636" i="1" s="1"/>
  <c r="L2615" i="1"/>
  <c r="V2635" i="1" s="1"/>
  <c r="K2615" i="1"/>
  <c r="U2635" i="1" s="1"/>
  <c r="J2615" i="1"/>
  <c r="T2635" i="1" s="1"/>
  <c r="L2614" i="1"/>
  <c r="V2634" i="1" s="1"/>
  <c r="K2614" i="1"/>
  <c r="U2634" i="1" s="1"/>
  <c r="J2614" i="1"/>
  <c r="L2613" i="1"/>
  <c r="V2633" i="1" s="1"/>
  <c r="K2613" i="1"/>
  <c r="U2633" i="1" s="1"/>
  <c r="J2613" i="1"/>
  <c r="T2633" i="1" s="1"/>
  <c r="L2612" i="1"/>
  <c r="V2632" i="1" s="1"/>
  <c r="K2612" i="1"/>
  <c r="U2632" i="1" s="1"/>
  <c r="J2612" i="1"/>
  <c r="T2632" i="1" s="1"/>
  <c r="L2611" i="1"/>
  <c r="V2631" i="1" s="1"/>
  <c r="K2611" i="1"/>
  <c r="U2631" i="1" s="1"/>
  <c r="J2611" i="1"/>
  <c r="T2631" i="1" s="1"/>
  <c r="L2610" i="1"/>
  <c r="V2630" i="1" s="1"/>
  <c r="K2610" i="1"/>
  <c r="U2630" i="1" s="1"/>
  <c r="J2610" i="1"/>
  <c r="L2609" i="1"/>
  <c r="V2629" i="1" s="1"/>
  <c r="K2609" i="1"/>
  <c r="U2629" i="1" s="1"/>
  <c r="J2609" i="1"/>
  <c r="T2629" i="1" s="1"/>
  <c r="L2596" i="1"/>
  <c r="K2596" i="1"/>
  <c r="J2596" i="1"/>
  <c r="L2595" i="1"/>
  <c r="K2595" i="1"/>
  <c r="J2595" i="1"/>
  <c r="L2594" i="1"/>
  <c r="K2594" i="1"/>
  <c r="J2594" i="1"/>
  <c r="L2593" i="1"/>
  <c r="K2593" i="1"/>
  <c r="J2593" i="1"/>
  <c r="L2592" i="1"/>
  <c r="K2592" i="1"/>
  <c r="J2592" i="1"/>
  <c r="L2591" i="1"/>
  <c r="K2591" i="1"/>
  <c r="J2591" i="1"/>
  <c r="L2590" i="1"/>
  <c r="K2590" i="1"/>
  <c r="J2590" i="1"/>
  <c r="L2589" i="1"/>
  <c r="K2589" i="1"/>
  <c r="J2589" i="1"/>
  <c r="L2588" i="1"/>
  <c r="K2588" i="1"/>
  <c r="J2588" i="1"/>
  <c r="L2587" i="1"/>
  <c r="K2587" i="1"/>
  <c r="J2587" i="1"/>
  <c r="V2564" i="1"/>
  <c r="T2558" i="1"/>
  <c r="L2546" i="1"/>
  <c r="V2566" i="1" s="1"/>
  <c r="K2546" i="1"/>
  <c r="U2566" i="1" s="1"/>
  <c r="J2546" i="1"/>
  <c r="L2545" i="1"/>
  <c r="V2565" i="1" s="1"/>
  <c r="K2545" i="1"/>
  <c r="U2565" i="1" s="1"/>
  <c r="J2545" i="1"/>
  <c r="T2565" i="1" s="1"/>
  <c r="L2544" i="1"/>
  <c r="K2544" i="1"/>
  <c r="U2564" i="1" s="1"/>
  <c r="J2544" i="1"/>
  <c r="T2564" i="1" s="1"/>
  <c r="L2543" i="1"/>
  <c r="V2563" i="1" s="1"/>
  <c r="K2543" i="1"/>
  <c r="U2563" i="1" s="1"/>
  <c r="J2543" i="1"/>
  <c r="T2563" i="1" s="1"/>
  <c r="L2542" i="1"/>
  <c r="V2562" i="1" s="1"/>
  <c r="K2542" i="1"/>
  <c r="U2562" i="1" s="1"/>
  <c r="J2542" i="1"/>
  <c r="L2541" i="1"/>
  <c r="V2561" i="1" s="1"/>
  <c r="K2541" i="1"/>
  <c r="U2561" i="1" s="1"/>
  <c r="J2541" i="1"/>
  <c r="T2561" i="1" s="1"/>
  <c r="L2540" i="1"/>
  <c r="V2560" i="1" s="1"/>
  <c r="K2540" i="1"/>
  <c r="U2560" i="1" s="1"/>
  <c r="J2540" i="1"/>
  <c r="T2560" i="1" s="1"/>
  <c r="L2539" i="1"/>
  <c r="V2559" i="1" s="1"/>
  <c r="K2539" i="1"/>
  <c r="U2559" i="1" s="1"/>
  <c r="J2539" i="1"/>
  <c r="T2559" i="1" s="1"/>
  <c r="L2538" i="1"/>
  <c r="V2558" i="1" s="1"/>
  <c r="K2538" i="1"/>
  <c r="U2558" i="1" s="1"/>
  <c r="J2538" i="1"/>
  <c r="L2537" i="1"/>
  <c r="V2557" i="1" s="1"/>
  <c r="K2537" i="1"/>
  <c r="U2557" i="1" s="1"/>
  <c r="J2537" i="1"/>
  <c r="T2557" i="1" s="1"/>
  <c r="L2524" i="1"/>
  <c r="K2524" i="1"/>
  <c r="J2524" i="1"/>
  <c r="L2523" i="1"/>
  <c r="K2523" i="1"/>
  <c r="J2523" i="1"/>
  <c r="L2522" i="1"/>
  <c r="K2522" i="1"/>
  <c r="J2522" i="1"/>
  <c r="L2521" i="1"/>
  <c r="K2521" i="1"/>
  <c r="J2521" i="1"/>
  <c r="L2520" i="1"/>
  <c r="K2520" i="1"/>
  <c r="J2520" i="1"/>
  <c r="L2519" i="1"/>
  <c r="K2519" i="1"/>
  <c r="J2519" i="1"/>
  <c r="L2518" i="1"/>
  <c r="K2518" i="1"/>
  <c r="J2518" i="1"/>
  <c r="L2517" i="1"/>
  <c r="K2517" i="1"/>
  <c r="J2517" i="1"/>
  <c r="L2516" i="1"/>
  <c r="K2516" i="1"/>
  <c r="J2516" i="1"/>
  <c r="L2515" i="1"/>
  <c r="K2515" i="1"/>
  <c r="J2515" i="1"/>
  <c r="T2494" i="1"/>
  <c r="V2493" i="1"/>
  <c r="U2493" i="1"/>
  <c r="T2490" i="1"/>
  <c r="T2487" i="1"/>
  <c r="V2485" i="1"/>
  <c r="L2474" i="1"/>
  <c r="V2494" i="1" s="1"/>
  <c r="K2474" i="1"/>
  <c r="U2494" i="1" s="1"/>
  <c r="J2474" i="1"/>
  <c r="L2473" i="1"/>
  <c r="K2473" i="1"/>
  <c r="J2473" i="1"/>
  <c r="T2493" i="1" s="1"/>
  <c r="L2472" i="1"/>
  <c r="V2492" i="1" s="1"/>
  <c r="K2472" i="1"/>
  <c r="U2492" i="1" s="1"/>
  <c r="J2472" i="1"/>
  <c r="T2492" i="1" s="1"/>
  <c r="L2471" i="1"/>
  <c r="V2491" i="1" s="1"/>
  <c r="K2471" i="1"/>
  <c r="U2491" i="1" s="1"/>
  <c r="J2471" i="1"/>
  <c r="T2491" i="1" s="1"/>
  <c r="L2470" i="1"/>
  <c r="V2490" i="1" s="1"/>
  <c r="K2470" i="1"/>
  <c r="U2490" i="1" s="1"/>
  <c r="J2470" i="1"/>
  <c r="L2469" i="1"/>
  <c r="V2489" i="1" s="1"/>
  <c r="K2469" i="1"/>
  <c r="U2489" i="1" s="1"/>
  <c r="J2469" i="1"/>
  <c r="T2489" i="1" s="1"/>
  <c r="L2468" i="1"/>
  <c r="V2488" i="1" s="1"/>
  <c r="K2468" i="1"/>
  <c r="U2488" i="1" s="1"/>
  <c r="J2468" i="1"/>
  <c r="T2488" i="1" s="1"/>
  <c r="L2467" i="1"/>
  <c r="V2487" i="1" s="1"/>
  <c r="K2467" i="1"/>
  <c r="U2487" i="1" s="1"/>
  <c r="J2467" i="1"/>
  <c r="L2466" i="1"/>
  <c r="V2486" i="1" s="1"/>
  <c r="K2466" i="1"/>
  <c r="U2486" i="1" s="1"/>
  <c r="J2466" i="1"/>
  <c r="L2465" i="1"/>
  <c r="K2465" i="1"/>
  <c r="U2485" i="1" s="1"/>
  <c r="J2465" i="1"/>
  <c r="T2485" i="1" s="1"/>
  <c r="L2452" i="1"/>
  <c r="K2452" i="1"/>
  <c r="J2452" i="1"/>
  <c r="L2451" i="1"/>
  <c r="K2451" i="1"/>
  <c r="J2451" i="1"/>
  <c r="L2450" i="1"/>
  <c r="K2450" i="1"/>
  <c r="J2450" i="1"/>
  <c r="L2449" i="1"/>
  <c r="K2449" i="1"/>
  <c r="J2449" i="1"/>
  <c r="L2448" i="1"/>
  <c r="K2448" i="1"/>
  <c r="J2448" i="1"/>
  <c r="L2447" i="1"/>
  <c r="K2447" i="1"/>
  <c r="J2447" i="1"/>
  <c r="L2446" i="1"/>
  <c r="K2446" i="1"/>
  <c r="J2446" i="1"/>
  <c r="L2445" i="1"/>
  <c r="K2445" i="1"/>
  <c r="J2445" i="1"/>
  <c r="L2444" i="1"/>
  <c r="K2444" i="1"/>
  <c r="J2444" i="1"/>
  <c r="L2443" i="1"/>
  <c r="K2443" i="1"/>
  <c r="J2443" i="1"/>
  <c r="U2422" i="1"/>
  <c r="V2415" i="1"/>
  <c r="V2413" i="1"/>
  <c r="L2402" i="1"/>
  <c r="V2422" i="1" s="1"/>
  <c r="K2402" i="1"/>
  <c r="J2402" i="1"/>
  <c r="L2401" i="1"/>
  <c r="V2421" i="1" s="1"/>
  <c r="K2401" i="1"/>
  <c r="U2421" i="1" s="1"/>
  <c r="J2401" i="1"/>
  <c r="L2400" i="1"/>
  <c r="V2420" i="1" s="1"/>
  <c r="K2400" i="1"/>
  <c r="U2420" i="1" s="1"/>
  <c r="J2400" i="1"/>
  <c r="L2399" i="1"/>
  <c r="V2419" i="1" s="1"/>
  <c r="K2399" i="1"/>
  <c r="U2419" i="1" s="1"/>
  <c r="J2399" i="1"/>
  <c r="L2398" i="1"/>
  <c r="V2418" i="1" s="1"/>
  <c r="K2398" i="1"/>
  <c r="U2418" i="1" s="1"/>
  <c r="J2398" i="1"/>
  <c r="L2397" i="1"/>
  <c r="V2417" i="1" s="1"/>
  <c r="K2397" i="1"/>
  <c r="U2417" i="1" s="1"/>
  <c r="J2397" i="1"/>
  <c r="L2396" i="1"/>
  <c r="V2416" i="1" s="1"/>
  <c r="K2396" i="1"/>
  <c r="U2416" i="1" s="1"/>
  <c r="J2396" i="1"/>
  <c r="L2395" i="1"/>
  <c r="K2395" i="1"/>
  <c r="U2415" i="1" s="1"/>
  <c r="J2395" i="1"/>
  <c r="L2394" i="1"/>
  <c r="V2414" i="1" s="1"/>
  <c r="K2394" i="1"/>
  <c r="J2394" i="1"/>
  <c r="L2393" i="1"/>
  <c r="K2393" i="1"/>
  <c r="U2413" i="1" s="1"/>
  <c r="J2393" i="1"/>
  <c r="T2413" i="1" s="1"/>
  <c r="L2380" i="1"/>
  <c r="K2380" i="1"/>
  <c r="J2380" i="1"/>
  <c r="L2379" i="1"/>
  <c r="K2379" i="1"/>
  <c r="J2379" i="1"/>
  <c r="L2378" i="1"/>
  <c r="K2378" i="1"/>
  <c r="J2378" i="1"/>
  <c r="L2377" i="1"/>
  <c r="K2377" i="1"/>
  <c r="J2377" i="1"/>
  <c r="L2376" i="1"/>
  <c r="K2376" i="1"/>
  <c r="J2376" i="1"/>
  <c r="L2375" i="1"/>
  <c r="K2375" i="1"/>
  <c r="J2375" i="1"/>
  <c r="L2374" i="1"/>
  <c r="K2374" i="1"/>
  <c r="J2374" i="1"/>
  <c r="L2373" i="1"/>
  <c r="K2373" i="1"/>
  <c r="J2373" i="1"/>
  <c r="L2372" i="1"/>
  <c r="K2372" i="1"/>
  <c r="J2372" i="1"/>
  <c r="L2371" i="1"/>
  <c r="K2371" i="1"/>
  <c r="J2371" i="1"/>
  <c r="T2350" i="1"/>
  <c r="V2348" i="1"/>
  <c r="U2345" i="1"/>
  <c r="T2342" i="1"/>
  <c r="L2330" i="1"/>
  <c r="V2350" i="1" s="1"/>
  <c r="K2330" i="1"/>
  <c r="U2350" i="1" s="1"/>
  <c r="J2330" i="1"/>
  <c r="L2329" i="1"/>
  <c r="V2349" i="1" s="1"/>
  <c r="K2329" i="1"/>
  <c r="U2349" i="1" s="1"/>
  <c r="J2329" i="1"/>
  <c r="T2349" i="1" s="1"/>
  <c r="L2328" i="1"/>
  <c r="K2328" i="1"/>
  <c r="U2348" i="1" s="1"/>
  <c r="J2328" i="1"/>
  <c r="T2348" i="1" s="1"/>
  <c r="L2327" i="1"/>
  <c r="V2347" i="1" s="1"/>
  <c r="K2327" i="1"/>
  <c r="U2347" i="1" s="1"/>
  <c r="J2327" i="1"/>
  <c r="T2347" i="1" s="1"/>
  <c r="L2326" i="1"/>
  <c r="V2346" i="1" s="1"/>
  <c r="K2326" i="1"/>
  <c r="U2346" i="1" s="1"/>
  <c r="J2326" i="1"/>
  <c r="L2325" i="1"/>
  <c r="V2345" i="1" s="1"/>
  <c r="K2325" i="1"/>
  <c r="J2325" i="1"/>
  <c r="T2345" i="1" s="1"/>
  <c r="L2324" i="1"/>
  <c r="V2344" i="1" s="1"/>
  <c r="K2324" i="1"/>
  <c r="U2344" i="1" s="1"/>
  <c r="J2324" i="1"/>
  <c r="T2344" i="1" s="1"/>
  <c r="L2323" i="1"/>
  <c r="V2343" i="1" s="1"/>
  <c r="K2323" i="1"/>
  <c r="U2343" i="1" s="1"/>
  <c r="J2323" i="1"/>
  <c r="T2343" i="1" s="1"/>
  <c r="L2322" i="1"/>
  <c r="V2342" i="1" s="1"/>
  <c r="K2322" i="1"/>
  <c r="U2342" i="1" s="1"/>
  <c r="J2322" i="1"/>
  <c r="L2321" i="1"/>
  <c r="V2341" i="1" s="1"/>
  <c r="K2321" i="1"/>
  <c r="U2341" i="1" s="1"/>
  <c r="J2321" i="1"/>
  <c r="T2341" i="1" s="1"/>
  <c r="L2308" i="1"/>
  <c r="K2308" i="1"/>
  <c r="J2308" i="1"/>
  <c r="L2307" i="1"/>
  <c r="K2307" i="1"/>
  <c r="J2307" i="1"/>
  <c r="L2306" i="1"/>
  <c r="K2306" i="1"/>
  <c r="J2306" i="1"/>
  <c r="L2305" i="1"/>
  <c r="K2305" i="1"/>
  <c r="J2305" i="1"/>
  <c r="L2304" i="1"/>
  <c r="K2304" i="1"/>
  <c r="J2304" i="1"/>
  <c r="L2303" i="1"/>
  <c r="K2303" i="1"/>
  <c r="J2303" i="1"/>
  <c r="L2302" i="1"/>
  <c r="K2302" i="1"/>
  <c r="J2302" i="1"/>
  <c r="L2301" i="1"/>
  <c r="K2301" i="1"/>
  <c r="J2301" i="1"/>
  <c r="L2300" i="1"/>
  <c r="K2300" i="1"/>
  <c r="J2300" i="1"/>
  <c r="L2299" i="1"/>
  <c r="K2299" i="1"/>
  <c r="J2299" i="1"/>
  <c r="T2278" i="1"/>
  <c r="V2276" i="1"/>
  <c r="T2270" i="1"/>
  <c r="L2258" i="1"/>
  <c r="V2278" i="1" s="1"/>
  <c r="K2258" i="1"/>
  <c r="U2278" i="1" s="1"/>
  <c r="J2258" i="1"/>
  <c r="L2257" i="1"/>
  <c r="V2277" i="1" s="1"/>
  <c r="K2257" i="1"/>
  <c r="U2277" i="1" s="1"/>
  <c r="J2257" i="1"/>
  <c r="T2277" i="1" s="1"/>
  <c r="L2256" i="1"/>
  <c r="K2256" i="1"/>
  <c r="U2276" i="1" s="1"/>
  <c r="J2256" i="1"/>
  <c r="T2276" i="1" s="1"/>
  <c r="L2255" i="1"/>
  <c r="V2275" i="1" s="1"/>
  <c r="K2255" i="1"/>
  <c r="U2275" i="1" s="1"/>
  <c r="J2255" i="1"/>
  <c r="T2275" i="1" s="1"/>
  <c r="L2254" i="1"/>
  <c r="V2274" i="1" s="1"/>
  <c r="K2254" i="1"/>
  <c r="U2274" i="1" s="1"/>
  <c r="J2254" i="1"/>
  <c r="L2253" i="1"/>
  <c r="V2273" i="1" s="1"/>
  <c r="K2253" i="1"/>
  <c r="U2273" i="1" s="1"/>
  <c r="J2253" i="1"/>
  <c r="T2273" i="1" s="1"/>
  <c r="L2252" i="1"/>
  <c r="V2272" i="1" s="1"/>
  <c r="K2252" i="1"/>
  <c r="U2272" i="1" s="1"/>
  <c r="J2252" i="1"/>
  <c r="T2272" i="1" s="1"/>
  <c r="L2251" i="1"/>
  <c r="V2271" i="1" s="1"/>
  <c r="K2251" i="1"/>
  <c r="U2271" i="1" s="1"/>
  <c r="J2251" i="1"/>
  <c r="T2271" i="1" s="1"/>
  <c r="L2250" i="1"/>
  <c r="V2270" i="1" s="1"/>
  <c r="K2250" i="1"/>
  <c r="U2270" i="1" s="1"/>
  <c r="J2250" i="1"/>
  <c r="L2249" i="1"/>
  <c r="V2269" i="1" s="1"/>
  <c r="K2249" i="1"/>
  <c r="U2269" i="1" s="1"/>
  <c r="J2249" i="1"/>
  <c r="T2269" i="1" s="1"/>
  <c r="L2236" i="1"/>
  <c r="K2236" i="1"/>
  <c r="J2236" i="1"/>
  <c r="L2235" i="1"/>
  <c r="K2235" i="1"/>
  <c r="J2235" i="1"/>
  <c r="L2234" i="1"/>
  <c r="K2234" i="1"/>
  <c r="J2234" i="1"/>
  <c r="L2233" i="1"/>
  <c r="K2233" i="1"/>
  <c r="J2233" i="1"/>
  <c r="L2232" i="1"/>
  <c r="K2232" i="1"/>
  <c r="J2232" i="1"/>
  <c r="L2231" i="1"/>
  <c r="K2231" i="1"/>
  <c r="J2231" i="1"/>
  <c r="L2230" i="1"/>
  <c r="K2230" i="1"/>
  <c r="J2230" i="1"/>
  <c r="L2229" i="1"/>
  <c r="K2229" i="1"/>
  <c r="J2229" i="1"/>
  <c r="L2228" i="1"/>
  <c r="K2228" i="1"/>
  <c r="J2228" i="1"/>
  <c r="L2227" i="1"/>
  <c r="K2227" i="1"/>
  <c r="J2227" i="1"/>
  <c r="L2186" i="1"/>
  <c r="V2206" i="1" s="1"/>
  <c r="K2186" i="1"/>
  <c r="U2206" i="1" s="1"/>
  <c r="J2186" i="1"/>
  <c r="L2185" i="1"/>
  <c r="V2205" i="1" s="1"/>
  <c r="K2185" i="1"/>
  <c r="U2205" i="1" s="1"/>
  <c r="J2185" i="1"/>
  <c r="T2205" i="1" s="1"/>
  <c r="L2184" i="1"/>
  <c r="V2204" i="1" s="1"/>
  <c r="K2184" i="1"/>
  <c r="U2204" i="1" s="1"/>
  <c r="J2184" i="1"/>
  <c r="T2204" i="1" s="1"/>
  <c r="L2183" i="1"/>
  <c r="V2203" i="1" s="1"/>
  <c r="K2183" i="1"/>
  <c r="U2203" i="1" s="1"/>
  <c r="J2183" i="1"/>
  <c r="T2203" i="1" s="1"/>
  <c r="L2182" i="1"/>
  <c r="V2202" i="1" s="1"/>
  <c r="K2182" i="1"/>
  <c r="U2202" i="1" s="1"/>
  <c r="J2182" i="1"/>
  <c r="T2202" i="1" s="1"/>
  <c r="L2181" i="1"/>
  <c r="V2201" i="1" s="1"/>
  <c r="K2181" i="1"/>
  <c r="U2201" i="1" s="1"/>
  <c r="J2181" i="1"/>
  <c r="T2201" i="1" s="1"/>
  <c r="L2180" i="1"/>
  <c r="V2200" i="1" s="1"/>
  <c r="K2180" i="1"/>
  <c r="U2200" i="1" s="1"/>
  <c r="J2180" i="1"/>
  <c r="T2200" i="1" s="1"/>
  <c r="L2179" i="1"/>
  <c r="V2199" i="1" s="1"/>
  <c r="K2179" i="1"/>
  <c r="U2199" i="1" s="1"/>
  <c r="J2179" i="1"/>
  <c r="T2199" i="1" s="1"/>
  <c r="L2178" i="1"/>
  <c r="V2198" i="1" s="1"/>
  <c r="K2178" i="1"/>
  <c r="U2198" i="1" s="1"/>
  <c r="J2178" i="1"/>
  <c r="T2198" i="1" s="1"/>
  <c r="L2177" i="1"/>
  <c r="V2197" i="1" s="1"/>
  <c r="K2177" i="1"/>
  <c r="U2197" i="1" s="1"/>
  <c r="J2177" i="1"/>
  <c r="T2197" i="1" s="1"/>
  <c r="L2164" i="1"/>
  <c r="K2164" i="1"/>
  <c r="J2164" i="1"/>
  <c r="L2163" i="1"/>
  <c r="K2163" i="1"/>
  <c r="J2163" i="1"/>
  <c r="L2162" i="1"/>
  <c r="K2162" i="1"/>
  <c r="J2162" i="1"/>
  <c r="L2161" i="1"/>
  <c r="K2161" i="1"/>
  <c r="J2161" i="1"/>
  <c r="L2160" i="1"/>
  <c r="K2160" i="1"/>
  <c r="J2160" i="1"/>
  <c r="L2159" i="1"/>
  <c r="K2159" i="1"/>
  <c r="J2159" i="1"/>
  <c r="L2158" i="1"/>
  <c r="K2158" i="1"/>
  <c r="J2158" i="1"/>
  <c r="L2157" i="1"/>
  <c r="K2157" i="1"/>
  <c r="J2157" i="1"/>
  <c r="L2156" i="1"/>
  <c r="K2156" i="1"/>
  <c r="J2156" i="1"/>
  <c r="L2155" i="1"/>
  <c r="K2155" i="1"/>
  <c r="J2155" i="1"/>
  <c r="T2134" i="1"/>
  <c r="U2133" i="1"/>
  <c r="T2130" i="1"/>
  <c r="V2128" i="1"/>
  <c r="U2125" i="1"/>
  <c r="L2114" i="1"/>
  <c r="V2134" i="1" s="1"/>
  <c r="K2114" i="1"/>
  <c r="U2134" i="1" s="1"/>
  <c r="J2114" i="1"/>
  <c r="L2113" i="1"/>
  <c r="V2133" i="1" s="1"/>
  <c r="K2113" i="1"/>
  <c r="J2113" i="1"/>
  <c r="T2133" i="1" s="1"/>
  <c r="L2112" i="1"/>
  <c r="V2132" i="1" s="1"/>
  <c r="K2112" i="1"/>
  <c r="U2132" i="1" s="1"/>
  <c r="J2112" i="1"/>
  <c r="T2132" i="1" s="1"/>
  <c r="L2111" i="1"/>
  <c r="V2131" i="1" s="1"/>
  <c r="K2111" i="1"/>
  <c r="U2131" i="1" s="1"/>
  <c r="J2111" i="1"/>
  <c r="T2131" i="1" s="1"/>
  <c r="L2110" i="1"/>
  <c r="V2130" i="1" s="1"/>
  <c r="K2110" i="1"/>
  <c r="J2110" i="1"/>
  <c r="L2109" i="1"/>
  <c r="V2129" i="1" s="1"/>
  <c r="K2109" i="1"/>
  <c r="U2129" i="1" s="1"/>
  <c r="J2109" i="1"/>
  <c r="T2129" i="1" s="1"/>
  <c r="L2108" i="1"/>
  <c r="K2108" i="1"/>
  <c r="U2128" i="1" s="1"/>
  <c r="J2108" i="1"/>
  <c r="T2128" i="1" s="1"/>
  <c r="L2107" i="1"/>
  <c r="V2127" i="1" s="1"/>
  <c r="K2107" i="1"/>
  <c r="U2127" i="1" s="1"/>
  <c r="J2107" i="1"/>
  <c r="L2106" i="1"/>
  <c r="V2126" i="1" s="1"/>
  <c r="K2106" i="1"/>
  <c r="U2126" i="1" s="1"/>
  <c r="J2106" i="1"/>
  <c r="L2105" i="1"/>
  <c r="V2125" i="1" s="1"/>
  <c r="K2105" i="1"/>
  <c r="J2105" i="1"/>
  <c r="T2125" i="1" s="1"/>
  <c r="L2092" i="1"/>
  <c r="K2092" i="1"/>
  <c r="J2092" i="1"/>
  <c r="L2091" i="1"/>
  <c r="K2091" i="1"/>
  <c r="J2091" i="1"/>
  <c r="L2090" i="1"/>
  <c r="K2090" i="1"/>
  <c r="J2090" i="1"/>
  <c r="L2089" i="1"/>
  <c r="K2089" i="1"/>
  <c r="J2089" i="1"/>
  <c r="L2088" i="1"/>
  <c r="K2088" i="1"/>
  <c r="J2088" i="1"/>
  <c r="L2087" i="1"/>
  <c r="K2087" i="1"/>
  <c r="J2087" i="1"/>
  <c r="L2086" i="1"/>
  <c r="K2086" i="1"/>
  <c r="J2086" i="1"/>
  <c r="L2085" i="1"/>
  <c r="K2085" i="1"/>
  <c r="J2085" i="1"/>
  <c r="L2084" i="1"/>
  <c r="K2084" i="1"/>
  <c r="J2084" i="1"/>
  <c r="L2083" i="1"/>
  <c r="K2083" i="1"/>
  <c r="J2083" i="1"/>
  <c r="V2060" i="1"/>
  <c r="U2057" i="1"/>
  <c r="T2054" i="1"/>
  <c r="T2053" i="1"/>
  <c r="L2042" i="1"/>
  <c r="V2062" i="1" s="1"/>
  <c r="K2042" i="1"/>
  <c r="U2062" i="1" s="1"/>
  <c r="J2042" i="1"/>
  <c r="L2041" i="1"/>
  <c r="V2061" i="1" s="1"/>
  <c r="K2041" i="1"/>
  <c r="U2061" i="1" s="1"/>
  <c r="J2041" i="1"/>
  <c r="T2061" i="1" s="1"/>
  <c r="L2040" i="1"/>
  <c r="K2040" i="1"/>
  <c r="U2060" i="1" s="1"/>
  <c r="J2040" i="1"/>
  <c r="L2039" i="1"/>
  <c r="V2059" i="1" s="1"/>
  <c r="K2039" i="1"/>
  <c r="U2059" i="1" s="1"/>
  <c r="J2039" i="1"/>
  <c r="L2038" i="1"/>
  <c r="V2058" i="1" s="1"/>
  <c r="K2038" i="1"/>
  <c r="U2058" i="1" s="1"/>
  <c r="J2038" i="1"/>
  <c r="L2037" i="1"/>
  <c r="V2057" i="1" s="1"/>
  <c r="K2037" i="1"/>
  <c r="J2037" i="1"/>
  <c r="T2057" i="1" s="1"/>
  <c r="L2036" i="1"/>
  <c r="V2056" i="1" s="1"/>
  <c r="K2036" i="1"/>
  <c r="U2056" i="1" s="1"/>
  <c r="J2036" i="1"/>
  <c r="L2035" i="1"/>
  <c r="V2055" i="1" s="1"/>
  <c r="K2035" i="1"/>
  <c r="J2035" i="1"/>
  <c r="T2055" i="1" s="1"/>
  <c r="L2034" i="1"/>
  <c r="V2054" i="1" s="1"/>
  <c r="K2034" i="1"/>
  <c r="U2054" i="1" s="1"/>
  <c r="J2034" i="1"/>
  <c r="L2033" i="1"/>
  <c r="V2053" i="1" s="1"/>
  <c r="K2033" i="1"/>
  <c r="U2053" i="1" s="1"/>
  <c r="J2033" i="1"/>
  <c r="L2020" i="1"/>
  <c r="K2020" i="1"/>
  <c r="J2020" i="1"/>
  <c r="L2019" i="1"/>
  <c r="K2019" i="1"/>
  <c r="J2019" i="1"/>
  <c r="L2018" i="1"/>
  <c r="K2018" i="1"/>
  <c r="J2018" i="1"/>
  <c r="L2017" i="1"/>
  <c r="K2017" i="1"/>
  <c r="J2017" i="1"/>
  <c r="L2016" i="1"/>
  <c r="K2016" i="1"/>
  <c r="J2016" i="1"/>
  <c r="L2015" i="1"/>
  <c r="K2015" i="1"/>
  <c r="J2015" i="1"/>
  <c r="L2014" i="1"/>
  <c r="K2014" i="1"/>
  <c r="J2014" i="1"/>
  <c r="L2013" i="1"/>
  <c r="K2013" i="1"/>
  <c r="J2013" i="1"/>
  <c r="L2012" i="1"/>
  <c r="K2012" i="1"/>
  <c r="J2012" i="1"/>
  <c r="L2011" i="1"/>
  <c r="K2011" i="1"/>
  <c r="J2011" i="1"/>
  <c r="V1990" i="1"/>
  <c r="U1989" i="1"/>
  <c r="T1989" i="1"/>
  <c r="V1988" i="1"/>
  <c r="U1988" i="1"/>
  <c r="V1986" i="1"/>
  <c r="T1986" i="1"/>
  <c r="T1985" i="1"/>
  <c r="V1984" i="1"/>
  <c r="U1984" i="1"/>
  <c r="T1982" i="1"/>
  <c r="U1981" i="1"/>
  <c r="T1981" i="1"/>
  <c r="L1970" i="1"/>
  <c r="K1970" i="1"/>
  <c r="U1990" i="1" s="1"/>
  <c r="J1970" i="1"/>
  <c r="T1990" i="1" s="1"/>
  <c r="L1969" i="1"/>
  <c r="V1989" i="1" s="1"/>
  <c r="K1969" i="1"/>
  <c r="J1969" i="1"/>
  <c r="L1968" i="1"/>
  <c r="K1968" i="1"/>
  <c r="J1968" i="1"/>
  <c r="L1967" i="1"/>
  <c r="V1987" i="1" s="1"/>
  <c r="K1967" i="1"/>
  <c r="U1987" i="1" s="1"/>
  <c r="J1967" i="1"/>
  <c r="T1987" i="1" s="1"/>
  <c r="L1966" i="1"/>
  <c r="K1966" i="1"/>
  <c r="U1986" i="1" s="1"/>
  <c r="J1966" i="1"/>
  <c r="L1965" i="1"/>
  <c r="V1985" i="1" s="1"/>
  <c r="K1965" i="1"/>
  <c r="U1985" i="1" s="1"/>
  <c r="J1965" i="1"/>
  <c r="L1964" i="1"/>
  <c r="K1964" i="1"/>
  <c r="J1964" i="1"/>
  <c r="L1963" i="1"/>
  <c r="V1983" i="1" s="1"/>
  <c r="K1963" i="1"/>
  <c r="U1983" i="1" s="1"/>
  <c r="J1963" i="1"/>
  <c r="L1962" i="1"/>
  <c r="V1982" i="1" s="1"/>
  <c r="K1962" i="1"/>
  <c r="U1982" i="1" s="1"/>
  <c r="J1962" i="1"/>
  <c r="L1961" i="1"/>
  <c r="V1981" i="1" s="1"/>
  <c r="K1961" i="1"/>
  <c r="J1961" i="1"/>
  <c r="L1948" i="1"/>
  <c r="K1948" i="1"/>
  <c r="J1948" i="1"/>
  <c r="L1947" i="1"/>
  <c r="K1947" i="1"/>
  <c r="J1947" i="1"/>
  <c r="L1946" i="1"/>
  <c r="K1946" i="1"/>
  <c r="J1946" i="1"/>
  <c r="L1945" i="1"/>
  <c r="K1945" i="1"/>
  <c r="J1945" i="1"/>
  <c r="L1944" i="1"/>
  <c r="K1944" i="1"/>
  <c r="J1944" i="1"/>
  <c r="L1943" i="1"/>
  <c r="K1943" i="1"/>
  <c r="J1943" i="1"/>
  <c r="L1942" i="1"/>
  <c r="K1942" i="1"/>
  <c r="J1942" i="1"/>
  <c r="L1941" i="1"/>
  <c r="K1941" i="1"/>
  <c r="J1941" i="1"/>
  <c r="L1940" i="1"/>
  <c r="K1940" i="1"/>
  <c r="J1940" i="1"/>
  <c r="L1939" i="1"/>
  <c r="K1939" i="1"/>
  <c r="J1939" i="1"/>
  <c r="U1917" i="1"/>
  <c r="T1917" i="1"/>
  <c r="V1916" i="1"/>
  <c r="U1916" i="1"/>
  <c r="T1914" i="1"/>
  <c r="U1913" i="1"/>
  <c r="T1913" i="1"/>
  <c r="V1912" i="1"/>
  <c r="U1912" i="1"/>
  <c r="T1910" i="1"/>
  <c r="U1909" i="1"/>
  <c r="T1909" i="1"/>
  <c r="L1898" i="1"/>
  <c r="V1918" i="1" s="1"/>
  <c r="K1898" i="1"/>
  <c r="U1918" i="1" s="1"/>
  <c r="J1898" i="1"/>
  <c r="T1918" i="1" s="1"/>
  <c r="L1897" i="1"/>
  <c r="V1917" i="1" s="1"/>
  <c r="K1897" i="1"/>
  <c r="J1897" i="1"/>
  <c r="L1896" i="1"/>
  <c r="K1896" i="1"/>
  <c r="J1896" i="1"/>
  <c r="L1895" i="1"/>
  <c r="V1915" i="1" s="1"/>
  <c r="K1895" i="1"/>
  <c r="U1915" i="1" s="1"/>
  <c r="J1895" i="1"/>
  <c r="L1894" i="1"/>
  <c r="V1914" i="1" s="1"/>
  <c r="K1894" i="1"/>
  <c r="U1914" i="1" s="1"/>
  <c r="J1894" i="1"/>
  <c r="L1893" i="1"/>
  <c r="V1913" i="1" s="1"/>
  <c r="K1893" i="1"/>
  <c r="J1893" i="1"/>
  <c r="L1892" i="1"/>
  <c r="K1892" i="1"/>
  <c r="J1892" i="1"/>
  <c r="L1891" i="1"/>
  <c r="V1911" i="1" s="1"/>
  <c r="K1891" i="1"/>
  <c r="U1911" i="1" s="1"/>
  <c r="J1891" i="1"/>
  <c r="L1890" i="1"/>
  <c r="V1910" i="1" s="1"/>
  <c r="K1890" i="1"/>
  <c r="U1910" i="1" s="1"/>
  <c r="J1890" i="1"/>
  <c r="L1889" i="1"/>
  <c r="V1909" i="1" s="1"/>
  <c r="K1889" i="1"/>
  <c r="J1889" i="1"/>
  <c r="L1876" i="1"/>
  <c r="K1876" i="1"/>
  <c r="J1876" i="1"/>
  <c r="L1875" i="1"/>
  <c r="K1875" i="1"/>
  <c r="J1875" i="1"/>
  <c r="L1874" i="1"/>
  <c r="K1874" i="1"/>
  <c r="J1874" i="1"/>
  <c r="L1873" i="1"/>
  <c r="K1873" i="1"/>
  <c r="J1873" i="1"/>
  <c r="L1872" i="1"/>
  <c r="K1872" i="1"/>
  <c r="J1872" i="1"/>
  <c r="L1871" i="1"/>
  <c r="K1871" i="1"/>
  <c r="J1871" i="1"/>
  <c r="L1870" i="1"/>
  <c r="K1870" i="1"/>
  <c r="J1870" i="1"/>
  <c r="L1869" i="1"/>
  <c r="K1869" i="1"/>
  <c r="J1869" i="1"/>
  <c r="L1868" i="1"/>
  <c r="K1868" i="1"/>
  <c r="J1868" i="1"/>
  <c r="L1867" i="1"/>
  <c r="K1867" i="1"/>
  <c r="J1867" i="1"/>
  <c r="V1846" i="1"/>
  <c r="U1845" i="1"/>
  <c r="T1844" i="1"/>
  <c r="V1842" i="1"/>
  <c r="T1842" i="1"/>
  <c r="V1840" i="1"/>
  <c r="T1840" i="1"/>
  <c r="U1839" i="1"/>
  <c r="V1838" i="1"/>
  <c r="U1837" i="1"/>
  <c r="L1826" i="1"/>
  <c r="K1826" i="1"/>
  <c r="U1846" i="1" s="1"/>
  <c r="J1826" i="1"/>
  <c r="T1846" i="1" s="1"/>
  <c r="L1825" i="1"/>
  <c r="V1845" i="1" s="1"/>
  <c r="K1825" i="1"/>
  <c r="J1825" i="1"/>
  <c r="T1845" i="1" s="1"/>
  <c r="L1824" i="1"/>
  <c r="V1844" i="1" s="1"/>
  <c r="K1824" i="1"/>
  <c r="U1844" i="1" s="1"/>
  <c r="J1824" i="1"/>
  <c r="L1823" i="1"/>
  <c r="V1843" i="1" s="1"/>
  <c r="K1823" i="1"/>
  <c r="U1843" i="1" s="1"/>
  <c r="J1823" i="1"/>
  <c r="T1843" i="1" s="1"/>
  <c r="L1822" i="1"/>
  <c r="K1822" i="1"/>
  <c r="J1822" i="1"/>
  <c r="L1821" i="1"/>
  <c r="V1841" i="1" s="1"/>
  <c r="K1821" i="1"/>
  <c r="U1841" i="1" s="1"/>
  <c r="J1821" i="1"/>
  <c r="T1841" i="1" s="1"/>
  <c r="L1820" i="1"/>
  <c r="K1820" i="1"/>
  <c r="U1840" i="1" s="1"/>
  <c r="J1820" i="1"/>
  <c r="L1819" i="1"/>
  <c r="V1839" i="1" s="1"/>
  <c r="K1819" i="1"/>
  <c r="J1819" i="1"/>
  <c r="L1818" i="1"/>
  <c r="K1818" i="1"/>
  <c r="U1838" i="1" s="1"/>
  <c r="J1818" i="1"/>
  <c r="T1838" i="1" s="1"/>
  <c r="L1817" i="1"/>
  <c r="K1817" i="1"/>
  <c r="J1817" i="1"/>
  <c r="T1837" i="1" s="1"/>
  <c r="L1804" i="1"/>
  <c r="K1804" i="1"/>
  <c r="J1804" i="1"/>
  <c r="L1803" i="1"/>
  <c r="K1803" i="1"/>
  <c r="J1803" i="1"/>
  <c r="L1802" i="1"/>
  <c r="K1802" i="1"/>
  <c r="J1802" i="1"/>
  <c r="L1801" i="1"/>
  <c r="K1801" i="1"/>
  <c r="J1801" i="1"/>
  <c r="L1800" i="1"/>
  <c r="K1800" i="1"/>
  <c r="J1800" i="1"/>
  <c r="L1799" i="1"/>
  <c r="K1799" i="1"/>
  <c r="J1799" i="1"/>
  <c r="L1798" i="1"/>
  <c r="K1798" i="1"/>
  <c r="J1798" i="1"/>
  <c r="L1797" i="1"/>
  <c r="K1797" i="1"/>
  <c r="J1797" i="1"/>
  <c r="L1796" i="1"/>
  <c r="K1796" i="1"/>
  <c r="J1796" i="1"/>
  <c r="L1795" i="1"/>
  <c r="K1795" i="1"/>
  <c r="J1795" i="1"/>
  <c r="V1773" i="1"/>
  <c r="T1773" i="1"/>
  <c r="U1772" i="1"/>
  <c r="V1771" i="1"/>
  <c r="U1771" i="1"/>
  <c r="U1770" i="1"/>
  <c r="T1769" i="1"/>
  <c r="V1768" i="1"/>
  <c r="U1768" i="1"/>
  <c r="T1768" i="1"/>
  <c r="T1767" i="1"/>
  <c r="V1766" i="1"/>
  <c r="V1765" i="1"/>
  <c r="U1765" i="1"/>
  <c r="T1765" i="1"/>
  <c r="L1754" i="1"/>
  <c r="V1774" i="1" s="1"/>
  <c r="K1754" i="1"/>
  <c r="U1774" i="1" s="1"/>
  <c r="J1754" i="1"/>
  <c r="T1774" i="1" s="1"/>
  <c r="L1753" i="1"/>
  <c r="K1753" i="1"/>
  <c r="U1773" i="1" s="1"/>
  <c r="J1753" i="1"/>
  <c r="L1752" i="1"/>
  <c r="V1772" i="1" s="1"/>
  <c r="K1752" i="1"/>
  <c r="J1752" i="1"/>
  <c r="T1772" i="1" s="1"/>
  <c r="L1751" i="1"/>
  <c r="K1751" i="1"/>
  <c r="J1751" i="1"/>
  <c r="L1750" i="1"/>
  <c r="V1770" i="1" s="1"/>
  <c r="K1750" i="1"/>
  <c r="J1750" i="1"/>
  <c r="L1749" i="1"/>
  <c r="V1769" i="1" s="1"/>
  <c r="K1749" i="1"/>
  <c r="U1769" i="1" s="1"/>
  <c r="J1749" i="1"/>
  <c r="L1748" i="1"/>
  <c r="K1748" i="1"/>
  <c r="J1748" i="1"/>
  <c r="L1747" i="1"/>
  <c r="V1767" i="1" s="1"/>
  <c r="K1747" i="1"/>
  <c r="U1767" i="1" s="1"/>
  <c r="J1747" i="1"/>
  <c r="L1746" i="1"/>
  <c r="K1746" i="1"/>
  <c r="U1766" i="1" s="1"/>
  <c r="J1746" i="1"/>
  <c r="L1745" i="1"/>
  <c r="K1745" i="1"/>
  <c r="J1745" i="1"/>
  <c r="M23" i="1"/>
  <c r="O23" i="1"/>
  <c r="P23" i="1"/>
  <c r="Q23" i="1"/>
  <c r="S23" i="1"/>
  <c r="N38" i="1" s="1"/>
  <c r="T23" i="1"/>
  <c r="S38" i="1" s="1"/>
  <c r="U23" i="1"/>
  <c r="X38" i="1" s="1"/>
  <c r="M24" i="1"/>
  <c r="O24" i="1"/>
  <c r="P24" i="1"/>
  <c r="Q24" i="1"/>
  <c r="S24" i="1"/>
  <c r="T24" i="1"/>
  <c r="S39" i="1" s="1"/>
  <c r="U24" i="1"/>
  <c r="M25" i="1"/>
  <c r="O25" i="1"/>
  <c r="P25" i="1"/>
  <c r="Q25" i="1"/>
  <c r="S25" i="1"/>
  <c r="T25" i="1"/>
  <c r="U25" i="1"/>
  <c r="X40" i="1" s="1"/>
  <c r="AA40" i="1" s="1"/>
  <c r="M26" i="1"/>
  <c r="O26" i="1"/>
  <c r="P26" i="1"/>
  <c r="Q26" i="1"/>
  <c r="S26" i="1"/>
  <c r="T26" i="1"/>
  <c r="S41" i="1" s="1"/>
  <c r="U26" i="1"/>
  <c r="M27" i="1"/>
  <c r="O27" i="1"/>
  <c r="P27" i="1"/>
  <c r="Q27" i="1"/>
  <c r="S27" i="1"/>
  <c r="T27" i="1"/>
  <c r="U70" i="1" s="1"/>
  <c r="U27" i="1"/>
  <c r="X42" i="1" s="1"/>
  <c r="Y42" i="1" s="1"/>
  <c r="M28" i="1"/>
  <c r="O28" i="1"/>
  <c r="P28" i="1"/>
  <c r="Q28" i="1"/>
  <c r="S28" i="1"/>
  <c r="T28" i="1"/>
  <c r="U28" i="1"/>
  <c r="V71" i="1" s="1"/>
  <c r="M29" i="1"/>
  <c r="O29" i="1"/>
  <c r="P29" i="1"/>
  <c r="Q29" i="1"/>
  <c r="S29" i="1"/>
  <c r="T72" i="1" s="1"/>
  <c r="T29" i="1"/>
  <c r="U29" i="1"/>
  <c r="M30" i="1"/>
  <c r="O30" i="1"/>
  <c r="P30" i="1"/>
  <c r="Q30" i="1"/>
  <c r="S30" i="1"/>
  <c r="N45" i="1" s="1"/>
  <c r="O45" i="1" s="1"/>
  <c r="T30" i="1"/>
  <c r="S45" i="1" s="1"/>
  <c r="U30" i="1"/>
  <c r="M31" i="1"/>
  <c r="O31" i="1"/>
  <c r="P31" i="1"/>
  <c r="Q31" i="1"/>
  <c r="S31" i="1"/>
  <c r="N46" i="1" s="1"/>
  <c r="T31" i="1"/>
  <c r="S46" i="1" s="1"/>
  <c r="U31" i="1"/>
  <c r="V74" i="1" s="1"/>
  <c r="M32" i="1"/>
  <c r="O32" i="1"/>
  <c r="P32" i="1"/>
  <c r="Q32" i="1"/>
  <c r="S32" i="1"/>
  <c r="T32" i="1"/>
  <c r="S47" i="1" s="1"/>
  <c r="U32" i="1"/>
  <c r="X47" i="1" s="1"/>
  <c r="J38" i="1"/>
  <c r="J66" i="1" s="1"/>
  <c r="K38" i="1"/>
  <c r="L38" i="1"/>
  <c r="J39" i="1"/>
  <c r="K39" i="1"/>
  <c r="K67" i="1" s="1"/>
  <c r="K140" i="1" s="1"/>
  <c r="L39" i="1"/>
  <c r="N39" i="1"/>
  <c r="Q39" i="1" s="1"/>
  <c r="J40" i="1"/>
  <c r="K40" i="1"/>
  <c r="L40" i="1"/>
  <c r="L68" i="1" s="1"/>
  <c r="N40" i="1"/>
  <c r="S40" i="1"/>
  <c r="V40" i="1"/>
  <c r="J41" i="1"/>
  <c r="K41" i="1"/>
  <c r="L41" i="1"/>
  <c r="N41" i="1"/>
  <c r="X41" i="1"/>
  <c r="J42" i="1"/>
  <c r="J70" i="1" s="1"/>
  <c r="K42" i="1"/>
  <c r="L42" i="1"/>
  <c r="N42" i="1"/>
  <c r="J43" i="1"/>
  <c r="J71" i="1" s="1"/>
  <c r="K43" i="1"/>
  <c r="K71" i="1" s="1"/>
  <c r="L43" i="1"/>
  <c r="S43" i="1"/>
  <c r="V43" i="1"/>
  <c r="J44" i="1"/>
  <c r="J167" i="1" s="1"/>
  <c r="K44" i="1"/>
  <c r="L44" i="1"/>
  <c r="L72" i="1" s="1"/>
  <c r="X44" i="1"/>
  <c r="Z44" i="1" s="1"/>
  <c r="J45" i="1"/>
  <c r="J73" i="1" s="1"/>
  <c r="K45" i="1"/>
  <c r="P45" i="1" s="1"/>
  <c r="L45" i="1"/>
  <c r="L73" i="1" s="1"/>
  <c r="J46" i="1"/>
  <c r="J74" i="1" s="1"/>
  <c r="K46" i="1"/>
  <c r="L46" i="1"/>
  <c r="L74" i="1" s="1"/>
  <c r="J47" i="1"/>
  <c r="K47" i="1"/>
  <c r="K75" i="1" s="1"/>
  <c r="L47" i="1"/>
  <c r="L170" i="1" s="1"/>
  <c r="N47" i="1"/>
  <c r="O47" i="1" s="1"/>
  <c r="K66" i="1"/>
  <c r="L66" i="1"/>
  <c r="V66" i="1"/>
  <c r="J67" i="1"/>
  <c r="L67" i="1"/>
  <c r="L90" i="1" s="1"/>
  <c r="V110" i="1" s="1"/>
  <c r="T67" i="1"/>
  <c r="V67" i="1"/>
  <c r="K68" i="1"/>
  <c r="K91" i="1" s="1"/>
  <c r="T68" i="1"/>
  <c r="U68" i="1"/>
  <c r="J69" i="1"/>
  <c r="T69" i="1"/>
  <c r="U69" i="1"/>
  <c r="V69" i="1"/>
  <c r="K70" i="1"/>
  <c r="T70" i="1"/>
  <c r="V70" i="1"/>
  <c r="L71" i="1"/>
  <c r="U71" i="1"/>
  <c r="K72" i="1"/>
  <c r="K95" i="1" s="1"/>
  <c r="V72" i="1"/>
  <c r="T73" i="1"/>
  <c r="K74" i="1"/>
  <c r="J75" i="1"/>
  <c r="L75" i="1"/>
  <c r="L98" i="1" s="1"/>
  <c r="T75" i="1"/>
  <c r="U75" i="1"/>
  <c r="K89" i="1"/>
  <c r="L89" i="1"/>
  <c r="V109" i="1" s="1"/>
  <c r="J92" i="1"/>
  <c r="J214" i="1" s="1"/>
  <c r="L94" i="1"/>
  <c r="L216" i="1" s="1"/>
  <c r="J98" i="1"/>
  <c r="T118" i="1" s="1"/>
  <c r="U109" i="1"/>
  <c r="V114" i="1"/>
  <c r="K139" i="1"/>
  <c r="L139" i="1"/>
  <c r="K141" i="1"/>
  <c r="J142" i="1"/>
  <c r="L144" i="1"/>
  <c r="K145" i="1"/>
  <c r="J148" i="1"/>
  <c r="L148" i="1"/>
  <c r="K161" i="1"/>
  <c r="K283" i="1" s="1"/>
  <c r="L161" i="1"/>
  <c r="V181" i="1" s="1"/>
  <c r="J162" i="1"/>
  <c r="J284" i="1" s="1"/>
  <c r="L162" i="1"/>
  <c r="L234" i="1" s="1"/>
  <c r="V254" i="1" s="1"/>
  <c r="J163" i="1"/>
  <c r="K163" i="1"/>
  <c r="U183" i="1" s="1"/>
  <c r="J164" i="1"/>
  <c r="T184" i="1" s="1"/>
  <c r="K164" i="1"/>
  <c r="K236" i="1" s="1"/>
  <c r="K358" i="1" s="1"/>
  <c r="L164" i="1"/>
  <c r="L286" i="1" s="1"/>
  <c r="K165" i="1"/>
  <c r="U185" i="1" s="1"/>
  <c r="L165" i="1"/>
  <c r="V185" i="1" s="1"/>
  <c r="J166" i="1"/>
  <c r="L166" i="1"/>
  <c r="L288" i="1" s="1"/>
  <c r="K167" i="1"/>
  <c r="K289" i="1" s="1"/>
  <c r="K168" i="1"/>
  <c r="K290" i="1" s="1"/>
  <c r="L168" i="1"/>
  <c r="K169" i="1"/>
  <c r="K291" i="1" s="1"/>
  <c r="J170" i="1"/>
  <c r="J242" i="1" s="1"/>
  <c r="T182" i="1"/>
  <c r="U184" i="1"/>
  <c r="U187" i="1"/>
  <c r="K211" i="1"/>
  <c r="K233" i="1"/>
  <c r="U253" i="1" s="1"/>
  <c r="L233" i="1"/>
  <c r="L305" i="1" s="1"/>
  <c r="L427" i="1" s="1"/>
  <c r="J234" i="1"/>
  <c r="K237" i="1"/>
  <c r="K309" i="1" s="1"/>
  <c r="K431" i="1" s="1"/>
  <c r="L237" i="1"/>
  <c r="L284" i="1"/>
  <c r="J285" i="1"/>
  <c r="K287" i="1"/>
  <c r="J288" i="1"/>
  <c r="L306" i="1"/>
  <c r="J356" i="1"/>
  <c r="L356" i="1"/>
  <c r="L359" i="1"/>
  <c r="T4069" i="1" l="1"/>
  <c r="T4070" i="1"/>
  <c r="T4006" i="1"/>
  <c r="T3926" i="1"/>
  <c r="T3930" i="1"/>
  <c r="T3934" i="1"/>
  <c r="T3858" i="1"/>
  <c r="T3855" i="1"/>
  <c r="T3854" i="1"/>
  <c r="T3786" i="1"/>
  <c r="U3789" i="1"/>
  <c r="U3785" i="1"/>
  <c r="T3790" i="1"/>
  <c r="T3714" i="1"/>
  <c r="T3711" i="1"/>
  <c r="T3642" i="1"/>
  <c r="T3565" i="1"/>
  <c r="T3566" i="1"/>
  <c r="T3502" i="1"/>
  <c r="T3421" i="1"/>
  <c r="U3426" i="1"/>
  <c r="T3422" i="1"/>
  <c r="T3358" i="1"/>
  <c r="T3286" i="1"/>
  <c r="T3206" i="1"/>
  <c r="U3209" i="1"/>
  <c r="T3210" i="1"/>
  <c r="U3138" i="1"/>
  <c r="T3133" i="1"/>
  <c r="U3136" i="1"/>
  <c r="U3140" i="1"/>
  <c r="T3134" i="1"/>
  <c r="U3065" i="1"/>
  <c r="T3066" i="1"/>
  <c r="U3069" i="1"/>
  <c r="T2994" i="1"/>
  <c r="T2922" i="1"/>
  <c r="T2774" i="1"/>
  <c r="T2773" i="1"/>
  <c r="T2701" i="1"/>
  <c r="T2709" i="1"/>
  <c r="T2708" i="1"/>
  <c r="T2710" i="1"/>
  <c r="T2634" i="1"/>
  <c r="T2562" i="1"/>
  <c r="T2566" i="1"/>
  <c r="T2486" i="1"/>
  <c r="U2414" i="1"/>
  <c r="T2416" i="1"/>
  <c r="T2417" i="1"/>
  <c r="T2418" i="1"/>
  <c r="T2422" i="1"/>
  <c r="T2415" i="1"/>
  <c r="T2414" i="1"/>
  <c r="T2419" i="1"/>
  <c r="T2420" i="1"/>
  <c r="T2421" i="1"/>
  <c r="T2346" i="1"/>
  <c r="T2274" i="1"/>
  <c r="T2206" i="1"/>
  <c r="T2127" i="1"/>
  <c r="U2130" i="1"/>
  <c r="T2126" i="1"/>
  <c r="T2062" i="1"/>
  <c r="T2056" i="1"/>
  <c r="U2055" i="1"/>
  <c r="T2060" i="1"/>
  <c r="T2058" i="1"/>
  <c r="T2059" i="1"/>
  <c r="T1983" i="1"/>
  <c r="T1988" i="1"/>
  <c r="T1984" i="1"/>
  <c r="T1911" i="1"/>
  <c r="T1916" i="1"/>
  <c r="T1915" i="1"/>
  <c r="T1912" i="1"/>
  <c r="V1837" i="1"/>
  <c r="T1839" i="1"/>
  <c r="U1842" i="1"/>
  <c r="T1770" i="1"/>
  <c r="T1766" i="1"/>
  <c r="T1771" i="1"/>
  <c r="V118" i="1"/>
  <c r="L220" i="1"/>
  <c r="L146" i="1"/>
  <c r="L96" i="1"/>
  <c r="L141" i="1"/>
  <c r="L91" i="1"/>
  <c r="K213" i="1"/>
  <c r="U111" i="1"/>
  <c r="Y38" i="1"/>
  <c r="Z38" i="1"/>
  <c r="AA38" i="1"/>
  <c r="L242" i="1"/>
  <c r="L292" i="1"/>
  <c r="V190" i="1"/>
  <c r="J146" i="1"/>
  <c r="J96" i="1"/>
  <c r="J144" i="1"/>
  <c r="J94" i="1"/>
  <c r="P46" i="1"/>
  <c r="O46" i="1"/>
  <c r="Q38" i="1"/>
  <c r="P38" i="1"/>
  <c r="L147" i="1"/>
  <c r="L97" i="1"/>
  <c r="V41" i="1"/>
  <c r="U41" i="1"/>
  <c r="J289" i="1"/>
  <c r="J239" i="1"/>
  <c r="T187" i="1"/>
  <c r="L287" i="1"/>
  <c r="L211" i="1"/>
  <c r="J169" i="1"/>
  <c r="K166" i="1"/>
  <c r="L163" i="1"/>
  <c r="J161" i="1"/>
  <c r="U73" i="1"/>
  <c r="J72" i="1"/>
  <c r="U66" i="1"/>
  <c r="Y44" i="1"/>
  <c r="X43" i="1"/>
  <c r="Y43" i="1" s="1"/>
  <c r="U40" i="1"/>
  <c r="K305" i="1"/>
  <c r="U257" i="1"/>
  <c r="J236" i="1"/>
  <c r="V186" i="1"/>
  <c r="T66" i="1"/>
  <c r="AA46" i="1"/>
  <c r="O42" i="1"/>
  <c r="O38" i="1"/>
  <c r="K359" i="1"/>
  <c r="K355" i="1"/>
  <c r="K239" i="1"/>
  <c r="K361" i="1" s="1"/>
  <c r="J220" i="1"/>
  <c r="U181" i="1"/>
  <c r="T112" i="1"/>
  <c r="Q44" i="1"/>
  <c r="U43" i="1"/>
  <c r="Q41" i="1"/>
  <c r="Q40" i="1"/>
  <c r="O39" i="1"/>
  <c r="L283" i="1"/>
  <c r="K235" i="1"/>
  <c r="K357" i="1" s="1"/>
  <c r="T190" i="1"/>
  <c r="J168" i="1"/>
  <c r="K73" i="1"/>
  <c r="L69" i="1"/>
  <c r="U67" i="1"/>
  <c r="X46" i="1"/>
  <c r="Z46" i="1" s="1"/>
  <c r="T43" i="1"/>
  <c r="P40" i="1"/>
  <c r="J292" i="1"/>
  <c r="J286" i="1"/>
  <c r="L238" i="1"/>
  <c r="L310" i="1" s="1"/>
  <c r="L167" i="1"/>
  <c r="J165" i="1"/>
  <c r="K162" i="1"/>
  <c r="K90" i="1"/>
  <c r="Q46" i="1"/>
  <c r="N44" i="1"/>
  <c r="P44" i="1" s="1"/>
  <c r="P42" i="1"/>
  <c r="O41" i="1"/>
  <c r="T74" i="1"/>
  <c r="V68" i="1"/>
  <c r="Q45" i="1"/>
  <c r="K285" i="1"/>
  <c r="L212" i="1"/>
  <c r="L169" i="1"/>
  <c r="L140" i="1"/>
  <c r="L378" i="1"/>
  <c r="V326" i="1"/>
  <c r="L428" i="1"/>
  <c r="X45" i="1"/>
  <c r="V73" i="1"/>
  <c r="S44" i="1"/>
  <c r="U72" i="1"/>
  <c r="T33" i="1"/>
  <c r="K55" i="1" s="1"/>
  <c r="N57" i="1" s="1"/>
  <c r="N43" i="1"/>
  <c r="T71" i="1"/>
  <c r="J143" i="1"/>
  <c r="J93" i="1"/>
  <c r="T39" i="1"/>
  <c r="U39" i="1"/>
  <c r="V39" i="1"/>
  <c r="J139" i="1"/>
  <c r="J89" i="1"/>
  <c r="V258" i="1"/>
  <c r="L360" i="1"/>
  <c r="L377" i="1"/>
  <c r="V325" i="1"/>
  <c r="K97" i="1"/>
  <c r="K147" i="1"/>
  <c r="T254" i="1"/>
  <c r="J306" i="1"/>
  <c r="K381" i="1"/>
  <c r="U329" i="1"/>
  <c r="T183" i="1"/>
  <c r="J235" i="1"/>
  <c r="T262" i="1"/>
  <c r="J314" i="1"/>
  <c r="K148" i="1"/>
  <c r="Z75" i="1"/>
  <c r="K98" i="1"/>
  <c r="U259" i="1"/>
  <c r="K311" i="1"/>
  <c r="V257" i="1"/>
  <c r="L309" i="1"/>
  <c r="L355" i="1"/>
  <c r="V253" i="1"/>
  <c r="K144" i="1"/>
  <c r="K94" i="1"/>
  <c r="J364" i="1"/>
  <c r="V188" i="1"/>
  <c r="L240" i="1"/>
  <c r="L290" i="1"/>
  <c r="K286" i="1"/>
  <c r="U188" i="1"/>
  <c r="K240" i="1"/>
  <c r="P47" i="1"/>
  <c r="K170" i="1"/>
  <c r="U47" i="1"/>
  <c r="Z47" i="1"/>
  <c r="T186" i="1"/>
  <c r="K308" i="1"/>
  <c r="U256" i="1"/>
  <c r="J238" i="1"/>
  <c r="V182" i="1"/>
  <c r="V184" i="1"/>
  <c r="L236" i="1"/>
  <c r="S33" i="1"/>
  <c r="J55" i="1" s="1"/>
  <c r="N56" i="1" s="1"/>
  <c r="T259" i="1"/>
  <c r="U189" i="1"/>
  <c r="K241" i="1"/>
  <c r="U115" i="1"/>
  <c r="K217" i="1"/>
  <c r="O40" i="1"/>
  <c r="Y40" i="1"/>
  <c r="J68" i="1"/>
  <c r="T40" i="1"/>
  <c r="Z43" i="1"/>
  <c r="K93" i="1"/>
  <c r="K143" i="1"/>
  <c r="T45" i="1"/>
  <c r="U45" i="1"/>
  <c r="V45" i="1"/>
  <c r="T185" i="1"/>
  <c r="Y47" i="1"/>
  <c r="AA47" i="1"/>
  <c r="U46" i="1"/>
  <c r="V46" i="1"/>
  <c r="U33" i="1"/>
  <c r="L55" i="1" s="1"/>
  <c r="N58" i="1" s="1"/>
  <c r="T38" i="1"/>
  <c r="U38" i="1"/>
  <c r="V38" i="1"/>
  <c r="J140" i="1"/>
  <c r="J90" i="1"/>
  <c r="J147" i="1"/>
  <c r="J97" i="1"/>
  <c r="L95" i="1"/>
  <c r="L145" i="1"/>
  <c r="T47" i="1"/>
  <c r="V47" i="1"/>
  <c r="AA44" i="1"/>
  <c r="T46" i="1"/>
  <c r="Q42" i="1"/>
  <c r="AA42" i="1"/>
  <c r="L70" i="1"/>
  <c r="P41" i="1"/>
  <c r="Z41" i="1"/>
  <c r="K69" i="1"/>
  <c r="Q47" i="1"/>
  <c r="T41" i="1"/>
  <c r="P39" i="1"/>
  <c r="S42" i="1"/>
  <c r="AA41" i="1"/>
  <c r="Z40" i="1"/>
  <c r="V75" i="1"/>
  <c r="X39" i="1"/>
  <c r="Y39" i="1" s="1"/>
  <c r="AA43" i="1"/>
  <c r="Z42" i="1"/>
  <c r="Y41" i="1"/>
  <c r="U74" i="1"/>
  <c r="V189" i="1" l="1"/>
  <c r="L291" i="1"/>
  <c r="T188" i="1"/>
  <c r="J290" i="1"/>
  <c r="J240" i="1"/>
  <c r="K288" i="1"/>
  <c r="K238" i="1"/>
  <c r="U186" i="1"/>
  <c r="L241" i="1"/>
  <c r="Y46" i="1"/>
  <c r="J241" i="1"/>
  <c r="J291" i="1"/>
  <c r="T189" i="1"/>
  <c r="V117" i="1"/>
  <c r="L219" i="1"/>
  <c r="J218" i="1"/>
  <c r="T116" i="1"/>
  <c r="K234" i="1"/>
  <c r="K284" i="1"/>
  <c r="U182" i="1"/>
  <c r="V111" i="1"/>
  <c r="L213" i="1"/>
  <c r="U255" i="1"/>
  <c r="J287" i="1"/>
  <c r="J237" i="1"/>
  <c r="J95" i="1"/>
  <c r="J145" i="1"/>
  <c r="K307" i="1"/>
  <c r="V187" i="1"/>
  <c r="L289" i="1"/>
  <c r="L239" i="1"/>
  <c r="J308" i="1"/>
  <c r="J358" i="1"/>
  <c r="T256" i="1"/>
  <c r="J361" i="1"/>
  <c r="J311" i="1"/>
  <c r="V262" i="1"/>
  <c r="L314" i="1"/>
  <c r="L364" i="1"/>
  <c r="V116" i="1"/>
  <c r="L218" i="1"/>
  <c r="O44" i="1"/>
  <c r="V330" i="1"/>
  <c r="L382" i="1"/>
  <c r="L432" i="1"/>
  <c r="L142" i="1"/>
  <c r="L92" i="1"/>
  <c r="J283" i="1"/>
  <c r="T181" i="1"/>
  <c r="J233" i="1"/>
  <c r="U110" i="1"/>
  <c r="K212" i="1"/>
  <c r="K146" i="1"/>
  <c r="K96" i="1"/>
  <c r="U325" i="1"/>
  <c r="K377" i="1"/>
  <c r="K427" i="1"/>
  <c r="L285" i="1"/>
  <c r="V183" i="1"/>
  <c r="L235" i="1"/>
  <c r="J216" i="1"/>
  <c r="T114" i="1"/>
  <c r="K92" i="1"/>
  <c r="K142" i="1"/>
  <c r="K215" i="1"/>
  <c r="U113" i="1"/>
  <c r="J91" i="1"/>
  <c r="J141" i="1"/>
  <c r="U327" i="1"/>
  <c r="K429" i="1"/>
  <c r="K379" i="1"/>
  <c r="V329" i="1"/>
  <c r="L381" i="1"/>
  <c r="L431" i="1"/>
  <c r="J357" i="1"/>
  <c r="T255" i="1"/>
  <c r="J307" i="1"/>
  <c r="T117" i="1"/>
  <c r="J219" i="1"/>
  <c r="J310" i="1"/>
  <c r="T258" i="1"/>
  <c r="J360" i="1"/>
  <c r="V261" i="1"/>
  <c r="L313" i="1"/>
  <c r="L363" i="1"/>
  <c r="T334" i="1"/>
  <c r="J386" i="1"/>
  <c r="J436" i="1"/>
  <c r="T109" i="1"/>
  <c r="J211" i="1"/>
  <c r="U260" i="1"/>
  <c r="K362" i="1"/>
  <c r="K312" i="1"/>
  <c r="O48" i="1"/>
  <c r="J56" i="1" s="1"/>
  <c r="O56" i="1" s="1"/>
  <c r="O66" i="1" s="1"/>
  <c r="K433" i="1"/>
  <c r="U331" i="1"/>
  <c r="K383" i="1"/>
  <c r="T44" i="1"/>
  <c r="U44" i="1"/>
  <c r="U48" i="1" s="1"/>
  <c r="K57" i="1" s="1"/>
  <c r="P57" i="1" s="1"/>
  <c r="P67" i="1" s="1"/>
  <c r="P90" i="1" s="1"/>
  <c r="V44" i="1"/>
  <c r="Z39" i="1"/>
  <c r="AA39" i="1"/>
  <c r="O43" i="1"/>
  <c r="P43" i="1"/>
  <c r="L143" i="1"/>
  <c r="L93" i="1"/>
  <c r="T42" i="1"/>
  <c r="T48" i="1" s="1"/>
  <c r="K56" i="1" s="1"/>
  <c r="O57" i="1" s="1"/>
  <c r="O67" i="1" s="1"/>
  <c r="U42" i="1"/>
  <c r="V42" i="1"/>
  <c r="V48" i="1" s="1"/>
  <c r="K58" i="1" s="1"/>
  <c r="Q57" i="1" s="1"/>
  <c r="Q67" i="1" s="1"/>
  <c r="Q90" i="1" s="1"/>
  <c r="T110" i="1"/>
  <c r="J212" i="1"/>
  <c r="U328" i="1"/>
  <c r="K380" i="1"/>
  <c r="K430" i="1"/>
  <c r="K219" i="1"/>
  <c r="U117" i="1"/>
  <c r="T113" i="1"/>
  <c r="J215" i="1"/>
  <c r="AA45" i="1"/>
  <c r="Y45" i="1"/>
  <c r="Y48" i="1" s="1"/>
  <c r="L56" i="1" s="1"/>
  <c r="O58" i="1" s="1"/>
  <c r="O68" i="1" s="1"/>
  <c r="Z45" i="1"/>
  <c r="P48" i="1"/>
  <c r="J57" i="1" s="1"/>
  <c r="P56" i="1" s="1"/>
  <c r="P66" i="1" s="1"/>
  <c r="P89" i="1" s="1"/>
  <c r="U261" i="1"/>
  <c r="K363" i="1"/>
  <c r="K313" i="1"/>
  <c r="V256" i="1"/>
  <c r="L308" i="1"/>
  <c r="L358" i="1"/>
  <c r="K292" i="1"/>
  <c r="U190" i="1"/>
  <c r="K242" i="1"/>
  <c r="K503" i="1"/>
  <c r="K453" i="1"/>
  <c r="U401" i="1"/>
  <c r="T326" i="1"/>
  <c r="J378" i="1"/>
  <c r="J428" i="1"/>
  <c r="V398" i="1"/>
  <c r="L450" i="1"/>
  <c r="L500" i="1"/>
  <c r="Q43" i="1"/>
  <c r="Q48" i="1" s="1"/>
  <c r="J58" i="1" s="1"/>
  <c r="Q56" i="1" s="1"/>
  <c r="Q66" i="1" s="1"/>
  <c r="V115" i="1"/>
  <c r="L217" i="1"/>
  <c r="V260" i="1"/>
  <c r="L312" i="1"/>
  <c r="L362" i="1"/>
  <c r="U114" i="1"/>
  <c r="K216" i="1"/>
  <c r="U118" i="1"/>
  <c r="K220" i="1"/>
  <c r="L499" i="1"/>
  <c r="V397" i="1"/>
  <c r="L449" i="1"/>
  <c r="Y72" i="1" l="1"/>
  <c r="L214" i="1"/>
  <c r="V112" i="1"/>
  <c r="L311" i="1"/>
  <c r="L361" i="1"/>
  <c r="V259" i="1"/>
  <c r="U258" i="1"/>
  <c r="K310" i="1"/>
  <c r="K360" i="1"/>
  <c r="U116" i="1"/>
  <c r="K218" i="1"/>
  <c r="L386" i="1"/>
  <c r="L436" i="1"/>
  <c r="V334" i="1"/>
  <c r="J312" i="1"/>
  <c r="J362" i="1"/>
  <c r="T260" i="1"/>
  <c r="K499" i="1"/>
  <c r="U397" i="1"/>
  <c r="K449" i="1"/>
  <c r="V255" i="1"/>
  <c r="L307" i="1"/>
  <c r="L357" i="1"/>
  <c r="L504" i="1"/>
  <c r="V402" i="1"/>
  <c r="L454" i="1"/>
  <c r="J383" i="1"/>
  <c r="J433" i="1"/>
  <c r="T331" i="1"/>
  <c r="T328" i="1"/>
  <c r="J430" i="1"/>
  <c r="J380" i="1"/>
  <c r="T261" i="1"/>
  <c r="J313" i="1"/>
  <c r="J363" i="1"/>
  <c r="T253" i="1"/>
  <c r="J355" i="1"/>
  <c r="J305" i="1"/>
  <c r="T115" i="1"/>
  <c r="J217" i="1"/>
  <c r="U254" i="1"/>
  <c r="K306" i="1"/>
  <c r="K356" i="1"/>
  <c r="J309" i="1"/>
  <c r="J359" i="1"/>
  <c r="T257" i="1"/>
  <c r="O91" i="1"/>
  <c r="Q89" i="1"/>
  <c r="Y68" i="1"/>
  <c r="Z71" i="1"/>
  <c r="O90" i="1"/>
  <c r="Z69" i="1"/>
  <c r="Z67" i="1"/>
  <c r="Z72" i="1"/>
  <c r="Z73" i="1"/>
  <c r="Z66" i="1"/>
  <c r="Z70" i="1"/>
  <c r="Z74" i="1"/>
  <c r="Z68" i="1"/>
  <c r="U332" i="1"/>
  <c r="K434" i="1"/>
  <c r="K384" i="1"/>
  <c r="V333" i="1"/>
  <c r="L435" i="1"/>
  <c r="L385" i="1"/>
  <c r="J379" i="1"/>
  <c r="T327" i="1"/>
  <c r="J429" i="1"/>
  <c r="L503" i="1"/>
  <c r="L453" i="1"/>
  <c r="V401" i="1"/>
  <c r="U91" i="1"/>
  <c r="T111" i="1"/>
  <c r="J213" i="1"/>
  <c r="K314" i="1"/>
  <c r="U262" i="1"/>
  <c r="K364" i="1"/>
  <c r="V113" i="1"/>
  <c r="L215" i="1"/>
  <c r="J508" i="1"/>
  <c r="J458" i="1"/>
  <c r="T406" i="1"/>
  <c r="L522" i="1"/>
  <c r="V470" i="1"/>
  <c r="L572" i="1"/>
  <c r="V332" i="1"/>
  <c r="L434" i="1"/>
  <c r="L384" i="1"/>
  <c r="K501" i="1"/>
  <c r="K451" i="1"/>
  <c r="U399" i="1"/>
  <c r="L380" i="1"/>
  <c r="V328" i="1"/>
  <c r="L430" i="1"/>
  <c r="K502" i="1"/>
  <c r="K452" i="1"/>
  <c r="U400" i="1"/>
  <c r="U403" i="1"/>
  <c r="K455" i="1"/>
  <c r="K505" i="1"/>
  <c r="L521" i="1"/>
  <c r="V469" i="1"/>
  <c r="L571" i="1"/>
  <c r="AA48" i="1"/>
  <c r="L58" i="1" s="1"/>
  <c r="Q58" i="1" s="1"/>
  <c r="Q68" i="1" s="1"/>
  <c r="Q91" i="1" s="1"/>
  <c r="J382" i="1"/>
  <c r="T330" i="1"/>
  <c r="J432" i="1"/>
  <c r="U473" i="1"/>
  <c r="K525" i="1"/>
  <c r="K575" i="1"/>
  <c r="K385" i="1"/>
  <c r="U333" i="1"/>
  <c r="K435" i="1"/>
  <c r="Z48" i="1"/>
  <c r="L57" i="1" s="1"/>
  <c r="P58" i="1" s="1"/>
  <c r="P68" i="1" s="1"/>
  <c r="P91" i="1" s="1"/>
  <c r="U112" i="1"/>
  <c r="K214" i="1"/>
  <c r="T398" i="1"/>
  <c r="J450" i="1"/>
  <c r="J500" i="1"/>
  <c r="Y69" i="1"/>
  <c r="Y73" i="1"/>
  <c r="O89" i="1"/>
  <c r="Y70" i="1"/>
  <c r="Y66" i="1"/>
  <c r="Y75" i="1"/>
  <c r="Y74" i="1"/>
  <c r="Y71" i="1"/>
  <c r="Y67" i="1"/>
  <c r="V91" i="1" l="1"/>
  <c r="J502" i="1"/>
  <c r="J452" i="1"/>
  <c r="T400" i="1"/>
  <c r="K432" i="1"/>
  <c r="U330" i="1"/>
  <c r="K382" i="1"/>
  <c r="K428" i="1"/>
  <c r="U326" i="1"/>
  <c r="K378" i="1"/>
  <c r="AA66" i="1"/>
  <c r="J384" i="1"/>
  <c r="J434" i="1"/>
  <c r="T332" i="1"/>
  <c r="J435" i="1"/>
  <c r="J385" i="1"/>
  <c r="T333" i="1"/>
  <c r="L576" i="1"/>
  <c r="V474" i="1"/>
  <c r="L526" i="1"/>
  <c r="T325" i="1"/>
  <c r="J377" i="1"/>
  <c r="J427" i="1"/>
  <c r="L379" i="1"/>
  <c r="L429" i="1"/>
  <c r="V327" i="1"/>
  <c r="J381" i="1"/>
  <c r="T329" i="1"/>
  <c r="J431" i="1"/>
  <c r="K521" i="1"/>
  <c r="U469" i="1"/>
  <c r="K571" i="1"/>
  <c r="V406" i="1"/>
  <c r="L508" i="1"/>
  <c r="L458" i="1"/>
  <c r="V331" i="1"/>
  <c r="L383" i="1"/>
  <c r="L433" i="1"/>
  <c r="T403" i="1"/>
  <c r="J455" i="1"/>
  <c r="J505" i="1"/>
  <c r="T402" i="1"/>
  <c r="J504" i="1"/>
  <c r="J454" i="1"/>
  <c r="U471" i="1"/>
  <c r="K523" i="1"/>
  <c r="K573" i="1"/>
  <c r="V542" i="1"/>
  <c r="L594" i="1"/>
  <c r="L644" i="1"/>
  <c r="U98" i="1"/>
  <c r="U95" i="1"/>
  <c r="U92" i="1"/>
  <c r="U96" i="1"/>
  <c r="U94" i="1"/>
  <c r="U89" i="1"/>
  <c r="U90" i="1"/>
  <c r="U93" i="1"/>
  <c r="U97" i="1"/>
  <c r="AA67" i="1"/>
  <c r="AB67" i="1" s="1"/>
  <c r="T92" i="1"/>
  <c r="T96" i="1"/>
  <c r="T94" i="1"/>
  <c r="T98" i="1"/>
  <c r="T95" i="1"/>
  <c r="T93" i="1"/>
  <c r="T97" i="1"/>
  <c r="T89" i="1"/>
  <c r="T90" i="1"/>
  <c r="K577" i="1"/>
  <c r="K527" i="1"/>
  <c r="U475" i="1"/>
  <c r="J501" i="1"/>
  <c r="T399" i="1"/>
  <c r="J451" i="1"/>
  <c r="K506" i="1"/>
  <c r="K456" i="1"/>
  <c r="U404" i="1"/>
  <c r="V95" i="1"/>
  <c r="V92" i="1"/>
  <c r="V94" i="1"/>
  <c r="V96" i="1"/>
  <c r="V98" i="1"/>
  <c r="V89" i="1"/>
  <c r="V97" i="1"/>
  <c r="V93" i="1"/>
  <c r="V90" i="1"/>
  <c r="K597" i="1"/>
  <c r="U545" i="1"/>
  <c r="K647" i="1"/>
  <c r="T478" i="1"/>
  <c r="J530" i="1"/>
  <c r="J580" i="1"/>
  <c r="V473" i="1"/>
  <c r="L575" i="1"/>
  <c r="L525" i="1"/>
  <c r="AA75" i="1"/>
  <c r="AB75" i="1" s="1"/>
  <c r="AB66" i="1"/>
  <c r="V400" i="1"/>
  <c r="L452" i="1"/>
  <c r="L502" i="1"/>
  <c r="L456" i="1"/>
  <c r="V404" i="1"/>
  <c r="L506" i="1"/>
  <c r="K436" i="1"/>
  <c r="K386" i="1"/>
  <c r="U334" i="1"/>
  <c r="V405" i="1"/>
  <c r="L507" i="1"/>
  <c r="L457" i="1"/>
  <c r="AA71" i="1"/>
  <c r="AB71" i="1" s="1"/>
  <c r="V541" i="1"/>
  <c r="L593" i="1"/>
  <c r="L643" i="1"/>
  <c r="U472" i="1"/>
  <c r="K524" i="1"/>
  <c r="K574" i="1"/>
  <c r="AA68" i="1"/>
  <c r="AB68" i="1" s="1"/>
  <c r="AA73" i="1"/>
  <c r="AB73" i="1" s="1"/>
  <c r="U405" i="1"/>
  <c r="K507" i="1"/>
  <c r="K457" i="1"/>
  <c r="T91" i="1"/>
  <c r="AA74" i="1"/>
  <c r="AB74" i="1" s="1"/>
  <c r="AA69" i="1"/>
  <c r="AB69" i="1" s="1"/>
  <c r="T470" i="1"/>
  <c r="J522" i="1"/>
  <c r="J572" i="1"/>
  <c r="AA70" i="1"/>
  <c r="AB70" i="1" s="1"/>
  <c r="AA72" i="1"/>
  <c r="AB72" i="1" s="1"/>
  <c r="T475" i="1" l="1"/>
  <c r="J527" i="1"/>
  <c r="J577" i="1"/>
  <c r="V399" i="1"/>
  <c r="L451" i="1"/>
  <c r="L501" i="1"/>
  <c r="T405" i="1"/>
  <c r="J457" i="1"/>
  <c r="J507" i="1"/>
  <c r="U402" i="1"/>
  <c r="K454" i="1"/>
  <c r="K504" i="1"/>
  <c r="K593" i="1"/>
  <c r="K643" i="1"/>
  <c r="U541" i="1"/>
  <c r="J499" i="1"/>
  <c r="J449" i="1"/>
  <c r="T397" i="1"/>
  <c r="V403" i="1"/>
  <c r="L455" i="1"/>
  <c r="L505" i="1"/>
  <c r="V546" i="1"/>
  <c r="L648" i="1"/>
  <c r="L598" i="1"/>
  <c r="T404" i="1"/>
  <c r="J456" i="1"/>
  <c r="J506" i="1"/>
  <c r="L530" i="1"/>
  <c r="V478" i="1"/>
  <c r="L580" i="1"/>
  <c r="J503" i="1"/>
  <c r="T401" i="1"/>
  <c r="J453" i="1"/>
  <c r="J524" i="1"/>
  <c r="J574" i="1"/>
  <c r="T472" i="1"/>
  <c r="U398" i="1"/>
  <c r="K450" i="1"/>
  <c r="K500" i="1"/>
  <c r="K596" i="1"/>
  <c r="U544" i="1"/>
  <c r="K646" i="1"/>
  <c r="L597" i="1"/>
  <c r="L647" i="1"/>
  <c r="V545" i="1"/>
  <c r="W93" i="1"/>
  <c r="AA93" i="1" s="1"/>
  <c r="L113" i="1" s="1"/>
  <c r="Q113" i="1" s="1"/>
  <c r="L666" i="1"/>
  <c r="V614" i="1"/>
  <c r="L716" i="1"/>
  <c r="K578" i="1"/>
  <c r="K528" i="1"/>
  <c r="U476" i="1"/>
  <c r="W95" i="1"/>
  <c r="AA95" i="1" s="1"/>
  <c r="L115" i="1" s="1"/>
  <c r="Q115" i="1" s="1"/>
  <c r="J576" i="1"/>
  <c r="J526" i="1"/>
  <c r="T474" i="1"/>
  <c r="V477" i="1"/>
  <c r="L529" i="1"/>
  <c r="L579" i="1"/>
  <c r="AB76" i="1"/>
  <c r="AE65" i="1" s="1"/>
  <c r="U547" i="1"/>
  <c r="K599" i="1"/>
  <c r="K649" i="1"/>
  <c r="W98" i="1"/>
  <c r="Y98" i="1"/>
  <c r="J118" i="1" s="1"/>
  <c r="O118" i="1" s="1"/>
  <c r="W97" i="1"/>
  <c r="Z97" i="1" s="1"/>
  <c r="K117" i="1" s="1"/>
  <c r="P117" i="1" s="1"/>
  <c r="V476" i="1"/>
  <c r="L578" i="1"/>
  <c r="L528" i="1"/>
  <c r="T542" i="1"/>
  <c r="J594" i="1"/>
  <c r="J644" i="1"/>
  <c r="W91" i="1"/>
  <c r="Y91" i="1" s="1"/>
  <c r="J111" i="1" s="1"/>
  <c r="O111" i="1" s="1"/>
  <c r="V613" i="1"/>
  <c r="L665" i="1"/>
  <c r="L715" i="1"/>
  <c r="J602" i="1"/>
  <c r="J652" i="1"/>
  <c r="T550" i="1"/>
  <c r="AA98" i="1"/>
  <c r="L118" i="1" s="1"/>
  <c r="Q118" i="1" s="1"/>
  <c r="J523" i="1"/>
  <c r="T471" i="1"/>
  <c r="J573" i="1"/>
  <c r="W94" i="1"/>
  <c r="Y94" i="1" s="1"/>
  <c r="J114" i="1" s="1"/>
  <c r="O114" i="1" s="1"/>
  <c r="L524" i="1"/>
  <c r="V472" i="1"/>
  <c r="L574" i="1"/>
  <c r="W96" i="1"/>
  <c r="AA96" i="1" s="1"/>
  <c r="L116" i="1" s="1"/>
  <c r="Q116" i="1" s="1"/>
  <c r="U617" i="1"/>
  <c r="K719" i="1"/>
  <c r="K669" i="1"/>
  <c r="W90" i="1"/>
  <c r="AA90" i="1" s="1"/>
  <c r="L110" i="1" s="1"/>
  <c r="Q110" i="1" s="1"/>
  <c r="W92" i="1"/>
  <c r="Z92" i="1" s="1"/>
  <c r="K112" i="1" s="1"/>
  <c r="P112" i="1" s="1"/>
  <c r="Z98" i="1"/>
  <c r="K118" i="1" s="1"/>
  <c r="P118" i="1" s="1"/>
  <c r="K529" i="1"/>
  <c r="K579" i="1"/>
  <c r="U477" i="1"/>
  <c r="K508" i="1"/>
  <c r="U406" i="1"/>
  <c r="K458" i="1"/>
  <c r="W89" i="1"/>
  <c r="Z89" i="1" s="1"/>
  <c r="K109" i="1" s="1"/>
  <c r="P109" i="1" s="1"/>
  <c r="Y89" i="1"/>
  <c r="J109" i="1" s="1"/>
  <c r="O109" i="1" s="1"/>
  <c r="Z95" i="1"/>
  <c r="K115" i="1" s="1"/>
  <c r="P115" i="1" s="1"/>
  <c r="K595" i="1"/>
  <c r="U543" i="1"/>
  <c r="K645" i="1"/>
  <c r="Y92" i="1" l="1"/>
  <c r="J112" i="1" s="1"/>
  <c r="O112" i="1" s="1"/>
  <c r="AA94" i="1"/>
  <c r="L114" i="1" s="1"/>
  <c r="Q114" i="1" s="1"/>
  <c r="Y96" i="1"/>
  <c r="J116" i="1" s="1"/>
  <c r="O116" i="1" s="1"/>
  <c r="Z94" i="1"/>
  <c r="K114" i="1" s="1"/>
  <c r="P114" i="1" s="1"/>
  <c r="AC114" i="1" s="1"/>
  <c r="Z93" i="1"/>
  <c r="K113" i="1" s="1"/>
  <c r="P113" i="1" s="1"/>
  <c r="Y90" i="1"/>
  <c r="J110" i="1" s="1"/>
  <c r="O110" i="1" s="1"/>
  <c r="V618" i="1"/>
  <c r="L670" i="1"/>
  <c r="L720" i="1"/>
  <c r="J529" i="1"/>
  <c r="J579" i="1"/>
  <c r="T477" i="1"/>
  <c r="Z96" i="1"/>
  <c r="K116" i="1" s="1"/>
  <c r="P116" i="1" s="1"/>
  <c r="K715" i="1"/>
  <c r="U613" i="1"/>
  <c r="K665" i="1"/>
  <c r="L523" i="1"/>
  <c r="V471" i="1"/>
  <c r="L573" i="1"/>
  <c r="V550" i="1"/>
  <c r="L652" i="1"/>
  <c r="L602" i="1"/>
  <c r="V475" i="1"/>
  <c r="L527" i="1"/>
  <c r="L577" i="1"/>
  <c r="K522" i="1"/>
  <c r="U470" i="1"/>
  <c r="K572" i="1"/>
  <c r="AA92" i="1"/>
  <c r="L112" i="1" s="1"/>
  <c r="Q112" i="1" s="1"/>
  <c r="AH112" i="1" s="1"/>
  <c r="Z90" i="1"/>
  <c r="K110" i="1" s="1"/>
  <c r="P110" i="1" s="1"/>
  <c r="AC110" i="1" s="1"/>
  <c r="K526" i="1"/>
  <c r="K576" i="1"/>
  <c r="U474" i="1"/>
  <c r="T544" i="1"/>
  <c r="J646" i="1"/>
  <c r="J596" i="1"/>
  <c r="J528" i="1"/>
  <c r="J578" i="1"/>
  <c r="T476" i="1"/>
  <c r="T547" i="1"/>
  <c r="J649" i="1"/>
  <c r="J599" i="1"/>
  <c r="Y93" i="1"/>
  <c r="J113" i="1" s="1"/>
  <c r="O113" i="1" s="1"/>
  <c r="X113" i="1" s="1"/>
  <c r="T473" i="1"/>
  <c r="J525" i="1"/>
  <c r="J575" i="1"/>
  <c r="J571" i="1"/>
  <c r="T469" i="1"/>
  <c r="J521" i="1"/>
  <c r="AC117" i="1"/>
  <c r="U147" i="1"/>
  <c r="AC112" i="1"/>
  <c r="U142" i="1"/>
  <c r="V140" i="1"/>
  <c r="AH110" i="1"/>
  <c r="AH115" i="1"/>
  <c r="V145" i="1"/>
  <c r="X114" i="1"/>
  <c r="T144" i="1"/>
  <c r="AH113" i="1"/>
  <c r="V143" i="1"/>
  <c r="AC109" i="1"/>
  <c r="U139" i="1"/>
  <c r="X110" i="1"/>
  <c r="T140" i="1"/>
  <c r="U478" i="1"/>
  <c r="K580" i="1"/>
  <c r="K530" i="1"/>
  <c r="U549" i="1"/>
  <c r="K601" i="1"/>
  <c r="K651" i="1"/>
  <c r="AH114" i="1"/>
  <c r="V144" i="1"/>
  <c r="AH118" i="1"/>
  <c r="V148" i="1"/>
  <c r="V685" i="1"/>
  <c r="L737" i="1"/>
  <c r="L787" i="1"/>
  <c r="Y97" i="1"/>
  <c r="J117" i="1" s="1"/>
  <c r="O117" i="1" s="1"/>
  <c r="Y95" i="1"/>
  <c r="J115" i="1" s="1"/>
  <c r="O115" i="1" s="1"/>
  <c r="V686" i="1"/>
  <c r="L738" i="1"/>
  <c r="L788" i="1"/>
  <c r="V142" i="1"/>
  <c r="U146" i="1"/>
  <c r="AC116" i="1"/>
  <c r="T614" i="1"/>
  <c r="J666" i="1"/>
  <c r="J716" i="1"/>
  <c r="AA89" i="1"/>
  <c r="L109" i="1" s="1"/>
  <c r="Q109" i="1" s="1"/>
  <c r="U143" i="1"/>
  <c r="AC113" i="1"/>
  <c r="AE67" i="1"/>
  <c r="AE138" i="1"/>
  <c r="V617" i="1"/>
  <c r="L669" i="1"/>
  <c r="L719" i="1"/>
  <c r="X116" i="1"/>
  <c r="T146" i="1"/>
  <c r="K600" i="1"/>
  <c r="U548" i="1"/>
  <c r="K650" i="1"/>
  <c r="T139" i="1"/>
  <c r="X109" i="1"/>
  <c r="V544" i="1"/>
  <c r="L596" i="1"/>
  <c r="L646" i="1"/>
  <c r="U619" i="1"/>
  <c r="K671" i="1"/>
  <c r="K721" i="1"/>
  <c r="AC118" i="1"/>
  <c r="U148" i="1"/>
  <c r="Z148" i="1" s="1"/>
  <c r="X112" i="1"/>
  <c r="T142" i="1"/>
  <c r="AH116" i="1"/>
  <c r="V146" i="1"/>
  <c r="X118" i="1"/>
  <c r="T148" i="1"/>
  <c r="V549" i="1"/>
  <c r="L601" i="1"/>
  <c r="L651" i="1"/>
  <c r="T543" i="1"/>
  <c r="J595" i="1"/>
  <c r="J645" i="1"/>
  <c r="U615" i="1"/>
  <c r="K667" i="1"/>
  <c r="K717" i="1"/>
  <c r="T622" i="1"/>
  <c r="J674" i="1"/>
  <c r="J724" i="1"/>
  <c r="T141" i="1"/>
  <c r="X111" i="1"/>
  <c r="L600" i="1"/>
  <c r="L650" i="1"/>
  <c r="V548" i="1"/>
  <c r="AA97" i="1"/>
  <c r="L117" i="1" s="1"/>
  <c r="Q117" i="1" s="1"/>
  <c r="U616" i="1"/>
  <c r="K668" i="1"/>
  <c r="K718" i="1"/>
  <c r="U144" i="1"/>
  <c r="U689" i="1"/>
  <c r="K791" i="1"/>
  <c r="K741" i="1"/>
  <c r="U145" i="1"/>
  <c r="AC115" i="1"/>
  <c r="Z91" i="1"/>
  <c r="K111" i="1" s="1"/>
  <c r="P111" i="1" s="1"/>
  <c r="AA91" i="1"/>
  <c r="L111" i="1" s="1"/>
  <c r="Q111" i="1" s="1"/>
  <c r="T546" i="1"/>
  <c r="J598" i="1"/>
  <c r="J648" i="1"/>
  <c r="U140" i="1" l="1"/>
  <c r="L724" i="1"/>
  <c r="L674" i="1"/>
  <c r="V622" i="1"/>
  <c r="T545" i="1"/>
  <c r="J597" i="1"/>
  <c r="J647" i="1"/>
  <c r="J600" i="1"/>
  <c r="T548" i="1"/>
  <c r="J650" i="1"/>
  <c r="P119" i="1"/>
  <c r="K128" i="1" s="1"/>
  <c r="N130" i="1" s="1"/>
  <c r="J668" i="1"/>
  <c r="T616" i="1"/>
  <c r="J718" i="1"/>
  <c r="T143" i="1"/>
  <c r="T619" i="1"/>
  <c r="J671" i="1"/>
  <c r="J721" i="1"/>
  <c r="K644" i="1"/>
  <c r="U542" i="1"/>
  <c r="K594" i="1"/>
  <c r="J651" i="1"/>
  <c r="J601" i="1"/>
  <c r="T549" i="1"/>
  <c r="T541" i="1"/>
  <c r="J643" i="1"/>
  <c r="J593" i="1"/>
  <c r="V543" i="1"/>
  <c r="L595" i="1"/>
  <c r="L645" i="1"/>
  <c r="K648" i="1"/>
  <c r="K598" i="1"/>
  <c r="U546" i="1"/>
  <c r="L649" i="1"/>
  <c r="V547" i="1"/>
  <c r="L599" i="1"/>
  <c r="K737" i="1"/>
  <c r="U685" i="1"/>
  <c r="K787" i="1"/>
  <c r="V690" i="1"/>
  <c r="L742" i="1"/>
  <c r="L792" i="1"/>
  <c r="T145" i="1"/>
  <c r="X115" i="1"/>
  <c r="T694" i="1"/>
  <c r="J796" i="1"/>
  <c r="J746" i="1"/>
  <c r="U687" i="1"/>
  <c r="K789" i="1"/>
  <c r="K739" i="1"/>
  <c r="Z112" i="1"/>
  <c r="Y112" i="1"/>
  <c r="AA112" i="1"/>
  <c r="V689" i="1"/>
  <c r="L791" i="1"/>
  <c r="L741" i="1"/>
  <c r="AD113" i="1"/>
  <c r="AF113" i="1"/>
  <c r="AE113" i="1"/>
  <c r="Q119" i="1"/>
  <c r="L128" i="1" s="1"/>
  <c r="N131" i="1" s="1"/>
  <c r="AH109" i="1"/>
  <c r="V139" i="1"/>
  <c r="AE116" i="1"/>
  <c r="AD116" i="1"/>
  <c r="AF116" i="1"/>
  <c r="T147" i="1"/>
  <c r="X117" i="1"/>
  <c r="AJ118" i="1"/>
  <c r="AI118" i="1"/>
  <c r="AK118" i="1"/>
  <c r="AI115" i="1"/>
  <c r="AJ115" i="1"/>
  <c r="AK115" i="1"/>
  <c r="K652" i="1"/>
  <c r="U550" i="1"/>
  <c r="K602" i="1"/>
  <c r="T615" i="1"/>
  <c r="J717" i="1"/>
  <c r="J667" i="1"/>
  <c r="L673" i="1"/>
  <c r="L723" i="1"/>
  <c r="V621" i="1"/>
  <c r="Y109" i="1"/>
  <c r="AA109" i="1"/>
  <c r="Z109" i="1"/>
  <c r="AJ110" i="1"/>
  <c r="AI110" i="1"/>
  <c r="AK110" i="1"/>
  <c r="Z110" i="1"/>
  <c r="Y110" i="1"/>
  <c r="AA110" i="1"/>
  <c r="AE118" i="1"/>
  <c r="AF118" i="1"/>
  <c r="AD118" i="1"/>
  <c r="AJ112" i="1"/>
  <c r="AI112" i="1"/>
  <c r="AK112" i="1"/>
  <c r="AD109" i="1"/>
  <c r="AF109" i="1"/>
  <c r="AE109" i="1"/>
  <c r="U761" i="1"/>
  <c r="K863" i="1"/>
  <c r="K813" i="1"/>
  <c r="V616" i="1"/>
  <c r="L718" i="1"/>
  <c r="L668" i="1"/>
  <c r="AH111" i="1"/>
  <c r="V141" i="1"/>
  <c r="AE114" i="1"/>
  <c r="AF114" i="1"/>
  <c r="AD114" i="1"/>
  <c r="V620" i="1"/>
  <c r="L672" i="1"/>
  <c r="L722" i="1"/>
  <c r="O119" i="1"/>
  <c r="J128" i="1" s="1"/>
  <c r="N129" i="1" s="1"/>
  <c r="Y116" i="1"/>
  <c r="Z116" i="1"/>
  <c r="AA116" i="1"/>
  <c r="Y113" i="1"/>
  <c r="AA113" i="1"/>
  <c r="Z113" i="1"/>
  <c r="AJ114" i="1"/>
  <c r="AI114" i="1"/>
  <c r="AK114" i="1"/>
  <c r="AE110" i="1"/>
  <c r="AF110" i="1"/>
  <c r="AD110" i="1"/>
  <c r="J670" i="1"/>
  <c r="T618" i="1"/>
  <c r="J720" i="1"/>
  <c r="U141" i="1"/>
  <c r="AC111" i="1"/>
  <c r="AD115" i="1"/>
  <c r="AE115" i="1"/>
  <c r="AF115" i="1"/>
  <c r="Y111" i="1"/>
  <c r="Z111" i="1"/>
  <c r="AA111" i="1"/>
  <c r="Z118" i="1"/>
  <c r="Y118" i="1"/>
  <c r="AA118" i="1"/>
  <c r="U691" i="1"/>
  <c r="K793" i="1"/>
  <c r="K743" i="1"/>
  <c r="J738" i="1"/>
  <c r="J788" i="1"/>
  <c r="T686" i="1"/>
  <c r="AI113" i="1"/>
  <c r="AJ113" i="1"/>
  <c r="AK113" i="1"/>
  <c r="AD112" i="1"/>
  <c r="AE112" i="1"/>
  <c r="AF112" i="1"/>
  <c r="U620" i="1"/>
  <c r="K672" i="1"/>
  <c r="K722" i="1"/>
  <c r="U688" i="1"/>
  <c r="K740" i="1"/>
  <c r="K790" i="1"/>
  <c r="L860" i="1"/>
  <c r="L810" i="1"/>
  <c r="V758" i="1"/>
  <c r="L809" i="1"/>
  <c r="L859" i="1"/>
  <c r="V757" i="1"/>
  <c r="U621" i="1"/>
  <c r="K723" i="1"/>
  <c r="K673" i="1"/>
  <c r="V147" i="1"/>
  <c r="AH117" i="1"/>
  <c r="AI116" i="1"/>
  <c r="AJ116" i="1"/>
  <c r="AK116" i="1"/>
  <c r="Z114" i="1"/>
  <c r="AA114" i="1"/>
  <c r="Y114" i="1"/>
  <c r="AD117" i="1"/>
  <c r="AF117" i="1"/>
  <c r="AE117" i="1"/>
  <c r="L864" i="1" l="1"/>
  <c r="L814" i="1"/>
  <c r="V762" i="1"/>
  <c r="K670" i="1"/>
  <c r="U618" i="1"/>
  <c r="K720" i="1"/>
  <c r="J672" i="1"/>
  <c r="J722" i="1"/>
  <c r="T620" i="1"/>
  <c r="J793" i="1"/>
  <c r="J743" i="1"/>
  <c r="T691" i="1"/>
  <c r="T621" i="1"/>
  <c r="J673" i="1"/>
  <c r="J723" i="1"/>
  <c r="K859" i="1"/>
  <c r="U757" i="1"/>
  <c r="K809" i="1"/>
  <c r="V615" i="1"/>
  <c r="L717" i="1"/>
  <c r="L667" i="1"/>
  <c r="K666" i="1"/>
  <c r="K716" i="1"/>
  <c r="U614" i="1"/>
  <c r="J719" i="1"/>
  <c r="T617" i="1"/>
  <c r="J669" i="1"/>
  <c r="L721" i="1"/>
  <c r="V619" i="1"/>
  <c r="L671" i="1"/>
  <c r="T688" i="1"/>
  <c r="J790" i="1"/>
  <c r="J740" i="1"/>
  <c r="T613" i="1"/>
  <c r="J715" i="1"/>
  <c r="J665" i="1"/>
  <c r="V694" i="1"/>
  <c r="L796" i="1"/>
  <c r="L746" i="1"/>
  <c r="AI117" i="1"/>
  <c r="AK117" i="1"/>
  <c r="AJ117" i="1"/>
  <c r="K865" i="1"/>
  <c r="K815" i="1"/>
  <c r="U763" i="1"/>
  <c r="V692" i="1"/>
  <c r="L794" i="1"/>
  <c r="L744" i="1"/>
  <c r="V688" i="1"/>
  <c r="L790" i="1"/>
  <c r="L740" i="1"/>
  <c r="AI109" i="1"/>
  <c r="AK109" i="1"/>
  <c r="AJ109" i="1"/>
  <c r="V829" i="1"/>
  <c r="L881" i="1"/>
  <c r="L931" i="1"/>
  <c r="U622" i="1"/>
  <c r="K724" i="1"/>
  <c r="K674" i="1"/>
  <c r="T690" i="1"/>
  <c r="J792" i="1"/>
  <c r="J742" i="1"/>
  <c r="Y117" i="1"/>
  <c r="AA117" i="1"/>
  <c r="Z117" i="1"/>
  <c r="K811" i="1"/>
  <c r="U759" i="1"/>
  <c r="K861" i="1"/>
  <c r="AA115" i="1"/>
  <c r="Y115" i="1"/>
  <c r="Y119" i="1" s="1"/>
  <c r="J129" i="1" s="1"/>
  <c r="O129" i="1" s="1"/>
  <c r="Z115" i="1"/>
  <c r="Z119" i="1" s="1"/>
  <c r="J130" i="1" s="1"/>
  <c r="P129" i="1" s="1"/>
  <c r="U833" i="1"/>
  <c r="K885" i="1"/>
  <c r="K935" i="1"/>
  <c r="K795" i="1"/>
  <c r="U693" i="1"/>
  <c r="K745" i="1"/>
  <c r="AF111" i="1"/>
  <c r="AF119" i="1" s="1"/>
  <c r="K131" i="1" s="1"/>
  <c r="Q130" i="1" s="1"/>
  <c r="AD111" i="1"/>
  <c r="AD119" i="1" s="1"/>
  <c r="K129" i="1" s="1"/>
  <c r="O130" i="1" s="1"/>
  <c r="AE111" i="1"/>
  <c r="AE119" i="1" s="1"/>
  <c r="K130" i="1" s="1"/>
  <c r="P130" i="1" s="1"/>
  <c r="L795" i="1"/>
  <c r="L745" i="1"/>
  <c r="V693" i="1"/>
  <c r="U760" i="1"/>
  <c r="K812" i="1"/>
  <c r="K862" i="1"/>
  <c r="J789" i="1"/>
  <c r="J739" i="1"/>
  <c r="T687" i="1"/>
  <c r="L813" i="1"/>
  <c r="V761" i="1"/>
  <c r="L863" i="1"/>
  <c r="L882" i="1"/>
  <c r="V830" i="1"/>
  <c r="L932" i="1"/>
  <c r="K744" i="1"/>
  <c r="U692" i="1"/>
  <c r="K794" i="1"/>
  <c r="T758" i="1"/>
  <c r="J810" i="1"/>
  <c r="J860" i="1"/>
  <c r="AI111" i="1"/>
  <c r="AJ111" i="1"/>
  <c r="AK111" i="1"/>
  <c r="J818" i="1"/>
  <c r="T766" i="1"/>
  <c r="J868" i="1"/>
  <c r="V766" i="1" l="1"/>
  <c r="L818" i="1"/>
  <c r="L868" i="1"/>
  <c r="J744" i="1"/>
  <c r="T692" i="1"/>
  <c r="J794" i="1"/>
  <c r="L743" i="1"/>
  <c r="L793" i="1"/>
  <c r="V691" i="1"/>
  <c r="K738" i="1"/>
  <c r="K788" i="1"/>
  <c r="U686" i="1"/>
  <c r="J745" i="1"/>
  <c r="T693" i="1"/>
  <c r="J795" i="1"/>
  <c r="V687" i="1"/>
  <c r="L789" i="1"/>
  <c r="L739" i="1"/>
  <c r="J787" i="1"/>
  <c r="J737" i="1"/>
  <c r="T685" i="1"/>
  <c r="K742" i="1"/>
  <c r="U690" i="1"/>
  <c r="K792" i="1"/>
  <c r="AA119" i="1"/>
  <c r="L129" i="1" s="1"/>
  <c r="O131" i="1" s="1"/>
  <c r="J791" i="1"/>
  <c r="T689" i="1"/>
  <c r="J741" i="1"/>
  <c r="J865" i="1"/>
  <c r="T763" i="1"/>
  <c r="J815" i="1"/>
  <c r="AI119" i="1"/>
  <c r="K931" i="1"/>
  <c r="K881" i="1"/>
  <c r="U829" i="1"/>
  <c r="V834" i="1"/>
  <c r="L936" i="1"/>
  <c r="L886" i="1"/>
  <c r="J862" i="1"/>
  <c r="J812" i="1"/>
  <c r="T760" i="1"/>
  <c r="P161" i="1"/>
  <c r="P139" i="1"/>
  <c r="P162" i="1"/>
  <c r="P140" i="1"/>
  <c r="J131" i="1"/>
  <c r="Q129" i="1" s="1"/>
  <c r="O139" i="1"/>
  <c r="O161" i="1"/>
  <c r="O140" i="1"/>
  <c r="O162" i="1"/>
  <c r="Q140" i="1"/>
  <c r="Q162" i="1"/>
  <c r="V833" i="1"/>
  <c r="L885" i="1"/>
  <c r="L935" i="1"/>
  <c r="U765" i="1"/>
  <c r="K867" i="1"/>
  <c r="K817" i="1"/>
  <c r="J814" i="1"/>
  <c r="T762" i="1"/>
  <c r="J864" i="1"/>
  <c r="U835" i="1"/>
  <c r="K887" i="1"/>
  <c r="K937" i="1"/>
  <c r="L862" i="1"/>
  <c r="V760" i="1"/>
  <c r="L812" i="1"/>
  <c r="U764" i="1"/>
  <c r="K816" i="1"/>
  <c r="K866" i="1"/>
  <c r="L953" i="1"/>
  <c r="V901" i="1"/>
  <c r="L1003" i="1"/>
  <c r="K957" i="1"/>
  <c r="U905" i="1"/>
  <c r="K1007" i="1"/>
  <c r="K933" i="1"/>
  <c r="K883" i="1"/>
  <c r="U831" i="1"/>
  <c r="U694" i="1"/>
  <c r="K746" i="1"/>
  <c r="K796" i="1"/>
  <c r="J861" i="1"/>
  <c r="J811" i="1"/>
  <c r="T759" i="1"/>
  <c r="L817" i="1"/>
  <c r="V765" i="1"/>
  <c r="L867" i="1"/>
  <c r="AJ119" i="1"/>
  <c r="L130" i="1" s="1"/>
  <c r="P131" i="1" s="1"/>
  <c r="V764" i="1"/>
  <c r="L866" i="1"/>
  <c r="L816" i="1"/>
  <c r="T838" i="1"/>
  <c r="J940" i="1"/>
  <c r="J890" i="1"/>
  <c r="T830" i="1"/>
  <c r="J882" i="1"/>
  <c r="J932" i="1"/>
  <c r="L1004" i="1"/>
  <c r="V902" i="1"/>
  <c r="L954" i="1"/>
  <c r="U832" i="1"/>
  <c r="K934" i="1"/>
  <c r="K884" i="1"/>
  <c r="AK119" i="1"/>
  <c r="L131" i="1" s="1"/>
  <c r="Q131" i="1" s="1"/>
  <c r="J887" i="1" l="1"/>
  <c r="T835" i="1"/>
  <c r="J937" i="1"/>
  <c r="L865" i="1"/>
  <c r="L815" i="1"/>
  <c r="V763" i="1"/>
  <c r="V906" i="1"/>
  <c r="L958" i="1"/>
  <c r="L1008" i="1"/>
  <c r="K814" i="1"/>
  <c r="K864" i="1"/>
  <c r="U762" i="1"/>
  <c r="J817" i="1"/>
  <c r="T765" i="1"/>
  <c r="J867" i="1"/>
  <c r="T761" i="1"/>
  <c r="J863" i="1"/>
  <c r="J813" i="1"/>
  <c r="T757" i="1"/>
  <c r="J809" i="1"/>
  <c r="J859" i="1"/>
  <c r="J816" i="1"/>
  <c r="T764" i="1"/>
  <c r="J866" i="1"/>
  <c r="U901" i="1"/>
  <c r="K953" i="1"/>
  <c r="K1003" i="1"/>
  <c r="L811" i="1"/>
  <c r="V759" i="1"/>
  <c r="L861" i="1"/>
  <c r="K860" i="1"/>
  <c r="U758" i="1"/>
  <c r="K810" i="1"/>
  <c r="V838" i="1"/>
  <c r="L890" i="1"/>
  <c r="L940" i="1"/>
  <c r="J884" i="1"/>
  <c r="T832" i="1"/>
  <c r="J934" i="1"/>
  <c r="K818" i="1"/>
  <c r="U766" i="1"/>
  <c r="K868" i="1"/>
  <c r="V832" i="1"/>
  <c r="L884" i="1"/>
  <c r="L934" i="1"/>
  <c r="V905" i="1"/>
  <c r="L1007" i="1"/>
  <c r="L957" i="1"/>
  <c r="Q139" i="1"/>
  <c r="Y146" i="1" s="1"/>
  <c r="Q161" i="1"/>
  <c r="T165" i="1" s="1"/>
  <c r="K1029" i="1"/>
  <c r="U977" i="1"/>
  <c r="K1079" i="1"/>
  <c r="V973" i="1"/>
  <c r="L1025" i="1"/>
  <c r="L1075" i="1"/>
  <c r="O141" i="1"/>
  <c r="O163" i="1"/>
  <c r="U836" i="1"/>
  <c r="K938" i="1"/>
  <c r="K888" i="1"/>
  <c r="V836" i="1"/>
  <c r="L888" i="1"/>
  <c r="L938" i="1"/>
  <c r="T831" i="1"/>
  <c r="J883" i="1"/>
  <c r="J933" i="1"/>
  <c r="U837" i="1"/>
  <c r="K889" i="1"/>
  <c r="K939" i="1"/>
  <c r="K1006" i="1"/>
  <c r="U904" i="1"/>
  <c r="K956" i="1"/>
  <c r="V837" i="1"/>
  <c r="L939" i="1"/>
  <c r="L889" i="1"/>
  <c r="J962" i="1"/>
  <c r="J1012" i="1"/>
  <c r="T910" i="1"/>
  <c r="Q141" i="1"/>
  <c r="Q163" i="1"/>
  <c r="U907" i="1"/>
  <c r="K1009" i="1"/>
  <c r="K959" i="1"/>
  <c r="U162" i="1"/>
  <c r="U168" i="1"/>
  <c r="U167" i="1"/>
  <c r="U161" i="1"/>
  <c r="U164" i="1"/>
  <c r="U166" i="1"/>
  <c r="U170" i="1"/>
  <c r="U169" i="1"/>
  <c r="U165" i="1"/>
  <c r="U163" i="1"/>
  <c r="Y145" i="1"/>
  <c r="Y142" i="1"/>
  <c r="Y140" i="1"/>
  <c r="Y141" i="1"/>
  <c r="L1026" i="1"/>
  <c r="L1076" i="1"/>
  <c r="V974" i="1"/>
  <c r="T902" i="1"/>
  <c r="J954" i="1"/>
  <c r="J1004" i="1"/>
  <c r="P141" i="1"/>
  <c r="P163" i="1"/>
  <c r="U903" i="1"/>
  <c r="K955" i="1"/>
  <c r="K1005" i="1"/>
  <c r="T834" i="1"/>
  <c r="J886" i="1"/>
  <c r="J936" i="1"/>
  <c r="Z142" i="1"/>
  <c r="Z144" i="1"/>
  <c r="Z146" i="1"/>
  <c r="Z145" i="1"/>
  <c r="Z147" i="1"/>
  <c r="Z143" i="1"/>
  <c r="Z139" i="1"/>
  <c r="Z140" i="1"/>
  <c r="Z141" i="1"/>
  <c r="J888" i="1" l="1"/>
  <c r="T836" i="1"/>
  <c r="J938" i="1"/>
  <c r="L1080" i="1"/>
  <c r="L1030" i="1"/>
  <c r="V978" i="1"/>
  <c r="T904" i="1"/>
  <c r="J1006" i="1"/>
  <c r="J956" i="1"/>
  <c r="J939" i="1"/>
  <c r="T837" i="1"/>
  <c r="J889" i="1"/>
  <c r="L887" i="1"/>
  <c r="L937" i="1"/>
  <c r="V835" i="1"/>
  <c r="L883" i="1"/>
  <c r="V831" i="1"/>
  <c r="L933" i="1"/>
  <c r="T829" i="1"/>
  <c r="J881" i="1"/>
  <c r="J931" i="1"/>
  <c r="V910" i="1"/>
  <c r="L1012" i="1"/>
  <c r="L962" i="1"/>
  <c r="U973" i="1"/>
  <c r="K1025" i="1"/>
  <c r="K1075" i="1"/>
  <c r="J885" i="1"/>
  <c r="J935" i="1"/>
  <c r="T833" i="1"/>
  <c r="U834" i="1"/>
  <c r="K886" i="1"/>
  <c r="K936" i="1"/>
  <c r="K932" i="1"/>
  <c r="U830" i="1"/>
  <c r="K882" i="1"/>
  <c r="J1009" i="1"/>
  <c r="T907" i="1"/>
  <c r="J959" i="1"/>
  <c r="Y143" i="1"/>
  <c r="V164" i="1"/>
  <c r="V168" i="1"/>
  <c r="V162" i="1"/>
  <c r="V167" i="1"/>
  <c r="V166" i="1"/>
  <c r="V170" i="1"/>
  <c r="V169" i="1"/>
  <c r="V165" i="1"/>
  <c r="V163" i="1"/>
  <c r="V161" i="1"/>
  <c r="V1045" i="1"/>
  <c r="L1097" i="1"/>
  <c r="L1147" i="1"/>
  <c r="L1079" i="1"/>
  <c r="V977" i="1"/>
  <c r="L1029" i="1"/>
  <c r="T161" i="1"/>
  <c r="T167" i="1"/>
  <c r="K961" i="1"/>
  <c r="U909" i="1"/>
  <c r="K1011" i="1"/>
  <c r="J955" i="1"/>
  <c r="T903" i="1"/>
  <c r="J1005" i="1"/>
  <c r="T164" i="1"/>
  <c r="AA144" i="1"/>
  <c r="AA145" i="1"/>
  <c r="AB145" i="1" s="1"/>
  <c r="AA142" i="1"/>
  <c r="AB142" i="1" s="1"/>
  <c r="AA146" i="1"/>
  <c r="AB146" i="1" s="1"/>
  <c r="AA148" i="1"/>
  <c r="AA139" i="1"/>
  <c r="AA140" i="1"/>
  <c r="AB140" i="1" s="1"/>
  <c r="AA147" i="1"/>
  <c r="AA143" i="1"/>
  <c r="AA141" i="1"/>
  <c r="AB141" i="1" s="1"/>
  <c r="T170" i="1"/>
  <c r="T168" i="1"/>
  <c r="U1049" i="1"/>
  <c r="K1151" i="1"/>
  <c r="K1101" i="1"/>
  <c r="K1077" i="1"/>
  <c r="U975" i="1"/>
  <c r="K1027" i="1"/>
  <c r="Y139" i="1"/>
  <c r="AB139" i="1" s="1"/>
  <c r="K1081" i="1"/>
  <c r="K1031" i="1"/>
  <c r="U979" i="1"/>
  <c r="V909" i="1"/>
  <c r="L961" i="1"/>
  <c r="L1011" i="1"/>
  <c r="U976" i="1"/>
  <c r="K1028" i="1"/>
  <c r="K1078" i="1"/>
  <c r="T163" i="1"/>
  <c r="J1076" i="1"/>
  <c r="T974" i="1"/>
  <c r="J1026" i="1"/>
  <c r="J1084" i="1"/>
  <c r="T982" i="1"/>
  <c r="J1034" i="1"/>
  <c r="T906" i="1"/>
  <c r="J958" i="1"/>
  <c r="J1008" i="1"/>
  <c r="Y148" i="1"/>
  <c r="AB148" i="1" s="1"/>
  <c r="T166" i="1"/>
  <c r="T169" i="1"/>
  <c r="V904" i="1"/>
  <c r="L956" i="1"/>
  <c r="L1006" i="1"/>
  <c r="Y144" i="1"/>
  <c r="AB144" i="1" s="1"/>
  <c r="V908" i="1"/>
  <c r="L960" i="1"/>
  <c r="L1010" i="1"/>
  <c r="K890" i="1"/>
  <c r="U838" i="1"/>
  <c r="K940" i="1"/>
  <c r="T162" i="1"/>
  <c r="Y147" i="1"/>
  <c r="AB147" i="1" s="1"/>
  <c r="V1046" i="1"/>
  <c r="L1098" i="1"/>
  <c r="L1148" i="1"/>
  <c r="U908" i="1"/>
  <c r="K1010" i="1"/>
  <c r="K960" i="1"/>
  <c r="T979" i="1" l="1"/>
  <c r="J1031" i="1"/>
  <c r="J1081" i="1"/>
  <c r="L955" i="1"/>
  <c r="V903" i="1"/>
  <c r="L1005" i="1"/>
  <c r="V907" i="1"/>
  <c r="L1009" i="1"/>
  <c r="L959" i="1"/>
  <c r="L1152" i="1"/>
  <c r="L1102" i="1"/>
  <c r="V1050" i="1"/>
  <c r="U906" i="1"/>
  <c r="K958" i="1"/>
  <c r="K1008" i="1"/>
  <c r="K1004" i="1"/>
  <c r="U902" i="1"/>
  <c r="K954" i="1"/>
  <c r="J1007" i="1"/>
  <c r="T905" i="1"/>
  <c r="J957" i="1"/>
  <c r="T901" i="1"/>
  <c r="J1003" i="1"/>
  <c r="J953" i="1"/>
  <c r="T909" i="1"/>
  <c r="J961" i="1"/>
  <c r="J1011" i="1"/>
  <c r="V982" i="1"/>
  <c r="L1084" i="1"/>
  <c r="L1034" i="1"/>
  <c r="U1045" i="1"/>
  <c r="K1097" i="1"/>
  <c r="K1147" i="1"/>
  <c r="J1028" i="1"/>
  <c r="J1078" i="1"/>
  <c r="T976" i="1"/>
  <c r="J960" i="1"/>
  <c r="J1010" i="1"/>
  <c r="T908" i="1"/>
  <c r="L1078" i="1"/>
  <c r="V976" i="1"/>
  <c r="L1028" i="1"/>
  <c r="W169" i="1"/>
  <c r="Z169" i="1" s="1"/>
  <c r="K189" i="1" s="1"/>
  <c r="P189" i="1" s="1"/>
  <c r="W166" i="1"/>
  <c r="Z166" i="1" s="1"/>
  <c r="K186" i="1" s="1"/>
  <c r="P186" i="1" s="1"/>
  <c r="K1100" i="1"/>
  <c r="K1150" i="1"/>
  <c r="U1048" i="1"/>
  <c r="W163" i="1"/>
  <c r="Z163" i="1" s="1"/>
  <c r="K183" i="1" s="1"/>
  <c r="P183" i="1" s="1"/>
  <c r="L1170" i="1"/>
  <c r="V1118" i="1"/>
  <c r="L1220" i="1"/>
  <c r="T978" i="1"/>
  <c r="J1080" i="1"/>
  <c r="J1030" i="1"/>
  <c r="W167" i="1"/>
  <c r="Z167" i="1" s="1"/>
  <c r="K187" i="1" s="1"/>
  <c r="P187" i="1" s="1"/>
  <c r="AB143" i="1"/>
  <c r="AB149" i="1" s="1"/>
  <c r="AE139" i="1" s="1"/>
  <c r="AE140" i="1" s="1"/>
  <c r="AE210" i="1" s="1"/>
  <c r="L1082" i="1"/>
  <c r="L1032" i="1"/>
  <c r="V980" i="1"/>
  <c r="W170" i="1"/>
  <c r="Z170" i="1" s="1"/>
  <c r="K190" i="1" s="1"/>
  <c r="P190" i="1" s="1"/>
  <c r="W161" i="1"/>
  <c r="Z161" i="1" s="1"/>
  <c r="K181" i="1" s="1"/>
  <c r="P181" i="1" s="1"/>
  <c r="V981" i="1"/>
  <c r="L1083" i="1"/>
  <c r="L1033" i="1"/>
  <c r="U1121" i="1"/>
  <c r="K1173" i="1"/>
  <c r="K1223" i="1"/>
  <c r="W164" i="1"/>
  <c r="Z164" i="1" s="1"/>
  <c r="K184" i="1" s="1"/>
  <c r="P184" i="1" s="1"/>
  <c r="L1219" i="1"/>
  <c r="V1117" i="1"/>
  <c r="L1169" i="1"/>
  <c r="K1099" i="1"/>
  <c r="U1047" i="1"/>
  <c r="K1149" i="1"/>
  <c r="K1032" i="1"/>
  <c r="U980" i="1"/>
  <c r="K1082" i="1"/>
  <c r="T1046" i="1"/>
  <c r="J1098" i="1"/>
  <c r="J1148" i="1"/>
  <c r="L1101" i="1"/>
  <c r="V1049" i="1"/>
  <c r="L1151" i="1"/>
  <c r="T975" i="1"/>
  <c r="J1027" i="1"/>
  <c r="J1077" i="1"/>
  <c r="U981" i="1"/>
  <c r="K1033" i="1"/>
  <c r="K1083" i="1"/>
  <c r="W162" i="1"/>
  <c r="Z162" i="1" s="1"/>
  <c r="K182" i="1" s="1"/>
  <c r="P182" i="1" s="1"/>
  <c r="U910" i="1"/>
  <c r="K962" i="1"/>
  <c r="K1012" i="1"/>
  <c r="J1106" i="1"/>
  <c r="J1156" i="1"/>
  <c r="T1054" i="1"/>
  <c r="U1051" i="1"/>
  <c r="K1103" i="1"/>
  <c r="K1153" i="1"/>
  <c r="W168" i="1"/>
  <c r="Z168" i="1" s="1"/>
  <c r="K188" i="1" s="1"/>
  <c r="P188" i="1" s="1"/>
  <c r="Y168" i="1"/>
  <c r="J188" i="1" s="1"/>
  <c r="O188" i="1" s="1"/>
  <c r="AA163" i="1"/>
  <c r="L183" i="1" s="1"/>
  <c r="Q183" i="1" s="1"/>
  <c r="W165" i="1"/>
  <c r="AA165" i="1" s="1"/>
  <c r="L185" i="1" s="1"/>
  <c r="Q185" i="1" s="1"/>
  <c r="AA167" i="1" l="1"/>
  <c r="L187" i="1" s="1"/>
  <c r="Q187" i="1" s="1"/>
  <c r="Y170" i="1"/>
  <c r="J190" i="1" s="1"/>
  <c r="O190" i="1" s="1"/>
  <c r="Y163" i="1"/>
  <c r="J183" i="1" s="1"/>
  <c r="O183" i="1" s="1"/>
  <c r="L1106" i="1"/>
  <c r="L1156" i="1"/>
  <c r="V1054" i="1"/>
  <c r="U978" i="1"/>
  <c r="K1080" i="1"/>
  <c r="K1030" i="1"/>
  <c r="Y167" i="1"/>
  <c r="J187" i="1" s="1"/>
  <c r="O187" i="1" s="1"/>
  <c r="T217" i="1" s="1"/>
  <c r="AA169" i="1"/>
  <c r="L189" i="1" s="1"/>
  <c r="Q189" i="1" s="1"/>
  <c r="J1082" i="1"/>
  <c r="T980" i="1"/>
  <c r="J1032" i="1"/>
  <c r="J1079" i="1"/>
  <c r="J1029" i="1"/>
  <c r="T977" i="1"/>
  <c r="K1169" i="1"/>
  <c r="K1219" i="1"/>
  <c r="U1117" i="1"/>
  <c r="L1027" i="1"/>
  <c r="V975" i="1"/>
  <c r="L1077" i="1"/>
  <c r="AA168" i="1"/>
  <c r="L188" i="1" s="1"/>
  <c r="Q188" i="1" s="1"/>
  <c r="AH188" i="1" s="1"/>
  <c r="V1122" i="1"/>
  <c r="L1174" i="1"/>
  <c r="L1224" i="1"/>
  <c r="AA161" i="1"/>
  <c r="L181" i="1" s="1"/>
  <c r="Q181" i="1" s="1"/>
  <c r="AH181" i="1" s="1"/>
  <c r="T1048" i="1"/>
  <c r="J1100" i="1"/>
  <c r="J1150" i="1"/>
  <c r="T981" i="1"/>
  <c r="J1083" i="1"/>
  <c r="J1033" i="1"/>
  <c r="K1026" i="1"/>
  <c r="K1076" i="1"/>
  <c r="U974" i="1"/>
  <c r="T1051" i="1"/>
  <c r="J1103" i="1"/>
  <c r="J1153" i="1"/>
  <c r="J1025" i="1"/>
  <c r="T973" i="1"/>
  <c r="J1075" i="1"/>
  <c r="AA164" i="1"/>
  <c r="L184" i="1" s="1"/>
  <c r="Q184" i="1" s="1"/>
  <c r="V214" i="1" s="1"/>
  <c r="Y164" i="1"/>
  <c r="J184" i="1" s="1"/>
  <c r="O184" i="1" s="1"/>
  <c r="Y161" i="1"/>
  <c r="J181" i="1" s="1"/>
  <c r="O181" i="1" s="1"/>
  <c r="Y166" i="1"/>
  <c r="J186" i="1" s="1"/>
  <c r="O186" i="1" s="1"/>
  <c r="V979" i="1"/>
  <c r="L1031" i="1"/>
  <c r="L1081" i="1"/>
  <c r="Y162" i="1"/>
  <c r="J182" i="1" s="1"/>
  <c r="O182" i="1" s="1"/>
  <c r="T1047" i="1"/>
  <c r="J1149" i="1"/>
  <c r="J1099" i="1"/>
  <c r="U1052" i="1"/>
  <c r="K1104" i="1"/>
  <c r="K1154" i="1"/>
  <c r="U217" i="1"/>
  <c r="AC187" i="1"/>
  <c r="AC183" i="1"/>
  <c r="U213" i="1"/>
  <c r="K1222" i="1"/>
  <c r="U1120" i="1"/>
  <c r="K1172" i="1"/>
  <c r="AH187" i="1"/>
  <c r="V217" i="1"/>
  <c r="X190" i="1"/>
  <c r="T220" i="1"/>
  <c r="U1119" i="1"/>
  <c r="K1171" i="1"/>
  <c r="K1221" i="1"/>
  <c r="L1241" i="1"/>
  <c r="V1189" i="1"/>
  <c r="L1291" i="1"/>
  <c r="AC190" i="1"/>
  <c r="U220" i="1"/>
  <c r="Z220" i="1" s="1"/>
  <c r="AH189" i="1"/>
  <c r="V219" i="1"/>
  <c r="AC186" i="1"/>
  <c r="U216" i="1"/>
  <c r="AC182" i="1"/>
  <c r="U212" i="1"/>
  <c r="X187" i="1"/>
  <c r="Y165" i="1"/>
  <c r="J185" i="1" s="1"/>
  <c r="O185" i="1" s="1"/>
  <c r="Z165" i="1"/>
  <c r="K185" i="1" s="1"/>
  <c r="P185" i="1" s="1"/>
  <c r="V211" i="1"/>
  <c r="AA162" i="1"/>
  <c r="L182" i="1" s="1"/>
  <c r="Q182" i="1" s="1"/>
  <c r="T1118" i="1"/>
  <c r="J1220" i="1"/>
  <c r="J1170" i="1"/>
  <c r="K1245" i="1"/>
  <c r="K1295" i="1"/>
  <c r="U1193" i="1"/>
  <c r="Y169" i="1"/>
  <c r="J189" i="1" s="1"/>
  <c r="O189" i="1" s="1"/>
  <c r="T216" i="1"/>
  <c r="X186" i="1"/>
  <c r="X181" i="1"/>
  <c r="T211" i="1"/>
  <c r="L1104" i="1"/>
  <c r="V1052" i="1"/>
  <c r="L1154" i="1"/>
  <c r="U219" i="1"/>
  <c r="AC189" i="1"/>
  <c r="V215" i="1"/>
  <c r="AH185" i="1"/>
  <c r="V213" i="1"/>
  <c r="AH183" i="1"/>
  <c r="X184" i="1"/>
  <c r="T214" i="1"/>
  <c r="L1105" i="1"/>
  <c r="V1053" i="1"/>
  <c r="L1155" i="1"/>
  <c r="AC181" i="1"/>
  <c r="U211" i="1"/>
  <c r="V1048" i="1"/>
  <c r="L1100" i="1"/>
  <c r="L1150" i="1"/>
  <c r="J1102" i="1"/>
  <c r="T1050" i="1"/>
  <c r="J1152" i="1"/>
  <c r="AH184" i="1"/>
  <c r="U1053" i="1"/>
  <c r="K1105" i="1"/>
  <c r="K1155" i="1"/>
  <c r="AC184" i="1"/>
  <c r="U214" i="1"/>
  <c r="U1123" i="1"/>
  <c r="K1175" i="1"/>
  <c r="K1225" i="1"/>
  <c r="X183" i="1"/>
  <c r="T213" i="1"/>
  <c r="T1126" i="1"/>
  <c r="J1178" i="1"/>
  <c r="J1228" i="1"/>
  <c r="X188" i="1"/>
  <c r="T218" i="1"/>
  <c r="K1084" i="1"/>
  <c r="K1034" i="1"/>
  <c r="U982" i="1"/>
  <c r="AC188" i="1"/>
  <c r="U218" i="1"/>
  <c r="L1173" i="1"/>
  <c r="V1121" i="1"/>
  <c r="L1223" i="1"/>
  <c r="AA166" i="1"/>
  <c r="L186" i="1" s="1"/>
  <c r="Q186" i="1" s="1"/>
  <c r="AA170" i="1"/>
  <c r="L190" i="1" s="1"/>
  <c r="Q190" i="1" s="1"/>
  <c r="V1190" i="1"/>
  <c r="L1242" i="1"/>
  <c r="L1292" i="1"/>
  <c r="V218" i="1" l="1"/>
  <c r="L1153" i="1"/>
  <c r="V1051" i="1"/>
  <c r="L1103" i="1"/>
  <c r="J1147" i="1"/>
  <c r="T1045" i="1"/>
  <c r="J1097" i="1"/>
  <c r="U1050" i="1"/>
  <c r="K1152" i="1"/>
  <c r="K1102" i="1"/>
  <c r="V1194" i="1"/>
  <c r="L1246" i="1"/>
  <c r="L1296" i="1"/>
  <c r="T1049" i="1"/>
  <c r="J1101" i="1"/>
  <c r="J1151" i="1"/>
  <c r="K1241" i="1"/>
  <c r="U1189" i="1"/>
  <c r="K1291" i="1"/>
  <c r="J1225" i="1"/>
  <c r="J1175" i="1"/>
  <c r="T1123" i="1"/>
  <c r="O191" i="1"/>
  <c r="J200" i="1" s="1"/>
  <c r="N201" i="1" s="1"/>
  <c r="T1120" i="1"/>
  <c r="J1172" i="1"/>
  <c r="J1222" i="1"/>
  <c r="J1104" i="1"/>
  <c r="T1052" i="1"/>
  <c r="J1154" i="1"/>
  <c r="V1047" i="1"/>
  <c r="L1149" i="1"/>
  <c r="L1099" i="1"/>
  <c r="Q191" i="1"/>
  <c r="L200" i="1" s="1"/>
  <c r="N203" i="1" s="1"/>
  <c r="L1228" i="1"/>
  <c r="L1178" i="1"/>
  <c r="V1126" i="1"/>
  <c r="T1053" i="1"/>
  <c r="J1155" i="1"/>
  <c r="J1105" i="1"/>
  <c r="U1046" i="1"/>
  <c r="K1098" i="1"/>
  <c r="K1148" i="1"/>
  <c r="AH190" i="1"/>
  <c r="V220" i="1"/>
  <c r="U1054" i="1"/>
  <c r="K1156" i="1"/>
  <c r="K1106" i="1"/>
  <c r="V1125" i="1"/>
  <c r="L1227" i="1"/>
  <c r="L1177" i="1"/>
  <c r="AD182" i="1"/>
  <c r="AE182" i="1"/>
  <c r="AF182" i="1"/>
  <c r="AD186" i="1"/>
  <c r="AE186" i="1"/>
  <c r="AF186" i="1"/>
  <c r="K1226" i="1"/>
  <c r="K1176" i="1"/>
  <c r="U1124" i="1"/>
  <c r="L1245" i="1"/>
  <c r="L1295" i="1"/>
  <c r="V1193" i="1"/>
  <c r="L1222" i="1"/>
  <c r="V1120" i="1"/>
  <c r="L1172" i="1"/>
  <c r="Y181" i="1"/>
  <c r="AA181" i="1"/>
  <c r="Z181" i="1"/>
  <c r="T1190" i="1"/>
  <c r="J1292" i="1"/>
  <c r="J1242" i="1"/>
  <c r="AI187" i="1"/>
  <c r="AJ187" i="1"/>
  <c r="AK187" i="1"/>
  <c r="AF184" i="1"/>
  <c r="AE184" i="1"/>
  <c r="AD184" i="1"/>
  <c r="Y184" i="1"/>
  <c r="Z184" i="1"/>
  <c r="AA184" i="1"/>
  <c r="X189" i="1"/>
  <c r="T219" i="1"/>
  <c r="AI189" i="1"/>
  <c r="AJ189" i="1"/>
  <c r="AK189" i="1"/>
  <c r="AD190" i="1"/>
  <c r="AE190" i="1"/>
  <c r="AF190" i="1"/>
  <c r="U1192" i="1"/>
  <c r="K1244" i="1"/>
  <c r="K1294" i="1"/>
  <c r="AD187" i="1"/>
  <c r="AE187" i="1"/>
  <c r="AF187" i="1"/>
  <c r="AK183" i="1"/>
  <c r="AI183" i="1"/>
  <c r="AJ183" i="1"/>
  <c r="AC185" i="1"/>
  <c r="U215" i="1"/>
  <c r="J1171" i="1"/>
  <c r="J1221" i="1"/>
  <c r="T1119" i="1"/>
  <c r="T212" i="1"/>
  <c r="X182" i="1"/>
  <c r="T215" i="1"/>
  <c r="X185" i="1"/>
  <c r="AI184" i="1"/>
  <c r="AJ184" i="1"/>
  <c r="AK184" i="1"/>
  <c r="U1265" i="1"/>
  <c r="K1367" i="1"/>
  <c r="K1317" i="1"/>
  <c r="AA188" i="1"/>
  <c r="Y188" i="1"/>
  <c r="Z188" i="1"/>
  <c r="J1250" i="1"/>
  <c r="J1300" i="1"/>
  <c r="T1198" i="1"/>
  <c r="U1195" i="1"/>
  <c r="K1247" i="1"/>
  <c r="K1297" i="1"/>
  <c r="P191" i="1"/>
  <c r="K200" i="1" s="1"/>
  <c r="N202" i="1" s="1"/>
  <c r="AJ185" i="1"/>
  <c r="AI185" i="1"/>
  <c r="AK185" i="1"/>
  <c r="Y186" i="1"/>
  <c r="AA186" i="1"/>
  <c r="Z186" i="1"/>
  <c r="L1313" i="1"/>
  <c r="V1261" i="1"/>
  <c r="L1363" i="1"/>
  <c r="AI188" i="1"/>
  <c r="AJ188" i="1"/>
  <c r="AK188" i="1"/>
  <c r="AI181" i="1"/>
  <c r="AJ181" i="1"/>
  <c r="AK181" i="1"/>
  <c r="Y183" i="1"/>
  <c r="Z183" i="1"/>
  <c r="AA183" i="1"/>
  <c r="AE181" i="1"/>
  <c r="AF181" i="1"/>
  <c r="AD181" i="1"/>
  <c r="L1364" i="1"/>
  <c r="V1262" i="1"/>
  <c r="L1314" i="1"/>
  <c r="AH186" i="1"/>
  <c r="V216" i="1"/>
  <c r="AD188" i="1"/>
  <c r="AE188" i="1"/>
  <c r="AF188" i="1"/>
  <c r="U1125" i="1"/>
  <c r="K1177" i="1"/>
  <c r="K1227" i="1"/>
  <c r="T1122" i="1"/>
  <c r="J1174" i="1"/>
  <c r="J1224" i="1"/>
  <c r="V1124" i="1"/>
  <c r="L1226" i="1"/>
  <c r="L1176" i="1"/>
  <c r="Y187" i="1"/>
  <c r="Z187" i="1"/>
  <c r="AA187" i="1"/>
  <c r="AD183" i="1"/>
  <c r="AE183" i="1"/>
  <c r="AF183" i="1"/>
  <c r="AE189" i="1"/>
  <c r="AF189" i="1"/>
  <c r="AD189" i="1"/>
  <c r="AH182" i="1"/>
  <c r="V212" i="1"/>
  <c r="U1191" i="1"/>
  <c r="K1243" i="1"/>
  <c r="K1293" i="1"/>
  <c r="Y190" i="1"/>
  <c r="Z190" i="1"/>
  <c r="AA190" i="1"/>
  <c r="L1171" i="1" l="1"/>
  <c r="L1221" i="1"/>
  <c r="V1119" i="1"/>
  <c r="T1125" i="1"/>
  <c r="J1227" i="1"/>
  <c r="J1177" i="1"/>
  <c r="J1223" i="1"/>
  <c r="T1121" i="1"/>
  <c r="J1173" i="1"/>
  <c r="J1219" i="1"/>
  <c r="J1169" i="1"/>
  <c r="T1117" i="1"/>
  <c r="J1294" i="1"/>
  <c r="J1244" i="1"/>
  <c r="T1192" i="1"/>
  <c r="U1261" i="1"/>
  <c r="K1313" i="1"/>
  <c r="K1363" i="1"/>
  <c r="J1297" i="1"/>
  <c r="T1195" i="1"/>
  <c r="J1247" i="1"/>
  <c r="L1318" i="1"/>
  <c r="V1266" i="1"/>
  <c r="L1368" i="1"/>
  <c r="L1225" i="1"/>
  <c r="V1123" i="1"/>
  <c r="L1175" i="1"/>
  <c r="K1220" i="1"/>
  <c r="K1170" i="1"/>
  <c r="U1118" i="1"/>
  <c r="V1198" i="1"/>
  <c r="L1250" i="1"/>
  <c r="L1300" i="1"/>
  <c r="J1176" i="1"/>
  <c r="T1124" i="1"/>
  <c r="J1226" i="1"/>
  <c r="K1224" i="1"/>
  <c r="U1122" i="1"/>
  <c r="K1174" i="1"/>
  <c r="AI182" i="1"/>
  <c r="AJ182" i="1"/>
  <c r="AK182" i="1"/>
  <c r="U1197" i="1"/>
  <c r="K1249" i="1"/>
  <c r="K1299" i="1"/>
  <c r="K1369" i="1"/>
  <c r="U1267" i="1"/>
  <c r="K1319" i="1"/>
  <c r="V1333" i="1"/>
  <c r="L1385" i="1"/>
  <c r="L1435" i="1"/>
  <c r="Y182" i="1"/>
  <c r="Z182" i="1"/>
  <c r="AA182" i="1"/>
  <c r="K1228" i="1"/>
  <c r="U1126" i="1"/>
  <c r="K1178" i="1"/>
  <c r="J1246" i="1"/>
  <c r="T1194" i="1"/>
  <c r="J1296" i="1"/>
  <c r="U1337" i="1"/>
  <c r="K1439" i="1"/>
  <c r="K1389" i="1"/>
  <c r="U1264" i="1"/>
  <c r="K1316" i="1"/>
  <c r="K1366" i="1"/>
  <c r="L1317" i="1"/>
  <c r="V1265" i="1"/>
  <c r="L1367" i="1"/>
  <c r="K1315" i="1"/>
  <c r="U1263" i="1"/>
  <c r="K1365" i="1"/>
  <c r="J1322" i="1"/>
  <c r="T1270" i="1"/>
  <c r="J1372" i="1"/>
  <c r="Z185" i="1"/>
  <c r="AA185" i="1"/>
  <c r="Y185" i="1"/>
  <c r="T1262" i="1"/>
  <c r="J1314" i="1"/>
  <c r="J1364" i="1"/>
  <c r="U1196" i="1"/>
  <c r="K1248" i="1"/>
  <c r="K1298" i="1"/>
  <c r="L1248" i="1"/>
  <c r="L1298" i="1"/>
  <c r="V1196" i="1"/>
  <c r="AJ186" i="1"/>
  <c r="AK186" i="1"/>
  <c r="AI186" i="1"/>
  <c r="AD185" i="1"/>
  <c r="AD191" i="1" s="1"/>
  <c r="K201" i="1" s="1"/>
  <c r="O202" i="1" s="1"/>
  <c r="O212" i="1" s="1"/>
  <c r="AE185" i="1"/>
  <c r="AE191" i="1" s="1"/>
  <c r="K202" i="1" s="1"/>
  <c r="P202" i="1" s="1"/>
  <c r="P212" i="1" s="1"/>
  <c r="P234" i="1" s="1"/>
  <c r="AF185" i="1"/>
  <c r="AF191" i="1" s="1"/>
  <c r="K203" i="1" s="1"/>
  <c r="Q202" i="1" s="1"/>
  <c r="Q212" i="1" s="1"/>
  <c r="Q234" i="1" s="1"/>
  <c r="L1244" i="1"/>
  <c r="V1192" i="1"/>
  <c r="L1294" i="1"/>
  <c r="V1334" i="1"/>
  <c r="L1436" i="1"/>
  <c r="L1386" i="1"/>
  <c r="J1243" i="1"/>
  <c r="T1191" i="1"/>
  <c r="J1293" i="1"/>
  <c r="Y189" i="1"/>
  <c r="Z189" i="1"/>
  <c r="AA189" i="1"/>
  <c r="L1249" i="1"/>
  <c r="V1197" i="1"/>
  <c r="L1299" i="1"/>
  <c r="AI190" i="1"/>
  <c r="AJ190" i="1"/>
  <c r="AK190" i="1"/>
  <c r="AI191" i="1" l="1"/>
  <c r="AA191" i="1"/>
  <c r="L201" i="1" s="1"/>
  <c r="O203" i="1" s="1"/>
  <c r="O213" i="1" s="1"/>
  <c r="Z191" i="1"/>
  <c r="J202" i="1" s="1"/>
  <c r="P201" i="1" s="1"/>
  <c r="P211" i="1" s="1"/>
  <c r="P233" i="1" s="1"/>
  <c r="U1194" i="1"/>
  <c r="K1246" i="1"/>
  <c r="K1296" i="1"/>
  <c r="AJ191" i="1"/>
  <c r="L202" i="1" s="1"/>
  <c r="P203" i="1" s="1"/>
  <c r="P213" i="1" s="1"/>
  <c r="P235" i="1" s="1"/>
  <c r="L1440" i="1"/>
  <c r="V1338" i="1"/>
  <c r="L1390" i="1"/>
  <c r="T1264" i="1"/>
  <c r="J1316" i="1"/>
  <c r="J1366" i="1"/>
  <c r="J1249" i="1"/>
  <c r="J1299" i="1"/>
  <c r="T1197" i="1"/>
  <c r="L1322" i="1"/>
  <c r="V1270" i="1"/>
  <c r="L1372" i="1"/>
  <c r="K1242" i="1"/>
  <c r="U1190" i="1"/>
  <c r="K1292" i="1"/>
  <c r="T1267" i="1"/>
  <c r="J1319" i="1"/>
  <c r="J1369" i="1"/>
  <c r="V1195" i="1"/>
  <c r="L1297" i="1"/>
  <c r="L1247" i="1"/>
  <c r="T1189" i="1"/>
  <c r="J1241" i="1"/>
  <c r="J1291" i="1"/>
  <c r="AK191" i="1"/>
  <c r="L203" i="1" s="1"/>
  <c r="Q203" i="1" s="1"/>
  <c r="Q213" i="1" s="1"/>
  <c r="Q235" i="1" s="1"/>
  <c r="T1196" i="1"/>
  <c r="J1248" i="1"/>
  <c r="J1298" i="1"/>
  <c r="Y191" i="1"/>
  <c r="J201" i="1" s="1"/>
  <c r="O201" i="1" s="1"/>
  <c r="O211" i="1" s="1"/>
  <c r="O233" i="1" s="1"/>
  <c r="K1435" i="1"/>
  <c r="U1333" i="1"/>
  <c r="K1385" i="1"/>
  <c r="J1295" i="1"/>
  <c r="J1245" i="1"/>
  <c r="T1193" i="1"/>
  <c r="V1191" i="1"/>
  <c r="L1243" i="1"/>
  <c r="L1293" i="1"/>
  <c r="O234" i="1"/>
  <c r="Z217" i="1"/>
  <c r="Z216" i="1"/>
  <c r="Z218" i="1"/>
  <c r="Z214" i="1"/>
  <c r="Z215" i="1"/>
  <c r="Z212" i="1"/>
  <c r="Z211" i="1"/>
  <c r="Z219" i="1"/>
  <c r="Z213" i="1"/>
  <c r="T1334" i="1"/>
  <c r="J1436" i="1"/>
  <c r="J1386" i="1"/>
  <c r="T1342" i="1"/>
  <c r="J1444" i="1"/>
  <c r="J1394" i="1"/>
  <c r="U1269" i="1"/>
  <c r="K1371" i="1"/>
  <c r="K1321" i="1"/>
  <c r="L1320" i="1"/>
  <c r="V1268" i="1"/>
  <c r="L1370" i="1"/>
  <c r="V1264" i="1"/>
  <c r="L1316" i="1"/>
  <c r="L1366" i="1"/>
  <c r="U1336" i="1"/>
  <c r="K1388" i="1"/>
  <c r="K1438" i="1"/>
  <c r="U1409" i="1"/>
  <c r="K1511" i="1"/>
  <c r="K1461" i="1"/>
  <c r="J1318" i="1"/>
  <c r="T1266" i="1"/>
  <c r="J1368" i="1"/>
  <c r="K1391" i="1"/>
  <c r="U1339" i="1"/>
  <c r="K1441" i="1"/>
  <c r="J203" i="1"/>
  <c r="Q201" i="1" s="1"/>
  <c r="Q211" i="1" s="1"/>
  <c r="Q233" i="1" s="1"/>
  <c r="V1337" i="1"/>
  <c r="L1439" i="1"/>
  <c r="L1389" i="1"/>
  <c r="L1508" i="1"/>
  <c r="V1406" i="1"/>
  <c r="L1458" i="1"/>
  <c r="U1268" i="1"/>
  <c r="K1320" i="1"/>
  <c r="K1370" i="1"/>
  <c r="V1269" i="1"/>
  <c r="L1321" i="1"/>
  <c r="L1371" i="1"/>
  <c r="T1263" i="1"/>
  <c r="J1365" i="1"/>
  <c r="J1315" i="1"/>
  <c r="U1335" i="1"/>
  <c r="K1437" i="1"/>
  <c r="K1387" i="1"/>
  <c r="L1507" i="1"/>
  <c r="V1405" i="1"/>
  <c r="L1457" i="1"/>
  <c r="K1250" i="1"/>
  <c r="K1300" i="1"/>
  <c r="U1198" i="1"/>
  <c r="L1512" i="1" l="1"/>
  <c r="L1462" i="1"/>
  <c r="V1410" i="1"/>
  <c r="J1317" i="1"/>
  <c r="T1265" i="1"/>
  <c r="J1367" i="1"/>
  <c r="V1342" i="1"/>
  <c r="L1444" i="1"/>
  <c r="L1394" i="1"/>
  <c r="T1339" i="1"/>
  <c r="J1391" i="1"/>
  <c r="J1441" i="1"/>
  <c r="Y212" i="1"/>
  <c r="U1405" i="1"/>
  <c r="K1507" i="1"/>
  <c r="K1457" i="1"/>
  <c r="J1370" i="1"/>
  <c r="J1320" i="1"/>
  <c r="T1268" i="1"/>
  <c r="J1313" i="1"/>
  <c r="T1261" i="1"/>
  <c r="J1363" i="1"/>
  <c r="J1321" i="1"/>
  <c r="T1269" i="1"/>
  <c r="J1371" i="1"/>
  <c r="U1266" i="1"/>
  <c r="K1318" i="1"/>
  <c r="K1368" i="1"/>
  <c r="L1365" i="1"/>
  <c r="L1315" i="1"/>
  <c r="V1263" i="1"/>
  <c r="L1369" i="1"/>
  <c r="V1267" i="1"/>
  <c r="L1319" i="1"/>
  <c r="U1262" i="1"/>
  <c r="K1314" i="1"/>
  <c r="K1364" i="1"/>
  <c r="T1336" i="1"/>
  <c r="J1438" i="1"/>
  <c r="J1388" i="1"/>
  <c r="K1459" i="1"/>
  <c r="U1407" i="1"/>
  <c r="K1509" i="1"/>
  <c r="K1322" i="1"/>
  <c r="U1270" i="1"/>
  <c r="K1372" i="1"/>
  <c r="V1477" i="1"/>
  <c r="L1529" i="1"/>
  <c r="L1579" i="1"/>
  <c r="K1392" i="1"/>
  <c r="U1340" i="1"/>
  <c r="K1442" i="1"/>
  <c r="AA216" i="1"/>
  <c r="AA218" i="1"/>
  <c r="AA217" i="1"/>
  <c r="O235" i="1"/>
  <c r="AA214" i="1"/>
  <c r="AA220" i="1"/>
  <c r="AA212" i="1"/>
  <c r="AB212" i="1" s="1"/>
  <c r="AA211" i="1"/>
  <c r="AA219" i="1"/>
  <c r="AA215" i="1"/>
  <c r="AA213" i="1"/>
  <c r="Y211" i="1"/>
  <c r="Y216" i="1"/>
  <c r="AB216" i="1" s="1"/>
  <c r="L1530" i="1"/>
  <c r="V1478" i="1"/>
  <c r="L1580" i="1"/>
  <c r="T1338" i="1"/>
  <c r="J1440" i="1"/>
  <c r="J1390" i="1"/>
  <c r="K1510" i="1"/>
  <c r="K1460" i="1"/>
  <c r="U1408" i="1"/>
  <c r="Y220" i="1"/>
  <c r="AB220" i="1" s="1"/>
  <c r="V1336" i="1"/>
  <c r="L1388" i="1"/>
  <c r="L1438" i="1"/>
  <c r="L1392" i="1"/>
  <c r="V1340" i="1"/>
  <c r="L1442" i="1"/>
  <c r="T1406" i="1"/>
  <c r="J1458" i="1"/>
  <c r="J1508" i="1"/>
  <c r="U233" i="1"/>
  <c r="U236" i="1"/>
  <c r="U237" i="1"/>
  <c r="U240" i="1"/>
  <c r="U241" i="1"/>
  <c r="U234" i="1"/>
  <c r="U242" i="1"/>
  <c r="U239" i="1"/>
  <c r="U235" i="1"/>
  <c r="U238" i="1"/>
  <c r="Y218" i="1"/>
  <c r="AB218" i="1" s="1"/>
  <c r="V1341" i="1"/>
  <c r="L1443" i="1"/>
  <c r="L1393" i="1"/>
  <c r="Y213" i="1"/>
  <c r="AB213" i="1" s="1"/>
  <c r="Y217" i="1"/>
  <c r="AB217" i="1" s="1"/>
  <c r="T1335" i="1"/>
  <c r="J1437" i="1"/>
  <c r="J1387" i="1"/>
  <c r="K1513" i="1"/>
  <c r="U1411" i="1"/>
  <c r="K1463" i="1"/>
  <c r="U1341" i="1"/>
  <c r="K1443" i="1"/>
  <c r="K1393" i="1"/>
  <c r="J1466" i="1"/>
  <c r="T1414" i="1"/>
  <c r="J1516" i="1"/>
  <c r="Y219" i="1"/>
  <c r="AB219" i="1" s="1"/>
  <c r="Y214" i="1"/>
  <c r="AB214" i="1" s="1"/>
  <c r="V1409" i="1"/>
  <c r="L1461" i="1"/>
  <c r="L1511" i="1"/>
  <c r="K1533" i="1"/>
  <c r="U1481" i="1"/>
  <c r="K1583" i="1"/>
  <c r="Y215" i="1"/>
  <c r="AB215" i="1" s="1"/>
  <c r="T233" i="1"/>
  <c r="T241" i="1"/>
  <c r="T237" i="1"/>
  <c r="T242" i="1"/>
  <c r="T236" i="1"/>
  <c r="T240" i="1"/>
  <c r="T239" i="1"/>
  <c r="T234" i="1"/>
  <c r="T235" i="1"/>
  <c r="T238" i="1"/>
  <c r="J1393" i="1" l="1"/>
  <c r="T1341" i="1"/>
  <c r="J1443" i="1"/>
  <c r="U1477" i="1"/>
  <c r="K1529" i="1"/>
  <c r="K1579" i="1"/>
  <c r="V1335" i="1"/>
  <c r="L1387" i="1"/>
  <c r="L1437" i="1"/>
  <c r="AB211" i="1"/>
  <c r="AB221" i="1" s="1"/>
  <c r="AE211" i="1" s="1"/>
  <c r="U1334" i="1"/>
  <c r="K1386" i="1"/>
  <c r="K1436" i="1"/>
  <c r="T1333" i="1"/>
  <c r="J1385" i="1"/>
  <c r="J1435" i="1"/>
  <c r="J1439" i="1"/>
  <c r="T1337" i="1"/>
  <c r="J1389" i="1"/>
  <c r="U1338" i="1"/>
  <c r="K1390" i="1"/>
  <c r="K1440" i="1"/>
  <c r="J1513" i="1"/>
  <c r="T1411" i="1"/>
  <c r="J1463" i="1"/>
  <c r="L1391" i="1"/>
  <c r="V1339" i="1"/>
  <c r="L1441" i="1"/>
  <c r="J1442" i="1"/>
  <c r="J1392" i="1"/>
  <c r="T1340" i="1"/>
  <c r="V1482" i="1"/>
  <c r="L1584" i="1"/>
  <c r="L1534" i="1"/>
  <c r="T1408" i="1"/>
  <c r="J1510" i="1"/>
  <c r="J1460" i="1"/>
  <c r="L1516" i="1"/>
  <c r="L1466" i="1"/>
  <c r="V1414" i="1"/>
  <c r="V233" i="1"/>
  <c r="V241" i="1"/>
  <c r="V236" i="1"/>
  <c r="V240" i="1"/>
  <c r="V237" i="1"/>
  <c r="V239" i="1"/>
  <c r="V234" i="1"/>
  <c r="V242" i="1"/>
  <c r="W242" i="1" s="1"/>
  <c r="V238" i="1"/>
  <c r="V235" i="1"/>
  <c r="L1533" i="1"/>
  <c r="V1481" i="1"/>
  <c r="L1583" i="1"/>
  <c r="U1483" i="1"/>
  <c r="K1535" i="1"/>
  <c r="K1585" i="1"/>
  <c r="T1478" i="1"/>
  <c r="J1530" i="1"/>
  <c r="J1580" i="1"/>
  <c r="V1412" i="1"/>
  <c r="L1514" i="1"/>
  <c r="L1464" i="1"/>
  <c r="W237" i="1"/>
  <c r="Y237" i="1" s="1"/>
  <c r="J257" i="1" s="1"/>
  <c r="O257" i="1" s="1"/>
  <c r="K1394" i="1"/>
  <c r="U1342" i="1"/>
  <c r="K1444" i="1"/>
  <c r="W238" i="1"/>
  <c r="Y238" i="1"/>
  <c r="J258" i="1" s="1"/>
  <c r="O258" i="1" s="1"/>
  <c r="T1407" i="1"/>
  <c r="J1509" i="1"/>
  <c r="J1459" i="1"/>
  <c r="V1408" i="1"/>
  <c r="L1510" i="1"/>
  <c r="L1460" i="1"/>
  <c r="U1480" i="1"/>
  <c r="K1532" i="1"/>
  <c r="K1582" i="1"/>
  <c r="AE212" i="1"/>
  <c r="AE282" i="1"/>
  <c r="J1538" i="1"/>
  <c r="T1486" i="1"/>
  <c r="J1588" i="1"/>
  <c r="Z238" i="1"/>
  <c r="K258" i="1" s="1"/>
  <c r="P258" i="1" s="1"/>
  <c r="Z236" i="1"/>
  <c r="K256" i="1" s="1"/>
  <c r="P256" i="1" s="1"/>
  <c r="W236" i="1"/>
  <c r="Y236" i="1" s="1"/>
  <c r="J256" i="1" s="1"/>
  <c r="O256" i="1" s="1"/>
  <c r="W241" i="1"/>
  <c r="Y241" i="1" s="1"/>
  <c r="J261" i="1" s="1"/>
  <c r="O261" i="1" s="1"/>
  <c r="W235" i="1"/>
  <c r="Y235" i="1" s="1"/>
  <c r="J255" i="1" s="1"/>
  <c r="O255" i="1" s="1"/>
  <c r="L1465" i="1"/>
  <c r="V1413" i="1"/>
  <c r="L1515" i="1"/>
  <c r="J1462" i="1"/>
  <c r="T1410" i="1"/>
  <c r="J1512" i="1"/>
  <c r="V1550" i="1"/>
  <c r="L1602" i="1"/>
  <c r="L1652" i="1"/>
  <c r="W233" i="1"/>
  <c r="Y233" i="1" s="1"/>
  <c r="J253" i="1" s="1"/>
  <c r="O253" i="1" s="1"/>
  <c r="W239" i="1"/>
  <c r="Z239" i="1" s="1"/>
  <c r="K259" i="1" s="1"/>
  <c r="P259" i="1" s="1"/>
  <c r="K1605" i="1"/>
  <c r="U1553" i="1"/>
  <c r="K1655" i="1"/>
  <c r="U1413" i="1"/>
  <c r="K1515" i="1"/>
  <c r="K1465" i="1"/>
  <c r="U1412" i="1"/>
  <c r="K1514" i="1"/>
  <c r="K1464" i="1"/>
  <c r="V1549" i="1"/>
  <c r="L1601" i="1"/>
  <c r="L1651" i="1"/>
  <c r="U1479" i="1"/>
  <c r="K1531" i="1"/>
  <c r="K1581" i="1"/>
  <c r="Z242" i="1" l="1"/>
  <c r="K262" i="1" s="1"/>
  <c r="P262" i="1" s="1"/>
  <c r="Y242" i="1"/>
  <c r="J262" i="1" s="1"/>
  <c r="O262" i="1" s="1"/>
  <c r="L1588" i="1"/>
  <c r="L1538" i="1"/>
  <c r="V1486" i="1"/>
  <c r="J1457" i="1"/>
  <c r="J1507" i="1"/>
  <c r="T1405" i="1"/>
  <c r="J1464" i="1"/>
  <c r="T1412" i="1"/>
  <c r="J1514" i="1"/>
  <c r="K1677" i="1"/>
  <c r="U1697" i="1" s="1"/>
  <c r="K1727" i="1"/>
  <c r="J1532" i="1"/>
  <c r="J1582" i="1"/>
  <c r="T1480" i="1"/>
  <c r="K1462" i="1"/>
  <c r="U1410" i="1"/>
  <c r="K1512" i="1"/>
  <c r="U1549" i="1"/>
  <c r="K1601" i="1"/>
  <c r="K1651" i="1"/>
  <c r="U1406" i="1"/>
  <c r="K1508" i="1"/>
  <c r="K1458" i="1"/>
  <c r="V1407" i="1"/>
  <c r="L1459" i="1"/>
  <c r="L1509" i="1"/>
  <c r="Z235" i="1"/>
  <c r="K255" i="1" s="1"/>
  <c r="P255" i="1" s="1"/>
  <c r="U285" i="1" s="1"/>
  <c r="Z237" i="1"/>
  <c r="K257" i="1" s="1"/>
  <c r="P257" i="1" s="1"/>
  <c r="J1461" i="1"/>
  <c r="T1409" i="1"/>
  <c r="J1511" i="1"/>
  <c r="L1606" i="1"/>
  <c r="L1656" i="1"/>
  <c r="V1554" i="1"/>
  <c r="L1513" i="1"/>
  <c r="V1411" i="1"/>
  <c r="L1463" i="1"/>
  <c r="L1673" i="1"/>
  <c r="V1693" i="1" s="1"/>
  <c r="L1723" i="1"/>
  <c r="L1674" i="1"/>
  <c r="V1694" i="1" s="1"/>
  <c r="L1724" i="1"/>
  <c r="J1585" i="1"/>
  <c r="T1483" i="1"/>
  <c r="J1535" i="1"/>
  <c r="T1413" i="1"/>
  <c r="J1515" i="1"/>
  <c r="J1465" i="1"/>
  <c r="X255" i="1"/>
  <c r="T285" i="1"/>
  <c r="T291" i="1"/>
  <c r="X261" i="1"/>
  <c r="T283" i="1"/>
  <c r="X253" i="1"/>
  <c r="X257" i="1"/>
  <c r="T287" i="1"/>
  <c r="AC259" i="1"/>
  <c r="U289" i="1"/>
  <c r="V1621" i="1"/>
  <c r="Z233" i="1"/>
  <c r="K253" i="1" s="1"/>
  <c r="P253" i="1" s="1"/>
  <c r="T1479" i="1"/>
  <c r="J1531" i="1"/>
  <c r="J1581" i="1"/>
  <c r="AA242" i="1"/>
  <c r="L262" i="1" s="1"/>
  <c r="Q262" i="1" s="1"/>
  <c r="U1625" i="1"/>
  <c r="X256" i="1"/>
  <c r="T286" i="1"/>
  <c r="Z241" i="1"/>
  <c r="K261" i="1" s="1"/>
  <c r="P261" i="1" s="1"/>
  <c r="AA239" i="1"/>
  <c r="L259" i="1" s="1"/>
  <c r="Q259" i="1" s="1"/>
  <c r="K1466" i="1"/>
  <c r="U1414" i="1"/>
  <c r="K1516" i="1"/>
  <c r="K1536" i="1"/>
  <c r="U1484" i="1"/>
  <c r="K1586" i="1"/>
  <c r="Y239" i="1"/>
  <c r="J259" i="1" s="1"/>
  <c r="O259" i="1" s="1"/>
  <c r="T1482" i="1"/>
  <c r="J1534" i="1"/>
  <c r="J1584" i="1"/>
  <c r="J1610" i="1"/>
  <c r="T1558" i="1"/>
  <c r="J1660" i="1"/>
  <c r="L1582" i="1"/>
  <c r="V1480" i="1"/>
  <c r="L1532" i="1"/>
  <c r="L1605" i="1"/>
  <c r="V1553" i="1"/>
  <c r="L1655" i="1"/>
  <c r="AA237" i="1"/>
  <c r="L257" i="1" s="1"/>
  <c r="Q257" i="1" s="1"/>
  <c r="U1552" i="1"/>
  <c r="K1604" i="1"/>
  <c r="K1654" i="1"/>
  <c r="V1485" i="1"/>
  <c r="L1537" i="1"/>
  <c r="L1587" i="1"/>
  <c r="AC256" i="1"/>
  <c r="U286" i="1"/>
  <c r="X258" i="1"/>
  <c r="T288" i="1"/>
  <c r="T1550" i="1"/>
  <c r="J1652" i="1"/>
  <c r="J1602" i="1"/>
  <c r="AC255" i="1"/>
  <c r="X262" i="1"/>
  <c r="T292" i="1"/>
  <c r="U1485" i="1"/>
  <c r="K1537" i="1"/>
  <c r="K1587" i="1"/>
  <c r="W234" i="1"/>
  <c r="V1622" i="1"/>
  <c r="U288" i="1"/>
  <c r="AC258" i="1"/>
  <c r="W240" i="1"/>
  <c r="AA240" i="1" s="1"/>
  <c r="L260" i="1" s="1"/>
  <c r="Q260" i="1" s="1"/>
  <c r="AA236" i="1"/>
  <c r="L256" i="1" s="1"/>
  <c r="Q256" i="1" s="1"/>
  <c r="AC262" i="1"/>
  <c r="U292" i="1"/>
  <c r="Z292" i="1" s="1"/>
  <c r="K1603" i="1"/>
  <c r="U1551" i="1"/>
  <c r="K1653" i="1"/>
  <c r="AC257" i="1"/>
  <c r="U287" i="1"/>
  <c r="AA235" i="1"/>
  <c r="L255" i="1" s="1"/>
  <c r="Q255" i="1" s="1"/>
  <c r="AA241" i="1"/>
  <c r="L261" i="1" s="1"/>
  <c r="Q261" i="1" s="1"/>
  <c r="L1586" i="1"/>
  <c r="L1536" i="1"/>
  <c r="V1484" i="1"/>
  <c r="U1555" i="1"/>
  <c r="K1607" i="1"/>
  <c r="K1657" i="1"/>
  <c r="AA238" i="1"/>
  <c r="L258" i="1" s="1"/>
  <c r="Q258" i="1" s="1"/>
  <c r="AA233" i="1"/>
  <c r="L253" i="1" s="1"/>
  <c r="Q253" i="1" s="1"/>
  <c r="J1674" i="1" l="1"/>
  <c r="J1724" i="1"/>
  <c r="L1677" i="1"/>
  <c r="V1697" i="1" s="1"/>
  <c r="L1727" i="1"/>
  <c r="J1607" i="1"/>
  <c r="J1657" i="1"/>
  <c r="T1555" i="1"/>
  <c r="T1552" i="1"/>
  <c r="J1604" i="1"/>
  <c r="J1654" i="1"/>
  <c r="T1477" i="1"/>
  <c r="J1529" i="1"/>
  <c r="J1579" i="1"/>
  <c r="K1726" i="1"/>
  <c r="K1676" i="1"/>
  <c r="U1696" i="1" s="1"/>
  <c r="K1673" i="1"/>
  <c r="U1693" i="1" s="1"/>
  <c r="K1723" i="1"/>
  <c r="U1621" i="1"/>
  <c r="V1483" i="1"/>
  <c r="L1535" i="1"/>
  <c r="L1585" i="1"/>
  <c r="L1610" i="1"/>
  <c r="L1660" i="1"/>
  <c r="V1558" i="1"/>
  <c r="T1481" i="1"/>
  <c r="J1583" i="1"/>
  <c r="J1533" i="1"/>
  <c r="V1479" i="1"/>
  <c r="L1581" i="1"/>
  <c r="L1531" i="1"/>
  <c r="K1729" i="1"/>
  <c r="K1679" i="1"/>
  <c r="U1699" i="1" s="1"/>
  <c r="J1732" i="1"/>
  <c r="J1682" i="1"/>
  <c r="L1678" i="1"/>
  <c r="V1698" i="1" s="1"/>
  <c r="L1728" i="1"/>
  <c r="V1626" i="1"/>
  <c r="K1725" i="1"/>
  <c r="K1675" i="1"/>
  <c r="U1695" i="1" s="1"/>
  <c r="J1587" i="1"/>
  <c r="J1537" i="1"/>
  <c r="T1485" i="1"/>
  <c r="K1530" i="1"/>
  <c r="U1478" i="1"/>
  <c r="K1580" i="1"/>
  <c r="U1482" i="1"/>
  <c r="K1534" i="1"/>
  <c r="K1584" i="1"/>
  <c r="J1536" i="1"/>
  <c r="T1484" i="1"/>
  <c r="J1586" i="1"/>
  <c r="AH260" i="1"/>
  <c r="V290" i="1"/>
  <c r="X259" i="1"/>
  <c r="T289" i="1"/>
  <c r="AH258" i="1"/>
  <c r="V288" i="1"/>
  <c r="U1623" i="1"/>
  <c r="AD258" i="1"/>
  <c r="AF258" i="1"/>
  <c r="AE258" i="1"/>
  <c r="L1609" i="1"/>
  <c r="V1557" i="1"/>
  <c r="L1659" i="1"/>
  <c r="V1625" i="1"/>
  <c r="T1630" i="1"/>
  <c r="V289" i="1"/>
  <c r="AH259" i="1"/>
  <c r="AC253" i="1"/>
  <c r="U283" i="1"/>
  <c r="Y257" i="1"/>
  <c r="AA257" i="1"/>
  <c r="Z257" i="1"/>
  <c r="Y253" i="1"/>
  <c r="Z253" i="1"/>
  <c r="AA253" i="1"/>
  <c r="U1627" i="1"/>
  <c r="V291" i="1"/>
  <c r="AH261" i="1"/>
  <c r="AD262" i="1"/>
  <c r="AF262" i="1"/>
  <c r="AE262" i="1"/>
  <c r="Z262" i="1"/>
  <c r="AA262" i="1"/>
  <c r="Y262" i="1"/>
  <c r="AC261" i="1"/>
  <c r="U291" i="1"/>
  <c r="V1552" i="1"/>
  <c r="L1604" i="1"/>
  <c r="L1654" i="1"/>
  <c r="AH255" i="1"/>
  <c r="V285" i="1"/>
  <c r="V286" i="1"/>
  <c r="AH256" i="1"/>
  <c r="AF255" i="1"/>
  <c r="AD255" i="1"/>
  <c r="AE255" i="1"/>
  <c r="AD256" i="1"/>
  <c r="AE256" i="1"/>
  <c r="AF256" i="1"/>
  <c r="U1624" i="1"/>
  <c r="T1551" i="1"/>
  <c r="J1603" i="1"/>
  <c r="J1653" i="1"/>
  <c r="U1556" i="1"/>
  <c r="K1608" i="1"/>
  <c r="K1658" i="1"/>
  <c r="Y261" i="1"/>
  <c r="Z261" i="1"/>
  <c r="AA261" i="1"/>
  <c r="AD257" i="1"/>
  <c r="AE257" i="1"/>
  <c r="AF257" i="1"/>
  <c r="V1556" i="1"/>
  <c r="L1608" i="1"/>
  <c r="L1658" i="1"/>
  <c r="Y234" i="1"/>
  <c r="J254" i="1" s="1"/>
  <c r="O254" i="1" s="1"/>
  <c r="Z234" i="1"/>
  <c r="K254" i="1" s="1"/>
  <c r="P254" i="1" s="1"/>
  <c r="AH257" i="1"/>
  <c r="V287" i="1"/>
  <c r="J1606" i="1"/>
  <c r="T1554" i="1"/>
  <c r="J1656" i="1"/>
  <c r="Y258" i="1"/>
  <c r="Z258" i="1"/>
  <c r="AA258" i="1"/>
  <c r="Z256" i="1"/>
  <c r="AA256" i="1"/>
  <c r="Y256" i="1"/>
  <c r="Y240" i="1"/>
  <c r="J260" i="1" s="1"/>
  <c r="O260" i="1" s="1"/>
  <c r="Z240" i="1"/>
  <c r="K260" i="1" s="1"/>
  <c r="P260" i="1" s="1"/>
  <c r="P263" i="1" s="1"/>
  <c r="K272" i="1" s="1"/>
  <c r="N274" i="1" s="1"/>
  <c r="AA234" i="1"/>
  <c r="L254" i="1" s="1"/>
  <c r="Q254" i="1" s="1"/>
  <c r="Q263" i="1" s="1"/>
  <c r="L272" i="1" s="1"/>
  <c r="N275" i="1" s="1"/>
  <c r="AD259" i="1"/>
  <c r="AE259" i="1"/>
  <c r="AF259" i="1"/>
  <c r="AH253" i="1"/>
  <c r="V283" i="1"/>
  <c r="U1557" i="1"/>
  <c r="K1609" i="1"/>
  <c r="K1659" i="1"/>
  <c r="T1622" i="1"/>
  <c r="K1538" i="1"/>
  <c r="U1486" i="1"/>
  <c r="K1588" i="1"/>
  <c r="AH262" i="1"/>
  <c r="V292" i="1"/>
  <c r="Y255" i="1"/>
  <c r="Z255" i="1"/>
  <c r="AA255" i="1"/>
  <c r="V1551" i="1" l="1"/>
  <c r="L1603" i="1"/>
  <c r="L1653" i="1"/>
  <c r="L1732" i="1"/>
  <c r="L1682" i="1"/>
  <c r="V1702" i="1" s="1"/>
  <c r="V1630" i="1"/>
  <c r="K1681" i="1"/>
  <c r="U1701" i="1" s="1"/>
  <c r="K1731" i="1"/>
  <c r="L1730" i="1"/>
  <c r="L1680" i="1"/>
  <c r="V1700" i="1" s="1"/>
  <c r="J1729" i="1"/>
  <c r="J1679" i="1"/>
  <c r="T1627" i="1"/>
  <c r="K1730" i="1"/>
  <c r="K1680" i="1"/>
  <c r="U1700" i="1" s="1"/>
  <c r="U1550" i="1"/>
  <c r="K1602" i="1"/>
  <c r="K1652" i="1"/>
  <c r="V1555" i="1"/>
  <c r="L1607" i="1"/>
  <c r="L1657" i="1"/>
  <c r="J1601" i="1"/>
  <c r="J1651" i="1"/>
  <c r="T1549" i="1"/>
  <c r="J1678" i="1"/>
  <c r="J1728" i="1"/>
  <c r="L1726" i="1"/>
  <c r="L1676" i="1"/>
  <c r="V1696" i="1" s="1"/>
  <c r="T1553" i="1"/>
  <c r="J1605" i="1"/>
  <c r="J1655" i="1"/>
  <c r="L1681" i="1"/>
  <c r="V1701" i="1" s="1"/>
  <c r="L1731" i="1"/>
  <c r="T1556" i="1"/>
  <c r="J1608" i="1"/>
  <c r="J1658" i="1"/>
  <c r="J1609" i="1"/>
  <c r="J1659" i="1"/>
  <c r="T1557" i="1"/>
  <c r="T1702" i="1"/>
  <c r="J1725" i="1"/>
  <c r="J1675" i="1"/>
  <c r="J1676" i="1"/>
  <c r="J1726" i="1"/>
  <c r="T1624" i="1"/>
  <c r="K1606" i="1"/>
  <c r="U1554" i="1"/>
  <c r="K1656" i="1"/>
  <c r="T1694" i="1"/>
  <c r="AJ256" i="1"/>
  <c r="AI256" i="1"/>
  <c r="AK256" i="1"/>
  <c r="U1558" i="1"/>
  <c r="K1660" i="1"/>
  <c r="K1610" i="1"/>
  <c r="V1629" i="1"/>
  <c r="T1626" i="1"/>
  <c r="V1628" i="1"/>
  <c r="AF261" i="1"/>
  <c r="AE261" i="1"/>
  <c r="AD261" i="1"/>
  <c r="AI261" i="1"/>
  <c r="AJ261" i="1"/>
  <c r="AK261" i="1"/>
  <c r="T1623" i="1"/>
  <c r="AI255" i="1"/>
  <c r="AJ255" i="1"/>
  <c r="AK255" i="1"/>
  <c r="AI259" i="1"/>
  <c r="AJ259" i="1"/>
  <c r="AK259" i="1"/>
  <c r="AI258" i="1"/>
  <c r="AJ258" i="1"/>
  <c r="AK258" i="1"/>
  <c r="AI253" i="1"/>
  <c r="AJ253" i="1"/>
  <c r="AK253" i="1"/>
  <c r="AC260" i="1"/>
  <c r="U290" i="1"/>
  <c r="U1629" i="1"/>
  <c r="X260" i="1"/>
  <c r="T290" i="1"/>
  <c r="AJ257" i="1"/>
  <c r="AI257" i="1"/>
  <c r="AK257" i="1"/>
  <c r="V1624" i="1"/>
  <c r="AA259" i="1"/>
  <c r="Y259" i="1"/>
  <c r="Z259" i="1"/>
  <c r="AJ262" i="1"/>
  <c r="AI262" i="1"/>
  <c r="AK262" i="1"/>
  <c r="AC254" i="1"/>
  <c r="U284" i="1"/>
  <c r="U1628" i="1"/>
  <c r="V284" i="1"/>
  <c r="AH254" i="1"/>
  <c r="T284" i="1"/>
  <c r="X254" i="1"/>
  <c r="O263" i="1"/>
  <c r="J272" i="1" s="1"/>
  <c r="N273" i="1" s="1"/>
  <c r="AD253" i="1"/>
  <c r="AE253" i="1"/>
  <c r="AF253" i="1"/>
  <c r="AI260" i="1"/>
  <c r="AJ260" i="1"/>
  <c r="AK260" i="1"/>
  <c r="K1678" i="1" l="1"/>
  <c r="U1698" i="1" s="1"/>
  <c r="K1728" i="1"/>
  <c r="U1626" i="1"/>
  <c r="T1695" i="1"/>
  <c r="J1727" i="1"/>
  <c r="J1677" i="1"/>
  <c r="T1625" i="1"/>
  <c r="J1673" i="1"/>
  <c r="J1723" i="1"/>
  <c r="T1621" i="1"/>
  <c r="J1681" i="1"/>
  <c r="J1731" i="1"/>
  <c r="T1629" i="1"/>
  <c r="L1729" i="1"/>
  <c r="L1679" i="1"/>
  <c r="V1699" i="1" s="1"/>
  <c r="V1627" i="1"/>
  <c r="K1732" i="1"/>
  <c r="K1682" i="1"/>
  <c r="U1702" i="1" s="1"/>
  <c r="J1730" i="1"/>
  <c r="J1680" i="1"/>
  <c r="T1628" i="1"/>
  <c r="T1699" i="1"/>
  <c r="T1696" i="1"/>
  <c r="T1698" i="1"/>
  <c r="L1675" i="1"/>
  <c r="V1623" i="1"/>
  <c r="L1725" i="1"/>
  <c r="K1674" i="1"/>
  <c r="U1694" i="1" s="1"/>
  <c r="K1724" i="1"/>
  <c r="U1622" i="1"/>
  <c r="Y260" i="1"/>
  <c r="Z260" i="1"/>
  <c r="AA260" i="1"/>
  <c r="AA254" i="1"/>
  <c r="AA263" i="1" s="1"/>
  <c r="Z254" i="1"/>
  <c r="Y254" i="1"/>
  <c r="Y263" i="1" s="1"/>
  <c r="J273" i="1" s="1"/>
  <c r="O273" i="1" s="1"/>
  <c r="O283" i="1" s="1"/>
  <c r="AE260" i="1"/>
  <c r="AF260" i="1"/>
  <c r="AD260" i="1"/>
  <c r="AI254" i="1"/>
  <c r="AI263" i="1" s="1"/>
  <c r="AJ254" i="1"/>
  <c r="AJ263" i="1" s="1"/>
  <c r="L274" i="1" s="1"/>
  <c r="P275" i="1" s="1"/>
  <c r="P285" i="1" s="1"/>
  <c r="P307" i="1" s="1"/>
  <c r="AK254" i="1"/>
  <c r="AK263" i="1" s="1"/>
  <c r="L275" i="1" s="1"/>
  <c r="Q275" i="1" s="1"/>
  <c r="Q285" i="1" s="1"/>
  <c r="Q307" i="1" s="1"/>
  <c r="U1630" i="1"/>
  <c r="AD254" i="1"/>
  <c r="AD263" i="1" s="1"/>
  <c r="K273" i="1" s="1"/>
  <c r="O274" i="1" s="1"/>
  <c r="O284" i="1" s="1"/>
  <c r="AE254" i="1"/>
  <c r="AF254" i="1"/>
  <c r="Z263" i="1" l="1"/>
  <c r="J274" i="1" s="1"/>
  <c r="P273" i="1" s="1"/>
  <c r="P283" i="1" s="1"/>
  <c r="P305" i="1" s="1"/>
  <c r="AE263" i="1"/>
  <c r="K274" i="1" s="1"/>
  <c r="P274" i="1" s="1"/>
  <c r="P284" i="1" s="1"/>
  <c r="P306" i="1" s="1"/>
  <c r="T1697" i="1"/>
  <c r="T1701" i="1"/>
  <c r="V1695" i="1"/>
  <c r="T1700" i="1"/>
  <c r="AF263" i="1"/>
  <c r="K275" i="1" s="1"/>
  <c r="Q274" i="1" s="1"/>
  <c r="Q284" i="1" s="1"/>
  <c r="Q306" i="1" s="1"/>
  <c r="T1693" i="1"/>
  <c r="O306" i="1"/>
  <c r="Z283" i="1"/>
  <c r="Z284" i="1"/>
  <c r="Z289" i="1"/>
  <c r="O305" i="1"/>
  <c r="J275" i="1"/>
  <c r="Q273" i="1" s="1"/>
  <c r="Q283" i="1" s="1"/>
  <c r="Q305" i="1" s="1"/>
  <c r="L273" i="1"/>
  <c r="O275" i="1" s="1"/>
  <c r="O285" i="1" s="1"/>
  <c r="Y286" i="1" l="1"/>
  <c r="Y288" i="1"/>
  <c r="Y283" i="1"/>
  <c r="Y285" i="1"/>
  <c r="Y292" i="1"/>
  <c r="Y287" i="1"/>
  <c r="Z286" i="1"/>
  <c r="Z288" i="1"/>
  <c r="Z290" i="1"/>
  <c r="Z285" i="1"/>
  <c r="Y284" i="1"/>
  <c r="Z291" i="1"/>
  <c r="Y291" i="1"/>
  <c r="Z287" i="1"/>
  <c r="T305" i="1"/>
  <c r="T309" i="1"/>
  <c r="T308" i="1"/>
  <c r="T312" i="1"/>
  <c r="T313" i="1"/>
  <c r="T311" i="1"/>
  <c r="T314" i="1"/>
  <c r="T306" i="1"/>
  <c r="T310" i="1"/>
  <c r="T307" i="1"/>
  <c r="AA290" i="1"/>
  <c r="AA287" i="1"/>
  <c r="AB287" i="1" s="1"/>
  <c r="AA291" i="1"/>
  <c r="AA284" i="1"/>
  <c r="AB284" i="1" s="1"/>
  <c r="O307" i="1"/>
  <c r="AA285" i="1"/>
  <c r="AA288" i="1"/>
  <c r="AA286" i="1"/>
  <c r="AB286" i="1" s="1"/>
  <c r="AA289" i="1"/>
  <c r="AA283" i="1"/>
  <c r="AB283" i="1" s="1"/>
  <c r="AA292" i="1"/>
  <c r="AB292" i="1" s="1"/>
  <c r="Y289" i="1"/>
  <c r="AB289" i="1" s="1"/>
  <c r="Y290" i="1"/>
  <c r="U313" i="1"/>
  <c r="U305" i="1"/>
  <c r="U309" i="1"/>
  <c r="U311" i="1"/>
  <c r="U312" i="1"/>
  <c r="U308" i="1"/>
  <c r="U306" i="1"/>
  <c r="U314" i="1"/>
  <c r="U307" i="1"/>
  <c r="U310" i="1"/>
  <c r="AB288" i="1" l="1"/>
  <c r="AB291" i="1"/>
  <c r="AB290" i="1"/>
  <c r="AB285" i="1"/>
  <c r="AB293" i="1" s="1"/>
  <c r="AE283" i="1" s="1"/>
  <c r="V305" i="1"/>
  <c r="V312" i="1"/>
  <c r="W312" i="1" s="1"/>
  <c r="V313" i="1"/>
  <c r="W313" i="1" s="1"/>
  <c r="Y313" i="1" s="1"/>
  <c r="J333" i="1" s="1"/>
  <c r="O333" i="1" s="1"/>
  <c r="V311" i="1"/>
  <c r="W311" i="1" s="1"/>
  <c r="V308" i="1"/>
  <c r="W308" i="1" s="1"/>
  <c r="V309" i="1"/>
  <c r="V314" i="1"/>
  <c r="V306" i="1"/>
  <c r="W306" i="1" s="1"/>
  <c r="V307" i="1"/>
  <c r="W307" i="1" s="1"/>
  <c r="V310" i="1"/>
  <c r="Y308" i="1" l="1"/>
  <c r="J328" i="1" s="1"/>
  <c r="O328" i="1" s="1"/>
  <c r="Z308" i="1"/>
  <c r="K328" i="1" s="1"/>
  <c r="P328" i="1" s="1"/>
  <c r="Z306" i="1"/>
  <c r="K326" i="1" s="1"/>
  <c r="P326" i="1" s="1"/>
  <c r="Y306" i="1"/>
  <c r="J326" i="1" s="1"/>
  <c r="O326" i="1" s="1"/>
  <c r="T356" i="1" s="1"/>
  <c r="Z311" i="1"/>
  <c r="K331" i="1" s="1"/>
  <c r="P331" i="1" s="1"/>
  <c r="U361" i="1" s="1"/>
  <c r="Y311" i="1"/>
  <c r="J331" i="1" s="1"/>
  <c r="O331" i="1" s="1"/>
  <c r="T361" i="1" s="1"/>
  <c r="Z307" i="1"/>
  <c r="K327" i="1" s="1"/>
  <c r="P327" i="1" s="1"/>
  <c r="U357" i="1" s="1"/>
  <c r="Y307" i="1"/>
  <c r="J327" i="1" s="1"/>
  <c r="O327" i="1" s="1"/>
  <c r="X327" i="1" s="1"/>
  <c r="AA307" i="1"/>
  <c r="L327" i="1" s="1"/>
  <c r="Q327" i="1" s="1"/>
  <c r="AH327" i="1" s="1"/>
  <c r="AC327" i="1"/>
  <c r="Z312" i="1"/>
  <c r="K332" i="1" s="1"/>
  <c r="P332" i="1" s="1"/>
  <c r="Y312" i="1"/>
  <c r="J332" i="1" s="1"/>
  <c r="O332" i="1" s="1"/>
  <c r="AC326" i="1"/>
  <c r="U356" i="1"/>
  <c r="T358" i="1"/>
  <c r="X328" i="1"/>
  <c r="AC331" i="1"/>
  <c r="X333" i="1"/>
  <c r="T363" i="1"/>
  <c r="T357" i="1"/>
  <c r="AA306" i="1"/>
  <c r="L326" i="1" s="1"/>
  <c r="Q326" i="1" s="1"/>
  <c r="X326" i="1"/>
  <c r="AC328" i="1"/>
  <c r="U358" i="1"/>
  <c r="W305" i="1"/>
  <c r="AA305" i="1" s="1"/>
  <c r="L325" i="1" s="1"/>
  <c r="Q325" i="1" s="1"/>
  <c r="Z313" i="1"/>
  <c r="K333" i="1" s="1"/>
  <c r="P333" i="1" s="1"/>
  <c r="AA308" i="1"/>
  <c r="L328" i="1" s="1"/>
  <c r="Q328" i="1" s="1"/>
  <c r="X331" i="1"/>
  <c r="AA311" i="1"/>
  <c r="L331" i="1" s="1"/>
  <c r="Q331" i="1" s="1"/>
  <c r="W310" i="1"/>
  <c r="AA312" i="1"/>
  <c r="L332" i="1" s="1"/>
  <c r="Q332" i="1" s="1"/>
  <c r="W309" i="1"/>
  <c r="AA309" i="1" s="1"/>
  <c r="L329" i="1" s="1"/>
  <c r="Q329" i="1" s="1"/>
  <c r="W314" i="1"/>
  <c r="AA313" i="1"/>
  <c r="L333" i="1" s="1"/>
  <c r="Q333" i="1" s="1"/>
  <c r="AE284" i="1"/>
  <c r="AE354" i="1"/>
  <c r="V357" i="1" l="1"/>
  <c r="V361" i="1"/>
  <c r="AH331" i="1"/>
  <c r="AH325" i="1"/>
  <c r="V355" i="1"/>
  <c r="AE328" i="1"/>
  <c r="AD328" i="1"/>
  <c r="AF328" i="1"/>
  <c r="Z331" i="1"/>
  <c r="AA331" i="1"/>
  <c r="Y331" i="1"/>
  <c r="AA326" i="1"/>
  <c r="Z326" i="1"/>
  <c r="Y326" i="1"/>
  <c r="AI327" i="1"/>
  <c r="AJ327" i="1"/>
  <c r="AK327" i="1"/>
  <c r="AD326" i="1"/>
  <c r="AE326" i="1"/>
  <c r="AF326" i="1"/>
  <c r="AH328" i="1"/>
  <c r="V358" i="1"/>
  <c r="T362" i="1"/>
  <c r="X332" i="1"/>
  <c r="Z310" i="1"/>
  <c r="K330" i="1" s="1"/>
  <c r="P330" i="1" s="1"/>
  <c r="Y310" i="1"/>
  <c r="J330" i="1" s="1"/>
  <c r="O330" i="1" s="1"/>
  <c r="Y314" i="1"/>
  <c r="J334" i="1" s="1"/>
  <c r="O334" i="1" s="1"/>
  <c r="Z314" i="1"/>
  <c r="K334" i="1" s="1"/>
  <c r="P334" i="1" s="1"/>
  <c r="U363" i="1"/>
  <c r="AC333" i="1"/>
  <c r="AA314" i="1"/>
  <c r="L334" i="1" s="1"/>
  <c r="Q334" i="1" s="1"/>
  <c r="Z333" i="1"/>
  <c r="Y333" i="1"/>
  <c r="AA333" i="1"/>
  <c r="AC332" i="1"/>
  <c r="U362" i="1"/>
  <c r="Y328" i="1"/>
  <c r="AA328" i="1"/>
  <c r="Z328" i="1"/>
  <c r="AH333" i="1"/>
  <c r="V363" i="1"/>
  <c r="Z309" i="1"/>
  <c r="K329" i="1" s="1"/>
  <c r="P329" i="1" s="1"/>
  <c r="Y309" i="1"/>
  <c r="J329" i="1" s="1"/>
  <c r="O329" i="1" s="1"/>
  <c r="AA310" i="1"/>
  <c r="L330" i="1" s="1"/>
  <c r="Q330" i="1" s="1"/>
  <c r="AH326" i="1"/>
  <c r="V356" i="1"/>
  <c r="V359" i="1"/>
  <c r="AH329" i="1"/>
  <c r="AH332" i="1"/>
  <c r="V362" i="1"/>
  <c r="Z305" i="1"/>
  <c r="K325" i="1" s="1"/>
  <c r="P325" i="1" s="1"/>
  <c r="Y305" i="1"/>
  <c r="J325" i="1" s="1"/>
  <c r="O325" i="1" s="1"/>
  <c r="Y327" i="1"/>
  <c r="AA327" i="1"/>
  <c r="Z327" i="1"/>
  <c r="AD331" i="1"/>
  <c r="AF331" i="1"/>
  <c r="AE331" i="1"/>
  <c r="AE327" i="1"/>
  <c r="AF327" i="1"/>
  <c r="AD327" i="1"/>
  <c r="Q335" i="1" l="1"/>
  <c r="L344" i="1" s="1"/>
  <c r="N347" i="1" s="1"/>
  <c r="AD333" i="1"/>
  <c r="AE333" i="1"/>
  <c r="AF333" i="1"/>
  <c r="V364" i="1"/>
  <c r="AH334" i="1"/>
  <c r="AI326" i="1"/>
  <c r="AJ326" i="1"/>
  <c r="AK326" i="1"/>
  <c r="AI328" i="1"/>
  <c r="AJ328" i="1"/>
  <c r="AK328" i="1"/>
  <c r="X325" i="1"/>
  <c r="T355" i="1"/>
  <c r="O335" i="1"/>
  <c r="J344" i="1" s="1"/>
  <c r="N345" i="1" s="1"/>
  <c r="AC334" i="1"/>
  <c r="U364" i="1"/>
  <c r="Z364" i="1" s="1"/>
  <c r="X334" i="1"/>
  <c r="T364" i="1"/>
  <c r="P335" i="1"/>
  <c r="K344" i="1" s="1"/>
  <c r="N346" i="1" s="1"/>
  <c r="U355" i="1"/>
  <c r="AC325" i="1"/>
  <c r="AC329" i="1"/>
  <c r="U359" i="1"/>
  <c r="T360" i="1"/>
  <c r="X330" i="1"/>
  <c r="AJ325" i="1"/>
  <c r="AI325" i="1"/>
  <c r="AK325" i="1"/>
  <c r="X329" i="1"/>
  <c r="T359" i="1"/>
  <c r="AJ332" i="1"/>
  <c r="AI332" i="1"/>
  <c r="AK332" i="1"/>
  <c r="AC330" i="1"/>
  <c r="U360" i="1"/>
  <c r="AJ331" i="1"/>
  <c r="AI331" i="1"/>
  <c r="AK331" i="1"/>
  <c r="V360" i="1"/>
  <c r="AH330" i="1"/>
  <c r="AD332" i="1"/>
  <c r="AF332" i="1"/>
  <c r="AE332" i="1"/>
  <c r="AI329" i="1"/>
  <c r="AJ329" i="1"/>
  <c r="AK329" i="1"/>
  <c r="AJ333" i="1"/>
  <c r="AI333" i="1"/>
  <c r="AK333" i="1"/>
  <c r="Z332" i="1"/>
  <c r="Y332" i="1"/>
  <c r="AA332" i="1"/>
  <c r="AD334" i="1" l="1"/>
  <c r="AE334" i="1"/>
  <c r="AF334" i="1"/>
  <c r="AI330" i="1"/>
  <c r="AJ330" i="1"/>
  <c r="AK330" i="1"/>
  <c r="AE329" i="1"/>
  <c r="AF329" i="1"/>
  <c r="AD329" i="1"/>
  <c r="Y329" i="1"/>
  <c r="AA329" i="1"/>
  <c r="Z329" i="1"/>
  <c r="AD325" i="1"/>
  <c r="AE325" i="1"/>
  <c r="AF325" i="1"/>
  <c r="AI334" i="1"/>
  <c r="AI335" i="1" s="1"/>
  <c r="AJ334" i="1"/>
  <c r="AK334" i="1"/>
  <c r="Z325" i="1"/>
  <c r="AA325" i="1"/>
  <c r="Y325" i="1"/>
  <c r="AJ335" i="1"/>
  <c r="L346" i="1" s="1"/>
  <c r="P347" i="1" s="1"/>
  <c r="P357" i="1" s="1"/>
  <c r="P379" i="1" s="1"/>
  <c r="AF330" i="1"/>
  <c r="AD330" i="1"/>
  <c r="AE330" i="1"/>
  <c r="Y330" i="1"/>
  <c r="Z330" i="1"/>
  <c r="AA330" i="1"/>
  <c r="AA334" i="1"/>
  <c r="Y334" i="1"/>
  <c r="Z334" i="1"/>
  <c r="AK335" i="1" l="1"/>
  <c r="L347" i="1" s="1"/>
  <c r="Q347" i="1" s="1"/>
  <c r="Q357" i="1" s="1"/>
  <c r="Q379" i="1" s="1"/>
  <c r="AD335" i="1"/>
  <c r="K345" i="1" s="1"/>
  <c r="O346" i="1" s="1"/>
  <c r="O356" i="1" s="1"/>
  <c r="Z361" i="1" s="1"/>
  <c r="AF335" i="1"/>
  <c r="K347" i="1" s="1"/>
  <c r="Q346" i="1" s="1"/>
  <c r="Q356" i="1" s="1"/>
  <c r="Q378" i="1" s="1"/>
  <c r="AE335" i="1"/>
  <c r="K346" i="1" s="1"/>
  <c r="P346" i="1" s="1"/>
  <c r="P356" i="1" s="1"/>
  <c r="P378" i="1" s="1"/>
  <c r="O378" i="1"/>
  <c r="Z363" i="1"/>
  <c r="Z359" i="1"/>
  <c r="Z335" i="1"/>
  <c r="J346" i="1" s="1"/>
  <c r="P345" i="1" s="1"/>
  <c r="P355" i="1" s="1"/>
  <c r="P377" i="1" s="1"/>
  <c r="Y335" i="1"/>
  <c r="J345" i="1" s="1"/>
  <c r="O345" i="1" s="1"/>
  <c r="O355" i="1" s="1"/>
  <c r="AA335" i="1"/>
  <c r="Z360" i="1" l="1"/>
  <c r="Z358" i="1"/>
  <c r="Z356" i="1"/>
  <c r="Z355" i="1"/>
  <c r="Z357" i="1"/>
  <c r="Z362" i="1"/>
  <c r="L345" i="1"/>
  <c r="O347" i="1" s="1"/>
  <c r="O357" i="1" s="1"/>
  <c r="J347" i="1"/>
  <c r="Q345" i="1" s="1"/>
  <c r="Q355" i="1" s="1"/>
  <c r="Q377" i="1" s="1"/>
  <c r="O377" i="1"/>
  <c r="Y360" i="1"/>
  <c r="U384" i="1"/>
  <c r="U381" i="1"/>
  <c r="U377" i="1"/>
  <c r="U385" i="1"/>
  <c r="U383" i="1"/>
  <c r="U380" i="1"/>
  <c r="U378" i="1"/>
  <c r="U386" i="1"/>
  <c r="U382" i="1"/>
  <c r="U379" i="1"/>
  <c r="Y364" i="1" l="1"/>
  <c r="Y361" i="1"/>
  <c r="Y362" i="1"/>
  <c r="Y359" i="1"/>
  <c r="Y363" i="1"/>
  <c r="Y357" i="1"/>
  <c r="Y355" i="1"/>
  <c r="Y356" i="1"/>
  <c r="T377" i="1"/>
  <c r="T381" i="1"/>
  <c r="T383" i="1"/>
  <c r="T385" i="1"/>
  <c r="T384" i="1"/>
  <c r="T380" i="1"/>
  <c r="T386" i="1"/>
  <c r="T378" i="1"/>
  <c r="T379" i="1"/>
  <c r="T382" i="1"/>
  <c r="Y358" i="1"/>
  <c r="AA361" i="1"/>
  <c r="AB361" i="1" s="1"/>
  <c r="O379" i="1"/>
  <c r="AA363" i="1"/>
  <c r="AB363" i="1" s="1"/>
  <c r="AA359" i="1"/>
  <c r="AA356" i="1"/>
  <c r="AB356" i="1" s="1"/>
  <c r="AA355" i="1"/>
  <c r="AA362" i="1"/>
  <c r="AA358" i="1"/>
  <c r="AA364" i="1"/>
  <c r="AB364" i="1" s="1"/>
  <c r="AA360" i="1"/>
  <c r="AB360" i="1" s="1"/>
  <c r="AA357" i="1"/>
  <c r="AB357" i="1" s="1"/>
  <c r="AB359" i="1" l="1"/>
  <c r="AB362" i="1"/>
  <c r="AB355" i="1"/>
  <c r="V384" i="1"/>
  <c r="W384" i="1" s="1"/>
  <c r="Z384" i="1" s="1"/>
  <c r="K404" i="1" s="1"/>
  <c r="P404" i="1" s="1"/>
  <c r="V377" i="1"/>
  <c r="V383" i="1"/>
  <c r="W383" i="1" s="1"/>
  <c r="Z383" i="1" s="1"/>
  <c r="K403" i="1" s="1"/>
  <c r="P403" i="1" s="1"/>
  <c r="V381" i="1"/>
  <c r="W381" i="1" s="1"/>
  <c r="V385" i="1"/>
  <c r="V380" i="1"/>
  <c r="W380" i="1" s="1"/>
  <c r="V378" i="1"/>
  <c r="W378" i="1" s="1"/>
  <c r="Z378" i="1" s="1"/>
  <c r="K398" i="1" s="1"/>
  <c r="P398" i="1" s="1"/>
  <c r="V386" i="1"/>
  <c r="W386" i="1" s="1"/>
  <c r="Z386" i="1" s="1"/>
  <c r="K406" i="1" s="1"/>
  <c r="P406" i="1" s="1"/>
  <c r="V382" i="1"/>
  <c r="W382" i="1" s="1"/>
  <c r="Z382" i="1" s="1"/>
  <c r="K402" i="1" s="1"/>
  <c r="P402" i="1" s="1"/>
  <c r="V379" i="1"/>
  <c r="W379" i="1"/>
  <c r="Z379" i="1" s="1"/>
  <c r="K399" i="1" s="1"/>
  <c r="P399" i="1" s="1"/>
  <c r="W377" i="1"/>
  <c r="Z377" i="1" s="1"/>
  <c r="K397" i="1" s="1"/>
  <c r="P397" i="1" s="1"/>
  <c r="AB358" i="1"/>
  <c r="AB365" i="1" s="1"/>
  <c r="AE355" i="1" s="1"/>
  <c r="Z381" i="1" l="1"/>
  <c r="K401" i="1" s="1"/>
  <c r="P401" i="1" s="1"/>
  <c r="Y381" i="1"/>
  <c r="J401" i="1" s="1"/>
  <c r="O401" i="1" s="1"/>
  <c r="Z380" i="1"/>
  <c r="K400" i="1" s="1"/>
  <c r="P400" i="1" s="1"/>
  <c r="Y380" i="1"/>
  <c r="J400" i="1" s="1"/>
  <c r="O400" i="1" s="1"/>
  <c r="AE426" i="1"/>
  <c r="AE356" i="1"/>
  <c r="AC398" i="1"/>
  <c r="U428" i="1"/>
  <c r="AA378" i="1"/>
  <c r="L398" i="1" s="1"/>
  <c r="Q398" i="1" s="1"/>
  <c r="U432" i="1"/>
  <c r="AC402" i="1"/>
  <c r="Y384" i="1"/>
  <c r="J404" i="1" s="1"/>
  <c r="O404" i="1" s="1"/>
  <c r="Y377" i="1"/>
  <c r="J397" i="1" s="1"/>
  <c r="O397" i="1" s="1"/>
  <c r="AC404" i="1"/>
  <c r="U434" i="1"/>
  <c r="AC399" i="1"/>
  <c r="U429" i="1"/>
  <c r="AA381" i="1"/>
  <c r="L401" i="1" s="1"/>
  <c r="Q401" i="1" s="1"/>
  <c r="X401" i="1"/>
  <c r="T431" i="1"/>
  <c r="U433" i="1"/>
  <c r="AC403" i="1"/>
  <c r="Y379" i="1"/>
  <c r="J399" i="1" s="1"/>
  <c r="O399" i="1" s="1"/>
  <c r="AA383" i="1"/>
  <c r="L403" i="1" s="1"/>
  <c r="Q403" i="1" s="1"/>
  <c r="AA380" i="1"/>
  <c r="L400" i="1" s="1"/>
  <c r="Q400" i="1" s="1"/>
  <c r="Y383" i="1"/>
  <c r="J403" i="1" s="1"/>
  <c r="O403" i="1" s="1"/>
  <c r="AA379" i="1"/>
  <c r="L399" i="1" s="1"/>
  <c r="Q399" i="1" s="1"/>
  <c r="AA377" i="1"/>
  <c r="L397" i="1" s="1"/>
  <c r="Q397" i="1" s="1"/>
  <c r="U431" i="1"/>
  <c r="AC401" i="1"/>
  <c r="Y378" i="1"/>
  <c r="J398" i="1" s="1"/>
  <c r="O398" i="1" s="1"/>
  <c r="AA382" i="1"/>
  <c r="L402" i="1" s="1"/>
  <c r="Q402" i="1" s="1"/>
  <c r="AA384" i="1"/>
  <c r="L404" i="1" s="1"/>
  <c r="Q404" i="1" s="1"/>
  <c r="AC397" i="1"/>
  <c r="U427" i="1"/>
  <c r="Y382" i="1"/>
  <c r="J402" i="1" s="1"/>
  <c r="O402" i="1" s="1"/>
  <c r="U436" i="1"/>
  <c r="Z436" i="1" s="1"/>
  <c r="AC406" i="1"/>
  <c r="W385" i="1"/>
  <c r="AA385" i="1" s="1"/>
  <c r="L405" i="1" s="1"/>
  <c r="Q405" i="1" s="1"/>
  <c r="Y386" i="1"/>
  <c r="J406" i="1" s="1"/>
  <c r="O406" i="1" s="1"/>
  <c r="AA386" i="1"/>
  <c r="L406" i="1" s="1"/>
  <c r="Q406" i="1" s="1"/>
  <c r="V435" i="1" l="1"/>
  <c r="AH405" i="1"/>
  <c r="V428" i="1"/>
  <c r="AH398" i="1"/>
  <c r="T436" i="1"/>
  <c r="X406" i="1"/>
  <c r="V434" i="1"/>
  <c r="AH404" i="1"/>
  <c r="V430" i="1"/>
  <c r="AH400" i="1"/>
  <c r="AD399" i="1"/>
  <c r="AF399" i="1"/>
  <c r="AE399" i="1"/>
  <c r="AF406" i="1"/>
  <c r="AE406" i="1"/>
  <c r="AD406" i="1"/>
  <c r="AD401" i="1"/>
  <c r="AE401" i="1"/>
  <c r="AF401" i="1"/>
  <c r="AE403" i="1"/>
  <c r="AD403" i="1"/>
  <c r="AF403" i="1"/>
  <c r="AE404" i="1"/>
  <c r="AF404" i="1"/>
  <c r="AD404" i="1"/>
  <c r="AF398" i="1"/>
  <c r="AE398" i="1"/>
  <c r="AD398" i="1"/>
  <c r="AH403" i="1"/>
  <c r="V433" i="1"/>
  <c r="AH402" i="1"/>
  <c r="V432" i="1"/>
  <c r="V427" i="1"/>
  <c r="AH397" i="1"/>
  <c r="Q407" i="1"/>
  <c r="L416" i="1" s="1"/>
  <c r="N419" i="1" s="1"/>
  <c r="T427" i="1"/>
  <c r="X397" i="1"/>
  <c r="X399" i="1"/>
  <c r="T429" i="1"/>
  <c r="AH399" i="1"/>
  <c r="V429" i="1"/>
  <c r="Z401" i="1"/>
  <c r="AA401" i="1"/>
  <c r="Y401" i="1"/>
  <c r="T434" i="1"/>
  <c r="X404" i="1"/>
  <c r="X400" i="1"/>
  <c r="T430" i="1"/>
  <c r="Z385" i="1"/>
  <c r="K405" i="1" s="1"/>
  <c r="P405" i="1" s="1"/>
  <c r="Y385" i="1"/>
  <c r="J405" i="1" s="1"/>
  <c r="O405" i="1" s="1"/>
  <c r="O407" i="1" s="1"/>
  <c r="J416" i="1" s="1"/>
  <c r="N417" i="1" s="1"/>
  <c r="X398" i="1"/>
  <c r="T428" i="1"/>
  <c r="T432" i="1"/>
  <c r="X402" i="1"/>
  <c r="AH406" i="1"/>
  <c r="V436" i="1"/>
  <c r="AE397" i="1"/>
  <c r="AF397" i="1"/>
  <c r="AD397" i="1"/>
  <c r="X403" i="1"/>
  <c r="T433" i="1"/>
  <c r="AH401" i="1"/>
  <c r="V431" i="1"/>
  <c r="AD402" i="1"/>
  <c r="AE402" i="1"/>
  <c r="AF402" i="1"/>
  <c r="AC400" i="1"/>
  <c r="U430" i="1"/>
  <c r="AJ401" i="1" l="1"/>
  <c r="AI401" i="1"/>
  <c r="AK401" i="1"/>
  <c r="AA402" i="1"/>
  <c r="Y402" i="1"/>
  <c r="Z402" i="1"/>
  <c r="AJ402" i="1"/>
  <c r="AI402" i="1"/>
  <c r="AK402" i="1"/>
  <c r="Y403" i="1"/>
  <c r="AA403" i="1"/>
  <c r="Z403" i="1"/>
  <c r="Y397" i="1"/>
  <c r="Z397" i="1"/>
  <c r="AA397" i="1"/>
  <c r="Y406" i="1"/>
  <c r="Z406" i="1"/>
  <c r="AA406" i="1"/>
  <c r="AI404" i="1"/>
  <c r="AJ404" i="1"/>
  <c r="AK404" i="1"/>
  <c r="Y398" i="1"/>
  <c r="Z398" i="1"/>
  <c r="AA398" i="1"/>
  <c r="AI403" i="1"/>
  <c r="AJ403" i="1"/>
  <c r="AK403" i="1"/>
  <c r="Y404" i="1"/>
  <c r="AA404" i="1"/>
  <c r="Z404" i="1"/>
  <c r="T435" i="1"/>
  <c r="X405" i="1"/>
  <c r="AI398" i="1"/>
  <c r="AJ398" i="1"/>
  <c r="AK398" i="1"/>
  <c r="Z399" i="1"/>
  <c r="AA399" i="1"/>
  <c r="Y399" i="1"/>
  <c r="AD400" i="1"/>
  <c r="AF400" i="1"/>
  <c r="AE400" i="1"/>
  <c r="AC405" i="1"/>
  <c r="U435" i="1"/>
  <c r="P407" i="1"/>
  <c r="K416" i="1" s="1"/>
  <c r="N418" i="1" s="1"/>
  <c r="AJ399" i="1"/>
  <c r="AI399" i="1"/>
  <c r="AK399" i="1"/>
  <c r="AJ400" i="1"/>
  <c r="AI400" i="1"/>
  <c r="AK400" i="1"/>
  <c r="AI405" i="1"/>
  <c r="AJ405" i="1"/>
  <c r="AK405" i="1"/>
  <c r="AI397" i="1"/>
  <c r="AJ397" i="1"/>
  <c r="AK397" i="1"/>
  <c r="AI406" i="1"/>
  <c r="AJ406" i="1"/>
  <c r="AK406" i="1"/>
  <c r="Z400" i="1"/>
  <c r="Y400" i="1"/>
  <c r="AA400" i="1"/>
  <c r="AK407" i="1" l="1"/>
  <c r="L419" i="1" s="1"/>
  <c r="Q419" i="1" s="1"/>
  <c r="Q429" i="1" s="1"/>
  <c r="Q451" i="1" s="1"/>
  <c r="AJ407" i="1"/>
  <c r="L418" i="1" s="1"/>
  <c r="P419" i="1" s="1"/>
  <c r="P429" i="1" s="1"/>
  <c r="P451" i="1" s="1"/>
  <c r="Y405" i="1"/>
  <c r="Y407" i="1" s="1"/>
  <c r="J417" i="1" s="1"/>
  <c r="O417" i="1" s="1"/>
  <c r="O427" i="1" s="1"/>
  <c r="Z405" i="1"/>
  <c r="Z407" i="1" s="1"/>
  <c r="J418" i="1" s="1"/>
  <c r="AA405" i="1"/>
  <c r="AA407" i="1" s="1"/>
  <c r="AE405" i="1"/>
  <c r="AE407" i="1" s="1"/>
  <c r="K418" i="1" s="1"/>
  <c r="P418" i="1" s="1"/>
  <c r="P428" i="1" s="1"/>
  <c r="P450" i="1" s="1"/>
  <c r="AF405" i="1"/>
  <c r="AF407" i="1" s="1"/>
  <c r="K419" i="1" s="1"/>
  <c r="Q418" i="1" s="1"/>
  <c r="Q428" i="1" s="1"/>
  <c r="Q450" i="1" s="1"/>
  <c r="AD405" i="1"/>
  <c r="AD407" i="1" s="1"/>
  <c r="K417" i="1" s="1"/>
  <c r="AI407" i="1"/>
  <c r="J419" i="1" l="1"/>
  <c r="L417" i="1"/>
  <c r="O449" i="1"/>
  <c r="P417" i="1"/>
  <c r="P427" i="1" s="1"/>
  <c r="P449" i="1" s="1"/>
  <c r="O418" i="1"/>
  <c r="O428" i="1" s="1"/>
  <c r="Z430" i="1" l="1"/>
  <c r="Z434" i="1"/>
  <c r="O450" i="1"/>
  <c r="Z435" i="1"/>
  <c r="Z427" i="1"/>
  <c r="Z431" i="1"/>
  <c r="Z433" i="1"/>
  <c r="Z428" i="1"/>
  <c r="Z429" i="1"/>
  <c r="Z432" i="1"/>
  <c r="Q417" i="1"/>
  <c r="Q427" i="1" s="1"/>
  <c r="Q449" i="1" s="1"/>
  <c r="T450" i="1" s="1"/>
  <c r="O419" i="1"/>
  <c r="O429" i="1" s="1"/>
  <c r="Y435" i="1" l="1"/>
  <c r="Y432" i="1"/>
  <c r="Y431" i="1"/>
  <c r="Y430" i="1"/>
  <c r="T455" i="1"/>
  <c r="Y434" i="1"/>
  <c r="Y433" i="1"/>
  <c r="T457" i="1"/>
  <c r="T452" i="1"/>
  <c r="Y429" i="1"/>
  <c r="T453" i="1"/>
  <c r="T454" i="1"/>
  <c r="T456" i="1"/>
  <c r="Y428" i="1"/>
  <c r="T451" i="1"/>
  <c r="T449" i="1"/>
  <c r="U449" i="1"/>
  <c r="U456" i="1"/>
  <c r="U453" i="1"/>
  <c r="U457" i="1"/>
  <c r="U455" i="1"/>
  <c r="U452" i="1"/>
  <c r="U458" i="1"/>
  <c r="U450" i="1"/>
  <c r="U451" i="1"/>
  <c r="U454" i="1"/>
  <c r="Y427" i="1"/>
  <c r="T458" i="1"/>
  <c r="AA430" i="1"/>
  <c r="AA434" i="1"/>
  <c r="AA427" i="1"/>
  <c r="AA431" i="1"/>
  <c r="AB431" i="1" s="1"/>
  <c r="AA435" i="1"/>
  <c r="AB435" i="1" s="1"/>
  <c r="O451" i="1"/>
  <c r="AA433" i="1"/>
  <c r="AB433" i="1" s="1"/>
  <c r="AA436" i="1"/>
  <c r="AA428" i="1"/>
  <c r="AA432" i="1"/>
  <c r="AB432" i="1" s="1"/>
  <c r="AA429" i="1"/>
  <c r="Y436" i="1"/>
  <c r="AB430" i="1" l="1"/>
  <c r="AB427" i="1"/>
  <c r="AB428" i="1"/>
  <c r="AB434" i="1"/>
  <c r="AB437" i="1" s="1"/>
  <c r="AE427" i="1" s="1"/>
  <c r="AB429" i="1"/>
  <c r="V449" i="1"/>
  <c r="W449" i="1" s="1"/>
  <c r="V456" i="1"/>
  <c r="W456" i="1" s="1"/>
  <c r="V453" i="1"/>
  <c r="W453" i="1" s="1"/>
  <c r="Z453" i="1" s="1"/>
  <c r="K473" i="1" s="1"/>
  <c r="P473" i="1" s="1"/>
  <c r="V455" i="1"/>
  <c r="W455" i="1" s="1"/>
  <c r="Y455" i="1" s="1"/>
  <c r="J475" i="1" s="1"/>
  <c r="O475" i="1" s="1"/>
  <c r="V457" i="1"/>
  <c r="V452" i="1"/>
  <c r="V458" i="1"/>
  <c r="W458" i="1" s="1"/>
  <c r="V450" i="1"/>
  <c r="W450" i="1" s="1"/>
  <c r="V451" i="1"/>
  <c r="W451" i="1" s="1"/>
  <c r="V454" i="1"/>
  <c r="AB436" i="1"/>
  <c r="Y449" i="1" l="1"/>
  <c r="J469" i="1" s="1"/>
  <c r="O469" i="1" s="1"/>
  <c r="Z449" i="1"/>
  <c r="K469" i="1" s="1"/>
  <c r="P469" i="1" s="1"/>
  <c r="Y456" i="1"/>
  <c r="J476" i="1" s="1"/>
  <c r="O476" i="1" s="1"/>
  <c r="T506" i="1" s="1"/>
  <c r="Z456" i="1"/>
  <c r="K476" i="1" s="1"/>
  <c r="P476" i="1" s="1"/>
  <c r="U506" i="1" s="1"/>
  <c r="Y450" i="1"/>
  <c r="J470" i="1" s="1"/>
  <c r="O470" i="1" s="1"/>
  <c r="Z450" i="1"/>
  <c r="K470" i="1" s="1"/>
  <c r="P470" i="1" s="1"/>
  <c r="Z458" i="1"/>
  <c r="K478" i="1" s="1"/>
  <c r="P478" i="1" s="1"/>
  <c r="Y458" i="1"/>
  <c r="J478" i="1" s="1"/>
  <c r="O478" i="1" s="1"/>
  <c r="Y451" i="1"/>
  <c r="J471" i="1" s="1"/>
  <c r="O471" i="1" s="1"/>
  <c r="Z451" i="1"/>
  <c r="K471" i="1" s="1"/>
  <c r="P471" i="1" s="1"/>
  <c r="AC473" i="1"/>
  <c r="U503" i="1"/>
  <c r="T505" i="1"/>
  <c r="X475" i="1"/>
  <c r="W457" i="1"/>
  <c r="AA457" i="1" s="1"/>
  <c r="L477" i="1" s="1"/>
  <c r="Q477" i="1" s="1"/>
  <c r="AA450" i="1"/>
  <c r="L470" i="1" s="1"/>
  <c r="Q470" i="1" s="1"/>
  <c r="AA455" i="1"/>
  <c r="L475" i="1" s="1"/>
  <c r="Q475" i="1" s="1"/>
  <c r="Y453" i="1"/>
  <c r="J473" i="1" s="1"/>
  <c r="O473" i="1" s="1"/>
  <c r="U499" i="1"/>
  <c r="AC469" i="1"/>
  <c r="AA453" i="1"/>
  <c r="L473" i="1" s="1"/>
  <c r="Q473" i="1" s="1"/>
  <c r="W452" i="1"/>
  <c r="AA452" i="1" s="1"/>
  <c r="L472" i="1" s="1"/>
  <c r="Q472" i="1" s="1"/>
  <c r="AE498" i="1"/>
  <c r="AE428" i="1"/>
  <c r="AA456" i="1"/>
  <c r="L476" i="1" s="1"/>
  <c r="Q476" i="1" s="1"/>
  <c r="AA458" i="1"/>
  <c r="L478" i="1" s="1"/>
  <c r="Q478" i="1" s="1"/>
  <c r="X469" i="1"/>
  <c r="T499" i="1"/>
  <c r="W454" i="1"/>
  <c r="AA454" i="1" s="1"/>
  <c r="L474" i="1" s="1"/>
  <c r="Q474" i="1" s="1"/>
  <c r="AA451" i="1"/>
  <c r="L471" i="1" s="1"/>
  <c r="Q471" i="1" s="1"/>
  <c r="AA449" i="1"/>
  <c r="L469" i="1" s="1"/>
  <c r="Q469" i="1" s="1"/>
  <c r="Z455" i="1"/>
  <c r="K475" i="1" s="1"/>
  <c r="P475" i="1" s="1"/>
  <c r="AC476" i="1" l="1"/>
  <c r="X476" i="1"/>
  <c r="Y476" i="1" s="1"/>
  <c r="AH477" i="1"/>
  <c r="V507" i="1"/>
  <c r="AC471" i="1"/>
  <c r="U501" i="1"/>
  <c r="Z469" i="1"/>
  <c r="AA469" i="1"/>
  <c r="Y469" i="1"/>
  <c r="V508" i="1"/>
  <c r="AH478" i="1"/>
  <c r="Z476" i="1"/>
  <c r="AA476" i="1"/>
  <c r="V503" i="1"/>
  <c r="AH473" i="1"/>
  <c r="AH472" i="1"/>
  <c r="V502" i="1"/>
  <c r="AD476" i="1"/>
  <c r="AF476" i="1"/>
  <c r="AE476" i="1"/>
  <c r="X473" i="1"/>
  <c r="T503" i="1"/>
  <c r="Z475" i="1"/>
  <c r="Y475" i="1"/>
  <c r="AA475" i="1"/>
  <c r="X478" i="1"/>
  <c r="T508" i="1"/>
  <c r="AD469" i="1"/>
  <c r="AF469" i="1"/>
  <c r="AE469" i="1"/>
  <c r="AH476" i="1"/>
  <c r="V506" i="1"/>
  <c r="AH471" i="1"/>
  <c r="V501" i="1"/>
  <c r="V505" i="1"/>
  <c r="AH475" i="1"/>
  <c r="U508" i="1"/>
  <c r="Z508" i="1" s="1"/>
  <c r="AC478" i="1"/>
  <c r="T501" i="1"/>
  <c r="X471" i="1"/>
  <c r="AC475" i="1"/>
  <c r="U505" i="1"/>
  <c r="AH469" i="1"/>
  <c r="Q479" i="1"/>
  <c r="L488" i="1" s="1"/>
  <c r="N491" i="1" s="1"/>
  <c r="V499" i="1"/>
  <c r="AH470" i="1"/>
  <c r="V500" i="1"/>
  <c r="U500" i="1"/>
  <c r="AC470" i="1"/>
  <c r="V504" i="1"/>
  <c r="AH474" i="1"/>
  <c r="Y454" i="1"/>
  <c r="J474" i="1" s="1"/>
  <c r="O474" i="1" s="1"/>
  <c r="Z454" i="1"/>
  <c r="K474" i="1" s="1"/>
  <c r="P474" i="1" s="1"/>
  <c r="Y452" i="1"/>
  <c r="J472" i="1" s="1"/>
  <c r="O472" i="1" s="1"/>
  <c r="Z452" i="1"/>
  <c r="K472" i="1" s="1"/>
  <c r="P472" i="1" s="1"/>
  <c r="Y457" i="1"/>
  <c r="J477" i="1" s="1"/>
  <c r="O477" i="1" s="1"/>
  <c r="Z457" i="1"/>
  <c r="K477" i="1" s="1"/>
  <c r="P477" i="1" s="1"/>
  <c r="AE473" i="1"/>
  <c r="AF473" i="1"/>
  <c r="AD473" i="1"/>
  <c r="T500" i="1"/>
  <c r="X470" i="1"/>
  <c r="O479" i="1" l="1"/>
  <c r="J488" i="1" s="1"/>
  <c r="N489" i="1" s="1"/>
  <c r="P479" i="1"/>
  <c r="K488" i="1" s="1"/>
  <c r="N490" i="1" s="1"/>
  <c r="AI470" i="1"/>
  <c r="AJ470" i="1"/>
  <c r="AK470" i="1"/>
  <c r="AJ476" i="1"/>
  <c r="AI476" i="1"/>
  <c r="AK476" i="1"/>
  <c r="AA470" i="1"/>
  <c r="Z470" i="1"/>
  <c r="Y470" i="1"/>
  <c r="T502" i="1"/>
  <c r="X472" i="1"/>
  <c r="Y471" i="1"/>
  <c r="AA471" i="1"/>
  <c r="Z471" i="1"/>
  <c r="AI472" i="1"/>
  <c r="AJ472" i="1"/>
  <c r="AK472" i="1"/>
  <c r="AC474" i="1"/>
  <c r="U504" i="1"/>
  <c r="AD478" i="1"/>
  <c r="AE478" i="1"/>
  <c r="AF478" i="1"/>
  <c r="AI473" i="1"/>
  <c r="AJ473" i="1"/>
  <c r="AK473" i="1"/>
  <c r="Y473" i="1"/>
  <c r="AA473" i="1"/>
  <c r="Z473" i="1"/>
  <c r="AI474" i="1"/>
  <c r="AJ474" i="1"/>
  <c r="AK474" i="1"/>
  <c r="AJ475" i="1"/>
  <c r="AI475" i="1"/>
  <c r="AK475" i="1"/>
  <c r="U507" i="1"/>
  <c r="AC477" i="1"/>
  <c r="AJ469" i="1"/>
  <c r="AI469" i="1"/>
  <c r="AK469" i="1"/>
  <c r="AE471" i="1"/>
  <c r="AF471" i="1"/>
  <c r="AD471" i="1"/>
  <c r="X474" i="1"/>
  <c r="T504" i="1"/>
  <c r="X477" i="1"/>
  <c r="T507" i="1"/>
  <c r="AD470" i="1"/>
  <c r="AE470" i="1"/>
  <c r="AF470" i="1"/>
  <c r="AA478" i="1"/>
  <c r="Y478" i="1"/>
  <c r="Z478" i="1"/>
  <c r="AC472" i="1"/>
  <c r="U502" i="1"/>
  <c r="AD475" i="1"/>
  <c r="AF475" i="1"/>
  <c r="AE475" i="1"/>
  <c r="AI471" i="1"/>
  <c r="AJ471" i="1"/>
  <c r="AK471" i="1"/>
  <c r="AJ478" i="1"/>
  <c r="AI478" i="1"/>
  <c r="AK478" i="1"/>
  <c r="AJ477" i="1"/>
  <c r="AI477" i="1"/>
  <c r="AK477" i="1"/>
  <c r="Z477" i="1" l="1"/>
  <c r="AA477" i="1"/>
  <c r="Y477" i="1"/>
  <c r="AI479" i="1"/>
  <c r="Y472" i="1"/>
  <c r="AA472" i="1"/>
  <c r="Z472" i="1"/>
  <c r="AE472" i="1"/>
  <c r="AD472" i="1"/>
  <c r="AF472" i="1"/>
  <c r="AJ479" i="1"/>
  <c r="L490" i="1" s="1"/>
  <c r="P491" i="1" s="1"/>
  <c r="P501" i="1" s="1"/>
  <c r="P523" i="1" s="1"/>
  <c r="AF474" i="1"/>
  <c r="AD474" i="1"/>
  <c r="AE474" i="1"/>
  <c r="AK479" i="1"/>
  <c r="L491" i="1" s="1"/>
  <c r="Q491" i="1" s="1"/>
  <c r="Q501" i="1" s="1"/>
  <c r="Q523" i="1" s="1"/>
  <c r="Y474" i="1"/>
  <c r="Z474" i="1"/>
  <c r="AA474" i="1"/>
  <c r="AD477" i="1"/>
  <c r="AE477" i="1"/>
  <c r="AF477" i="1"/>
  <c r="AA479" i="1" l="1"/>
  <c r="AF479" i="1"/>
  <c r="K491" i="1" s="1"/>
  <c r="Q490" i="1" s="1"/>
  <c r="Q500" i="1" s="1"/>
  <c r="Q522" i="1" s="1"/>
  <c r="Y479" i="1"/>
  <c r="J489" i="1" s="1"/>
  <c r="O489" i="1" s="1"/>
  <c r="O499" i="1" s="1"/>
  <c r="O521" i="1" s="1"/>
  <c r="AD479" i="1"/>
  <c r="K489" i="1" s="1"/>
  <c r="L489" i="1"/>
  <c r="J491" i="1"/>
  <c r="O490" i="1"/>
  <c r="O500" i="1" s="1"/>
  <c r="AE479" i="1"/>
  <c r="K490" i="1" s="1"/>
  <c r="P490" i="1" s="1"/>
  <c r="P500" i="1" s="1"/>
  <c r="P522" i="1" s="1"/>
  <c r="Z479" i="1"/>
  <c r="J490" i="1" s="1"/>
  <c r="P489" i="1" l="1"/>
  <c r="P499" i="1" s="1"/>
  <c r="P521" i="1" s="1"/>
  <c r="O522" i="1"/>
  <c r="Z506" i="1"/>
  <c r="Z499" i="1"/>
  <c r="Z503" i="1"/>
  <c r="Z505" i="1"/>
  <c r="Z507" i="1"/>
  <c r="Z502" i="1"/>
  <c r="Z500" i="1"/>
  <c r="Z504" i="1"/>
  <c r="Z501" i="1"/>
  <c r="O491" i="1"/>
  <c r="O501" i="1" s="1"/>
  <c r="Q489" i="1"/>
  <c r="Q499" i="1" s="1"/>
  <c r="Y502" i="1" s="1"/>
  <c r="Y505" i="1" l="1"/>
  <c r="Y508" i="1"/>
  <c r="Y507" i="1"/>
  <c r="U528" i="1"/>
  <c r="U521" i="1"/>
  <c r="U525" i="1"/>
  <c r="U529" i="1"/>
  <c r="U527" i="1"/>
  <c r="U524" i="1"/>
  <c r="U530" i="1"/>
  <c r="U522" i="1"/>
  <c r="U526" i="1"/>
  <c r="U523" i="1"/>
  <c r="Q521" i="1"/>
  <c r="Y499" i="1"/>
  <c r="Y500" i="1"/>
  <c r="Y503" i="1"/>
  <c r="Y504" i="1"/>
  <c r="Y506" i="1"/>
  <c r="Y501" i="1"/>
  <c r="O523" i="1"/>
  <c r="AA506" i="1"/>
  <c r="AA499" i="1"/>
  <c r="AA503" i="1"/>
  <c r="AA505" i="1"/>
  <c r="AB505" i="1" s="1"/>
  <c r="AA507" i="1"/>
  <c r="AB507" i="1" s="1"/>
  <c r="AA502" i="1"/>
  <c r="AB502" i="1" s="1"/>
  <c r="AA508" i="1"/>
  <c r="AB508" i="1" s="1"/>
  <c r="AA500" i="1"/>
  <c r="AA504" i="1"/>
  <c r="AA501" i="1"/>
  <c r="AB499" i="1" l="1"/>
  <c r="AB506" i="1"/>
  <c r="T521" i="1"/>
  <c r="T523" i="1"/>
  <c r="T528" i="1"/>
  <c r="T526" i="1"/>
  <c r="T529" i="1"/>
  <c r="T527" i="1"/>
  <c r="T530" i="1"/>
  <c r="T525" i="1"/>
  <c r="T524" i="1"/>
  <c r="T522" i="1"/>
  <c r="V521" i="1"/>
  <c r="V528" i="1"/>
  <c r="V525" i="1"/>
  <c r="V529" i="1"/>
  <c r="V527" i="1"/>
  <c r="V524" i="1"/>
  <c r="V522" i="1"/>
  <c r="V530" i="1"/>
  <c r="V523" i="1"/>
  <c r="V526" i="1"/>
  <c r="AB501" i="1"/>
  <c r="AB504" i="1"/>
  <c r="AB503" i="1"/>
  <c r="AB500" i="1"/>
  <c r="AB509" i="1" l="1"/>
  <c r="AE499" i="1" s="1"/>
  <c r="AE570" i="1" s="1"/>
  <c r="AE500" i="1"/>
  <c r="W530" i="1"/>
  <c r="Z530" i="1" s="1"/>
  <c r="K550" i="1" s="1"/>
  <c r="P550" i="1" s="1"/>
  <c r="W527" i="1"/>
  <c r="Z527" i="1" s="1"/>
  <c r="K547" i="1" s="1"/>
  <c r="P547" i="1" s="1"/>
  <c r="W529" i="1"/>
  <c r="Z529" i="1" s="1"/>
  <c r="K549" i="1" s="1"/>
  <c r="P549" i="1" s="1"/>
  <c r="Y529" i="1"/>
  <c r="J549" i="1" s="1"/>
  <c r="O549" i="1" s="1"/>
  <c r="W526" i="1"/>
  <c r="Z526" i="1" s="1"/>
  <c r="K546" i="1" s="1"/>
  <c r="P546" i="1" s="1"/>
  <c r="W525" i="1"/>
  <c r="Z525" i="1" s="1"/>
  <c r="K545" i="1" s="1"/>
  <c r="P545" i="1" s="1"/>
  <c r="W528" i="1"/>
  <c r="Z528" i="1" s="1"/>
  <c r="K548" i="1" s="1"/>
  <c r="P548" i="1" s="1"/>
  <c r="Y528" i="1"/>
  <c r="J548" i="1" s="1"/>
  <c r="O548" i="1" s="1"/>
  <c r="Y522" i="1"/>
  <c r="J542" i="1" s="1"/>
  <c r="O542" i="1" s="1"/>
  <c r="W522" i="1"/>
  <c r="Z522" i="1" s="1"/>
  <c r="K542" i="1" s="1"/>
  <c r="P542" i="1" s="1"/>
  <c r="W523" i="1"/>
  <c r="Z523" i="1" s="1"/>
  <c r="K543" i="1" s="1"/>
  <c r="P543" i="1" s="1"/>
  <c r="Y523" i="1"/>
  <c r="J543" i="1" s="1"/>
  <c r="O543" i="1" s="1"/>
  <c r="W524" i="1"/>
  <c r="Z524" i="1" s="1"/>
  <c r="K544" i="1" s="1"/>
  <c r="P544" i="1" s="1"/>
  <c r="W521" i="1"/>
  <c r="Z521" i="1" s="1"/>
  <c r="K541" i="1" s="1"/>
  <c r="P541" i="1" s="1"/>
  <c r="AA523" i="1" l="1"/>
  <c r="L543" i="1" s="1"/>
  <c r="Q543" i="1" s="1"/>
  <c r="Y527" i="1"/>
  <c r="J547" i="1" s="1"/>
  <c r="O547" i="1" s="1"/>
  <c r="Y524" i="1"/>
  <c r="J544" i="1" s="1"/>
  <c r="O544" i="1" s="1"/>
  <c r="AA530" i="1"/>
  <c r="L550" i="1" s="1"/>
  <c r="Q550" i="1" s="1"/>
  <c r="V580" i="1" s="1"/>
  <c r="AA527" i="1"/>
  <c r="L547" i="1" s="1"/>
  <c r="Q547" i="1" s="1"/>
  <c r="AH547" i="1" s="1"/>
  <c r="AA529" i="1"/>
  <c r="L549" i="1" s="1"/>
  <c r="Q549" i="1" s="1"/>
  <c r="AC542" i="1"/>
  <c r="U572" i="1"/>
  <c r="AC545" i="1"/>
  <c r="U575" i="1"/>
  <c r="U577" i="1"/>
  <c r="AC547" i="1"/>
  <c r="X547" i="1"/>
  <c r="T577" i="1"/>
  <c r="U574" i="1"/>
  <c r="AC544" i="1"/>
  <c r="AA524" i="1"/>
  <c r="L544" i="1" s="1"/>
  <c r="Q544" i="1" s="1"/>
  <c r="Y526" i="1"/>
  <c r="J546" i="1" s="1"/>
  <c r="O546" i="1" s="1"/>
  <c r="AA528" i="1"/>
  <c r="L548" i="1" s="1"/>
  <c r="Q548" i="1" s="1"/>
  <c r="T578" i="1"/>
  <c r="X548" i="1"/>
  <c r="U580" i="1"/>
  <c r="Z580" i="1" s="1"/>
  <c r="AC550" i="1"/>
  <c r="X542" i="1"/>
  <c r="T572" i="1"/>
  <c r="V577" i="1"/>
  <c r="V579" i="1"/>
  <c r="AH549" i="1"/>
  <c r="Y530" i="1"/>
  <c r="J550" i="1" s="1"/>
  <c r="O550" i="1" s="1"/>
  <c r="AC541" i="1"/>
  <c r="U571" i="1"/>
  <c r="P551" i="1"/>
  <c r="K560" i="1" s="1"/>
  <c r="N562" i="1" s="1"/>
  <c r="AC548" i="1"/>
  <c r="U578" i="1"/>
  <c r="AA526" i="1"/>
  <c r="L546" i="1" s="1"/>
  <c r="Q546" i="1" s="1"/>
  <c r="AA522" i="1"/>
  <c r="L542" i="1" s="1"/>
  <c r="Q542" i="1" s="1"/>
  <c r="T579" i="1"/>
  <c r="X549" i="1"/>
  <c r="AA525" i="1"/>
  <c r="L545" i="1" s="1"/>
  <c r="Q545" i="1" s="1"/>
  <c r="U576" i="1"/>
  <c r="AC546" i="1"/>
  <c r="AH543" i="1"/>
  <c r="V573" i="1"/>
  <c r="AC549" i="1"/>
  <c r="U579" i="1"/>
  <c r="Y521" i="1"/>
  <c r="J541" i="1" s="1"/>
  <c r="O541" i="1" s="1"/>
  <c r="X544" i="1"/>
  <c r="T574" i="1"/>
  <c r="T573" i="1"/>
  <c r="X543" i="1"/>
  <c r="AC543" i="1"/>
  <c r="U573" i="1"/>
  <c r="Y525" i="1"/>
  <c r="J545" i="1" s="1"/>
  <c r="O545" i="1" s="1"/>
  <c r="AA521" i="1"/>
  <c r="L541" i="1" s="1"/>
  <c r="Q541" i="1" s="1"/>
  <c r="AH550" i="1" l="1"/>
  <c r="AD543" i="1"/>
  <c r="AF543" i="1"/>
  <c r="AE543" i="1"/>
  <c r="Z543" i="1"/>
  <c r="AA543" i="1"/>
  <c r="Y543" i="1"/>
  <c r="AJ543" i="1"/>
  <c r="AK543" i="1"/>
  <c r="AI543" i="1"/>
  <c r="Y548" i="1"/>
  <c r="AA548" i="1"/>
  <c r="Z548" i="1"/>
  <c r="Y547" i="1"/>
  <c r="AA547" i="1"/>
  <c r="Z547" i="1"/>
  <c r="AD546" i="1"/>
  <c r="AE546" i="1"/>
  <c r="AF546" i="1"/>
  <c r="AE548" i="1"/>
  <c r="AD548" i="1"/>
  <c r="AF548" i="1"/>
  <c r="AI547" i="1"/>
  <c r="AJ547" i="1"/>
  <c r="AK547" i="1"/>
  <c r="AE547" i="1"/>
  <c r="AD547" i="1"/>
  <c r="AF547" i="1"/>
  <c r="V578" i="1"/>
  <c r="AH548" i="1"/>
  <c r="Y542" i="1"/>
  <c r="Z542" i="1"/>
  <c r="AA542" i="1"/>
  <c r="T576" i="1"/>
  <c r="X546" i="1"/>
  <c r="V571" i="1"/>
  <c r="AH541" i="1"/>
  <c r="Q551" i="1"/>
  <c r="L560" i="1" s="1"/>
  <c r="N563" i="1" s="1"/>
  <c r="T571" i="1"/>
  <c r="O551" i="1"/>
  <c r="J560" i="1" s="1"/>
  <c r="N561" i="1" s="1"/>
  <c r="X541" i="1"/>
  <c r="Y549" i="1"/>
  <c r="Z549" i="1"/>
  <c r="AA549" i="1"/>
  <c r="AE541" i="1"/>
  <c r="AF541" i="1"/>
  <c r="AD541" i="1"/>
  <c r="AF550" i="1"/>
  <c r="AD550" i="1"/>
  <c r="AE550" i="1"/>
  <c r="V574" i="1"/>
  <c r="AH544" i="1"/>
  <c r="AD545" i="1"/>
  <c r="AF545" i="1"/>
  <c r="AE545" i="1"/>
  <c r="Z544" i="1"/>
  <c r="Y544" i="1"/>
  <c r="AA544" i="1"/>
  <c r="AD544" i="1"/>
  <c r="AF544" i="1"/>
  <c r="AE544" i="1"/>
  <c r="AH546" i="1"/>
  <c r="V576" i="1"/>
  <c r="AH545" i="1"/>
  <c r="V575" i="1"/>
  <c r="X545" i="1"/>
  <c r="T575" i="1"/>
  <c r="T580" i="1"/>
  <c r="X550" i="1"/>
  <c r="AE549" i="1"/>
  <c r="AF549" i="1"/>
  <c r="AD549" i="1"/>
  <c r="V572" i="1"/>
  <c r="AH542" i="1"/>
  <c r="AI549" i="1"/>
  <c r="AJ549" i="1"/>
  <c r="AK549" i="1"/>
  <c r="AI550" i="1"/>
  <c r="AJ550" i="1"/>
  <c r="AK550" i="1"/>
  <c r="AF542" i="1"/>
  <c r="AE542" i="1"/>
  <c r="AD542" i="1"/>
  <c r="AJ545" i="1" l="1"/>
  <c r="AI545" i="1"/>
  <c r="AK545" i="1"/>
  <c r="AD551" i="1"/>
  <c r="K561" i="1" s="1"/>
  <c r="AF551" i="1"/>
  <c r="K563" i="1" s="1"/>
  <c r="Q562" i="1" s="1"/>
  <c r="Q572" i="1" s="1"/>
  <c r="Q594" i="1" s="1"/>
  <c r="AI548" i="1"/>
  <c r="AJ548" i="1"/>
  <c r="AK548" i="1"/>
  <c r="AE551" i="1"/>
  <c r="K562" i="1" s="1"/>
  <c r="P562" i="1" s="1"/>
  <c r="P572" i="1" s="1"/>
  <c r="P594" i="1" s="1"/>
  <c r="AI541" i="1"/>
  <c r="AJ541" i="1"/>
  <c r="AK541" i="1"/>
  <c r="Y541" i="1"/>
  <c r="AA541" i="1"/>
  <c r="Z541" i="1"/>
  <c r="AJ544" i="1"/>
  <c r="AI544" i="1"/>
  <c r="AK544" i="1"/>
  <c r="AI546" i="1"/>
  <c r="AJ546" i="1"/>
  <c r="AK546" i="1"/>
  <c r="AA546" i="1"/>
  <c r="Y546" i="1"/>
  <c r="Z546" i="1"/>
  <c r="Y550" i="1"/>
  <c r="Z550" i="1"/>
  <c r="AA550" i="1"/>
  <c r="AI542" i="1"/>
  <c r="AJ542" i="1"/>
  <c r="AK542" i="1"/>
  <c r="Z545" i="1"/>
  <c r="AA545" i="1"/>
  <c r="Y545" i="1"/>
  <c r="Z551" i="1" l="1"/>
  <c r="J562" i="1" s="1"/>
  <c r="AK551" i="1"/>
  <c r="L563" i="1" s="1"/>
  <c r="Q563" i="1" s="1"/>
  <c r="Q573" i="1" s="1"/>
  <c r="Q595" i="1" s="1"/>
  <c r="O562" i="1"/>
  <c r="O572" i="1" s="1"/>
  <c r="AJ551" i="1"/>
  <c r="L562" i="1" s="1"/>
  <c r="P563" i="1" s="1"/>
  <c r="P573" i="1" s="1"/>
  <c r="P595" i="1" s="1"/>
  <c r="Y551" i="1"/>
  <c r="J561" i="1" s="1"/>
  <c r="O561" i="1" s="1"/>
  <c r="O571" i="1" s="1"/>
  <c r="AI551" i="1"/>
  <c r="AA551" i="1"/>
  <c r="O594" i="1" l="1"/>
  <c r="Z571" i="1"/>
  <c r="Z578" i="1"/>
  <c r="Z577" i="1"/>
  <c r="Z579" i="1"/>
  <c r="Z575" i="1"/>
  <c r="Z574" i="1"/>
  <c r="Z572" i="1"/>
  <c r="Z576" i="1"/>
  <c r="Z573" i="1"/>
  <c r="O593" i="1"/>
  <c r="P561" i="1"/>
  <c r="P571" i="1" s="1"/>
  <c r="P593" i="1" s="1"/>
  <c r="J563" i="1"/>
  <c r="L561" i="1"/>
  <c r="Q561" i="1" l="1"/>
  <c r="Q571" i="1" s="1"/>
  <c r="Y576" i="1" s="1"/>
  <c r="O563" i="1"/>
  <c r="O573" i="1" s="1"/>
  <c r="Y572" i="1"/>
  <c r="Y573" i="1"/>
  <c r="Y578" i="1"/>
  <c r="Y574" i="1"/>
  <c r="U593" i="1"/>
  <c r="U600" i="1"/>
  <c r="U597" i="1"/>
  <c r="U599" i="1"/>
  <c r="U601" i="1"/>
  <c r="U596" i="1"/>
  <c r="U602" i="1"/>
  <c r="U594" i="1"/>
  <c r="U598" i="1"/>
  <c r="U595" i="1"/>
  <c r="AA578" i="1" l="1"/>
  <c r="AB578" i="1" s="1"/>
  <c r="AA571" i="1"/>
  <c r="O595" i="1"/>
  <c r="AA577" i="1"/>
  <c r="AA579" i="1"/>
  <c r="AA575" i="1"/>
  <c r="AA574" i="1"/>
  <c r="AA572" i="1"/>
  <c r="AB572" i="1" s="1"/>
  <c r="AA580" i="1"/>
  <c r="AA576" i="1"/>
  <c r="AB576" i="1" s="1"/>
  <c r="AA573" i="1"/>
  <c r="AB573" i="1" s="1"/>
  <c r="Q593" i="1"/>
  <c r="Y575" i="1"/>
  <c r="Y579" i="1"/>
  <c r="AB574" i="1"/>
  <c r="Y571" i="1"/>
  <c r="Y580" i="1"/>
  <c r="AB580" i="1" s="1"/>
  <c r="Y577" i="1"/>
  <c r="AB577" i="1" l="1"/>
  <c r="AB579" i="1"/>
  <c r="AB575" i="1"/>
  <c r="T594" i="1"/>
  <c r="T602" i="1"/>
  <c r="T593" i="1"/>
  <c r="T598" i="1"/>
  <c r="T600" i="1"/>
  <c r="T595" i="1"/>
  <c r="T596" i="1"/>
  <c r="T599" i="1"/>
  <c r="T601" i="1"/>
  <c r="T597" i="1"/>
  <c r="AB571" i="1"/>
  <c r="AB581" i="1" s="1"/>
  <c r="AE571" i="1" s="1"/>
  <c r="V593" i="1"/>
  <c r="V600" i="1"/>
  <c r="V601" i="1"/>
  <c r="V599" i="1"/>
  <c r="V597" i="1"/>
  <c r="V596" i="1"/>
  <c r="V602" i="1"/>
  <c r="V594" i="1"/>
  <c r="V598" i="1"/>
  <c r="V595" i="1"/>
  <c r="W596" i="1" l="1"/>
  <c r="Z596" i="1" s="1"/>
  <c r="K616" i="1" s="1"/>
  <c r="P616" i="1" s="1"/>
  <c r="W598" i="1"/>
  <c r="Z598" i="1" s="1"/>
  <c r="K618" i="1" s="1"/>
  <c r="P618" i="1" s="1"/>
  <c r="Y598" i="1"/>
  <c r="J618" i="1" s="1"/>
  <c r="O618" i="1" s="1"/>
  <c r="AE642" i="1"/>
  <c r="AE572" i="1"/>
  <c r="W593" i="1"/>
  <c r="Z593" i="1" s="1"/>
  <c r="K613" i="1" s="1"/>
  <c r="P613" i="1" s="1"/>
  <c r="W597" i="1"/>
  <c r="Z597" i="1" s="1"/>
  <c r="K617" i="1" s="1"/>
  <c r="P617" i="1" s="1"/>
  <c r="W602" i="1"/>
  <c r="Z602" i="1" s="1"/>
  <c r="K622" i="1" s="1"/>
  <c r="P622" i="1" s="1"/>
  <c r="Y602" i="1"/>
  <c r="J622" i="1" s="1"/>
  <c r="O622" i="1" s="1"/>
  <c r="W595" i="1"/>
  <c r="Z595" i="1" s="1"/>
  <c r="K615" i="1" s="1"/>
  <c r="P615" i="1" s="1"/>
  <c r="AA593" i="1"/>
  <c r="L613" i="1" s="1"/>
  <c r="Q613" i="1" s="1"/>
  <c r="AA596" i="1"/>
  <c r="L616" i="1" s="1"/>
  <c r="Q616" i="1" s="1"/>
  <c r="W601" i="1"/>
  <c r="Z601" i="1" s="1"/>
  <c r="K621" i="1" s="1"/>
  <c r="P621" i="1" s="1"/>
  <c r="W594" i="1"/>
  <c r="Z594" i="1" s="1"/>
  <c r="K614" i="1" s="1"/>
  <c r="P614" i="1" s="1"/>
  <c r="W600" i="1"/>
  <c r="Z600" i="1" s="1"/>
  <c r="K620" i="1" s="1"/>
  <c r="P620" i="1" s="1"/>
  <c r="W599" i="1"/>
  <c r="Z599" i="1" s="1"/>
  <c r="K619" i="1" s="1"/>
  <c r="P619" i="1" s="1"/>
  <c r="Y599" i="1"/>
  <c r="J619" i="1" s="1"/>
  <c r="O619" i="1" s="1"/>
  <c r="Y593" i="1" l="1"/>
  <c r="J613" i="1" s="1"/>
  <c r="O613" i="1" s="1"/>
  <c r="AA597" i="1"/>
  <c r="L617" i="1" s="1"/>
  <c r="Q617" i="1" s="1"/>
  <c r="Y595" i="1"/>
  <c r="J615" i="1" s="1"/>
  <c r="O615" i="1" s="1"/>
  <c r="X615" i="1" s="1"/>
  <c r="AA600" i="1"/>
  <c r="L620" i="1" s="1"/>
  <c r="Q620" i="1" s="1"/>
  <c r="AH620" i="1" s="1"/>
  <c r="X619" i="1"/>
  <c r="T649" i="1"/>
  <c r="U651" i="1"/>
  <c r="AC621" i="1"/>
  <c r="X618" i="1"/>
  <c r="T648" i="1"/>
  <c r="AC614" i="1"/>
  <c r="U644" i="1"/>
  <c r="AC622" i="1"/>
  <c r="U652" i="1"/>
  <c r="Z652" i="1" s="1"/>
  <c r="Y601" i="1"/>
  <c r="J621" i="1" s="1"/>
  <c r="O621" i="1" s="1"/>
  <c r="AA594" i="1"/>
  <c r="L614" i="1" s="1"/>
  <c r="Q614" i="1" s="1"/>
  <c r="Q623" i="1" s="1"/>
  <c r="L632" i="1" s="1"/>
  <c r="N635" i="1" s="1"/>
  <c r="Y597" i="1"/>
  <c r="J617" i="1" s="1"/>
  <c r="O617" i="1" s="1"/>
  <c r="AA602" i="1"/>
  <c r="L622" i="1" s="1"/>
  <c r="Q622" i="1" s="1"/>
  <c r="AA598" i="1"/>
  <c r="L618" i="1" s="1"/>
  <c r="Q618" i="1" s="1"/>
  <c r="AC616" i="1"/>
  <c r="U646" i="1"/>
  <c r="AH617" i="1"/>
  <c r="V647" i="1"/>
  <c r="V646" i="1"/>
  <c r="AH616" i="1"/>
  <c r="AH613" i="1"/>
  <c r="V643" i="1"/>
  <c r="X613" i="1"/>
  <c r="T643" i="1"/>
  <c r="Y596" i="1"/>
  <c r="J616" i="1" s="1"/>
  <c r="O616" i="1" s="1"/>
  <c r="AC619" i="1"/>
  <c r="U649" i="1"/>
  <c r="AC617" i="1"/>
  <c r="U647" i="1"/>
  <c r="U650" i="1"/>
  <c r="AC620" i="1"/>
  <c r="AA601" i="1"/>
  <c r="L621" i="1" s="1"/>
  <c r="Q621" i="1" s="1"/>
  <c r="T645" i="1"/>
  <c r="P623" i="1"/>
  <c r="K632" i="1" s="1"/>
  <c r="N634" i="1" s="1"/>
  <c r="AC613" i="1"/>
  <c r="U643" i="1"/>
  <c r="AA599" i="1"/>
  <c r="L619" i="1" s="1"/>
  <c r="Q619" i="1" s="1"/>
  <c r="X622" i="1"/>
  <c r="T652" i="1"/>
  <c r="AC618" i="1"/>
  <c r="U648" i="1"/>
  <c r="Y600" i="1"/>
  <c r="J620" i="1" s="1"/>
  <c r="O620" i="1" s="1"/>
  <c r="Y594" i="1"/>
  <c r="J614" i="1" s="1"/>
  <c r="O614" i="1" s="1"/>
  <c r="AC615" i="1"/>
  <c r="U645" i="1"/>
  <c r="AA595" i="1"/>
  <c r="L615" i="1" s="1"/>
  <c r="Q615" i="1" s="1"/>
  <c r="V650" i="1" l="1"/>
  <c r="AD614" i="1"/>
  <c r="AE614" i="1"/>
  <c r="AF614" i="1"/>
  <c r="AD619" i="1"/>
  <c r="AE619" i="1"/>
  <c r="AF619" i="1"/>
  <c r="AI616" i="1"/>
  <c r="AJ616" i="1"/>
  <c r="AK616" i="1"/>
  <c r="AH622" i="1"/>
  <c r="V652" i="1"/>
  <c r="AE617" i="1"/>
  <c r="AF617" i="1"/>
  <c r="AD617" i="1"/>
  <c r="AH618" i="1"/>
  <c r="V648" i="1"/>
  <c r="Y615" i="1"/>
  <c r="AA615" i="1"/>
  <c r="Z615" i="1"/>
  <c r="AH621" i="1"/>
  <c r="V651" i="1"/>
  <c r="AH614" i="1"/>
  <c r="V644" i="1"/>
  <c r="AD621" i="1"/>
  <c r="AE621" i="1"/>
  <c r="AF621" i="1"/>
  <c r="AE616" i="1"/>
  <c r="AD616" i="1"/>
  <c r="AF616" i="1"/>
  <c r="AF618" i="1"/>
  <c r="AD618" i="1"/>
  <c r="AE618" i="1"/>
  <c r="T646" i="1"/>
  <c r="X616" i="1"/>
  <c r="AE615" i="1"/>
  <c r="AF615" i="1"/>
  <c r="AD615" i="1"/>
  <c r="O623" i="1"/>
  <c r="J632" i="1" s="1"/>
  <c r="N633" i="1" s="1"/>
  <c r="AI617" i="1"/>
  <c r="AJ617" i="1"/>
  <c r="AK617" i="1"/>
  <c r="X621" i="1"/>
  <c r="T651" i="1"/>
  <c r="AD613" i="1"/>
  <c r="AE613" i="1"/>
  <c r="AF613" i="1"/>
  <c r="AH615" i="1"/>
  <c r="V645" i="1"/>
  <c r="X617" i="1"/>
  <c r="T647" i="1"/>
  <c r="AA622" i="1"/>
  <c r="Z622" i="1"/>
  <c r="Y622" i="1"/>
  <c r="X614" i="1"/>
  <c r="T644" i="1"/>
  <c r="Z613" i="1"/>
  <c r="AA613" i="1"/>
  <c r="Y613" i="1"/>
  <c r="AJ613" i="1"/>
  <c r="AI613" i="1"/>
  <c r="AK613" i="1"/>
  <c r="AI620" i="1"/>
  <c r="AJ620" i="1"/>
  <c r="AK620" i="1"/>
  <c r="Y618" i="1"/>
  <c r="Z618" i="1"/>
  <c r="AA618" i="1"/>
  <c r="AD620" i="1"/>
  <c r="AF620" i="1"/>
  <c r="AE620" i="1"/>
  <c r="AH619" i="1"/>
  <c r="V649" i="1"/>
  <c r="X620" i="1"/>
  <c r="T650" i="1"/>
  <c r="AD622" i="1"/>
  <c r="AE622" i="1"/>
  <c r="AF622" i="1"/>
  <c r="Z619" i="1"/>
  <c r="Y619" i="1"/>
  <c r="AA619" i="1"/>
  <c r="AJ619" i="1" l="1"/>
  <c r="AI619" i="1"/>
  <c r="AK619" i="1"/>
  <c r="AI615" i="1"/>
  <c r="AJ615" i="1"/>
  <c r="AK615" i="1"/>
  <c r="AA614" i="1"/>
  <c r="Z614" i="1"/>
  <c r="Y614" i="1"/>
  <c r="AF623" i="1"/>
  <c r="K635" i="1" s="1"/>
  <c r="Q634" i="1" s="1"/>
  <c r="Q644" i="1" s="1"/>
  <c r="Q666" i="1" s="1"/>
  <c r="AJ614" i="1"/>
  <c r="AI614" i="1"/>
  <c r="AK614" i="1"/>
  <c r="AE623" i="1"/>
  <c r="K634" i="1" s="1"/>
  <c r="P634" i="1" s="1"/>
  <c r="P644" i="1" s="1"/>
  <c r="P666" i="1" s="1"/>
  <c r="AI618" i="1"/>
  <c r="AJ618" i="1"/>
  <c r="AJ623" i="1" s="1"/>
  <c r="L634" i="1" s="1"/>
  <c r="P635" i="1" s="1"/>
  <c r="P645" i="1" s="1"/>
  <c r="P667" i="1" s="1"/>
  <c r="AK618" i="1"/>
  <c r="AD623" i="1"/>
  <c r="K633" i="1" s="1"/>
  <c r="AJ621" i="1"/>
  <c r="AI621" i="1"/>
  <c r="AK621" i="1"/>
  <c r="Z621" i="1"/>
  <c r="AA621" i="1"/>
  <c r="Y621" i="1"/>
  <c r="Y616" i="1"/>
  <c r="AA616" i="1"/>
  <c r="Z616" i="1"/>
  <c r="AI622" i="1"/>
  <c r="AI623" i="1" s="1"/>
  <c r="AJ622" i="1"/>
  <c r="AK622" i="1"/>
  <c r="Y620" i="1"/>
  <c r="Z620" i="1"/>
  <c r="AA620" i="1"/>
  <c r="Y617" i="1"/>
  <c r="AA617" i="1"/>
  <c r="Z617" i="1"/>
  <c r="AK623" i="1" l="1"/>
  <c r="L635" i="1" s="1"/>
  <c r="Q635" i="1" s="1"/>
  <c r="Q645" i="1" s="1"/>
  <c r="Q667" i="1" s="1"/>
  <c r="Z623" i="1"/>
  <c r="J634" i="1" s="1"/>
  <c r="AA623" i="1"/>
  <c r="L633" i="1" s="1"/>
  <c r="Y623" i="1"/>
  <c r="J633" i="1" s="1"/>
  <c r="O633" i="1" s="1"/>
  <c r="O643" i="1" s="1"/>
  <c r="O665" i="1"/>
  <c r="J635" i="1"/>
  <c r="O634" i="1"/>
  <c r="O644" i="1" s="1"/>
  <c r="P633" i="1"/>
  <c r="P643" i="1" s="1"/>
  <c r="P665" i="1" s="1"/>
  <c r="Z650" i="1" l="1"/>
  <c r="O666" i="1"/>
  <c r="Z643" i="1"/>
  <c r="Z651" i="1"/>
  <c r="Z649" i="1"/>
  <c r="Z647" i="1"/>
  <c r="Z646" i="1"/>
  <c r="Z644" i="1"/>
  <c r="Z648" i="1"/>
  <c r="Z645" i="1"/>
  <c r="O635" i="1"/>
  <c r="O645" i="1" s="1"/>
  <c r="Q633" i="1"/>
  <c r="Q643" i="1" s="1"/>
  <c r="Y647" i="1" s="1"/>
  <c r="Y652" i="1" l="1"/>
  <c r="Y650" i="1"/>
  <c r="Y648" i="1"/>
  <c r="Y643" i="1"/>
  <c r="Q665" i="1"/>
  <c r="Y644" i="1"/>
  <c r="Y645" i="1"/>
  <c r="AB652" i="1"/>
  <c r="Y649" i="1"/>
  <c r="AA643" i="1"/>
  <c r="O667" i="1"/>
  <c r="AA650" i="1"/>
  <c r="AB650" i="1" s="1"/>
  <c r="AA647" i="1"/>
  <c r="AB647" i="1" s="1"/>
  <c r="AA649" i="1"/>
  <c r="AA651" i="1"/>
  <c r="AA646" i="1"/>
  <c r="AA644" i="1"/>
  <c r="AA652" i="1"/>
  <c r="AA645" i="1"/>
  <c r="AA648" i="1"/>
  <c r="AB648" i="1" s="1"/>
  <c r="U672" i="1"/>
  <c r="U665" i="1"/>
  <c r="U671" i="1"/>
  <c r="U673" i="1"/>
  <c r="U669" i="1"/>
  <c r="U668" i="1"/>
  <c r="U674" i="1"/>
  <c r="U666" i="1"/>
  <c r="U670" i="1"/>
  <c r="U667" i="1"/>
  <c r="Y646" i="1"/>
  <c r="Y651" i="1"/>
  <c r="AB651" i="1" s="1"/>
  <c r="AB646" i="1" l="1"/>
  <c r="AB645" i="1"/>
  <c r="AB649" i="1"/>
  <c r="AB644" i="1"/>
  <c r="AB653" i="1" s="1"/>
  <c r="AE643" i="1" s="1"/>
  <c r="AB643" i="1"/>
  <c r="V672" i="1"/>
  <c r="V665" i="1"/>
  <c r="V671" i="1"/>
  <c r="V673" i="1"/>
  <c r="V669" i="1"/>
  <c r="V668" i="1"/>
  <c r="V674" i="1"/>
  <c r="V666" i="1"/>
  <c r="V670" i="1"/>
  <c r="V667" i="1"/>
  <c r="T673" i="1"/>
  <c r="T668" i="1"/>
  <c r="T671" i="1"/>
  <c r="T669" i="1"/>
  <c r="T666" i="1"/>
  <c r="T674" i="1"/>
  <c r="T670" i="1"/>
  <c r="T672" i="1"/>
  <c r="T667" i="1"/>
  <c r="T665" i="1"/>
  <c r="W670" i="1" l="1"/>
  <c r="Z670" i="1" s="1"/>
  <c r="K690" i="1" s="1"/>
  <c r="P690" i="1" s="1"/>
  <c r="AA670" i="1"/>
  <c r="L690" i="1" s="1"/>
  <c r="Q690" i="1" s="1"/>
  <c r="W674" i="1"/>
  <c r="Z674" i="1" s="1"/>
  <c r="K694" i="1" s="1"/>
  <c r="P694" i="1" s="1"/>
  <c r="W666" i="1"/>
  <c r="Z666" i="1" s="1"/>
  <c r="K686" i="1" s="1"/>
  <c r="P686" i="1" s="1"/>
  <c r="W669" i="1"/>
  <c r="Z669" i="1" s="1"/>
  <c r="K689" i="1" s="1"/>
  <c r="P689" i="1" s="1"/>
  <c r="Y669" i="1"/>
  <c r="J689" i="1" s="1"/>
  <c r="O689" i="1" s="1"/>
  <c r="W671" i="1"/>
  <c r="Z671" i="1" s="1"/>
  <c r="K691" i="1" s="1"/>
  <c r="P691" i="1" s="1"/>
  <c r="W672" i="1"/>
  <c r="Z672" i="1" s="1"/>
  <c r="K692" i="1" s="1"/>
  <c r="P692" i="1" s="1"/>
  <c r="W665" i="1"/>
  <c r="Z665" i="1" s="1"/>
  <c r="K685" i="1" s="1"/>
  <c r="P685" i="1" s="1"/>
  <c r="Y665" i="1"/>
  <c r="J685" i="1" s="1"/>
  <c r="O685" i="1" s="1"/>
  <c r="W668" i="1"/>
  <c r="Z668" i="1" s="1"/>
  <c r="K688" i="1" s="1"/>
  <c r="P688" i="1" s="1"/>
  <c r="W667" i="1"/>
  <c r="Z667" i="1" s="1"/>
  <c r="K687" i="1" s="1"/>
  <c r="P687" i="1" s="1"/>
  <c r="Y667" i="1"/>
  <c r="J687" i="1" s="1"/>
  <c r="O687" i="1" s="1"/>
  <c r="W673" i="1"/>
  <c r="Z673" i="1" s="1"/>
  <c r="K693" i="1" s="1"/>
  <c r="P693" i="1" s="1"/>
  <c r="AE714" i="1"/>
  <c r="AE644" i="1"/>
  <c r="Y673" i="1" l="1"/>
  <c r="J693" i="1" s="1"/>
  <c r="O693" i="1" s="1"/>
  <c r="Y668" i="1"/>
  <c r="J688" i="1" s="1"/>
  <c r="O688" i="1" s="1"/>
  <c r="Y672" i="1"/>
  <c r="J692" i="1" s="1"/>
  <c r="O692" i="1" s="1"/>
  <c r="T722" i="1" s="1"/>
  <c r="Y670" i="1"/>
  <c r="J690" i="1" s="1"/>
  <c r="O690" i="1" s="1"/>
  <c r="T720" i="1" s="1"/>
  <c r="AA666" i="1"/>
  <c r="L686" i="1" s="1"/>
  <c r="Q686" i="1" s="1"/>
  <c r="Y674" i="1"/>
  <c r="J694" i="1" s="1"/>
  <c r="O694" i="1" s="1"/>
  <c r="AA665" i="1"/>
  <c r="L685" i="1" s="1"/>
  <c r="Q685" i="1" s="1"/>
  <c r="V715" i="1" s="1"/>
  <c r="AA667" i="1"/>
  <c r="L687" i="1" s="1"/>
  <c r="Q687" i="1" s="1"/>
  <c r="AH687" i="1" s="1"/>
  <c r="AH686" i="1"/>
  <c r="V716" i="1"/>
  <c r="T718" i="1"/>
  <c r="X688" i="1"/>
  <c r="X685" i="1"/>
  <c r="T715" i="1"/>
  <c r="AA668" i="1"/>
  <c r="L688" i="1" s="1"/>
  <c r="Q688" i="1" s="1"/>
  <c r="X694" i="1"/>
  <c r="T724" i="1"/>
  <c r="T723" i="1"/>
  <c r="X693" i="1"/>
  <c r="X689" i="1"/>
  <c r="T719" i="1"/>
  <c r="AC694" i="1"/>
  <c r="U724" i="1"/>
  <c r="Z724" i="1" s="1"/>
  <c r="AC691" i="1"/>
  <c r="U721" i="1"/>
  <c r="AA671" i="1"/>
  <c r="L691" i="1" s="1"/>
  <c r="Q691" i="1" s="1"/>
  <c r="U719" i="1"/>
  <c r="AC689" i="1"/>
  <c r="AA672" i="1"/>
  <c r="L692" i="1" s="1"/>
  <c r="Q692" i="1" s="1"/>
  <c r="AC693" i="1"/>
  <c r="U723" i="1"/>
  <c r="U722" i="1"/>
  <c r="AC692" i="1"/>
  <c r="AA674" i="1"/>
  <c r="L694" i="1" s="1"/>
  <c r="Q694" i="1" s="1"/>
  <c r="V720" i="1"/>
  <c r="AH690" i="1"/>
  <c r="AC688" i="1"/>
  <c r="U718" i="1"/>
  <c r="U717" i="1"/>
  <c r="AC687" i="1"/>
  <c r="AA669" i="1"/>
  <c r="L689" i="1" s="1"/>
  <c r="Q689" i="1" s="1"/>
  <c r="AC686" i="1"/>
  <c r="U716" i="1"/>
  <c r="X690" i="1"/>
  <c r="P695" i="1"/>
  <c r="K704" i="1" s="1"/>
  <c r="N706" i="1" s="1"/>
  <c r="U715" i="1"/>
  <c r="AC685" i="1"/>
  <c r="X687" i="1"/>
  <c r="T717" i="1"/>
  <c r="AA673" i="1"/>
  <c r="L693" i="1" s="1"/>
  <c r="Q693" i="1" s="1"/>
  <c r="Y671" i="1"/>
  <c r="J691" i="1" s="1"/>
  <c r="O691" i="1" s="1"/>
  <c r="Y666" i="1"/>
  <c r="J686" i="1" s="1"/>
  <c r="O686" i="1" s="1"/>
  <c r="AC690" i="1"/>
  <c r="U720" i="1"/>
  <c r="AH685" i="1" l="1"/>
  <c r="X692" i="1"/>
  <c r="V717" i="1"/>
  <c r="AF692" i="1"/>
  <c r="AD692" i="1"/>
  <c r="AE692" i="1"/>
  <c r="V721" i="1"/>
  <c r="AH691" i="1"/>
  <c r="Y692" i="1"/>
  <c r="Z692" i="1"/>
  <c r="AA692" i="1"/>
  <c r="Y685" i="1"/>
  <c r="Z685" i="1"/>
  <c r="AA685" i="1"/>
  <c r="AD690" i="1"/>
  <c r="AF690" i="1"/>
  <c r="AE690" i="1"/>
  <c r="X686" i="1"/>
  <c r="T716" i="1"/>
  <c r="AD691" i="1"/>
  <c r="AE691" i="1"/>
  <c r="AF691" i="1"/>
  <c r="Q695" i="1"/>
  <c r="L704" i="1" s="1"/>
  <c r="N707" i="1" s="1"/>
  <c r="AA688" i="1"/>
  <c r="Y688" i="1"/>
  <c r="Z688" i="1"/>
  <c r="T721" i="1"/>
  <c r="X691" i="1"/>
  <c r="Y690" i="1"/>
  <c r="Z690" i="1"/>
  <c r="AA690" i="1"/>
  <c r="AD693" i="1"/>
  <c r="AE693" i="1"/>
  <c r="AF693" i="1"/>
  <c r="AI685" i="1"/>
  <c r="AJ685" i="1"/>
  <c r="AK685" i="1"/>
  <c r="AH693" i="1"/>
  <c r="V723" i="1"/>
  <c r="AE686" i="1"/>
  <c r="AD686" i="1"/>
  <c r="AF686" i="1"/>
  <c r="AI690" i="1"/>
  <c r="AJ690" i="1"/>
  <c r="AK690" i="1"/>
  <c r="AI686" i="1"/>
  <c r="AJ686" i="1"/>
  <c r="AK686" i="1"/>
  <c r="AA687" i="1"/>
  <c r="Y687" i="1"/>
  <c r="Z687" i="1"/>
  <c r="AH689" i="1"/>
  <c r="V719" i="1"/>
  <c r="AE689" i="1"/>
  <c r="AF689" i="1"/>
  <c r="AD689" i="1"/>
  <c r="Y689" i="1"/>
  <c r="Z689" i="1"/>
  <c r="AA689" i="1"/>
  <c r="V718" i="1"/>
  <c r="AH688" i="1"/>
  <c r="AD688" i="1"/>
  <c r="AE688" i="1"/>
  <c r="AF688" i="1"/>
  <c r="AD694" i="1"/>
  <c r="AE694" i="1"/>
  <c r="AF694" i="1"/>
  <c r="AH692" i="1"/>
  <c r="V722" i="1"/>
  <c r="AA694" i="1"/>
  <c r="Z694" i="1"/>
  <c r="Y694" i="1"/>
  <c r="AD685" i="1"/>
  <c r="AE685" i="1"/>
  <c r="AF685" i="1"/>
  <c r="AF687" i="1"/>
  <c r="AD687" i="1"/>
  <c r="AE687" i="1"/>
  <c r="AH694" i="1"/>
  <c r="V724" i="1"/>
  <c r="Z693" i="1"/>
  <c r="AA693" i="1"/>
  <c r="Y693" i="1"/>
  <c r="O695" i="1"/>
  <c r="J704" i="1" s="1"/>
  <c r="N705" i="1" s="1"/>
  <c r="AI687" i="1"/>
  <c r="AJ687" i="1"/>
  <c r="AK687" i="1"/>
  <c r="AF695" i="1" l="1"/>
  <c r="K707" i="1" s="1"/>
  <c r="Q706" i="1" s="1"/>
  <c r="Q716" i="1" s="1"/>
  <c r="Q738" i="1" s="1"/>
  <c r="AE695" i="1"/>
  <c r="K706" i="1" s="1"/>
  <c r="P706" i="1" s="1"/>
  <c r="P716" i="1" s="1"/>
  <c r="P738" i="1" s="1"/>
  <c r="AD695" i="1"/>
  <c r="K705" i="1" s="1"/>
  <c r="O706" i="1" s="1"/>
  <c r="O716" i="1" s="1"/>
  <c r="Y686" i="1"/>
  <c r="Y695" i="1" s="1"/>
  <c r="J705" i="1" s="1"/>
  <c r="O705" i="1" s="1"/>
  <c r="O715" i="1" s="1"/>
  <c r="Z686" i="1"/>
  <c r="AA686" i="1"/>
  <c r="AJ691" i="1"/>
  <c r="AI691" i="1"/>
  <c r="AK691" i="1"/>
  <c r="AI694" i="1"/>
  <c r="AJ694" i="1"/>
  <c r="AK694" i="1"/>
  <c r="AJ693" i="1"/>
  <c r="AI693" i="1"/>
  <c r="AK693" i="1"/>
  <c r="AI688" i="1"/>
  <c r="AJ688" i="1"/>
  <c r="AK688" i="1"/>
  <c r="AI692" i="1"/>
  <c r="AJ692" i="1"/>
  <c r="AK692" i="1"/>
  <c r="AI689" i="1"/>
  <c r="AJ689" i="1"/>
  <c r="AK689" i="1"/>
  <c r="Z691" i="1"/>
  <c r="Z695" i="1" s="1"/>
  <c r="J706" i="1" s="1"/>
  <c r="AA691" i="1"/>
  <c r="AA695" i="1" s="1"/>
  <c r="Y691" i="1"/>
  <c r="AI695" i="1" l="1"/>
  <c r="AJ695" i="1"/>
  <c r="L706" i="1" s="1"/>
  <c r="P707" i="1" s="1"/>
  <c r="P717" i="1" s="1"/>
  <c r="P739" i="1" s="1"/>
  <c r="AK695" i="1"/>
  <c r="L707" i="1" s="1"/>
  <c r="Q707" i="1" s="1"/>
  <c r="Q717" i="1" s="1"/>
  <c r="Q739" i="1" s="1"/>
  <c r="L705" i="1"/>
  <c r="J707" i="1"/>
  <c r="P705" i="1"/>
  <c r="P715" i="1" s="1"/>
  <c r="P737" i="1" s="1"/>
  <c r="O737" i="1"/>
  <c r="Z722" i="1"/>
  <c r="O738" i="1"/>
  <c r="Z715" i="1"/>
  <c r="Z723" i="1"/>
  <c r="Z719" i="1"/>
  <c r="Z721" i="1"/>
  <c r="Z718" i="1"/>
  <c r="Z716" i="1"/>
  <c r="Z720" i="1"/>
  <c r="Z717" i="1"/>
  <c r="U744" i="1" l="1"/>
  <c r="U737" i="1"/>
  <c r="U743" i="1"/>
  <c r="U741" i="1"/>
  <c r="U745" i="1"/>
  <c r="U740" i="1"/>
  <c r="U746" i="1"/>
  <c r="U738" i="1"/>
  <c r="U739" i="1"/>
  <c r="U742" i="1"/>
  <c r="O707" i="1"/>
  <c r="O717" i="1" s="1"/>
  <c r="Q705" i="1"/>
  <c r="Q715" i="1" s="1"/>
  <c r="Q737" i="1" l="1"/>
  <c r="Y716" i="1"/>
  <c r="Y715" i="1"/>
  <c r="Y724" i="1"/>
  <c r="Y720" i="1"/>
  <c r="Y722" i="1"/>
  <c r="Y717" i="1"/>
  <c r="Y719" i="1"/>
  <c r="Y723" i="1"/>
  <c r="Y721" i="1"/>
  <c r="O739" i="1"/>
  <c r="AA722" i="1"/>
  <c r="AA715" i="1"/>
  <c r="AA723" i="1"/>
  <c r="AA721" i="1"/>
  <c r="AA719" i="1"/>
  <c r="AA718" i="1"/>
  <c r="AA724" i="1"/>
  <c r="AA716" i="1"/>
  <c r="AA720" i="1"/>
  <c r="AA717" i="1"/>
  <c r="Y718" i="1"/>
  <c r="AB722" i="1" l="1"/>
  <c r="AB720" i="1"/>
  <c r="AB715" i="1"/>
  <c r="AB721" i="1"/>
  <c r="AB716" i="1"/>
  <c r="AB724" i="1"/>
  <c r="AB723" i="1"/>
  <c r="T738" i="1"/>
  <c r="T742" i="1"/>
  <c r="T743" i="1"/>
  <c r="T746" i="1"/>
  <c r="T744" i="1"/>
  <c r="T739" i="1"/>
  <c r="T745" i="1"/>
  <c r="T737" i="1"/>
  <c r="T741" i="1"/>
  <c r="T740" i="1"/>
  <c r="AB719" i="1"/>
  <c r="AB718" i="1"/>
  <c r="V744" i="1"/>
  <c r="V737" i="1"/>
  <c r="V745" i="1"/>
  <c r="V743" i="1"/>
  <c r="V741" i="1"/>
  <c r="V740" i="1"/>
  <c r="V746" i="1"/>
  <c r="V738" i="1"/>
  <c r="V739" i="1"/>
  <c r="V742" i="1"/>
  <c r="AB717" i="1"/>
  <c r="AB725" i="1" l="1"/>
  <c r="AE715" i="1" s="1"/>
  <c r="AE786" i="1" s="1"/>
  <c r="AE716" i="1"/>
  <c r="W744" i="1"/>
  <c r="Z744" i="1" s="1"/>
  <c r="K764" i="1" s="1"/>
  <c r="P764" i="1" s="1"/>
  <c r="W746" i="1"/>
  <c r="Z746" i="1" s="1"/>
  <c r="K766" i="1" s="1"/>
  <c r="P766" i="1" s="1"/>
  <c r="W743" i="1"/>
  <c r="Z743" i="1" s="1"/>
  <c r="K763" i="1" s="1"/>
  <c r="P763" i="1" s="1"/>
  <c r="W740" i="1"/>
  <c r="Z740" i="1" s="1"/>
  <c r="K760" i="1" s="1"/>
  <c r="P760" i="1" s="1"/>
  <c r="W742" i="1"/>
  <c r="Z742" i="1" s="1"/>
  <c r="K762" i="1" s="1"/>
  <c r="P762" i="1" s="1"/>
  <c r="W741" i="1"/>
  <c r="Z741" i="1" s="1"/>
  <c r="K761" i="1" s="1"/>
  <c r="P761" i="1" s="1"/>
  <c r="W738" i="1"/>
  <c r="Z738" i="1" s="1"/>
  <c r="K758" i="1" s="1"/>
  <c r="P758" i="1" s="1"/>
  <c r="Y738" i="1"/>
  <c r="J758" i="1" s="1"/>
  <c r="O758" i="1" s="1"/>
  <c r="W737" i="1"/>
  <c r="Z737" i="1" s="1"/>
  <c r="K757" i="1" s="1"/>
  <c r="P757" i="1" s="1"/>
  <c r="AA741" i="1"/>
  <c r="L761" i="1" s="1"/>
  <c r="Q761" i="1" s="1"/>
  <c r="W745" i="1"/>
  <c r="Z745" i="1" s="1"/>
  <c r="K765" i="1" s="1"/>
  <c r="P765" i="1" s="1"/>
  <c r="W739" i="1"/>
  <c r="Z739" i="1" s="1"/>
  <c r="K759" i="1" s="1"/>
  <c r="P759" i="1" s="1"/>
  <c r="Y739" i="1"/>
  <c r="J759" i="1" s="1"/>
  <c r="O759" i="1" s="1"/>
  <c r="AA745" i="1" l="1"/>
  <c r="L765" i="1" s="1"/>
  <c r="Q765" i="1" s="1"/>
  <c r="Y741" i="1"/>
  <c r="J761" i="1" s="1"/>
  <c r="O761" i="1" s="1"/>
  <c r="Y745" i="1"/>
  <c r="J765" i="1" s="1"/>
  <c r="O765" i="1" s="1"/>
  <c r="T795" i="1" s="1"/>
  <c r="AA738" i="1"/>
  <c r="L758" i="1" s="1"/>
  <c r="Q758" i="1" s="1"/>
  <c r="AH758" i="1" s="1"/>
  <c r="AA737" i="1"/>
  <c r="L757" i="1" s="1"/>
  <c r="Q757" i="1" s="1"/>
  <c r="AA742" i="1"/>
  <c r="L762" i="1" s="1"/>
  <c r="Q762" i="1" s="1"/>
  <c r="Y742" i="1"/>
  <c r="J762" i="1" s="1"/>
  <c r="O762" i="1" s="1"/>
  <c r="X762" i="1" s="1"/>
  <c r="V795" i="1"/>
  <c r="AH765" i="1"/>
  <c r="T791" i="1"/>
  <c r="X761" i="1"/>
  <c r="U793" i="1"/>
  <c r="AC763" i="1"/>
  <c r="V791" i="1"/>
  <c r="AH761" i="1"/>
  <c r="U791" i="1"/>
  <c r="AC761" i="1"/>
  <c r="Y746" i="1"/>
  <c r="J766" i="1" s="1"/>
  <c r="O766" i="1" s="1"/>
  <c r="V787" i="1"/>
  <c r="AH757" i="1"/>
  <c r="AC766" i="1"/>
  <c r="U796" i="1"/>
  <c r="Z796" i="1" s="1"/>
  <c r="U789" i="1"/>
  <c r="AC759" i="1"/>
  <c r="U794" i="1"/>
  <c r="AC764" i="1"/>
  <c r="P767" i="1"/>
  <c r="K776" i="1" s="1"/>
  <c r="N778" i="1" s="1"/>
  <c r="U787" i="1"/>
  <c r="AC757" i="1"/>
  <c r="AH762" i="1"/>
  <c r="V792" i="1"/>
  <c r="AA740" i="1"/>
  <c r="L760" i="1" s="1"/>
  <c r="Q760" i="1" s="1"/>
  <c r="AA743" i="1"/>
  <c r="L763" i="1" s="1"/>
  <c r="Q763" i="1" s="1"/>
  <c r="AC762" i="1"/>
  <c r="U792" i="1"/>
  <c r="Y744" i="1"/>
  <c r="J764" i="1" s="1"/>
  <c r="O764" i="1" s="1"/>
  <c r="X759" i="1"/>
  <c r="T789" i="1"/>
  <c r="AA739" i="1"/>
  <c r="L759" i="1" s="1"/>
  <c r="Q759" i="1" s="1"/>
  <c r="Y737" i="1"/>
  <c r="J757" i="1" s="1"/>
  <c r="O757" i="1" s="1"/>
  <c r="V788" i="1"/>
  <c r="AA746" i="1"/>
  <c r="L766" i="1" s="1"/>
  <c r="Q766" i="1" s="1"/>
  <c r="Y740" i="1"/>
  <c r="J760" i="1" s="1"/>
  <c r="O760" i="1" s="1"/>
  <c r="AA744" i="1"/>
  <c r="L764" i="1" s="1"/>
  <c r="Q764" i="1" s="1"/>
  <c r="X765" i="1"/>
  <c r="T788" i="1"/>
  <c r="X758" i="1"/>
  <c r="AC760" i="1"/>
  <c r="U790" i="1"/>
  <c r="U795" i="1"/>
  <c r="AC765" i="1"/>
  <c r="AC758" i="1"/>
  <c r="U788" i="1"/>
  <c r="Y743" i="1"/>
  <c r="J763" i="1" s="1"/>
  <c r="O763" i="1" s="1"/>
  <c r="T792" i="1" l="1"/>
  <c r="Q767" i="1"/>
  <c r="L776" i="1" s="1"/>
  <c r="N779" i="1" s="1"/>
  <c r="T794" i="1"/>
  <c r="X764" i="1"/>
  <c r="AI761" i="1"/>
  <c r="AJ761" i="1"/>
  <c r="AK761" i="1"/>
  <c r="AE760" i="1"/>
  <c r="AF760" i="1"/>
  <c r="AD760" i="1"/>
  <c r="AD762" i="1"/>
  <c r="AF762" i="1"/>
  <c r="AE762" i="1"/>
  <c r="AE764" i="1"/>
  <c r="AF764" i="1"/>
  <c r="AD764" i="1"/>
  <c r="AI757" i="1"/>
  <c r="AJ757" i="1"/>
  <c r="AK757" i="1"/>
  <c r="AD763" i="1"/>
  <c r="AF763" i="1"/>
  <c r="AE763" i="1"/>
  <c r="AH766" i="1"/>
  <c r="V796" i="1"/>
  <c r="Y758" i="1"/>
  <c r="AA758" i="1"/>
  <c r="Z758" i="1"/>
  <c r="AI758" i="1"/>
  <c r="AJ758" i="1"/>
  <c r="AK758" i="1"/>
  <c r="V793" i="1"/>
  <c r="AH763" i="1"/>
  <c r="X763" i="1"/>
  <c r="T793" i="1"/>
  <c r="O767" i="1"/>
  <c r="J776" i="1" s="1"/>
  <c r="N777" i="1" s="1"/>
  <c r="X757" i="1"/>
  <c r="T787" i="1"/>
  <c r="V790" i="1"/>
  <c r="AH760" i="1"/>
  <c r="Y761" i="1"/>
  <c r="Z761" i="1"/>
  <c r="AA761" i="1"/>
  <c r="Y762" i="1"/>
  <c r="Z762" i="1"/>
  <c r="AA762" i="1"/>
  <c r="X766" i="1"/>
  <c r="T796" i="1"/>
  <c r="AD766" i="1"/>
  <c r="AE766" i="1"/>
  <c r="AF766" i="1"/>
  <c r="AH759" i="1"/>
  <c r="V789" i="1"/>
  <c r="AD758" i="1"/>
  <c r="AE758" i="1"/>
  <c r="AF758" i="1"/>
  <c r="Y765" i="1"/>
  <c r="Z765" i="1"/>
  <c r="AA765" i="1"/>
  <c r="AI762" i="1"/>
  <c r="AJ762" i="1"/>
  <c r="AK762" i="1"/>
  <c r="AF759" i="1"/>
  <c r="AE759" i="1"/>
  <c r="AD759" i="1"/>
  <c r="AD761" i="1"/>
  <c r="AE761" i="1"/>
  <c r="AF761" i="1"/>
  <c r="AI765" i="1"/>
  <c r="AJ765" i="1"/>
  <c r="AK765" i="1"/>
  <c r="T790" i="1"/>
  <c r="X760" i="1"/>
  <c r="AD765" i="1"/>
  <c r="AE765" i="1"/>
  <c r="AF765" i="1"/>
  <c r="AH764" i="1"/>
  <c r="V794" i="1"/>
  <c r="Y759" i="1"/>
  <c r="AA759" i="1"/>
  <c r="Z759" i="1"/>
  <c r="AD757" i="1"/>
  <c r="AE757" i="1"/>
  <c r="AF757" i="1"/>
  <c r="AD767" i="1" l="1"/>
  <c r="K777" i="1" s="1"/>
  <c r="AE767" i="1"/>
  <c r="K778" i="1" s="1"/>
  <c r="P778" i="1" s="1"/>
  <c r="P788" i="1" s="1"/>
  <c r="P810" i="1" s="1"/>
  <c r="O778" i="1"/>
  <c r="O788" i="1" s="1"/>
  <c r="AJ763" i="1"/>
  <c r="AI763" i="1"/>
  <c r="AK763" i="1"/>
  <c r="AJ760" i="1"/>
  <c r="AI760" i="1"/>
  <c r="AK760" i="1"/>
  <c r="AI766" i="1"/>
  <c r="AI767" i="1" s="1"/>
  <c r="AJ766" i="1"/>
  <c r="AK766" i="1"/>
  <c r="Y766" i="1"/>
  <c r="AA766" i="1"/>
  <c r="Z766" i="1"/>
  <c r="AJ764" i="1"/>
  <c r="AI764" i="1"/>
  <c r="AK764" i="1"/>
  <c r="Y757" i="1"/>
  <c r="Z757" i="1"/>
  <c r="AA757" i="1"/>
  <c r="Z764" i="1"/>
  <c r="AA764" i="1"/>
  <c r="Y764" i="1"/>
  <c r="AA763" i="1"/>
  <c r="Z763" i="1"/>
  <c r="Y763" i="1"/>
  <c r="Z760" i="1"/>
  <c r="AA760" i="1"/>
  <c r="Y760" i="1"/>
  <c r="AF767" i="1"/>
  <c r="K779" i="1" s="1"/>
  <c r="Q778" i="1" s="1"/>
  <c r="Q788" i="1" s="1"/>
  <c r="Q810" i="1" s="1"/>
  <c r="AI759" i="1"/>
  <c r="AK759" i="1"/>
  <c r="AJ759" i="1"/>
  <c r="AK767" i="1" l="1"/>
  <c r="L779" i="1" s="1"/>
  <c r="Q779" i="1" s="1"/>
  <c r="Q789" i="1" s="1"/>
  <c r="Q811" i="1" s="1"/>
  <c r="AJ767" i="1"/>
  <c r="L778" i="1" s="1"/>
  <c r="P779" i="1" s="1"/>
  <c r="P789" i="1" s="1"/>
  <c r="P811" i="1" s="1"/>
  <c r="Y767" i="1"/>
  <c r="J777" i="1" s="1"/>
  <c r="O777" i="1" s="1"/>
  <c r="Z767" i="1"/>
  <c r="J778" i="1" s="1"/>
  <c r="O810" i="1"/>
  <c r="Z787" i="1"/>
  <c r="Z794" i="1"/>
  <c r="Z791" i="1"/>
  <c r="Z793" i="1"/>
  <c r="Z795" i="1"/>
  <c r="Z790" i="1"/>
  <c r="Z788" i="1"/>
  <c r="Z792" i="1"/>
  <c r="Z789" i="1"/>
  <c r="AA767" i="1"/>
  <c r="L777" i="1" l="1"/>
  <c r="J779" i="1"/>
  <c r="U809" i="1"/>
  <c r="U816" i="1"/>
  <c r="U815" i="1"/>
  <c r="U813" i="1"/>
  <c r="U817" i="1"/>
  <c r="U812" i="1"/>
  <c r="U818" i="1"/>
  <c r="U810" i="1"/>
  <c r="U811" i="1"/>
  <c r="U814" i="1"/>
  <c r="O787" i="1"/>
  <c r="P777" i="1"/>
  <c r="P787" i="1" s="1"/>
  <c r="P809" i="1" s="1"/>
  <c r="O809" i="1" l="1"/>
  <c r="O779" i="1"/>
  <c r="O789" i="1" s="1"/>
  <c r="Q777" i="1"/>
  <c r="Q787" i="1" s="1"/>
  <c r="Q809" i="1" s="1"/>
  <c r="Y796" i="1" l="1"/>
  <c r="T809" i="1"/>
  <c r="T816" i="1"/>
  <c r="T815" i="1"/>
  <c r="T813" i="1"/>
  <c r="T817" i="1"/>
  <c r="T812" i="1"/>
  <c r="T810" i="1"/>
  <c r="T818" i="1"/>
  <c r="T814" i="1"/>
  <c r="T811" i="1"/>
  <c r="Y790" i="1"/>
  <c r="Y791" i="1"/>
  <c r="O811" i="1"/>
  <c r="AA794" i="1"/>
  <c r="AA787" i="1"/>
  <c r="AA791" i="1"/>
  <c r="AA793" i="1"/>
  <c r="AA795" i="1"/>
  <c r="AA790" i="1"/>
  <c r="AA788" i="1"/>
  <c r="AA796" i="1"/>
  <c r="AA789" i="1"/>
  <c r="AA792" i="1"/>
  <c r="Y795" i="1"/>
  <c r="Y793" i="1"/>
  <c r="AB793" i="1" s="1"/>
  <c r="Y789" i="1"/>
  <c r="Y794" i="1"/>
  <c r="Y788" i="1"/>
  <c r="AB788" i="1" s="1"/>
  <c r="Y792" i="1"/>
  <c r="Y787" i="1"/>
  <c r="AB791" i="1" l="1"/>
  <c r="AB787" i="1"/>
  <c r="AB792" i="1"/>
  <c r="AB795" i="1"/>
  <c r="V809" i="1"/>
  <c r="V816" i="1"/>
  <c r="V815" i="1"/>
  <c r="V817" i="1"/>
  <c r="W817" i="1" s="1"/>
  <c r="Z817" i="1" s="1"/>
  <c r="K837" i="1" s="1"/>
  <c r="P837" i="1" s="1"/>
  <c r="V813" i="1"/>
  <c r="W813" i="1" s="1"/>
  <c r="V812" i="1"/>
  <c r="W812" i="1" s="1"/>
  <c r="V818" i="1"/>
  <c r="V810" i="1"/>
  <c r="V814" i="1"/>
  <c r="W814" i="1" s="1"/>
  <c r="Z814" i="1" s="1"/>
  <c r="K834" i="1" s="1"/>
  <c r="P834" i="1" s="1"/>
  <c r="V811" i="1"/>
  <c r="W811" i="1" s="1"/>
  <c r="Z811" i="1" s="1"/>
  <c r="K831" i="1" s="1"/>
  <c r="P831" i="1" s="1"/>
  <c r="AB790" i="1"/>
  <c r="AB789" i="1"/>
  <c r="W809" i="1"/>
  <c r="Z809" i="1" s="1"/>
  <c r="K829" i="1" s="1"/>
  <c r="P829" i="1" s="1"/>
  <c r="AB794" i="1"/>
  <c r="W818" i="1"/>
  <c r="Z818" i="1" s="1"/>
  <c r="K838" i="1" s="1"/>
  <c r="P838" i="1" s="1"/>
  <c r="AB796" i="1"/>
  <c r="Z813" i="1" l="1"/>
  <c r="K833" i="1" s="1"/>
  <c r="P833" i="1" s="1"/>
  <c r="Y813" i="1"/>
  <c r="J833" i="1" s="1"/>
  <c r="O833" i="1" s="1"/>
  <c r="AB797" i="1"/>
  <c r="AE787" i="1" s="1"/>
  <c r="AE788" i="1" s="1"/>
  <c r="AE858" i="1"/>
  <c r="Z812" i="1"/>
  <c r="K832" i="1" s="1"/>
  <c r="P832" i="1" s="1"/>
  <c r="Y812" i="1"/>
  <c r="J832" i="1" s="1"/>
  <c r="O832" i="1" s="1"/>
  <c r="AC831" i="1"/>
  <c r="U861" i="1"/>
  <c r="Y817" i="1"/>
  <c r="J837" i="1" s="1"/>
  <c r="O837" i="1" s="1"/>
  <c r="AA817" i="1"/>
  <c r="L837" i="1" s="1"/>
  <c r="Q837" i="1" s="1"/>
  <c r="U867" i="1"/>
  <c r="AC837" i="1"/>
  <c r="AA811" i="1"/>
  <c r="L831" i="1" s="1"/>
  <c r="Q831" i="1" s="1"/>
  <c r="AA814" i="1"/>
  <c r="L834" i="1" s="1"/>
  <c r="Q834" i="1" s="1"/>
  <c r="AA809" i="1"/>
  <c r="L829" i="1" s="1"/>
  <c r="Q829" i="1" s="1"/>
  <c r="W815" i="1"/>
  <c r="Y814" i="1"/>
  <c r="J834" i="1" s="1"/>
  <c r="O834" i="1" s="1"/>
  <c r="Y809" i="1"/>
  <c r="J829" i="1" s="1"/>
  <c r="O829" i="1" s="1"/>
  <c r="X833" i="1"/>
  <c r="T863" i="1"/>
  <c r="AA818" i="1"/>
  <c r="L838" i="1" s="1"/>
  <c r="Q838" i="1" s="1"/>
  <c r="U859" i="1"/>
  <c r="AC829" i="1"/>
  <c r="U868" i="1"/>
  <c r="Z868" i="1" s="1"/>
  <c r="AC838" i="1"/>
  <c r="U863" i="1"/>
  <c r="AC833" i="1"/>
  <c r="AA812" i="1"/>
  <c r="L832" i="1" s="1"/>
  <c r="Q832" i="1" s="1"/>
  <c r="W810" i="1"/>
  <c r="AC834" i="1"/>
  <c r="U864" i="1"/>
  <c r="W816" i="1"/>
  <c r="AA816" i="1" s="1"/>
  <c r="L836" i="1" s="1"/>
  <c r="Q836" i="1" s="1"/>
  <c r="Y818" i="1"/>
  <c r="J838" i="1" s="1"/>
  <c r="O838" i="1" s="1"/>
  <c r="Y811" i="1"/>
  <c r="J831" i="1" s="1"/>
  <c r="O831" i="1" s="1"/>
  <c r="AA813" i="1"/>
  <c r="L833" i="1" s="1"/>
  <c r="Q833" i="1" s="1"/>
  <c r="V866" i="1" l="1"/>
  <c r="AH836" i="1"/>
  <c r="Z815" i="1"/>
  <c r="K835" i="1" s="1"/>
  <c r="P835" i="1" s="1"/>
  <c r="Y815" i="1"/>
  <c r="J835" i="1" s="1"/>
  <c r="O835" i="1" s="1"/>
  <c r="V867" i="1"/>
  <c r="AH837" i="1"/>
  <c r="V859" i="1"/>
  <c r="AH829" i="1"/>
  <c r="T867" i="1"/>
  <c r="X837" i="1"/>
  <c r="AD829" i="1"/>
  <c r="AE829" i="1"/>
  <c r="AF829" i="1"/>
  <c r="AH838" i="1"/>
  <c r="V868" i="1"/>
  <c r="AH834" i="1"/>
  <c r="V864" i="1"/>
  <c r="AD834" i="1"/>
  <c r="AE834" i="1"/>
  <c r="AF834" i="1"/>
  <c r="V863" i="1"/>
  <c r="AH833" i="1"/>
  <c r="AD833" i="1"/>
  <c r="AE833" i="1"/>
  <c r="AF833" i="1"/>
  <c r="AD831" i="1"/>
  <c r="AF831" i="1"/>
  <c r="AE831" i="1"/>
  <c r="X831" i="1"/>
  <c r="T861" i="1"/>
  <c r="Y833" i="1"/>
  <c r="Z833" i="1"/>
  <c r="AA833" i="1"/>
  <c r="AH831" i="1"/>
  <c r="V861" i="1"/>
  <c r="X832" i="1"/>
  <c r="T862" i="1"/>
  <c r="Z810" i="1"/>
  <c r="K830" i="1" s="1"/>
  <c r="P830" i="1" s="1"/>
  <c r="Y810" i="1"/>
  <c r="J830" i="1" s="1"/>
  <c r="O830" i="1" s="1"/>
  <c r="X838" i="1"/>
  <c r="T868" i="1"/>
  <c r="AD838" i="1"/>
  <c r="AF838" i="1"/>
  <c r="AE838" i="1"/>
  <c r="T859" i="1"/>
  <c r="X829" i="1"/>
  <c r="AA815" i="1"/>
  <c r="L835" i="1" s="1"/>
  <c r="Q835" i="1" s="1"/>
  <c r="Q839" i="1" s="1"/>
  <c r="L848" i="1" s="1"/>
  <c r="N851" i="1" s="1"/>
  <c r="U862" i="1"/>
  <c r="AC832" i="1"/>
  <c r="T864" i="1"/>
  <c r="X834" i="1"/>
  <c r="AH832" i="1"/>
  <c r="V862" i="1"/>
  <c r="Z816" i="1"/>
  <c r="K836" i="1" s="1"/>
  <c r="P836" i="1" s="1"/>
  <c r="Y816" i="1"/>
  <c r="J836" i="1" s="1"/>
  <c r="O836" i="1" s="1"/>
  <c r="AA810" i="1"/>
  <c r="L830" i="1" s="1"/>
  <c r="Q830" i="1" s="1"/>
  <c r="AD837" i="1"/>
  <c r="AE837" i="1"/>
  <c r="AF837" i="1"/>
  <c r="O839" i="1" l="1"/>
  <c r="J848" i="1" s="1"/>
  <c r="N849" i="1" s="1"/>
  <c r="AI833" i="1"/>
  <c r="AJ833" i="1"/>
  <c r="AK833" i="1"/>
  <c r="AI838" i="1"/>
  <c r="AJ838" i="1"/>
  <c r="AK838" i="1"/>
  <c r="AC830" i="1"/>
  <c r="U860" i="1"/>
  <c r="P839" i="1"/>
  <c r="K848" i="1" s="1"/>
  <c r="N850" i="1" s="1"/>
  <c r="AA831" i="1"/>
  <c r="Z831" i="1"/>
  <c r="Y831" i="1"/>
  <c r="AI837" i="1"/>
  <c r="AJ837" i="1"/>
  <c r="AK837" i="1"/>
  <c r="Z832" i="1"/>
  <c r="AA832" i="1"/>
  <c r="Y832" i="1"/>
  <c r="AE832" i="1"/>
  <c r="AF832" i="1"/>
  <c r="AD832" i="1"/>
  <c r="X835" i="1"/>
  <c r="T865" i="1"/>
  <c r="Y834" i="1"/>
  <c r="AA834" i="1"/>
  <c r="Z834" i="1"/>
  <c r="AH830" i="1"/>
  <c r="V860" i="1"/>
  <c r="AJ831" i="1"/>
  <c r="AI831" i="1"/>
  <c r="AK831" i="1"/>
  <c r="Y837" i="1"/>
  <c r="Z837" i="1"/>
  <c r="AA837" i="1"/>
  <c r="U865" i="1"/>
  <c r="AC835" i="1"/>
  <c r="T866" i="1"/>
  <c r="X836" i="1"/>
  <c r="AH835" i="1"/>
  <c r="V865" i="1"/>
  <c r="Y838" i="1"/>
  <c r="Z838" i="1"/>
  <c r="AA838" i="1"/>
  <c r="AJ836" i="1"/>
  <c r="AI836" i="1"/>
  <c r="AK836" i="1"/>
  <c r="AJ832" i="1"/>
  <c r="AI832" i="1"/>
  <c r="AK832" i="1"/>
  <c r="AC836" i="1"/>
  <c r="U866" i="1"/>
  <c r="Y829" i="1"/>
  <c r="Z829" i="1"/>
  <c r="AA829" i="1"/>
  <c r="X830" i="1"/>
  <c r="T860" i="1"/>
  <c r="AI834" i="1"/>
  <c r="AJ834" i="1"/>
  <c r="AK834" i="1"/>
  <c r="AI829" i="1"/>
  <c r="AJ829" i="1"/>
  <c r="AK829" i="1"/>
  <c r="AD830" i="1" l="1"/>
  <c r="AF830" i="1"/>
  <c r="AE830" i="1"/>
  <c r="AI830" i="1"/>
  <c r="AJ830" i="1"/>
  <c r="AK830" i="1"/>
  <c r="AF835" i="1"/>
  <c r="AE835" i="1"/>
  <c r="AD835" i="1"/>
  <c r="AE836" i="1"/>
  <c r="AF836" i="1"/>
  <c r="AD836" i="1"/>
  <c r="Y830" i="1"/>
  <c r="Z830" i="1"/>
  <c r="AA830" i="1"/>
  <c r="AI835" i="1"/>
  <c r="AJ835" i="1"/>
  <c r="AJ839" i="1" s="1"/>
  <c r="L850" i="1" s="1"/>
  <c r="P851" i="1" s="1"/>
  <c r="P861" i="1" s="1"/>
  <c r="P883" i="1" s="1"/>
  <c r="AK835" i="1"/>
  <c r="AI839" i="1"/>
  <c r="Z836" i="1"/>
  <c r="AA836" i="1"/>
  <c r="Y836" i="1"/>
  <c r="Y835" i="1"/>
  <c r="AA835" i="1"/>
  <c r="Z835" i="1"/>
  <c r="Z839" i="1" l="1"/>
  <c r="J850" i="1" s="1"/>
  <c r="AK839" i="1"/>
  <c r="L851" i="1" s="1"/>
  <c r="Q851" i="1" s="1"/>
  <c r="Q861" i="1" s="1"/>
  <c r="Q883" i="1" s="1"/>
  <c r="AA839" i="1"/>
  <c r="Y839" i="1"/>
  <c r="J849" i="1" s="1"/>
  <c r="O849" i="1" s="1"/>
  <c r="O859" i="1" s="1"/>
  <c r="O881" i="1" s="1"/>
  <c r="J851" i="1"/>
  <c r="L849" i="1"/>
  <c r="AE839" i="1"/>
  <c r="K850" i="1" s="1"/>
  <c r="P850" i="1" s="1"/>
  <c r="P860" i="1" s="1"/>
  <c r="P882" i="1" s="1"/>
  <c r="AF839" i="1"/>
  <c r="K851" i="1" s="1"/>
  <c r="Q850" i="1" s="1"/>
  <c r="Q860" i="1" s="1"/>
  <c r="Q882" i="1" s="1"/>
  <c r="AD839" i="1"/>
  <c r="K849" i="1" s="1"/>
  <c r="P849" i="1" l="1"/>
  <c r="P859" i="1" s="1"/>
  <c r="O850" i="1"/>
  <c r="O860" i="1" s="1"/>
  <c r="Q849" i="1"/>
  <c r="Q859" i="1" s="1"/>
  <c r="Q881" i="1" s="1"/>
  <c r="O851" i="1"/>
  <c r="O861" i="1" s="1"/>
  <c r="AA866" i="1" l="1"/>
  <c r="AA859" i="1"/>
  <c r="O883" i="1"/>
  <c r="AA863" i="1"/>
  <c r="AA865" i="1"/>
  <c r="AA867" i="1"/>
  <c r="AA862" i="1"/>
  <c r="AA860" i="1"/>
  <c r="AA868" i="1"/>
  <c r="AA864" i="1"/>
  <c r="AA861" i="1"/>
  <c r="O882" i="1"/>
  <c r="Z859" i="1"/>
  <c r="Z866" i="1"/>
  <c r="Z863" i="1"/>
  <c r="Z867" i="1"/>
  <c r="Z865" i="1"/>
  <c r="Z862" i="1"/>
  <c r="Z860" i="1"/>
  <c r="Z864" i="1"/>
  <c r="Z861" i="1"/>
  <c r="P881" i="1"/>
  <c r="Y859" i="1"/>
  <c r="AB859" i="1" s="1"/>
  <c r="Y868" i="1"/>
  <c r="AB868" i="1" s="1"/>
  <c r="Y863" i="1"/>
  <c r="Y864" i="1"/>
  <c r="Y865" i="1"/>
  <c r="AB865" i="1" s="1"/>
  <c r="Y866" i="1"/>
  <c r="Y861" i="1"/>
  <c r="AB861" i="1" s="1"/>
  <c r="Y867" i="1"/>
  <c r="Y862" i="1"/>
  <c r="AB862" i="1" s="1"/>
  <c r="Y860" i="1"/>
  <c r="AB860" i="1" s="1"/>
  <c r="AB866" i="1" l="1"/>
  <c r="AB867" i="1"/>
  <c r="U888" i="1"/>
  <c r="U881" i="1"/>
  <c r="U889" i="1"/>
  <c r="U885" i="1"/>
  <c r="U887" i="1"/>
  <c r="U884" i="1"/>
  <c r="U890" i="1"/>
  <c r="U882" i="1"/>
  <c r="U883" i="1"/>
  <c r="U886" i="1"/>
  <c r="V881" i="1"/>
  <c r="V888" i="1"/>
  <c r="V889" i="1"/>
  <c r="V887" i="1"/>
  <c r="V885" i="1"/>
  <c r="V884" i="1"/>
  <c r="V882" i="1"/>
  <c r="V890" i="1"/>
  <c r="V883" i="1"/>
  <c r="V886" i="1"/>
  <c r="T885" i="1"/>
  <c r="T886" i="1"/>
  <c r="T884" i="1"/>
  <c r="T883" i="1"/>
  <c r="T882" i="1"/>
  <c r="T881" i="1"/>
  <c r="T890" i="1"/>
  <c r="T888" i="1"/>
  <c r="T889" i="1"/>
  <c r="T887" i="1"/>
  <c r="AB864" i="1"/>
  <c r="AB863" i="1"/>
  <c r="AB869" i="1" s="1"/>
  <c r="AE859" i="1" s="1"/>
  <c r="AE930" i="1" l="1"/>
  <c r="AE860" i="1"/>
  <c r="W885" i="1"/>
  <c r="AA885" i="1" s="1"/>
  <c r="L905" i="1" s="1"/>
  <c r="Q905" i="1" s="1"/>
  <c r="W887" i="1"/>
  <c r="Z887" i="1" s="1"/>
  <c r="K907" i="1" s="1"/>
  <c r="P907" i="1" s="1"/>
  <c r="W890" i="1"/>
  <c r="Y890" i="1" s="1"/>
  <c r="J910" i="1" s="1"/>
  <c r="O910" i="1" s="1"/>
  <c r="W886" i="1"/>
  <c r="AA886" i="1" s="1"/>
  <c r="L906" i="1" s="1"/>
  <c r="Q906" i="1" s="1"/>
  <c r="W889" i="1"/>
  <c r="AA889" i="1" s="1"/>
  <c r="L909" i="1" s="1"/>
  <c r="Q909" i="1" s="1"/>
  <c r="W881" i="1"/>
  <c r="Z881" i="1" s="1"/>
  <c r="K901" i="1" s="1"/>
  <c r="P901" i="1" s="1"/>
  <c r="W882" i="1"/>
  <c r="Z882" i="1" s="1"/>
  <c r="K902" i="1" s="1"/>
  <c r="P902" i="1" s="1"/>
  <c r="AA882" i="1"/>
  <c r="L902" i="1" s="1"/>
  <c r="Q902" i="1" s="1"/>
  <c r="W884" i="1"/>
  <c r="AA884" i="1" s="1"/>
  <c r="L904" i="1" s="1"/>
  <c r="Q904" i="1" s="1"/>
  <c r="W888" i="1"/>
  <c r="Z888" i="1" s="1"/>
  <c r="K908" i="1" s="1"/>
  <c r="P908" i="1" s="1"/>
  <c r="W883" i="1"/>
  <c r="Z883" i="1" s="1"/>
  <c r="K903" i="1" s="1"/>
  <c r="P903" i="1" s="1"/>
  <c r="Z889" i="1" l="1"/>
  <c r="K909" i="1" s="1"/>
  <c r="P909" i="1" s="1"/>
  <c r="Y889" i="1"/>
  <c r="J909" i="1" s="1"/>
  <c r="O909" i="1" s="1"/>
  <c r="Y886" i="1"/>
  <c r="J906" i="1" s="1"/>
  <c r="O906" i="1" s="1"/>
  <c r="Z886" i="1"/>
  <c r="K906" i="1" s="1"/>
  <c r="P906" i="1" s="1"/>
  <c r="AC906" i="1" s="1"/>
  <c r="U938" i="1"/>
  <c r="AC908" i="1"/>
  <c r="U937" i="1"/>
  <c r="AC907" i="1"/>
  <c r="AH904" i="1"/>
  <c r="V934" i="1"/>
  <c r="U932" i="1"/>
  <c r="AC902" i="1"/>
  <c r="V936" i="1"/>
  <c r="AH906" i="1"/>
  <c r="X910" i="1"/>
  <c r="T940" i="1"/>
  <c r="V935" i="1"/>
  <c r="AH905" i="1"/>
  <c r="AH909" i="1"/>
  <c r="V939" i="1"/>
  <c r="U931" i="1"/>
  <c r="AC901" i="1"/>
  <c r="U933" i="1"/>
  <c r="AC903" i="1"/>
  <c r="Y885" i="1"/>
  <c r="J905" i="1" s="1"/>
  <c r="O905" i="1" s="1"/>
  <c r="Y883" i="1"/>
  <c r="J903" i="1" s="1"/>
  <c r="O903" i="1" s="1"/>
  <c r="T936" i="1"/>
  <c r="X906" i="1"/>
  <c r="Y887" i="1"/>
  <c r="J907" i="1" s="1"/>
  <c r="O907" i="1" s="1"/>
  <c r="Z884" i="1"/>
  <c r="K904" i="1" s="1"/>
  <c r="P904" i="1" s="1"/>
  <c r="Z885" i="1"/>
  <c r="K905" i="1" s="1"/>
  <c r="P905" i="1" s="1"/>
  <c r="AA887" i="1"/>
  <c r="L907" i="1" s="1"/>
  <c r="Q907" i="1" s="1"/>
  <c r="V932" i="1"/>
  <c r="AH902" i="1"/>
  <c r="AC909" i="1"/>
  <c r="U939" i="1"/>
  <c r="AA888" i="1"/>
  <c r="L908" i="1" s="1"/>
  <c r="Q908" i="1" s="1"/>
  <c r="Z890" i="1"/>
  <c r="K910" i="1" s="1"/>
  <c r="P910" i="1" s="1"/>
  <c r="Y882" i="1"/>
  <c r="J902" i="1" s="1"/>
  <c r="O902" i="1" s="1"/>
  <c r="X909" i="1"/>
  <c r="T939" i="1"/>
  <c r="AA881" i="1"/>
  <c r="L901" i="1" s="1"/>
  <c r="Q901" i="1" s="1"/>
  <c r="AA890" i="1"/>
  <c r="L910" i="1" s="1"/>
  <c r="Q910" i="1" s="1"/>
  <c r="Y888" i="1"/>
  <c r="J908" i="1" s="1"/>
  <c r="O908" i="1" s="1"/>
  <c r="Y881" i="1"/>
  <c r="J901" i="1" s="1"/>
  <c r="O901" i="1" s="1"/>
  <c r="Y884" i="1"/>
  <c r="J904" i="1" s="1"/>
  <c r="O904" i="1" s="1"/>
  <c r="AA883" i="1"/>
  <c r="L903" i="1" s="1"/>
  <c r="Q903" i="1" s="1"/>
  <c r="U936" i="1" l="1"/>
  <c r="X905" i="1"/>
  <c r="T935" i="1"/>
  <c r="AF902" i="1"/>
  <c r="AD902" i="1"/>
  <c r="AE902" i="1"/>
  <c r="AH907" i="1"/>
  <c r="V937" i="1"/>
  <c r="V933" i="1"/>
  <c r="AH903" i="1"/>
  <c r="AF906" i="1"/>
  <c r="AE906" i="1"/>
  <c r="AD906" i="1"/>
  <c r="AI905" i="1"/>
  <c r="AJ905" i="1"/>
  <c r="AK905" i="1"/>
  <c r="U934" i="1"/>
  <c r="AC904" i="1"/>
  <c r="AE903" i="1"/>
  <c r="AD903" i="1"/>
  <c r="AF903" i="1"/>
  <c r="AI904" i="1"/>
  <c r="AJ904" i="1"/>
  <c r="AK904" i="1"/>
  <c r="AC905" i="1"/>
  <c r="U935" i="1"/>
  <c r="AH908" i="1"/>
  <c r="V938" i="1"/>
  <c r="T937" i="1"/>
  <c r="X907" i="1"/>
  <c r="AD907" i="1"/>
  <c r="AF907" i="1"/>
  <c r="AE907" i="1"/>
  <c r="X902" i="1"/>
  <c r="T932" i="1"/>
  <c r="Y906" i="1"/>
  <c r="AA906" i="1"/>
  <c r="Z906" i="1"/>
  <c r="P911" i="1"/>
  <c r="K920" i="1" s="1"/>
  <c r="N922" i="1" s="1"/>
  <c r="AA910" i="1"/>
  <c r="Y910" i="1"/>
  <c r="Z910" i="1"/>
  <c r="AI909" i="1"/>
  <c r="AJ909" i="1"/>
  <c r="AK909" i="1"/>
  <c r="X904" i="1"/>
  <c r="T934" i="1"/>
  <c r="X901" i="1"/>
  <c r="T931" i="1"/>
  <c r="O911" i="1"/>
  <c r="J920" i="1" s="1"/>
  <c r="N921" i="1" s="1"/>
  <c r="V940" i="1"/>
  <c r="AH910" i="1"/>
  <c r="AD909" i="1"/>
  <c r="AE909" i="1"/>
  <c r="AF909" i="1"/>
  <c r="AE901" i="1"/>
  <c r="AF901" i="1"/>
  <c r="AD901" i="1"/>
  <c r="AJ906" i="1"/>
  <c r="AI906" i="1"/>
  <c r="AK906" i="1"/>
  <c r="AD908" i="1"/>
  <c r="AE908" i="1"/>
  <c r="AF908" i="1"/>
  <c r="AA909" i="1"/>
  <c r="Y909" i="1"/>
  <c r="Z909" i="1"/>
  <c r="AC910" i="1"/>
  <c r="U940" i="1"/>
  <c r="Z940" i="1" s="1"/>
  <c r="X908" i="1"/>
  <c r="T938" i="1"/>
  <c r="AH901" i="1"/>
  <c r="Q911" i="1"/>
  <c r="L920" i="1" s="1"/>
  <c r="N923" i="1" s="1"/>
  <c r="V931" i="1"/>
  <c r="AI902" i="1"/>
  <c r="AJ902" i="1"/>
  <c r="AK902" i="1"/>
  <c r="T933" i="1"/>
  <c r="X903" i="1"/>
  <c r="AE905" i="1" l="1"/>
  <c r="AF905" i="1"/>
  <c r="AD905" i="1"/>
  <c r="Y901" i="1"/>
  <c r="AA901" i="1"/>
  <c r="Z901" i="1"/>
  <c r="AJ907" i="1"/>
  <c r="AI907" i="1"/>
  <c r="AK907" i="1"/>
  <c r="Z903" i="1"/>
  <c r="AA903" i="1"/>
  <c r="Y903" i="1"/>
  <c r="Y904" i="1"/>
  <c r="AA904" i="1"/>
  <c r="Z904" i="1"/>
  <c r="Z907" i="1"/>
  <c r="Y907" i="1"/>
  <c r="AA907" i="1"/>
  <c r="AI901" i="1"/>
  <c r="AJ901" i="1"/>
  <c r="AK901" i="1"/>
  <c r="AE910" i="1"/>
  <c r="AD910" i="1"/>
  <c r="AF910" i="1"/>
  <c r="AI910" i="1"/>
  <c r="AJ910" i="1"/>
  <c r="AK910" i="1"/>
  <c r="Z908" i="1"/>
  <c r="AA908" i="1"/>
  <c r="Y908" i="1"/>
  <c r="AJ908" i="1"/>
  <c r="AI908" i="1"/>
  <c r="AK908" i="1"/>
  <c r="Y902" i="1"/>
  <c r="AA902" i="1"/>
  <c r="Z902" i="1"/>
  <c r="AE904" i="1"/>
  <c r="AE911" i="1" s="1"/>
  <c r="K922" i="1" s="1"/>
  <c r="P922" i="1" s="1"/>
  <c r="P932" i="1" s="1"/>
  <c r="P954" i="1" s="1"/>
  <c r="AF904" i="1"/>
  <c r="AD904" i="1"/>
  <c r="AD911" i="1" s="1"/>
  <c r="K921" i="1" s="1"/>
  <c r="AI903" i="1"/>
  <c r="AJ903" i="1"/>
  <c r="AK903" i="1"/>
  <c r="AA905" i="1"/>
  <c r="Y905" i="1"/>
  <c r="Z905" i="1"/>
  <c r="AF911" i="1" l="1"/>
  <c r="K923" i="1" s="1"/>
  <c r="Q922" i="1" s="1"/>
  <c r="Q932" i="1" s="1"/>
  <c r="Q954" i="1" s="1"/>
  <c r="AK911" i="1"/>
  <c r="L923" i="1" s="1"/>
  <c r="Q923" i="1" s="1"/>
  <c r="Q933" i="1" s="1"/>
  <c r="Q955" i="1" s="1"/>
  <c r="AJ911" i="1"/>
  <c r="L922" i="1" s="1"/>
  <c r="P923" i="1" s="1"/>
  <c r="P933" i="1" s="1"/>
  <c r="P955" i="1" s="1"/>
  <c r="AI911" i="1"/>
  <c r="Z911" i="1"/>
  <c r="J922" i="1" s="1"/>
  <c r="AA911" i="1"/>
  <c r="Y911" i="1"/>
  <c r="J921" i="1" s="1"/>
  <c r="O921" i="1" s="1"/>
  <c r="O931" i="1" s="1"/>
  <c r="O922" i="1"/>
  <c r="O932" i="1" s="1"/>
  <c r="P921" i="1" l="1"/>
  <c r="P931" i="1" s="1"/>
  <c r="P953" i="1" s="1"/>
  <c r="O953" i="1"/>
  <c r="O954" i="1"/>
  <c r="Z938" i="1"/>
  <c r="Z931" i="1"/>
  <c r="Z937" i="1"/>
  <c r="Z935" i="1"/>
  <c r="Z939" i="1"/>
  <c r="Z934" i="1"/>
  <c r="Z932" i="1"/>
  <c r="Z936" i="1"/>
  <c r="Z933" i="1"/>
  <c r="J923" i="1"/>
  <c r="L921" i="1"/>
  <c r="Q921" i="1" l="1"/>
  <c r="Q931" i="1" s="1"/>
  <c r="O923" i="1"/>
  <c r="O933" i="1" s="1"/>
  <c r="U953" i="1"/>
  <c r="U960" i="1"/>
  <c r="U957" i="1"/>
  <c r="U959" i="1"/>
  <c r="U961" i="1"/>
  <c r="U956" i="1"/>
  <c r="U954" i="1"/>
  <c r="U962" i="1"/>
  <c r="U958" i="1"/>
  <c r="U955" i="1"/>
  <c r="O955" i="1" l="1"/>
  <c r="AA931" i="1"/>
  <c r="AA938" i="1"/>
  <c r="AA935" i="1"/>
  <c r="AA937" i="1"/>
  <c r="AA939" i="1"/>
  <c r="AA934" i="1"/>
  <c r="AA932" i="1"/>
  <c r="AA940" i="1"/>
  <c r="AA936" i="1"/>
  <c r="AA933" i="1"/>
  <c r="Q953" i="1"/>
  <c r="Y940" i="1"/>
  <c r="AB940" i="1" s="1"/>
  <c r="Y931" i="1"/>
  <c r="AB931" i="1" s="1"/>
  <c r="Y936" i="1"/>
  <c r="Y938" i="1"/>
  <c r="Y933" i="1"/>
  <c r="Y939" i="1"/>
  <c r="Y937" i="1"/>
  <c r="Y935" i="1"/>
  <c r="AB935" i="1" s="1"/>
  <c r="Y934" i="1"/>
  <c r="AB934" i="1" s="1"/>
  <c r="Y932" i="1"/>
  <c r="AB932" i="1" l="1"/>
  <c r="AB937" i="1"/>
  <c r="AB933" i="1"/>
  <c r="AB939" i="1"/>
  <c r="AB938" i="1"/>
  <c r="V953" i="1"/>
  <c r="V960" i="1"/>
  <c r="V959" i="1"/>
  <c r="V957" i="1"/>
  <c r="V961" i="1"/>
  <c r="V956" i="1"/>
  <c r="V962" i="1"/>
  <c r="V954" i="1"/>
  <c r="V958" i="1"/>
  <c r="V955" i="1"/>
  <c r="T959" i="1"/>
  <c r="T962" i="1"/>
  <c r="T958" i="1"/>
  <c r="T956" i="1"/>
  <c r="T954" i="1"/>
  <c r="T953" i="1"/>
  <c r="T955" i="1"/>
  <c r="T961" i="1"/>
  <c r="T960" i="1"/>
  <c r="T957" i="1"/>
  <c r="AB936" i="1"/>
  <c r="AB941" i="1" l="1"/>
  <c r="AE931" i="1" s="1"/>
  <c r="AE1002" i="1" s="1"/>
  <c r="AE932" i="1"/>
  <c r="W960" i="1"/>
  <c r="Z960" i="1" s="1"/>
  <c r="K980" i="1" s="1"/>
  <c r="P980" i="1" s="1"/>
  <c r="W958" i="1"/>
  <c r="Z958" i="1" s="1"/>
  <c r="K978" i="1" s="1"/>
  <c r="P978" i="1" s="1"/>
  <c r="AA958" i="1"/>
  <c r="L978" i="1" s="1"/>
  <c r="Q978" i="1" s="1"/>
  <c r="W962" i="1"/>
  <c r="Z962" i="1" s="1"/>
  <c r="K982" i="1" s="1"/>
  <c r="P982" i="1" s="1"/>
  <c r="W961" i="1"/>
  <c r="Z961" i="1" s="1"/>
  <c r="K981" i="1" s="1"/>
  <c r="P981" i="1" s="1"/>
  <c r="W957" i="1"/>
  <c r="Z957" i="1" s="1"/>
  <c r="K977" i="1" s="1"/>
  <c r="P977" i="1" s="1"/>
  <c r="Y957" i="1"/>
  <c r="J977" i="1" s="1"/>
  <c r="O977" i="1" s="1"/>
  <c r="W954" i="1"/>
  <c r="Z954" i="1" s="1"/>
  <c r="K974" i="1" s="1"/>
  <c r="P974" i="1" s="1"/>
  <c r="Y954" i="1"/>
  <c r="J974" i="1" s="1"/>
  <c r="O974" i="1" s="1"/>
  <c r="AA962" i="1"/>
  <c r="L982" i="1" s="1"/>
  <c r="Q982" i="1" s="1"/>
  <c r="W959" i="1"/>
  <c r="Z959" i="1" s="1"/>
  <c r="K979" i="1" s="1"/>
  <c r="P979" i="1" s="1"/>
  <c r="W955" i="1"/>
  <c r="Z955" i="1" s="1"/>
  <c r="K975" i="1" s="1"/>
  <c r="P975" i="1" s="1"/>
  <c r="Y955" i="1"/>
  <c r="J975" i="1" s="1"/>
  <c r="O975" i="1" s="1"/>
  <c r="W953" i="1"/>
  <c r="Z953" i="1" s="1"/>
  <c r="K973" i="1" s="1"/>
  <c r="P973" i="1" s="1"/>
  <c r="W956" i="1"/>
  <c r="Z956" i="1" s="1"/>
  <c r="K976" i="1" s="1"/>
  <c r="P976" i="1" s="1"/>
  <c r="Y956" i="1"/>
  <c r="J976" i="1" s="1"/>
  <c r="O976" i="1" s="1"/>
  <c r="AA956" i="1"/>
  <c r="L976" i="1" s="1"/>
  <c r="Q976" i="1" s="1"/>
  <c r="AA960" i="1" l="1"/>
  <c r="L980" i="1" s="1"/>
  <c r="Q980" i="1" s="1"/>
  <c r="AA955" i="1"/>
  <c r="L975" i="1" s="1"/>
  <c r="Q975" i="1" s="1"/>
  <c r="Y960" i="1"/>
  <c r="J980" i="1" s="1"/>
  <c r="O980" i="1" s="1"/>
  <c r="T1010" i="1" s="1"/>
  <c r="AC979" i="1"/>
  <c r="U1009" i="1"/>
  <c r="Y961" i="1"/>
  <c r="J981" i="1" s="1"/>
  <c r="O981" i="1" s="1"/>
  <c r="AH980" i="1"/>
  <c r="V1010" i="1"/>
  <c r="X980" i="1"/>
  <c r="AC980" i="1"/>
  <c r="U1010" i="1"/>
  <c r="AH982" i="1"/>
  <c r="V1012" i="1"/>
  <c r="U1004" i="1"/>
  <c r="AC974" i="1"/>
  <c r="Y962" i="1"/>
  <c r="J982" i="1" s="1"/>
  <c r="O982" i="1" s="1"/>
  <c r="AA959" i="1"/>
  <c r="L979" i="1" s="1"/>
  <c r="Q979" i="1" s="1"/>
  <c r="AH976" i="1"/>
  <c r="V1006" i="1"/>
  <c r="AC976" i="1"/>
  <c r="U1006" i="1"/>
  <c r="Y953" i="1"/>
  <c r="J973" i="1" s="1"/>
  <c r="O973" i="1" s="1"/>
  <c r="AH975" i="1"/>
  <c r="V1005" i="1"/>
  <c r="AA953" i="1"/>
  <c r="L973" i="1" s="1"/>
  <c r="Q973" i="1" s="1"/>
  <c r="AA957" i="1"/>
  <c r="L977" i="1" s="1"/>
  <c r="Q977" i="1" s="1"/>
  <c r="U1012" i="1"/>
  <c r="Z1012" i="1" s="1"/>
  <c r="AC982" i="1"/>
  <c r="X977" i="1"/>
  <c r="T1007" i="1"/>
  <c r="V1008" i="1"/>
  <c r="AH978" i="1"/>
  <c r="AA961" i="1"/>
  <c r="L981" i="1" s="1"/>
  <c r="Q981" i="1" s="1"/>
  <c r="U1011" i="1"/>
  <c r="AC981" i="1"/>
  <c r="U1003" i="1"/>
  <c r="P983" i="1"/>
  <c r="K992" i="1" s="1"/>
  <c r="N994" i="1" s="1"/>
  <c r="AC973" i="1"/>
  <c r="AC975" i="1"/>
  <c r="U1005" i="1"/>
  <c r="AC978" i="1"/>
  <c r="U1008" i="1"/>
  <c r="X976" i="1"/>
  <c r="T1006" i="1"/>
  <c r="X974" i="1"/>
  <c r="T1004" i="1"/>
  <c r="T1005" i="1"/>
  <c r="X975" i="1"/>
  <c r="U1007" i="1"/>
  <c r="AC977" i="1"/>
  <c r="Y959" i="1"/>
  <c r="J979" i="1" s="1"/>
  <c r="O979" i="1" s="1"/>
  <c r="AA954" i="1"/>
  <c r="L974" i="1" s="1"/>
  <c r="Q974" i="1" s="1"/>
  <c r="Y958" i="1"/>
  <c r="J978" i="1" s="1"/>
  <c r="O978" i="1" s="1"/>
  <c r="AE977" i="1" l="1"/>
  <c r="AF977" i="1"/>
  <c r="AD977" i="1"/>
  <c r="V1007" i="1"/>
  <c r="AH977" i="1"/>
  <c r="AI976" i="1"/>
  <c r="AJ976" i="1"/>
  <c r="AK976" i="1"/>
  <c r="AD980" i="1"/>
  <c r="AF980" i="1"/>
  <c r="AE980" i="1"/>
  <c r="AD978" i="1"/>
  <c r="AE978" i="1"/>
  <c r="AF978" i="1"/>
  <c r="V1011" i="1"/>
  <c r="AH981" i="1"/>
  <c r="V1003" i="1"/>
  <c r="AH973" i="1"/>
  <c r="Q983" i="1"/>
  <c r="L992" i="1" s="1"/>
  <c r="N995" i="1" s="1"/>
  <c r="AH979" i="1"/>
  <c r="V1009" i="1"/>
  <c r="Z980" i="1"/>
  <c r="AA980" i="1"/>
  <c r="Y980" i="1"/>
  <c r="AA975" i="1"/>
  <c r="Y975" i="1"/>
  <c r="Z975" i="1"/>
  <c r="AI978" i="1"/>
  <c r="AJ978" i="1"/>
  <c r="AK978" i="1"/>
  <c r="X982" i="1"/>
  <c r="T1012" i="1"/>
  <c r="AD975" i="1"/>
  <c r="AE975" i="1"/>
  <c r="AF975" i="1"/>
  <c r="AI975" i="1"/>
  <c r="AJ975" i="1"/>
  <c r="AK975" i="1"/>
  <c r="AD974" i="1"/>
  <c r="AE974" i="1"/>
  <c r="AF974" i="1"/>
  <c r="AD973" i="1"/>
  <c r="AE973" i="1"/>
  <c r="AF973" i="1"/>
  <c r="X973" i="1"/>
  <c r="O983" i="1"/>
  <c r="J992" i="1" s="1"/>
  <c r="N993" i="1" s="1"/>
  <c r="T1003" i="1"/>
  <c r="AJ980" i="1"/>
  <c r="AI980" i="1"/>
  <c r="AK980" i="1"/>
  <c r="T1008" i="1"/>
  <c r="X978" i="1"/>
  <c r="Y974" i="1"/>
  <c r="Z974" i="1"/>
  <c r="AA974" i="1"/>
  <c r="Y977" i="1"/>
  <c r="Z977" i="1"/>
  <c r="AA977" i="1"/>
  <c r="X981" i="1"/>
  <c r="T1011" i="1"/>
  <c r="AH974" i="1"/>
  <c r="V1004" i="1"/>
  <c r="AD982" i="1"/>
  <c r="AE982" i="1"/>
  <c r="AF982" i="1"/>
  <c r="AE976" i="1"/>
  <c r="AF976" i="1"/>
  <c r="AD976" i="1"/>
  <c r="AI982" i="1"/>
  <c r="AJ982" i="1"/>
  <c r="AK982" i="1"/>
  <c r="X979" i="1"/>
  <c r="T1009" i="1"/>
  <c r="Y976" i="1"/>
  <c r="AA976" i="1"/>
  <c r="Z976" i="1"/>
  <c r="AD981" i="1"/>
  <c r="AE981" i="1"/>
  <c r="AF981" i="1"/>
  <c r="AF979" i="1"/>
  <c r="AD979" i="1"/>
  <c r="AE979" i="1"/>
  <c r="Y979" i="1" l="1"/>
  <c r="Z979" i="1"/>
  <c r="AA979" i="1"/>
  <c r="AJ981" i="1"/>
  <c r="AI981" i="1"/>
  <c r="AK981" i="1"/>
  <c r="Y982" i="1"/>
  <c r="Z982" i="1"/>
  <c r="AA982" i="1"/>
  <c r="AI974" i="1"/>
  <c r="AJ974" i="1"/>
  <c r="AK974" i="1"/>
  <c r="Y973" i="1"/>
  <c r="Z973" i="1"/>
  <c r="AA973" i="1"/>
  <c r="AI977" i="1"/>
  <c r="AJ977" i="1"/>
  <c r="AK977" i="1"/>
  <c r="Y978" i="1"/>
  <c r="Z978" i="1"/>
  <c r="AA978" i="1"/>
  <c r="AF983" i="1"/>
  <c r="K995" i="1" s="1"/>
  <c r="Q994" i="1" s="1"/>
  <c r="Q1004" i="1" s="1"/>
  <c r="Q1026" i="1" s="1"/>
  <c r="AI979" i="1"/>
  <c r="AJ979" i="1"/>
  <c r="AK979" i="1"/>
  <c r="Z981" i="1"/>
  <c r="AA981" i="1"/>
  <c r="Y981" i="1"/>
  <c r="AE983" i="1"/>
  <c r="K994" i="1" s="1"/>
  <c r="P994" i="1" s="1"/>
  <c r="P1004" i="1" s="1"/>
  <c r="P1026" i="1" s="1"/>
  <c r="AD983" i="1"/>
  <c r="K993" i="1" s="1"/>
  <c r="AI973" i="1"/>
  <c r="AJ973" i="1"/>
  <c r="AJ983" i="1" s="1"/>
  <c r="L994" i="1" s="1"/>
  <c r="P995" i="1" s="1"/>
  <c r="P1005" i="1" s="1"/>
  <c r="P1027" i="1" s="1"/>
  <c r="AK973" i="1"/>
  <c r="AA983" i="1" l="1"/>
  <c r="AI983" i="1"/>
  <c r="O994" i="1"/>
  <c r="O1004" i="1" s="1"/>
  <c r="Y983" i="1"/>
  <c r="J993" i="1" s="1"/>
  <c r="O993" i="1" s="1"/>
  <c r="O1003" i="1" s="1"/>
  <c r="Z983" i="1"/>
  <c r="J994" i="1" s="1"/>
  <c r="J995" i="1"/>
  <c r="L993" i="1"/>
  <c r="AK983" i="1"/>
  <c r="L995" i="1" s="1"/>
  <c r="Q995" i="1" s="1"/>
  <c r="Q1005" i="1" s="1"/>
  <c r="Q1027" i="1" s="1"/>
  <c r="O1025" i="1" l="1"/>
  <c r="Z1010" i="1"/>
  <c r="O1026" i="1"/>
  <c r="Z1003" i="1"/>
  <c r="Z1009" i="1"/>
  <c r="Z1007" i="1"/>
  <c r="Z1011" i="1"/>
  <c r="Z1006" i="1"/>
  <c r="Z1004" i="1"/>
  <c r="Z1008" i="1"/>
  <c r="Z1005" i="1"/>
  <c r="O995" i="1"/>
  <c r="O1005" i="1" s="1"/>
  <c r="P993" i="1"/>
  <c r="P1003" i="1" s="1"/>
  <c r="P1025" i="1" s="1"/>
  <c r="Q993" i="1" l="1"/>
  <c r="Q1003" i="1" s="1"/>
  <c r="Q1025" i="1" s="1"/>
  <c r="Y1011" i="1"/>
  <c r="Y1005" i="1"/>
  <c r="Y1010" i="1"/>
  <c r="AB1010" i="1" s="1"/>
  <c r="AA1010" i="1"/>
  <c r="O1027" i="1"/>
  <c r="AA1003" i="1"/>
  <c r="AA1007" i="1"/>
  <c r="AA1009" i="1"/>
  <c r="AA1011" i="1"/>
  <c r="AA1006" i="1"/>
  <c r="AA1004" i="1"/>
  <c r="AA1012" i="1"/>
  <c r="AA1008" i="1"/>
  <c r="AA1005" i="1"/>
  <c r="U1025" i="1"/>
  <c r="U1032" i="1"/>
  <c r="U1031" i="1"/>
  <c r="U1033" i="1"/>
  <c r="U1029" i="1"/>
  <c r="U1028" i="1"/>
  <c r="U1034" i="1"/>
  <c r="U1026" i="1"/>
  <c r="U1027" i="1"/>
  <c r="U1030" i="1"/>
  <c r="Y1008" i="1"/>
  <c r="Y1003" i="1"/>
  <c r="AB1003" i="1" s="1"/>
  <c r="Y1012" i="1"/>
  <c r="AB1012" i="1" s="1"/>
  <c r="T1025" i="1"/>
  <c r="T1032" i="1"/>
  <c r="T1031" i="1"/>
  <c r="T1033" i="1"/>
  <c r="T1029" i="1"/>
  <c r="T1028" i="1"/>
  <c r="T1026" i="1"/>
  <c r="T1034" i="1"/>
  <c r="T1030" i="1"/>
  <c r="T1027" i="1"/>
  <c r="AB1005" i="1" l="1"/>
  <c r="AB1008" i="1"/>
  <c r="AB1011" i="1"/>
  <c r="Y1009" i="1"/>
  <c r="AB1009" i="1" s="1"/>
  <c r="Y1007" i="1"/>
  <c r="AB1007" i="1" s="1"/>
  <c r="V1025" i="1"/>
  <c r="V1032" i="1"/>
  <c r="V1029" i="1"/>
  <c r="V1031" i="1"/>
  <c r="W1031" i="1" s="1"/>
  <c r="V1033" i="1"/>
  <c r="V1028" i="1"/>
  <c r="W1028" i="1" s="1"/>
  <c r="V1026" i="1"/>
  <c r="W1026" i="1" s="1"/>
  <c r="Z1026" i="1" s="1"/>
  <c r="K1046" i="1" s="1"/>
  <c r="P1046" i="1" s="1"/>
  <c r="V1034" i="1"/>
  <c r="V1027" i="1"/>
  <c r="W1027" i="1" s="1"/>
  <c r="Z1027" i="1" s="1"/>
  <c r="K1047" i="1" s="1"/>
  <c r="P1047" i="1" s="1"/>
  <c r="V1030" i="1"/>
  <c r="Y1006" i="1"/>
  <c r="AB1006" i="1" s="1"/>
  <c r="Y1004" i="1"/>
  <c r="AB1004" i="1" s="1"/>
  <c r="AB1013" i="1" l="1"/>
  <c r="AE1003" i="1" s="1"/>
  <c r="Y1028" i="1"/>
  <c r="J1048" i="1" s="1"/>
  <c r="O1048" i="1" s="1"/>
  <c r="Z1028" i="1"/>
  <c r="K1048" i="1" s="1"/>
  <c r="P1048" i="1" s="1"/>
  <c r="AE1074" i="1"/>
  <c r="AE1004" i="1"/>
  <c r="X1048" i="1"/>
  <c r="T1078" i="1"/>
  <c r="U1077" i="1"/>
  <c r="AC1047" i="1"/>
  <c r="AC1046" i="1"/>
  <c r="U1076" i="1"/>
  <c r="Z1031" i="1"/>
  <c r="K1051" i="1" s="1"/>
  <c r="P1051" i="1" s="1"/>
  <c r="Y1031" i="1"/>
  <c r="J1051" i="1" s="1"/>
  <c r="O1051" i="1" s="1"/>
  <c r="AA1031" i="1"/>
  <c r="L1051" i="1" s="1"/>
  <c r="Q1051" i="1" s="1"/>
  <c r="Y1027" i="1"/>
  <c r="J1047" i="1" s="1"/>
  <c r="O1047" i="1" s="1"/>
  <c r="AA1029" i="1"/>
  <c r="L1049" i="1" s="1"/>
  <c r="Q1049" i="1" s="1"/>
  <c r="AC1048" i="1"/>
  <c r="U1078" i="1"/>
  <c r="W1029" i="1"/>
  <c r="AA1027" i="1"/>
  <c r="L1047" i="1" s="1"/>
  <c r="Q1047" i="1" s="1"/>
  <c r="W1034" i="1"/>
  <c r="AA1034" i="1" s="1"/>
  <c r="L1054" i="1" s="1"/>
  <c r="Q1054" i="1" s="1"/>
  <c r="Y1026" i="1"/>
  <c r="J1046" i="1" s="1"/>
  <c r="O1046" i="1" s="1"/>
  <c r="AA1026" i="1"/>
  <c r="L1046" i="1" s="1"/>
  <c r="Q1046" i="1" s="1"/>
  <c r="W1025" i="1"/>
  <c r="AA1025" i="1" s="1"/>
  <c r="L1045" i="1" s="1"/>
  <c r="Q1045" i="1" s="1"/>
  <c r="W1030" i="1"/>
  <c r="AA1030" i="1" s="1"/>
  <c r="L1050" i="1" s="1"/>
  <c r="Q1050" i="1" s="1"/>
  <c r="AA1028" i="1"/>
  <c r="L1048" i="1" s="1"/>
  <c r="Q1048" i="1" s="1"/>
  <c r="W1032" i="1"/>
  <c r="AA1032" i="1" s="1"/>
  <c r="L1052" i="1" s="1"/>
  <c r="Q1052" i="1" s="1"/>
  <c r="W1033" i="1"/>
  <c r="V1084" i="1" l="1"/>
  <c r="AH1054" i="1"/>
  <c r="V1075" i="1"/>
  <c r="AH1045" i="1"/>
  <c r="AH1052" i="1"/>
  <c r="V1082" i="1"/>
  <c r="AH1050" i="1"/>
  <c r="V1080" i="1"/>
  <c r="AF1047" i="1"/>
  <c r="AD1047" i="1"/>
  <c r="AE1047" i="1"/>
  <c r="AD1048" i="1"/>
  <c r="AF1048" i="1"/>
  <c r="AE1048" i="1"/>
  <c r="X1047" i="1"/>
  <c r="T1077" i="1"/>
  <c r="AH1049" i="1"/>
  <c r="V1079" i="1"/>
  <c r="AH1051" i="1"/>
  <c r="V1081" i="1"/>
  <c r="X1046" i="1"/>
  <c r="T1076" i="1"/>
  <c r="Z1033" i="1"/>
  <c r="K1053" i="1" s="1"/>
  <c r="P1053" i="1" s="1"/>
  <c r="Y1033" i="1"/>
  <c r="J1053" i="1" s="1"/>
  <c r="O1053" i="1" s="1"/>
  <c r="Y1030" i="1"/>
  <c r="J1050" i="1" s="1"/>
  <c r="O1050" i="1" s="1"/>
  <c r="Z1030" i="1"/>
  <c r="K1050" i="1" s="1"/>
  <c r="P1050" i="1" s="1"/>
  <c r="AA1033" i="1"/>
  <c r="L1053" i="1" s="1"/>
  <c r="Q1053" i="1" s="1"/>
  <c r="Z1048" i="1"/>
  <c r="AA1048" i="1"/>
  <c r="Y1048" i="1"/>
  <c r="AD1046" i="1"/>
  <c r="AE1046" i="1"/>
  <c r="AF1046" i="1"/>
  <c r="Y1032" i="1"/>
  <c r="J1052" i="1" s="1"/>
  <c r="O1052" i="1" s="1"/>
  <c r="Z1032" i="1"/>
  <c r="K1052" i="1" s="1"/>
  <c r="P1052" i="1" s="1"/>
  <c r="Y1025" i="1"/>
  <c r="J1045" i="1" s="1"/>
  <c r="O1045" i="1" s="1"/>
  <c r="Z1025" i="1"/>
  <c r="K1045" i="1" s="1"/>
  <c r="P1045" i="1" s="1"/>
  <c r="AH1047" i="1"/>
  <c r="V1077" i="1"/>
  <c r="X1051" i="1"/>
  <c r="T1081" i="1"/>
  <c r="Z1034" i="1"/>
  <c r="K1054" i="1" s="1"/>
  <c r="P1054" i="1" s="1"/>
  <c r="Y1034" i="1"/>
  <c r="J1054" i="1" s="1"/>
  <c r="O1054" i="1" s="1"/>
  <c r="V1078" i="1"/>
  <c r="AH1048" i="1"/>
  <c r="V1076" i="1"/>
  <c r="AH1046" i="1"/>
  <c r="Z1029" i="1"/>
  <c r="K1049" i="1" s="1"/>
  <c r="P1049" i="1" s="1"/>
  <c r="Y1029" i="1"/>
  <c r="J1049" i="1" s="1"/>
  <c r="O1049" i="1" s="1"/>
  <c r="U1081" i="1"/>
  <c r="AC1051" i="1"/>
  <c r="AC1053" i="1" l="1"/>
  <c r="U1083" i="1"/>
  <c r="Y1047" i="1"/>
  <c r="Z1047" i="1"/>
  <c r="AA1047" i="1"/>
  <c r="AI1050" i="1"/>
  <c r="AJ1050" i="1"/>
  <c r="AK1050" i="1"/>
  <c r="AJ1048" i="1"/>
  <c r="AI1048" i="1"/>
  <c r="AK1048" i="1"/>
  <c r="Y1046" i="1"/>
  <c r="Z1046" i="1"/>
  <c r="AA1046" i="1"/>
  <c r="AI1052" i="1"/>
  <c r="AJ1052" i="1"/>
  <c r="AK1052" i="1"/>
  <c r="O1055" i="1"/>
  <c r="J1064" i="1" s="1"/>
  <c r="N1065" i="1" s="1"/>
  <c r="T1075" i="1"/>
  <c r="X1045" i="1"/>
  <c r="AI1045" i="1"/>
  <c r="AJ1045" i="1"/>
  <c r="AK1045" i="1"/>
  <c r="AI1047" i="1"/>
  <c r="AJ1047" i="1"/>
  <c r="AK1047" i="1"/>
  <c r="X1054" i="1"/>
  <c r="T1084" i="1"/>
  <c r="U1082" i="1"/>
  <c r="AC1052" i="1"/>
  <c r="AH1053" i="1"/>
  <c r="V1083" i="1"/>
  <c r="AI1051" i="1"/>
  <c r="AJ1051" i="1"/>
  <c r="AK1051" i="1"/>
  <c r="X1052" i="1"/>
  <c r="T1082" i="1"/>
  <c r="Q1055" i="1"/>
  <c r="L1064" i="1" s="1"/>
  <c r="N1067" i="1" s="1"/>
  <c r="AD1051" i="1"/>
  <c r="AE1051" i="1"/>
  <c r="AF1051" i="1"/>
  <c r="AC1054" i="1"/>
  <c r="U1084" i="1"/>
  <c r="Z1084" i="1" s="1"/>
  <c r="X1049" i="1"/>
  <c r="T1079" i="1"/>
  <c r="X1050" i="1"/>
  <c r="T1080" i="1"/>
  <c r="AJ1049" i="1"/>
  <c r="AI1049" i="1"/>
  <c r="AK1049" i="1"/>
  <c r="AI1054" i="1"/>
  <c r="AJ1054" i="1"/>
  <c r="AK1054" i="1"/>
  <c r="AI1046" i="1"/>
  <c r="AJ1046" i="1"/>
  <c r="AK1046" i="1"/>
  <c r="AC1045" i="1"/>
  <c r="P1055" i="1"/>
  <c r="K1064" i="1" s="1"/>
  <c r="N1066" i="1" s="1"/>
  <c r="U1075" i="1"/>
  <c r="U1080" i="1"/>
  <c r="AC1050" i="1"/>
  <c r="AC1049" i="1"/>
  <c r="U1079" i="1"/>
  <c r="AA1051" i="1"/>
  <c r="Y1051" i="1"/>
  <c r="Z1051" i="1"/>
  <c r="T1083" i="1"/>
  <c r="X1053" i="1"/>
  <c r="Y1050" i="1" l="1"/>
  <c r="Z1050" i="1"/>
  <c r="AA1050" i="1"/>
  <c r="AD1049" i="1"/>
  <c r="AE1049" i="1"/>
  <c r="AF1049" i="1"/>
  <c r="Y1053" i="1"/>
  <c r="AA1053" i="1"/>
  <c r="Z1053" i="1"/>
  <c r="Z1049" i="1"/>
  <c r="AA1049" i="1"/>
  <c r="Y1049" i="1"/>
  <c r="Y1052" i="1"/>
  <c r="AA1052" i="1"/>
  <c r="Z1052" i="1"/>
  <c r="Y1045" i="1"/>
  <c r="Z1045" i="1"/>
  <c r="AA1045" i="1"/>
  <c r="AE1052" i="1"/>
  <c r="AD1052" i="1"/>
  <c r="AF1052" i="1"/>
  <c r="Y1054" i="1"/>
  <c r="Z1054" i="1"/>
  <c r="AA1054" i="1"/>
  <c r="AD1050" i="1"/>
  <c r="AE1050" i="1"/>
  <c r="AF1050" i="1"/>
  <c r="AI1053" i="1"/>
  <c r="AI1055" i="1" s="1"/>
  <c r="AJ1053" i="1"/>
  <c r="AJ1055" i="1" s="1"/>
  <c r="L1066" i="1" s="1"/>
  <c r="P1067" i="1" s="1"/>
  <c r="P1077" i="1" s="1"/>
  <c r="P1099" i="1" s="1"/>
  <c r="AK1053" i="1"/>
  <c r="AK1055" i="1" s="1"/>
  <c r="L1067" i="1" s="1"/>
  <c r="Q1067" i="1" s="1"/>
  <c r="Q1077" i="1" s="1"/>
  <c r="Q1099" i="1" s="1"/>
  <c r="AE1054" i="1"/>
  <c r="AF1054" i="1"/>
  <c r="AD1054" i="1"/>
  <c r="AE1045" i="1"/>
  <c r="AF1045" i="1"/>
  <c r="AD1045" i="1"/>
  <c r="AE1053" i="1"/>
  <c r="AF1053" i="1"/>
  <c r="AD1053" i="1"/>
  <c r="AA1055" i="1" l="1"/>
  <c r="AD1055" i="1"/>
  <c r="K1065" i="1" s="1"/>
  <c r="O1066" i="1" s="1"/>
  <c r="O1076" i="1" s="1"/>
  <c r="AF1055" i="1"/>
  <c r="K1067" i="1" s="1"/>
  <c r="Q1066" i="1" s="1"/>
  <c r="Q1076" i="1" s="1"/>
  <c r="Q1098" i="1" s="1"/>
  <c r="AE1055" i="1"/>
  <c r="K1066" i="1" s="1"/>
  <c r="P1066" i="1" s="1"/>
  <c r="P1076" i="1" s="1"/>
  <c r="P1098" i="1" s="1"/>
  <c r="Z1055" i="1"/>
  <c r="J1066" i="1" s="1"/>
  <c r="Y1055" i="1"/>
  <c r="J1065" i="1" s="1"/>
  <c r="O1065" i="1" s="1"/>
  <c r="O1075" i="1" s="1"/>
  <c r="J1067" i="1"/>
  <c r="L1065" i="1"/>
  <c r="P1065" i="1" l="1"/>
  <c r="P1075" i="1" s="1"/>
  <c r="P1097" i="1" s="1"/>
  <c r="O1097" i="1"/>
  <c r="O1098" i="1"/>
  <c r="Z1082" i="1"/>
  <c r="Z1075" i="1"/>
  <c r="Z1081" i="1"/>
  <c r="Z1083" i="1"/>
  <c r="Z1079" i="1"/>
  <c r="Z1078" i="1"/>
  <c r="Z1076" i="1"/>
  <c r="Z1077" i="1"/>
  <c r="Z1080" i="1"/>
  <c r="Q1065" i="1"/>
  <c r="Q1075" i="1" s="1"/>
  <c r="Q1097" i="1" s="1"/>
  <c r="O1067" i="1"/>
  <c r="O1077" i="1" s="1"/>
  <c r="Y1078" i="1" l="1"/>
  <c r="Y1076" i="1"/>
  <c r="Y1079" i="1"/>
  <c r="Y1083" i="1"/>
  <c r="AA1082" i="1"/>
  <c r="O1099" i="1"/>
  <c r="AA1075" i="1"/>
  <c r="AA1083" i="1"/>
  <c r="AA1079" i="1"/>
  <c r="AA1081" i="1"/>
  <c r="AA1078" i="1"/>
  <c r="AB1078" i="1" s="1"/>
  <c r="AA1076" i="1"/>
  <c r="AA1084" i="1"/>
  <c r="AA1077" i="1"/>
  <c r="AA1080" i="1"/>
  <c r="U1097" i="1"/>
  <c r="U1104" i="1"/>
  <c r="U1101" i="1"/>
  <c r="U1105" i="1"/>
  <c r="U1103" i="1"/>
  <c r="U1100" i="1"/>
  <c r="U1106" i="1"/>
  <c r="U1098" i="1"/>
  <c r="U1099" i="1"/>
  <c r="U1102" i="1"/>
  <c r="Y1081" i="1"/>
  <c r="AB1081" i="1" s="1"/>
  <c r="Y1077" i="1"/>
  <c r="AB1077" i="1" s="1"/>
  <c r="Y1075" i="1"/>
  <c r="Y1080" i="1"/>
  <c r="Y1082" i="1"/>
  <c r="AB1082" i="1" s="1"/>
  <c r="Y1084" i="1"/>
  <c r="AB1084" i="1" s="1"/>
  <c r="T1097" i="1"/>
  <c r="T1104" i="1"/>
  <c r="T1105" i="1"/>
  <c r="T1103" i="1"/>
  <c r="T1101" i="1"/>
  <c r="T1100" i="1"/>
  <c r="T1106" i="1"/>
  <c r="T1098" i="1"/>
  <c r="T1102" i="1"/>
  <c r="T1099" i="1"/>
  <c r="AB1079" i="1" l="1"/>
  <c r="AB1080" i="1"/>
  <c r="AB1075" i="1"/>
  <c r="V1097" i="1"/>
  <c r="V1104" i="1"/>
  <c r="W1104" i="1" s="1"/>
  <c r="Z1104" i="1" s="1"/>
  <c r="K1124" i="1" s="1"/>
  <c r="P1124" i="1" s="1"/>
  <c r="V1105" i="1"/>
  <c r="W1105" i="1" s="1"/>
  <c r="Z1105" i="1" s="1"/>
  <c r="K1125" i="1" s="1"/>
  <c r="P1125" i="1" s="1"/>
  <c r="V1103" i="1"/>
  <c r="V1101" i="1"/>
  <c r="W1101" i="1" s="1"/>
  <c r="Y1101" i="1" s="1"/>
  <c r="J1121" i="1" s="1"/>
  <c r="O1121" i="1" s="1"/>
  <c r="V1100" i="1"/>
  <c r="W1100" i="1" s="1"/>
  <c r="Z1100" i="1" s="1"/>
  <c r="K1120" i="1" s="1"/>
  <c r="P1120" i="1" s="1"/>
  <c r="V1106" i="1"/>
  <c r="V1098" i="1"/>
  <c r="V1102" i="1"/>
  <c r="V1099" i="1"/>
  <c r="AB1083" i="1"/>
  <c r="W1103" i="1"/>
  <c r="Z1103" i="1" s="1"/>
  <c r="K1123" i="1" s="1"/>
  <c r="P1123" i="1" s="1"/>
  <c r="Y1103" i="1"/>
  <c r="J1123" i="1" s="1"/>
  <c r="O1123" i="1" s="1"/>
  <c r="AB1076" i="1"/>
  <c r="AB1085" i="1" l="1"/>
  <c r="AE1075" i="1" s="1"/>
  <c r="AC1123" i="1"/>
  <c r="U1153" i="1"/>
  <c r="AC1125" i="1"/>
  <c r="U1155" i="1"/>
  <c r="AE1146" i="1"/>
  <c r="AE1076" i="1"/>
  <c r="AC1120" i="1"/>
  <c r="U1150" i="1"/>
  <c r="X1121" i="1"/>
  <c r="T1151" i="1"/>
  <c r="U1154" i="1"/>
  <c r="AC1124" i="1"/>
  <c r="Z1101" i="1"/>
  <c r="K1121" i="1" s="1"/>
  <c r="P1121" i="1" s="1"/>
  <c r="AA1104" i="1"/>
  <c r="L1124" i="1" s="1"/>
  <c r="Q1124" i="1" s="1"/>
  <c r="Y1105" i="1"/>
  <c r="J1125" i="1" s="1"/>
  <c r="O1125" i="1" s="1"/>
  <c r="AA1100" i="1"/>
  <c r="L1120" i="1" s="1"/>
  <c r="Q1120" i="1" s="1"/>
  <c r="W1098" i="1"/>
  <c r="AA1098" i="1" s="1"/>
  <c r="L1118" i="1" s="1"/>
  <c r="Q1118" i="1" s="1"/>
  <c r="W1106" i="1"/>
  <c r="AA1101" i="1"/>
  <c r="L1121" i="1" s="1"/>
  <c r="Q1121" i="1" s="1"/>
  <c r="X1123" i="1"/>
  <c r="T1153" i="1"/>
  <c r="AA1103" i="1"/>
  <c r="L1123" i="1" s="1"/>
  <c r="Q1123" i="1" s="1"/>
  <c r="W1102" i="1"/>
  <c r="AA1102" i="1" s="1"/>
  <c r="L1122" i="1" s="1"/>
  <c r="Q1122" i="1" s="1"/>
  <c r="Y1104" i="1"/>
  <c r="J1124" i="1" s="1"/>
  <c r="O1124" i="1" s="1"/>
  <c r="W1099" i="1"/>
  <c r="Y1100" i="1"/>
  <c r="J1120" i="1" s="1"/>
  <c r="O1120" i="1" s="1"/>
  <c r="W1097" i="1"/>
  <c r="AA1105" i="1"/>
  <c r="L1125" i="1" s="1"/>
  <c r="Q1125" i="1" s="1"/>
  <c r="AH1118" i="1" l="1"/>
  <c r="V1148" i="1"/>
  <c r="AD1120" i="1"/>
  <c r="AE1120" i="1"/>
  <c r="AF1120" i="1"/>
  <c r="Y1097" i="1"/>
  <c r="J1117" i="1" s="1"/>
  <c r="O1117" i="1" s="1"/>
  <c r="Z1097" i="1"/>
  <c r="K1117" i="1" s="1"/>
  <c r="P1117" i="1" s="1"/>
  <c r="V1154" i="1"/>
  <c r="AH1124" i="1"/>
  <c r="Y1099" i="1"/>
  <c r="J1119" i="1" s="1"/>
  <c r="O1119" i="1" s="1"/>
  <c r="Z1099" i="1"/>
  <c r="K1119" i="1" s="1"/>
  <c r="P1119" i="1" s="1"/>
  <c r="AH1121" i="1"/>
  <c r="V1151" i="1"/>
  <c r="Y1098" i="1"/>
  <c r="J1118" i="1" s="1"/>
  <c r="O1118" i="1" s="1"/>
  <c r="Z1098" i="1"/>
  <c r="K1118" i="1" s="1"/>
  <c r="P1118" i="1" s="1"/>
  <c r="V1150" i="1"/>
  <c r="AH1120" i="1"/>
  <c r="AF1124" i="1"/>
  <c r="AD1124" i="1"/>
  <c r="AE1124" i="1"/>
  <c r="AA1097" i="1"/>
  <c r="L1117" i="1" s="1"/>
  <c r="Q1117" i="1" s="1"/>
  <c r="T1154" i="1"/>
  <c r="X1124" i="1"/>
  <c r="AH1123" i="1"/>
  <c r="V1153" i="1"/>
  <c r="AA1099" i="1"/>
  <c r="L1119" i="1" s="1"/>
  <c r="Q1119" i="1" s="1"/>
  <c r="AD1125" i="1"/>
  <c r="AE1125" i="1"/>
  <c r="AF1125" i="1"/>
  <c r="Y1106" i="1"/>
  <c r="J1126" i="1" s="1"/>
  <c r="O1126" i="1" s="1"/>
  <c r="Z1106" i="1"/>
  <c r="K1126" i="1" s="1"/>
  <c r="P1126" i="1" s="1"/>
  <c r="U1151" i="1"/>
  <c r="AC1121" i="1"/>
  <c r="AA1106" i="1"/>
  <c r="L1126" i="1" s="1"/>
  <c r="Q1126" i="1" s="1"/>
  <c r="T1150" i="1"/>
  <c r="X1120" i="1"/>
  <c r="V1152" i="1"/>
  <c r="AH1122" i="1"/>
  <c r="Y1102" i="1"/>
  <c r="J1122" i="1" s="1"/>
  <c r="O1122" i="1" s="1"/>
  <c r="Z1102" i="1"/>
  <c r="K1122" i="1" s="1"/>
  <c r="P1122" i="1" s="1"/>
  <c r="V1155" i="1"/>
  <c r="AH1125" i="1"/>
  <c r="Z1123" i="1"/>
  <c r="Y1123" i="1"/>
  <c r="AA1123" i="1"/>
  <c r="T1155" i="1"/>
  <c r="X1125" i="1"/>
  <c r="Y1121" i="1"/>
  <c r="Z1121" i="1"/>
  <c r="AA1121" i="1"/>
  <c r="AE1123" i="1"/>
  <c r="AF1123" i="1"/>
  <c r="AD1123" i="1"/>
  <c r="AC1126" i="1" l="1"/>
  <c r="U1156" i="1"/>
  <c r="Z1156" i="1" s="1"/>
  <c r="Y1124" i="1"/>
  <c r="Z1124" i="1"/>
  <c r="AA1124" i="1"/>
  <c r="AC1118" i="1"/>
  <c r="U1148" i="1"/>
  <c r="P1127" i="1"/>
  <c r="K1136" i="1" s="1"/>
  <c r="N1138" i="1" s="1"/>
  <c r="AC1117" i="1"/>
  <c r="U1147" i="1"/>
  <c r="T1152" i="1"/>
  <c r="X1122" i="1"/>
  <c r="AH1117" i="1"/>
  <c r="V1147" i="1"/>
  <c r="Q1127" i="1"/>
  <c r="L1136" i="1" s="1"/>
  <c r="N1139" i="1" s="1"/>
  <c r="X1117" i="1"/>
  <c r="T1147" i="1"/>
  <c r="O1127" i="1"/>
  <c r="J1136" i="1" s="1"/>
  <c r="N1137" i="1" s="1"/>
  <c r="AA1120" i="1"/>
  <c r="Y1120" i="1"/>
  <c r="Z1120" i="1"/>
  <c r="AI1121" i="1"/>
  <c r="AJ1121" i="1"/>
  <c r="AK1121" i="1"/>
  <c r="X1118" i="1"/>
  <c r="T1148" i="1"/>
  <c r="X1126" i="1"/>
  <c r="T1156" i="1"/>
  <c r="AJ1125" i="1"/>
  <c r="AI1125" i="1"/>
  <c r="AK1125" i="1"/>
  <c r="AC1119" i="1"/>
  <c r="U1149" i="1"/>
  <c r="AH1126" i="1"/>
  <c r="V1156" i="1"/>
  <c r="AE1121" i="1"/>
  <c r="AD1121" i="1"/>
  <c r="AF1121" i="1"/>
  <c r="AI1120" i="1"/>
  <c r="AJ1120" i="1"/>
  <c r="AK1120" i="1"/>
  <c r="X1119" i="1"/>
  <c r="T1149" i="1"/>
  <c r="Z1125" i="1"/>
  <c r="Y1125" i="1"/>
  <c r="AA1125" i="1"/>
  <c r="AI1122" i="1"/>
  <c r="AJ1122" i="1"/>
  <c r="AK1122" i="1"/>
  <c r="AH1119" i="1"/>
  <c r="V1149" i="1"/>
  <c r="AC1122" i="1"/>
  <c r="U1152" i="1"/>
  <c r="AJ1123" i="1"/>
  <c r="AI1123" i="1"/>
  <c r="AK1123" i="1"/>
  <c r="AI1124" i="1"/>
  <c r="AJ1124" i="1"/>
  <c r="AK1124" i="1"/>
  <c r="AJ1118" i="1"/>
  <c r="AI1118" i="1"/>
  <c r="AK1118" i="1"/>
  <c r="Z1117" i="1" l="1"/>
  <c r="Y1117" i="1"/>
  <c r="AA1117" i="1"/>
  <c r="AD1118" i="1"/>
  <c r="AE1118" i="1"/>
  <c r="AF1118" i="1"/>
  <c r="AJ1117" i="1"/>
  <c r="AI1117" i="1"/>
  <c r="AI1127" i="1" s="1"/>
  <c r="AK1117" i="1"/>
  <c r="AE1119" i="1"/>
  <c r="AD1119" i="1"/>
  <c r="AF1119" i="1"/>
  <c r="AD1122" i="1"/>
  <c r="AF1122" i="1"/>
  <c r="AE1122" i="1"/>
  <c r="Y1122" i="1"/>
  <c r="AA1122" i="1"/>
  <c r="Z1122" i="1"/>
  <c r="Y1126" i="1"/>
  <c r="AA1126" i="1"/>
  <c r="Z1126" i="1"/>
  <c r="AJ1119" i="1"/>
  <c r="AI1119" i="1"/>
  <c r="AK1119" i="1"/>
  <c r="Z1119" i="1"/>
  <c r="AA1119" i="1"/>
  <c r="Y1119" i="1"/>
  <c r="AI1126" i="1"/>
  <c r="AJ1126" i="1"/>
  <c r="AK1126" i="1"/>
  <c r="AA1118" i="1"/>
  <c r="Z1118" i="1"/>
  <c r="Y1118" i="1"/>
  <c r="AD1117" i="1"/>
  <c r="AE1117" i="1"/>
  <c r="AF1117" i="1"/>
  <c r="AD1126" i="1"/>
  <c r="AF1126" i="1"/>
  <c r="AE1126" i="1"/>
  <c r="AJ1127" i="1" l="1"/>
  <c r="L1138" i="1" s="1"/>
  <c r="P1139" i="1" s="1"/>
  <c r="P1149" i="1" s="1"/>
  <c r="P1171" i="1" s="1"/>
  <c r="AF1127" i="1"/>
  <c r="K1139" i="1" s="1"/>
  <c r="Q1138" i="1" s="1"/>
  <c r="Q1148" i="1" s="1"/>
  <c r="Q1170" i="1" s="1"/>
  <c r="AA1127" i="1"/>
  <c r="AD1127" i="1"/>
  <c r="K1137" i="1" s="1"/>
  <c r="Y1127" i="1"/>
  <c r="J1137" i="1" s="1"/>
  <c r="O1137" i="1" s="1"/>
  <c r="O1147" i="1" s="1"/>
  <c r="AE1127" i="1"/>
  <c r="K1138" i="1" s="1"/>
  <c r="P1138" i="1" s="1"/>
  <c r="P1148" i="1" s="1"/>
  <c r="P1170" i="1" s="1"/>
  <c r="AK1127" i="1"/>
  <c r="L1139" i="1" s="1"/>
  <c r="Q1139" i="1" s="1"/>
  <c r="Q1149" i="1" s="1"/>
  <c r="Q1171" i="1" s="1"/>
  <c r="Z1127" i="1"/>
  <c r="J1138" i="1" s="1"/>
  <c r="O1169" i="1" l="1"/>
  <c r="P1137" i="1"/>
  <c r="P1147" i="1" s="1"/>
  <c r="P1169" i="1" s="1"/>
  <c r="O1138" i="1"/>
  <c r="O1148" i="1" s="1"/>
  <c r="L1137" i="1"/>
  <c r="J1139" i="1"/>
  <c r="O1139" i="1" l="1"/>
  <c r="O1149" i="1" s="1"/>
  <c r="Q1137" i="1"/>
  <c r="Q1147" i="1" s="1"/>
  <c r="Y1153" i="1"/>
  <c r="Y1151" i="1"/>
  <c r="O1170" i="1"/>
  <c r="Z1147" i="1"/>
  <c r="Z1154" i="1"/>
  <c r="Z1151" i="1"/>
  <c r="Z1155" i="1"/>
  <c r="Z1153" i="1"/>
  <c r="Z1150" i="1"/>
  <c r="Z1148" i="1"/>
  <c r="Z1152" i="1"/>
  <c r="Z1149" i="1"/>
  <c r="Y1154" i="1"/>
  <c r="Y1155" i="1"/>
  <c r="Y1152" i="1"/>
  <c r="Y1149" i="1"/>
  <c r="Y1148" i="1"/>
  <c r="Y1147" i="1"/>
  <c r="U1169" i="1" l="1"/>
  <c r="U1176" i="1"/>
  <c r="U1175" i="1"/>
  <c r="U1177" i="1"/>
  <c r="U1173" i="1"/>
  <c r="U1172" i="1"/>
  <c r="U1178" i="1"/>
  <c r="U1170" i="1"/>
  <c r="U1174" i="1"/>
  <c r="U1171" i="1"/>
  <c r="Q1169" i="1"/>
  <c r="Y1150" i="1"/>
  <c r="Y1156" i="1"/>
  <c r="AA1147" i="1"/>
  <c r="AB1147" i="1" s="1"/>
  <c r="O1171" i="1"/>
  <c r="AA1154" i="1"/>
  <c r="AB1154" i="1" s="1"/>
  <c r="AA1155" i="1"/>
  <c r="AB1155" i="1" s="1"/>
  <c r="AA1151" i="1"/>
  <c r="AB1151" i="1" s="1"/>
  <c r="AA1153" i="1"/>
  <c r="AB1153" i="1" s="1"/>
  <c r="AA1150" i="1"/>
  <c r="AA1156" i="1"/>
  <c r="AA1148" i="1"/>
  <c r="AB1148" i="1" s="1"/>
  <c r="AA1152" i="1"/>
  <c r="AB1152" i="1" s="1"/>
  <c r="AA1149" i="1"/>
  <c r="AB1149" i="1" s="1"/>
  <c r="V1169" i="1" l="1"/>
  <c r="V1176" i="1"/>
  <c r="V1173" i="1"/>
  <c r="V1175" i="1"/>
  <c r="V1177" i="1"/>
  <c r="V1172" i="1"/>
  <c r="V1178" i="1"/>
  <c r="V1170" i="1"/>
  <c r="V1171" i="1"/>
  <c r="V1174" i="1"/>
  <c r="AB1150" i="1"/>
  <c r="AB1156" i="1"/>
  <c r="T1170" i="1"/>
  <c r="T1172" i="1"/>
  <c r="T1169" i="1"/>
  <c r="T1174" i="1"/>
  <c r="T1176" i="1"/>
  <c r="T1171" i="1"/>
  <c r="T1175" i="1"/>
  <c r="T1177" i="1"/>
  <c r="T1178" i="1"/>
  <c r="T1173" i="1"/>
  <c r="AB1157" i="1" l="1"/>
  <c r="AE1147" i="1" s="1"/>
  <c r="AE1218" i="1" s="1"/>
  <c r="AE1148" i="1"/>
  <c r="W1170" i="1"/>
  <c r="Z1170" i="1" s="1"/>
  <c r="K1190" i="1" s="1"/>
  <c r="P1190" i="1" s="1"/>
  <c r="W1173" i="1"/>
  <c r="Z1173" i="1" s="1"/>
  <c r="K1193" i="1" s="1"/>
  <c r="P1193" i="1" s="1"/>
  <c r="W1175" i="1"/>
  <c r="Z1175" i="1" s="1"/>
  <c r="K1195" i="1" s="1"/>
  <c r="P1195" i="1" s="1"/>
  <c r="W1178" i="1"/>
  <c r="Z1178" i="1" s="1"/>
  <c r="K1198" i="1" s="1"/>
  <c r="P1198" i="1" s="1"/>
  <c r="W1169" i="1"/>
  <c r="Z1169" i="1" s="1"/>
  <c r="K1189" i="1" s="1"/>
  <c r="P1189" i="1" s="1"/>
  <c r="W1176" i="1"/>
  <c r="Z1176" i="1" s="1"/>
  <c r="K1196" i="1" s="1"/>
  <c r="P1196" i="1" s="1"/>
  <c r="W1172" i="1"/>
  <c r="Z1172" i="1" s="1"/>
  <c r="K1192" i="1" s="1"/>
  <c r="P1192" i="1" s="1"/>
  <c r="W1177" i="1"/>
  <c r="Z1177" i="1" s="1"/>
  <c r="K1197" i="1" s="1"/>
  <c r="P1197" i="1" s="1"/>
  <c r="Y1177" i="1"/>
  <c r="J1197" i="1" s="1"/>
  <c r="O1197" i="1" s="1"/>
  <c r="W1171" i="1"/>
  <c r="Z1171" i="1" s="1"/>
  <c r="K1191" i="1" s="1"/>
  <c r="P1191" i="1" s="1"/>
  <c r="Y1171" i="1"/>
  <c r="J1191" i="1" s="1"/>
  <c r="O1191" i="1" s="1"/>
  <c r="W1174" i="1"/>
  <c r="Z1174" i="1" s="1"/>
  <c r="K1194" i="1" s="1"/>
  <c r="P1194" i="1" s="1"/>
  <c r="AA1170" i="1" l="1"/>
  <c r="L1190" i="1" s="1"/>
  <c r="Q1190" i="1" s="1"/>
  <c r="AA1175" i="1"/>
  <c r="L1195" i="1" s="1"/>
  <c r="Q1195" i="1" s="1"/>
  <c r="AA1178" i="1"/>
  <c r="L1198" i="1" s="1"/>
  <c r="Q1198" i="1" s="1"/>
  <c r="Y1170" i="1"/>
  <c r="J1190" i="1" s="1"/>
  <c r="O1190" i="1" s="1"/>
  <c r="T1220" i="1" s="1"/>
  <c r="AA1173" i="1"/>
  <c r="L1193" i="1" s="1"/>
  <c r="Q1193" i="1" s="1"/>
  <c r="Y1169" i="1"/>
  <c r="J1189" i="1" s="1"/>
  <c r="O1189" i="1" s="1"/>
  <c r="Y1178" i="1"/>
  <c r="J1198" i="1" s="1"/>
  <c r="O1198" i="1" s="1"/>
  <c r="X1198" i="1" s="1"/>
  <c r="Y1172" i="1"/>
  <c r="J1192" i="1" s="1"/>
  <c r="O1192" i="1" s="1"/>
  <c r="X1192" i="1" s="1"/>
  <c r="Y1173" i="1"/>
  <c r="J1193" i="1" s="1"/>
  <c r="O1193" i="1" s="1"/>
  <c r="X1193" i="1" s="1"/>
  <c r="AC1198" i="1"/>
  <c r="U1228" i="1"/>
  <c r="Z1228" i="1" s="1"/>
  <c r="AH1193" i="1"/>
  <c r="V1223" i="1"/>
  <c r="T1228" i="1"/>
  <c r="U1226" i="1"/>
  <c r="AC1196" i="1"/>
  <c r="AA1176" i="1"/>
  <c r="L1196" i="1" s="1"/>
  <c r="Q1196" i="1" s="1"/>
  <c r="AC1190" i="1"/>
  <c r="U1220" i="1"/>
  <c r="T1221" i="1"/>
  <c r="X1191" i="1"/>
  <c r="Y1176" i="1"/>
  <c r="J1196" i="1" s="1"/>
  <c r="O1196" i="1" s="1"/>
  <c r="AA1174" i="1"/>
  <c r="L1194" i="1" s="1"/>
  <c r="Q1194" i="1" s="1"/>
  <c r="AH1195" i="1"/>
  <c r="V1225" i="1"/>
  <c r="V1220" i="1"/>
  <c r="AH1190" i="1"/>
  <c r="U1221" i="1"/>
  <c r="AC1191" i="1"/>
  <c r="AC1189" i="1"/>
  <c r="P1199" i="1"/>
  <c r="K1208" i="1" s="1"/>
  <c r="N1210" i="1" s="1"/>
  <c r="U1219" i="1"/>
  <c r="Y1175" i="1"/>
  <c r="J1195" i="1" s="1"/>
  <c r="O1195" i="1" s="1"/>
  <c r="AA1177" i="1"/>
  <c r="L1197" i="1" s="1"/>
  <c r="Q1197" i="1" s="1"/>
  <c r="V1228" i="1"/>
  <c r="AH1198" i="1"/>
  <c r="X1197" i="1"/>
  <c r="T1227" i="1"/>
  <c r="X1189" i="1"/>
  <c r="T1219" i="1"/>
  <c r="U1225" i="1"/>
  <c r="AC1195" i="1"/>
  <c r="AA1172" i="1"/>
  <c r="L1192" i="1" s="1"/>
  <c r="Q1192" i="1" s="1"/>
  <c r="Y1174" i="1"/>
  <c r="J1194" i="1" s="1"/>
  <c r="O1194" i="1" s="1"/>
  <c r="AC1197" i="1"/>
  <c r="U1227" i="1"/>
  <c r="AA1169" i="1"/>
  <c r="L1189" i="1" s="1"/>
  <c r="Q1189" i="1" s="1"/>
  <c r="AC1194" i="1"/>
  <c r="U1224" i="1"/>
  <c r="AC1192" i="1"/>
  <c r="U1222" i="1"/>
  <c r="AA1171" i="1"/>
  <c r="L1191" i="1" s="1"/>
  <c r="Q1191" i="1" s="1"/>
  <c r="AC1193" i="1"/>
  <c r="U1223" i="1"/>
  <c r="X1190" i="1" l="1"/>
  <c r="T1222" i="1"/>
  <c r="T1223" i="1"/>
  <c r="V1222" i="1"/>
  <c r="AH1192" i="1"/>
  <c r="AI1198" i="1"/>
  <c r="AJ1198" i="1"/>
  <c r="AK1198" i="1"/>
  <c r="AA1190" i="1"/>
  <c r="Y1190" i="1"/>
  <c r="Z1190" i="1"/>
  <c r="AF1194" i="1"/>
  <c r="AE1194" i="1"/>
  <c r="AD1194" i="1"/>
  <c r="AE1195" i="1"/>
  <c r="AD1195" i="1"/>
  <c r="AF1195" i="1"/>
  <c r="AI1190" i="1"/>
  <c r="AJ1190" i="1"/>
  <c r="AK1190" i="1"/>
  <c r="AH1197" i="1"/>
  <c r="V1227" i="1"/>
  <c r="Y1192" i="1"/>
  <c r="Z1192" i="1"/>
  <c r="AA1192" i="1"/>
  <c r="Z1193" i="1"/>
  <c r="AA1193" i="1"/>
  <c r="Y1193" i="1"/>
  <c r="T1225" i="1"/>
  <c r="X1195" i="1"/>
  <c r="AA1198" i="1"/>
  <c r="Z1198" i="1"/>
  <c r="Y1198" i="1"/>
  <c r="AD1193" i="1"/>
  <c r="AE1193" i="1"/>
  <c r="AF1193" i="1"/>
  <c r="AH1189" i="1"/>
  <c r="V1219" i="1"/>
  <c r="Q1199" i="1"/>
  <c r="L1208" i="1" s="1"/>
  <c r="N1211" i="1" s="1"/>
  <c r="O1199" i="1"/>
  <c r="J1208" i="1" s="1"/>
  <c r="N1209" i="1" s="1"/>
  <c r="AJ1195" i="1"/>
  <c r="AI1195" i="1"/>
  <c r="AK1195" i="1"/>
  <c r="AF1190" i="1"/>
  <c r="AD1190" i="1"/>
  <c r="AE1190" i="1"/>
  <c r="V1224" i="1"/>
  <c r="AH1194" i="1"/>
  <c r="V1226" i="1"/>
  <c r="AH1196" i="1"/>
  <c r="AI1193" i="1"/>
  <c r="AJ1193" i="1"/>
  <c r="AK1193" i="1"/>
  <c r="AH1191" i="1"/>
  <c r="V1221" i="1"/>
  <c r="AD1189" i="1"/>
  <c r="AE1189" i="1"/>
  <c r="AF1189" i="1"/>
  <c r="T1226" i="1"/>
  <c r="X1196" i="1"/>
  <c r="AD1196" i="1"/>
  <c r="AE1196" i="1"/>
  <c r="AF1196" i="1"/>
  <c r="Y1189" i="1"/>
  <c r="Z1189" i="1"/>
  <c r="AA1189" i="1"/>
  <c r="AF1197" i="1"/>
  <c r="AD1197" i="1"/>
  <c r="AE1197" i="1"/>
  <c r="AD1192" i="1"/>
  <c r="AE1192" i="1"/>
  <c r="AF1192" i="1"/>
  <c r="X1194" i="1"/>
  <c r="T1224" i="1"/>
  <c r="Y1197" i="1"/>
  <c r="Z1197" i="1"/>
  <c r="AA1197" i="1"/>
  <c r="AE1191" i="1"/>
  <c r="AF1191" i="1"/>
  <c r="AD1191" i="1"/>
  <c r="Z1191" i="1"/>
  <c r="Y1191" i="1"/>
  <c r="AA1191" i="1"/>
  <c r="AF1198" i="1"/>
  <c r="AD1198" i="1"/>
  <c r="AE1198" i="1"/>
  <c r="AF1199" i="1" l="1"/>
  <c r="K1211" i="1" s="1"/>
  <c r="Q1210" i="1" s="1"/>
  <c r="Q1220" i="1" s="1"/>
  <c r="Q1242" i="1" s="1"/>
  <c r="AD1199" i="1"/>
  <c r="K1209" i="1" s="1"/>
  <c r="AI1196" i="1"/>
  <c r="AJ1196" i="1"/>
  <c r="AK1196" i="1"/>
  <c r="AE1199" i="1"/>
  <c r="K1210" i="1" s="1"/>
  <c r="P1210" i="1" s="1"/>
  <c r="P1220" i="1" s="1"/>
  <c r="P1242" i="1" s="1"/>
  <c r="AI1194" i="1"/>
  <c r="AJ1194" i="1"/>
  <c r="AK1194" i="1"/>
  <c r="O1210" i="1"/>
  <c r="O1220" i="1" s="1"/>
  <c r="AJ1191" i="1"/>
  <c r="AI1191" i="1"/>
  <c r="AK1191" i="1"/>
  <c r="Z1195" i="1"/>
  <c r="AA1195" i="1"/>
  <c r="Y1195" i="1"/>
  <c r="AA1194" i="1"/>
  <c r="Y1194" i="1"/>
  <c r="Z1194" i="1"/>
  <c r="AI1189" i="1"/>
  <c r="AJ1189" i="1"/>
  <c r="AK1189" i="1"/>
  <c r="AI1197" i="1"/>
  <c r="AJ1197" i="1"/>
  <c r="AK1197" i="1"/>
  <c r="AI1192" i="1"/>
  <c r="AJ1192" i="1"/>
  <c r="AK1192" i="1"/>
  <c r="Y1196" i="1"/>
  <c r="AA1196" i="1"/>
  <c r="Z1196" i="1"/>
  <c r="Y1199" i="1" l="1"/>
  <c r="J1209" i="1" s="1"/>
  <c r="O1209" i="1" s="1"/>
  <c r="AA1199" i="1"/>
  <c r="AJ1199" i="1"/>
  <c r="L1210" i="1" s="1"/>
  <c r="P1211" i="1" s="1"/>
  <c r="P1221" i="1" s="1"/>
  <c r="P1243" i="1" s="1"/>
  <c r="Z1199" i="1"/>
  <c r="J1210" i="1" s="1"/>
  <c r="AK1199" i="1"/>
  <c r="L1211" i="1" s="1"/>
  <c r="Q1211" i="1" s="1"/>
  <c r="Q1221" i="1" s="1"/>
  <c r="Q1243" i="1" s="1"/>
  <c r="L1209" i="1"/>
  <c r="J1211" i="1"/>
  <c r="O1219" i="1"/>
  <c r="P1209" i="1"/>
  <c r="P1219" i="1" s="1"/>
  <c r="P1241" i="1" s="1"/>
  <c r="AI1199" i="1"/>
  <c r="O1242" i="1"/>
  <c r="Z1219" i="1"/>
  <c r="Z1226" i="1"/>
  <c r="Z1223" i="1"/>
  <c r="Z1225" i="1"/>
  <c r="Z1227" i="1"/>
  <c r="Z1222" i="1"/>
  <c r="Z1220" i="1"/>
  <c r="Z1224" i="1"/>
  <c r="Z1221" i="1"/>
  <c r="U1241" i="1" l="1"/>
  <c r="U1248" i="1"/>
  <c r="U1247" i="1"/>
  <c r="U1249" i="1"/>
  <c r="U1245" i="1"/>
  <c r="U1244" i="1"/>
  <c r="U1250" i="1"/>
  <c r="U1242" i="1"/>
  <c r="U1246" i="1"/>
  <c r="U1243" i="1"/>
  <c r="O1241" i="1"/>
  <c r="O1211" i="1"/>
  <c r="O1221" i="1" s="1"/>
  <c r="Q1209" i="1"/>
  <c r="Q1219" i="1" s="1"/>
  <c r="Q1241" i="1" s="1"/>
  <c r="Y1227" i="1" l="1"/>
  <c r="Y1226" i="1"/>
  <c r="Y1224" i="1"/>
  <c r="Y1219" i="1"/>
  <c r="Y1223" i="1"/>
  <c r="T1241" i="1"/>
  <c r="T1248" i="1"/>
  <c r="T1249" i="1"/>
  <c r="T1245" i="1"/>
  <c r="T1247" i="1"/>
  <c r="T1244" i="1"/>
  <c r="T1250" i="1"/>
  <c r="T1242" i="1"/>
  <c r="T1246" i="1"/>
  <c r="T1243" i="1"/>
  <c r="O1243" i="1"/>
  <c r="AA1219" i="1"/>
  <c r="AA1226" i="1"/>
  <c r="AA1227" i="1"/>
  <c r="AB1227" i="1" s="1"/>
  <c r="AA1225" i="1"/>
  <c r="AA1223" i="1"/>
  <c r="AA1222" i="1"/>
  <c r="AA1220" i="1"/>
  <c r="AA1228" i="1"/>
  <c r="AA1224" i="1"/>
  <c r="AA1221" i="1"/>
  <c r="Y1228" i="1"/>
  <c r="Y1225" i="1"/>
  <c r="AB1225" i="1" s="1"/>
  <c r="Y1221" i="1"/>
  <c r="Y1220" i="1"/>
  <c r="Y1222" i="1"/>
  <c r="AB1222" i="1" s="1"/>
  <c r="AB1220" i="1" l="1"/>
  <c r="AB1219" i="1"/>
  <c r="V1241" i="1"/>
  <c r="V1248" i="1"/>
  <c r="W1248" i="1" s="1"/>
  <c r="Z1248" i="1" s="1"/>
  <c r="K1268" i="1" s="1"/>
  <c r="P1268" i="1" s="1"/>
  <c r="V1245" i="1"/>
  <c r="V1249" i="1"/>
  <c r="V1247" i="1"/>
  <c r="W1247" i="1" s="1"/>
  <c r="V1244" i="1"/>
  <c r="V1250" i="1"/>
  <c r="V1242" i="1"/>
  <c r="V1243" i="1"/>
  <c r="V1246" i="1"/>
  <c r="W1245" i="1"/>
  <c r="Z1245" i="1" s="1"/>
  <c r="K1265" i="1" s="1"/>
  <c r="P1265" i="1" s="1"/>
  <c r="AB1224" i="1"/>
  <c r="W1249" i="1"/>
  <c r="Z1249" i="1" s="1"/>
  <c r="K1269" i="1" s="1"/>
  <c r="P1269" i="1" s="1"/>
  <c r="Y1249" i="1"/>
  <c r="J1269" i="1" s="1"/>
  <c r="O1269" i="1" s="1"/>
  <c r="AB1226" i="1"/>
  <c r="AB1221" i="1"/>
  <c r="W1241" i="1"/>
  <c r="Z1241" i="1" s="1"/>
  <c r="K1261" i="1" s="1"/>
  <c r="P1261" i="1" s="1"/>
  <c r="W1242" i="1"/>
  <c r="Z1242" i="1" s="1"/>
  <c r="K1262" i="1" s="1"/>
  <c r="P1262" i="1" s="1"/>
  <c r="AB1223" i="1"/>
  <c r="AB1228" i="1"/>
  <c r="W1250" i="1"/>
  <c r="Z1250" i="1" s="1"/>
  <c r="K1270" i="1" s="1"/>
  <c r="P1270" i="1" s="1"/>
  <c r="Y1242" i="1" l="1"/>
  <c r="J1262" i="1" s="1"/>
  <c r="O1262" i="1" s="1"/>
  <c r="AB1229" i="1"/>
  <c r="AE1219" i="1" s="1"/>
  <c r="AE1290" i="1" s="1"/>
  <c r="Z1247" i="1"/>
  <c r="K1267" i="1" s="1"/>
  <c r="P1267" i="1" s="1"/>
  <c r="Y1247" i="1"/>
  <c r="J1267" i="1" s="1"/>
  <c r="O1267" i="1" s="1"/>
  <c r="X1262" i="1"/>
  <c r="T1292" i="1"/>
  <c r="Y1248" i="1"/>
  <c r="J1268" i="1" s="1"/>
  <c r="O1268" i="1" s="1"/>
  <c r="U1295" i="1"/>
  <c r="AC1265" i="1"/>
  <c r="AA1245" i="1"/>
  <c r="L1265" i="1" s="1"/>
  <c r="Q1265" i="1" s="1"/>
  <c r="AA1248" i="1"/>
  <c r="L1268" i="1" s="1"/>
  <c r="Q1268" i="1" s="1"/>
  <c r="AA1241" i="1"/>
  <c r="L1261" i="1" s="1"/>
  <c r="Q1261" i="1" s="1"/>
  <c r="AC1262" i="1"/>
  <c r="U1292" i="1"/>
  <c r="AA1242" i="1"/>
  <c r="L1262" i="1" s="1"/>
  <c r="Q1262" i="1" s="1"/>
  <c r="AC1261" i="1"/>
  <c r="U1291" i="1"/>
  <c r="W1246" i="1"/>
  <c r="T1299" i="1"/>
  <c r="X1269" i="1"/>
  <c r="AA1250" i="1"/>
  <c r="L1270" i="1" s="1"/>
  <c r="Q1270" i="1" s="1"/>
  <c r="AC1268" i="1"/>
  <c r="U1298" i="1"/>
  <c r="Y1241" i="1"/>
  <c r="J1261" i="1" s="1"/>
  <c r="O1261" i="1" s="1"/>
  <c r="AC1269" i="1"/>
  <c r="U1299" i="1"/>
  <c r="U1300" i="1"/>
  <c r="Z1300" i="1" s="1"/>
  <c r="AC1270" i="1"/>
  <c r="Y1250" i="1"/>
  <c r="J1270" i="1" s="1"/>
  <c r="O1270" i="1" s="1"/>
  <c r="AA1247" i="1"/>
  <c r="L1267" i="1" s="1"/>
  <c r="Q1267" i="1" s="1"/>
  <c r="W1244" i="1"/>
  <c r="AA1244" i="1" s="1"/>
  <c r="L1264" i="1" s="1"/>
  <c r="Q1264" i="1" s="1"/>
  <c r="W1243" i="1"/>
  <c r="Y1245" i="1"/>
  <c r="J1265" i="1" s="1"/>
  <c r="O1265" i="1" s="1"/>
  <c r="AA1249" i="1"/>
  <c r="L1269" i="1" s="1"/>
  <c r="Q1269" i="1" s="1"/>
  <c r="AE1220" i="1" l="1"/>
  <c r="AH1265" i="1"/>
  <c r="V1295" i="1"/>
  <c r="AH1262" i="1"/>
  <c r="V1292" i="1"/>
  <c r="AD1265" i="1"/>
  <c r="AE1265" i="1"/>
  <c r="AF1265" i="1"/>
  <c r="AD1270" i="1"/>
  <c r="AE1270" i="1"/>
  <c r="AF1270" i="1"/>
  <c r="AH1264" i="1"/>
  <c r="V1294" i="1"/>
  <c r="Z1246" i="1"/>
  <c r="K1266" i="1" s="1"/>
  <c r="P1266" i="1" s="1"/>
  <c r="Y1246" i="1"/>
  <c r="J1266" i="1" s="1"/>
  <c r="O1266" i="1" s="1"/>
  <c r="AE1262" i="1"/>
  <c r="AF1262" i="1"/>
  <c r="AD1262" i="1"/>
  <c r="T1298" i="1"/>
  <c r="X1268" i="1"/>
  <c r="Z1243" i="1"/>
  <c r="K1263" i="1" s="1"/>
  <c r="P1263" i="1" s="1"/>
  <c r="Y1243" i="1"/>
  <c r="J1263" i="1" s="1"/>
  <c r="O1263" i="1" s="1"/>
  <c r="AF1269" i="1"/>
  <c r="AD1269" i="1"/>
  <c r="AE1269" i="1"/>
  <c r="V1291" i="1"/>
  <c r="AH1261" i="1"/>
  <c r="AH1270" i="1"/>
  <c r="V1300" i="1"/>
  <c r="V1299" i="1"/>
  <c r="AH1269" i="1"/>
  <c r="Z1244" i="1"/>
  <c r="K1264" i="1" s="1"/>
  <c r="P1264" i="1" s="1"/>
  <c r="Y1244" i="1"/>
  <c r="J1264" i="1" s="1"/>
  <c r="O1264" i="1" s="1"/>
  <c r="X1261" i="1"/>
  <c r="T1291" i="1"/>
  <c r="AD1261" i="1"/>
  <c r="AF1261" i="1"/>
  <c r="AE1261" i="1"/>
  <c r="AA1243" i="1"/>
  <c r="L1263" i="1" s="1"/>
  <c r="Q1263" i="1" s="1"/>
  <c r="Y1262" i="1"/>
  <c r="Z1262" i="1"/>
  <c r="AA1262" i="1"/>
  <c r="X1265" i="1"/>
  <c r="T1295" i="1"/>
  <c r="V1297" i="1"/>
  <c r="AH1267" i="1"/>
  <c r="AH1268" i="1"/>
  <c r="V1298" i="1"/>
  <c r="X1267" i="1"/>
  <c r="T1297" i="1"/>
  <c r="Y1269" i="1"/>
  <c r="Z1269" i="1"/>
  <c r="AA1269" i="1"/>
  <c r="X1270" i="1"/>
  <c r="T1300" i="1"/>
  <c r="AE1268" i="1"/>
  <c r="AF1268" i="1"/>
  <c r="AD1268" i="1"/>
  <c r="AA1246" i="1"/>
  <c r="L1266" i="1" s="1"/>
  <c r="Q1266" i="1" s="1"/>
  <c r="U1297" i="1"/>
  <c r="AC1267" i="1"/>
  <c r="Q1271" i="1" l="1"/>
  <c r="L1280" i="1" s="1"/>
  <c r="N1283" i="1" s="1"/>
  <c r="AI1269" i="1"/>
  <c r="AJ1269" i="1"/>
  <c r="AK1269" i="1"/>
  <c r="X1266" i="1"/>
  <c r="T1296" i="1"/>
  <c r="AD1267" i="1"/>
  <c r="AE1267" i="1"/>
  <c r="AF1267" i="1"/>
  <c r="U1296" i="1"/>
  <c r="AC1266" i="1"/>
  <c r="AH1266" i="1"/>
  <c r="V1296" i="1"/>
  <c r="AC1263" i="1"/>
  <c r="U1293" i="1"/>
  <c r="P1271" i="1"/>
  <c r="K1280" i="1" s="1"/>
  <c r="N1282" i="1" s="1"/>
  <c r="Z1270" i="1"/>
  <c r="Y1270" i="1"/>
  <c r="AA1270" i="1"/>
  <c r="X1263" i="1"/>
  <c r="T1293" i="1"/>
  <c r="O1271" i="1"/>
  <c r="J1280" i="1" s="1"/>
  <c r="N1281" i="1" s="1"/>
  <c r="AI1261" i="1"/>
  <c r="AJ1261" i="1"/>
  <c r="AK1261" i="1"/>
  <c r="Y1268" i="1"/>
  <c r="Z1268" i="1"/>
  <c r="AA1268" i="1"/>
  <c r="AJ1264" i="1"/>
  <c r="AI1264" i="1"/>
  <c r="AK1264" i="1"/>
  <c r="AI1262" i="1"/>
  <c r="AJ1262" i="1"/>
  <c r="AK1262" i="1"/>
  <c r="AJ1270" i="1"/>
  <c r="AI1270" i="1"/>
  <c r="AK1270" i="1"/>
  <c r="Y1267" i="1"/>
  <c r="AA1267" i="1"/>
  <c r="Z1267" i="1"/>
  <c r="Y1261" i="1"/>
  <c r="Z1261" i="1"/>
  <c r="AA1261" i="1"/>
  <c r="AI1267" i="1"/>
  <c r="AJ1267" i="1"/>
  <c r="AK1267" i="1"/>
  <c r="AA1265" i="1"/>
  <c r="Y1265" i="1"/>
  <c r="Z1265" i="1"/>
  <c r="T1294" i="1"/>
  <c r="X1264" i="1"/>
  <c r="AI1265" i="1"/>
  <c r="AJ1265" i="1"/>
  <c r="AK1265" i="1"/>
  <c r="AI1268" i="1"/>
  <c r="AJ1268" i="1"/>
  <c r="AK1268" i="1"/>
  <c r="V1293" i="1"/>
  <c r="AH1263" i="1"/>
  <c r="U1294" i="1"/>
  <c r="AC1264" i="1"/>
  <c r="AD1263" i="1" l="1"/>
  <c r="AE1263" i="1"/>
  <c r="AF1263" i="1"/>
  <c r="AE1264" i="1"/>
  <c r="AD1264" i="1"/>
  <c r="AF1264" i="1"/>
  <c r="AA1263" i="1"/>
  <c r="Y1263" i="1"/>
  <c r="Z1263" i="1"/>
  <c r="AI1266" i="1"/>
  <c r="AJ1266" i="1"/>
  <c r="AK1266" i="1"/>
  <c r="Y1266" i="1"/>
  <c r="Z1266" i="1"/>
  <c r="AA1266" i="1"/>
  <c r="AJ1263" i="1"/>
  <c r="AJ1271" i="1" s="1"/>
  <c r="L1282" i="1" s="1"/>
  <c r="P1283" i="1" s="1"/>
  <c r="P1293" i="1" s="1"/>
  <c r="P1315" i="1" s="1"/>
  <c r="AI1263" i="1"/>
  <c r="AI1271" i="1" s="1"/>
  <c r="AK1263" i="1"/>
  <c r="AE1266" i="1"/>
  <c r="AD1266" i="1"/>
  <c r="AF1266" i="1"/>
  <c r="Y1264" i="1"/>
  <c r="Z1264" i="1"/>
  <c r="AA1264" i="1"/>
  <c r="AA1271" i="1" l="1"/>
  <c r="Z1271" i="1"/>
  <c r="J1282" i="1" s="1"/>
  <c r="AK1271" i="1"/>
  <c r="L1283" i="1" s="1"/>
  <c r="Q1283" i="1" s="1"/>
  <c r="Q1293" i="1" s="1"/>
  <c r="Q1315" i="1" s="1"/>
  <c r="Y1271" i="1"/>
  <c r="J1281" i="1" s="1"/>
  <c r="O1281" i="1" s="1"/>
  <c r="O1291" i="1" s="1"/>
  <c r="O1313" i="1" s="1"/>
  <c r="L1281" i="1"/>
  <c r="J1283" i="1"/>
  <c r="AF1271" i="1"/>
  <c r="K1283" i="1" s="1"/>
  <c r="Q1282" i="1" s="1"/>
  <c r="Q1292" i="1" s="1"/>
  <c r="Q1314" i="1" s="1"/>
  <c r="AE1271" i="1"/>
  <c r="K1282" i="1" s="1"/>
  <c r="P1282" i="1" s="1"/>
  <c r="P1292" i="1" s="1"/>
  <c r="P1314" i="1" s="1"/>
  <c r="AD1271" i="1"/>
  <c r="K1281" i="1" s="1"/>
  <c r="O1282" i="1" l="1"/>
  <c r="O1292" i="1" s="1"/>
  <c r="P1281" i="1"/>
  <c r="P1291" i="1" s="1"/>
  <c r="O1283" i="1"/>
  <c r="O1293" i="1" s="1"/>
  <c r="Q1281" i="1" l="1"/>
  <c r="Q1291" i="1" s="1"/>
  <c r="Q1313" i="1" s="1"/>
  <c r="O1315" i="1"/>
  <c r="AA1291" i="1"/>
  <c r="AA1298" i="1"/>
  <c r="AA1297" i="1"/>
  <c r="AA1299" i="1"/>
  <c r="AA1295" i="1"/>
  <c r="AA1294" i="1"/>
  <c r="AA1300" i="1"/>
  <c r="AA1292" i="1"/>
  <c r="AA1293" i="1"/>
  <c r="AA1296" i="1"/>
  <c r="P1313" i="1"/>
  <c r="Y1294" i="1"/>
  <c r="Y1297" i="1"/>
  <c r="Y1292" i="1"/>
  <c r="Y1299" i="1"/>
  <c r="Y1300" i="1"/>
  <c r="Y1293" i="1"/>
  <c r="Y1291" i="1"/>
  <c r="Y1296" i="1"/>
  <c r="Y1298" i="1"/>
  <c r="Y1295" i="1"/>
  <c r="O1314" i="1"/>
  <c r="Z1291" i="1"/>
  <c r="Z1298" i="1"/>
  <c r="Z1295" i="1"/>
  <c r="Z1299" i="1"/>
  <c r="Z1297" i="1"/>
  <c r="Z1294" i="1"/>
  <c r="Z1292" i="1"/>
  <c r="Z1293" i="1"/>
  <c r="Z1296" i="1"/>
  <c r="AB1297" i="1" l="1"/>
  <c r="AB1298" i="1"/>
  <c r="AB1299" i="1"/>
  <c r="AB1292" i="1"/>
  <c r="U1313" i="1"/>
  <c r="U1320" i="1"/>
  <c r="U1317" i="1"/>
  <c r="U1321" i="1"/>
  <c r="U1319" i="1"/>
  <c r="U1316" i="1"/>
  <c r="U1314" i="1"/>
  <c r="U1322" i="1"/>
  <c r="U1318" i="1"/>
  <c r="U1315" i="1"/>
  <c r="AB1294" i="1"/>
  <c r="AB1295" i="1"/>
  <c r="AB1296" i="1"/>
  <c r="T1322" i="1"/>
  <c r="T1314" i="1"/>
  <c r="T1313" i="1"/>
  <c r="T1315" i="1"/>
  <c r="T1321" i="1"/>
  <c r="T1320" i="1"/>
  <c r="T1318" i="1"/>
  <c r="T1317" i="1"/>
  <c r="T1319" i="1"/>
  <c r="T1316" i="1"/>
  <c r="AB1291" i="1"/>
  <c r="AB1293" i="1"/>
  <c r="AB1300" i="1"/>
  <c r="V1313" i="1"/>
  <c r="V1320" i="1"/>
  <c r="V1319" i="1"/>
  <c r="V1317" i="1"/>
  <c r="V1321" i="1"/>
  <c r="V1316" i="1"/>
  <c r="V1314" i="1"/>
  <c r="V1322" i="1"/>
  <c r="V1315" i="1"/>
  <c r="V1318" i="1"/>
  <c r="AB1301" i="1" l="1"/>
  <c r="AE1291" i="1" s="1"/>
  <c r="AE1362" i="1" s="1"/>
  <c r="W1313" i="1"/>
  <c r="Z1313" i="1" s="1"/>
  <c r="K1333" i="1" s="1"/>
  <c r="P1333" i="1" s="1"/>
  <c r="Y1313" i="1"/>
  <c r="J1333" i="1" s="1"/>
  <c r="O1333" i="1" s="1"/>
  <c r="W1316" i="1"/>
  <c r="Z1316" i="1" s="1"/>
  <c r="K1336" i="1" s="1"/>
  <c r="P1336" i="1" s="1"/>
  <c r="W1314" i="1"/>
  <c r="Y1314" i="1" s="1"/>
  <c r="J1334" i="1" s="1"/>
  <c r="O1334" i="1" s="1"/>
  <c r="W1319" i="1"/>
  <c r="Y1319" i="1" s="1"/>
  <c r="J1339" i="1" s="1"/>
  <c r="O1339" i="1" s="1"/>
  <c r="W1322" i="1"/>
  <c r="Z1322" i="1" s="1"/>
  <c r="K1342" i="1" s="1"/>
  <c r="P1342" i="1" s="1"/>
  <c r="W1317" i="1"/>
  <c r="Y1317" i="1" s="1"/>
  <c r="J1337" i="1" s="1"/>
  <c r="O1337" i="1" s="1"/>
  <c r="W1318" i="1"/>
  <c r="Z1318" i="1" s="1"/>
  <c r="K1338" i="1" s="1"/>
  <c r="P1338" i="1" s="1"/>
  <c r="Y1318" i="1"/>
  <c r="J1338" i="1" s="1"/>
  <c r="O1338" i="1" s="1"/>
  <c r="AA1313" i="1"/>
  <c r="L1333" i="1" s="1"/>
  <c r="Q1333" i="1" s="1"/>
  <c r="W1320" i="1"/>
  <c r="AA1320" i="1" s="1"/>
  <c r="L1340" i="1" s="1"/>
  <c r="Q1340" i="1" s="1"/>
  <c r="AA1316" i="1"/>
  <c r="L1336" i="1" s="1"/>
  <c r="Q1336" i="1" s="1"/>
  <c r="AA1318" i="1"/>
  <c r="L1338" i="1" s="1"/>
  <c r="Q1338" i="1" s="1"/>
  <c r="AA1322" i="1"/>
  <c r="L1342" i="1" s="1"/>
  <c r="Q1342" i="1" s="1"/>
  <c r="W1321" i="1"/>
  <c r="Y1321" i="1" s="1"/>
  <c r="J1341" i="1" s="1"/>
  <c r="O1341" i="1" s="1"/>
  <c r="Z1320" i="1"/>
  <c r="K1340" i="1" s="1"/>
  <c r="P1340" i="1" s="1"/>
  <c r="W1315" i="1"/>
  <c r="Z1315" i="1" s="1"/>
  <c r="K1335" i="1" s="1"/>
  <c r="P1335" i="1" s="1"/>
  <c r="AA1319" i="1" l="1"/>
  <c r="L1339" i="1" s="1"/>
  <c r="Q1339" i="1" s="1"/>
  <c r="Y1320" i="1"/>
  <c r="J1340" i="1" s="1"/>
  <c r="O1340" i="1" s="1"/>
  <c r="Y1322" i="1"/>
  <c r="J1342" i="1" s="1"/>
  <c r="O1342" i="1" s="1"/>
  <c r="T1372" i="1" s="1"/>
  <c r="Y1316" i="1"/>
  <c r="J1336" i="1" s="1"/>
  <c r="O1336" i="1" s="1"/>
  <c r="X1336" i="1" s="1"/>
  <c r="AE1292" i="1"/>
  <c r="Z1317" i="1"/>
  <c r="K1337" i="1" s="1"/>
  <c r="P1337" i="1" s="1"/>
  <c r="Z1319" i="1"/>
  <c r="K1339" i="1" s="1"/>
  <c r="P1339" i="1" s="1"/>
  <c r="U1369" i="1" s="1"/>
  <c r="AA1317" i="1"/>
  <c r="L1337" i="1" s="1"/>
  <c r="Q1337" i="1" s="1"/>
  <c r="V1367" i="1" s="1"/>
  <c r="AA1314" i="1"/>
  <c r="L1334" i="1" s="1"/>
  <c r="Q1334" i="1" s="1"/>
  <c r="T1367" i="1"/>
  <c r="X1337" i="1"/>
  <c r="X1334" i="1"/>
  <c r="T1364" i="1"/>
  <c r="AC1335" i="1"/>
  <c r="U1365" i="1"/>
  <c r="U1372" i="1"/>
  <c r="Z1372" i="1" s="1"/>
  <c r="AC1342" i="1"/>
  <c r="X1341" i="1"/>
  <c r="T1371" i="1"/>
  <c r="AC1338" i="1"/>
  <c r="U1368" i="1"/>
  <c r="Y1315" i="1"/>
  <c r="J1335" i="1" s="1"/>
  <c r="O1335" i="1" s="1"/>
  <c r="AA1321" i="1"/>
  <c r="L1341" i="1" s="1"/>
  <c r="Q1341" i="1" s="1"/>
  <c r="AH1339" i="1"/>
  <c r="V1369" i="1"/>
  <c r="Z1321" i="1"/>
  <c r="K1341" i="1" s="1"/>
  <c r="P1341" i="1" s="1"/>
  <c r="AC1336" i="1"/>
  <c r="U1366" i="1"/>
  <c r="T1368" i="1"/>
  <c r="X1338" i="1"/>
  <c r="AH1336" i="1"/>
  <c r="V1366" i="1"/>
  <c r="AC1337" i="1"/>
  <c r="U1367" i="1"/>
  <c r="AH1340" i="1"/>
  <c r="V1370" i="1"/>
  <c r="X1339" i="1"/>
  <c r="T1369" i="1"/>
  <c r="X1333" i="1"/>
  <c r="T1363" i="1"/>
  <c r="AH1342" i="1"/>
  <c r="V1372" i="1"/>
  <c r="AA1315" i="1"/>
  <c r="L1335" i="1" s="1"/>
  <c r="Q1335" i="1" s="1"/>
  <c r="AC1340" i="1"/>
  <c r="U1370" i="1"/>
  <c r="T1370" i="1"/>
  <c r="X1340" i="1"/>
  <c r="AC1339" i="1"/>
  <c r="AH1338" i="1"/>
  <c r="V1368" i="1"/>
  <c r="U1363" i="1"/>
  <c r="AC1333" i="1"/>
  <c r="Z1314" i="1"/>
  <c r="K1334" i="1" s="1"/>
  <c r="P1334" i="1" s="1"/>
  <c r="AH1334" i="1"/>
  <c r="V1364" i="1"/>
  <c r="V1363" i="1"/>
  <c r="AH1333" i="1"/>
  <c r="P1343" i="1" l="1"/>
  <c r="K1352" i="1" s="1"/>
  <c r="N1354" i="1" s="1"/>
  <c r="X1342" i="1"/>
  <c r="T1366" i="1"/>
  <c r="AH1337" i="1"/>
  <c r="AI1337" i="1" s="1"/>
  <c r="AE1340" i="1"/>
  <c r="AF1340" i="1"/>
  <c r="AD1340" i="1"/>
  <c r="Y1339" i="1"/>
  <c r="AA1339" i="1"/>
  <c r="Z1339" i="1"/>
  <c r="AD1342" i="1"/>
  <c r="AE1342" i="1"/>
  <c r="AF1342" i="1"/>
  <c r="AK1337" i="1"/>
  <c r="AI1340" i="1"/>
  <c r="AJ1340" i="1"/>
  <c r="AK1340" i="1"/>
  <c r="V1371" i="1"/>
  <c r="AH1341" i="1"/>
  <c r="AI1342" i="1"/>
  <c r="AJ1342" i="1"/>
  <c r="AK1342" i="1"/>
  <c r="X1335" i="1"/>
  <c r="T1365" i="1"/>
  <c r="AD1335" i="1"/>
  <c r="AE1335" i="1"/>
  <c r="AF1335" i="1"/>
  <c r="Z1338" i="1"/>
  <c r="Y1338" i="1"/>
  <c r="AA1338" i="1"/>
  <c r="AI1334" i="1"/>
  <c r="AJ1334" i="1"/>
  <c r="AK1334" i="1"/>
  <c r="AD1339" i="1"/>
  <c r="AF1339" i="1"/>
  <c r="AE1339" i="1"/>
  <c r="AF1337" i="1"/>
  <c r="AD1337" i="1"/>
  <c r="AE1337" i="1"/>
  <c r="Y1336" i="1"/>
  <c r="Z1336" i="1"/>
  <c r="AA1336" i="1"/>
  <c r="AH1335" i="1"/>
  <c r="V1365" i="1"/>
  <c r="AC1334" i="1"/>
  <c r="U1364" i="1"/>
  <c r="AA1340" i="1"/>
  <c r="Z1340" i="1"/>
  <c r="Y1340" i="1"/>
  <c r="O1343" i="1"/>
  <c r="J1352" i="1" s="1"/>
  <c r="N1353" i="1" s="1"/>
  <c r="AD1338" i="1"/>
  <c r="AE1338" i="1"/>
  <c r="AF1338" i="1"/>
  <c r="Y1334" i="1"/>
  <c r="Z1334" i="1"/>
  <c r="AA1334" i="1"/>
  <c r="AJ1338" i="1"/>
  <c r="AI1338" i="1"/>
  <c r="AK1338" i="1"/>
  <c r="Q1343" i="1"/>
  <c r="L1352" i="1" s="1"/>
  <c r="N1355" i="1" s="1"/>
  <c r="AD1333" i="1"/>
  <c r="AE1333" i="1"/>
  <c r="AF1333" i="1"/>
  <c r="AA1333" i="1"/>
  <c r="Y1333" i="1"/>
  <c r="Z1333" i="1"/>
  <c r="AI1336" i="1"/>
  <c r="AJ1336" i="1"/>
  <c r="AK1336" i="1"/>
  <c r="AE1336" i="1"/>
  <c r="AF1336" i="1"/>
  <c r="AD1336" i="1"/>
  <c r="Y1337" i="1"/>
  <c r="Z1337" i="1"/>
  <c r="AA1337" i="1"/>
  <c r="AI1339" i="1"/>
  <c r="AJ1339" i="1"/>
  <c r="AK1339" i="1"/>
  <c r="AI1333" i="1"/>
  <c r="AJ1333" i="1"/>
  <c r="AK1333" i="1"/>
  <c r="Y1342" i="1"/>
  <c r="Z1342" i="1"/>
  <c r="AA1342" i="1"/>
  <c r="AC1341" i="1"/>
  <c r="U1371" i="1"/>
  <c r="Y1341" i="1"/>
  <c r="Z1341" i="1"/>
  <c r="AA1341" i="1"/>
  <c r="AJ1337" i="1" l="1"/>
  <c r="Y1335" i="1"/>
  <c r="Y1343" i="1" s="1"/>
  <c r="J1353" i="1" s="1"/>
  <c r="O1353" i="1" s="1"/>
  <c r="O1363" i="1" s="1"/>
  <c r="AA1335" i="1"/>
  <c r="AA1343" i="1" s="1"/>
  <c r="Z1335" i="1"/>
  <c r="Z1343" i="1" s="1"/>
  <c r="J1354" i="1" s="1"/>
  <c r="AE1341" i="1"/>
  <c r="AF1341" i="1"/>
  <c r="AD1341" i="1"/>
  <c r="AE1334" i="1"/>
  <c r="AE1343" i="1" s="1"/>
  <c r="K1354" i="1" s="1"/>
  <c r="P1354" i="1" s="1"/>
  <c r="P1364" i="1" s="1"/>
  <c r="P1386" i="1" s="1"/>
  <c r="AD1334" i="1"/>
  <c r="AF1334" i="1"/>
  <c r="AI1335" i="1"/>
  <c r="AK1335" i="1"/>
  <c r="AJ1335" i="1"/>
  <c r="AJ1343" i="1" s="1"/>
  <c r="L1354" i="1" s="1"/>
  <c r="P1355" i="1" s="1"/>
  <c r="P1365" i="1" s="1"/>
  <c r="P1387" i="1" s="1"/>
  <c r="AI1341" i="1"/>
  <c r="AJ1341" i="1"/>
  <c r="AK1341" i="1"/>
  <c r="AK1343" i="1" l="1"/>
  <c r="L1355" i="1" s="1"/>
  <c r="Q1355" i="1" s="1"/>
  <c r="Q1365" i="1" s="1"/>
  <c r="Q1387" i="1" s="1"/>
  <c r="AD1343" i="1"/>
  <c r="K1353" i="1" s="1"/>
  <c r="AI1343" i="1"/>
  <c r="AF1343" i="1"/>
  <c r="K1355" i="1" s="1"/>
  <c r="Q1354" i="1" s="1"/>
  <c r="Q1364" i="1" s="1"/>
  <c r="Q1386" i="1" s="1"/>
  <c r="P1353" i="1"/>
  <c r="P1363" i="1" s="1"/>
  <c r="P1385" i="1" s="1"/>
  <c r="O1354" i="1"/>
  <c r="O1364" i="1" s="1"/>
  <c r="O1385" i="1"/>
  <c r="J1355" i="1"/>
  <c r="L1353" i="1"/>
  <c r="O1386" i="1" l="1"/>
  <c r="Z1363" i="1"/>
  <c r="Z1370" i="1"/>
  <c r="Z1367" i="1"/>
  <c r="Z1369" i="1"/>
  <c r="Z1371" i="1"/>
  <c r="Z1366" i="1"/>
  <c r="Z1364" i="1"/>
  <c r="Z1365" i="1"/>
  <c r="Z1368" i="1"/>
  <c r="Q1353" i="1"/>
  <c r="Q1363" i="1" s="1"/>
  <c r="O1355" i="1"/>
  <c r="O1365" i="1" s="1"/>
  <c r="O1387" i="1" l="1"/>
  <c r="AA1363" i="1"/>
  <c r="AA1370" i="1"/>
  <c r="AA1367" i="1"/>
  <c r="AA1369" i="1"/>
  <c r="AA1371" i="1"/>
  <c r="AA1366" i="1"/>
  <c r="AA1364" i="1"/>
  <c r="AA1372" i="1"/>
  <c r="AA1365" i="1"/>
  <c r="AA1368" i="1"/>
  <c r="U1385" i="1"/>
  <c r="U1392" i="1"/>
  <c r="U1391" i="1"/>
  <c r="U1393" i="1"/>
  <c r="U1389" i="1"/>
  <c r="U1388" i="1"/>
  <c r="U1386" i="1"/>
  <c r="U1394" i="1"/>
  <c r="U1387" i="1"/>
  <c r="U1390" i="1"/>
  <c r="Q1385" i="1"/>
  <c r="Y1366" i="1"/>
  <c r="AB1366" i="1" s="1"/>
  <c r="Y1370" i="1"/>
  <c r="AB1370" i="1" s="1"/>
  <c r="Y1364" i="1"/>
  <c r="Y1365" i="1"/>
  <c r="AB1365" i="1" s="1"/>
  <c r="Y1367" i="1"/>
  <c r="Y1372" i="1"/>
  <c r="AB1372" i="1" s="1"/>
  <c r="Y1371" i="1"/>
  <c r="AB1371" i="1" s="1"/>
  <c r="Y1363" i="1"/>
  <c r="AB1363" i="1" s="1"/>
  <c r="Y1369" i="1"/>
  <c r="AB1369" i="1" s="1"/>
  <c r="Y1368" i="1"/>
  <c r="AB1368" i="1" s="1"/>
  <c r="AB1367" i="1" l="1"/>
  <c r="T1385" i="1"/>
  <c r="T1387" i="1"/>
  <c r="T1392" i="1"/>
  <c r="T1390" i="1"/>
  <c r="T1391" i="1"/>
  <c r="T1393" i="1"/>
  <c r="T1389" i="1"/>
  <c r="T1388" i="1"/>
  <c r="T1394" i="1"/>
  <c r="T1386" i="1"/>
  <c r="AB1364" i="1"/>
  <c r="AB1373" i="1" s="1"/>
  <c r="AE1363" i="1" s="1"/>
  <c r="V1385" i="1"/>
  <c r="V1392" i="1"/>
  <c r="V1393" i="1"/>
  <c r="V1391" i="1"/>
  <c r="V1389" i="1"/>
  <c r="V1388" i="1"/>
  <c r="V1394" i="1"/>
  <c r="V1386" i="1"/>
  <c r="V1390" i="1"/>
  <c r="V1387" i="1"/>
  <c r="AE1434" i="1" l="1"/>
  <c r="AE1364" i="1"/>
  <c r="W1393" i="1"/>
  <c r="Z1393" i="1" s="1"/>
  <c r="K1413" i="1" s="1"/>
  <c r="P1413" i="1" s="1"/>
  <c r="W1391" i="1"/>
  <c r="Z1391" i="1" s="1"/>
  <c r="K1411" i="1" s="1"/>
  <c r="P1411" i="1" s="1"/>
  <c r="W1390" i="1"/>
  <c r="Z1390" i="1" s="1"/>
  <c r="K1410" i="1" s="1"/>
  <c r="P1410" i="1" s="1"/>
  <c r="W1392" i="1"/>
  <c r="Z1392" i="1" s="1"/>
  <c r="K1412" i="1" s="1"/>
  <c r="P1412" i="1" s="1"/>
  <c r="W1386" i="1"/>
  <c r="Z1386" i="1" s="1"/>
  <c r="K1406" i="1" s="1"/>
  <c r="P1406" i="1" s="1"/>
  <c r="W1387" i="1"/>
  <c r="Z1387" i="1" s="1"/>
  <c r="K1407" i="1" s="1"/>
  <c r="P1407" i="1" s="1"/>
  <c r="W1394" i="1"/>
  <c r="Z1394" i="1" s="1"/>
  <c r="K1414" i="1" s="1"/>
  <c r="P1414" i="1" s="1"/>
  <c r="W1385" i="1"/>
  <c r="Z1385" i="1" s="1"/>
  <c r="K1405" i="1" s="1"/>
  <c r="P1405" i="1" s="1"/>
  <c r="Y1385" i="1"/>
  <c r="J1405" i="1" s="1"/>
  <c r="O1405" i="1" s="1"/>
  <c r="W1388" i="1"/>
  <c r="Z1388" i="1" s="1"/>
  <c r="K1408" i="1" s="1"/>
  <c r="P1408" i="1" s="1"/>
  <c r="W1389" i="1"/>
  <c r="Z1389" i="1" s="1"/>
  <c r="K1409" i="1" s="1"/>
  <c r="P1409" i="1" s="1"/>
  <c r="Y1388" i="1" l="1"/>
  <c r="J1408" i="1" s="1"/>
  <c r="O1408" i="1" s="1"/>
  <c r="Y1394" i="1"/>
  <c r="J1414" i="1" s="1"/>
  <c r="O1414" i="1" s="1"/>
  <c r="AA1388" i="1"/>
  <c r="L1408" i="1" s="1"/>
  <c r="Q1408" i="1" s="1"/>
  <c r="AA1393" i="1"/>
  <c r="L1413" i="1" s="1"/>
  <c r="Q1413" i="1" s="1"/>
  <c r="V1443" i="1" s="1"/>
  <c r="AA1387" i="1"/>
  <c r="L1407" i="1" s="1"/>
  <c r="Q1407" i="1" s="1"/>
  <c r="Y1386" i="1"/>
  <c r="J1406" i="1" s="1"/>
  <c r="O1406" i="1" s="1"/>
  <c r="X1406" i="1" s="1"/>
  <c r="AC1410" i="1"/>
  <c r="U1440" i="1"/>
  <c r="AC1406" i="1"/>
  <c r="U1436" i="1"/>
  <c r="U1441" i="1"/>
  <c r="AC1411" i="1"/>
  <c r="X1405" i="1"/>
  <c r="T1435" i="1"/>
  <c r="V1438" i="1"/>
  <c r="AH1408" i="1"/>
  <c r="Y1391" i="1"/>
  <c r="J1411" i="1" s="1"/>
  <c r="O1411" i="1" s="1"/>
  <c r="AC1409" i="1"/>
  <c r="U1439" i="1"/>
  <c r="AC1413" i="1"/>
  <c r="U1443" i="1"/>
  <c r="T1438" i="1"/>
  <c r="X1408" i="1"/>
  <c r="AA1389" i="1"/>
  <c r="L1409" i="1" s="1"/>
  <c r="Q1409" i="1" s="1"/>
  <c r="Y1392" i="1"/>
  <c r="J1412" i="1" s="1"/>
  <c r="O1412" i="1" s="1"/>
  <c r="Y1393" i="1"/>
  <c r="J1413" i="1" s="1"/>
  <c r="O1413" i="1" s="1"/>
  <c r="X1414" i="1"/>
  <c r="T1444" i="1"/>
  <c r="U1442" i="1"/>
  <c r="AC1412" i="1"/>
  <c r="AA1392" i="1"/>
  <c r="L1412" i="1" s="1"/>
  <c r="Q1412" i="1" s="1"/>
  <c r="P1415" i="1"/>
  <c r="K1424" i="1" s="1"/>
  <c r="N1426" i="1" s="1"/>
  <c r="AC1405" i="1"/>
  <c r="U1435" i="1"/>
  <c r="AH1407" i="1"/>
  <c r="V1437" i="1"/>
  <c r="AA1385" i="1"/>
  <c r="L1405" i="1" s="1"/>
  <c r="Q1405" i="1" s="1"/>
  <c r="AC1407" i="1"/>
  <c r="U1437" i="1"/>
  <c r="T1436" i="1"/>
  <c r="Y1389" i="1"/>
  <c r="J1409" i="1" s="1"/>
  <c r="O1409" i="1" s="1"/>
  <c r="AC1414" i="1"/>
  <c r="U1444" i="1"/>
  <c r="Z1444" i="1" s="1"/>
  <c r="AC1408" i="1"/>
  <c r="U1438" i="1"/>
  <c r="AA1390" i="1"/>
  <c r="L1410" i="1" s="1"/>
  <c r="Q1410" i="1" s="1"/>
  <c r="AA1391" i="1"/>
  <c r="L1411" i="1" s="1"/>
  <c r="Q1411" i="1" s="1"/>
  <c r="AA1394" i="1"/>
  <c r="L1414" i="1" s="1"/>
  <c r="Q1414" i="1" s="1"/>
  <c r="AA1386" i="1"/>
  <c r="L1406" i="1" s="1"/>
  <c r="Q1406" i="1" s="1"/>
  <c r="Y1387" i="1"/>
  <c r="J1407" i="1" s="1"/>
  <c r="O1407" i="1" s="1"/>
  <c r="Y1390" i="1"/>
  <c r="J1410" i="1" s="1"/>
  <c r="O1410" i="1" s="1"/>
  <c r="AH1413" i="1" l="1"/>
  <c r="O1415" i="1"/>
  <c r="J1424" i="1" s="1"/>
  <c r="N1425" i="1" s="1"/>
  <c r="AD1414" i="1"/>
  <c r="AE1414" i="1"/>
  <c r="AF1414" i="1"/>
  <c r="AI1407" i="1"/>
  <c r="AJ1407" i="1"/>
  <c r="AK1407" i="1"/>
  <c r="Y1414" i="1"/>
  <c r="Z1414" i="1"/>
  <c r="AA1414" i="1"/>
  <c r="T1443" i="1"/>
  <c r="X1413" i="1"/>
  <c r="AD1413" i="1"/>
  <c r="AE1413" i="1"/>
  <c r="AF1413" i="1"/>
  <c r="Z1405" i="1"/>
  <c r="AA1405" i="1"/>
  <c r="Y1405" i="1"/>
  <c r="AH1414" i="1"/>
  <c r="V1444" i="1"/>
  <c r="T1442" i="1"/>
  <c r="X1412" i="1"/>
  <c r="AD1411" i="1"/>
  <c r="AE1411" i="1"/>
  <c r="AF1411" i="1"/>
  <c r="AH1409" i="1"/>
  <c r="V1439" i="1"/>
  <c r="AF1409" i="1"/>
  <c r="AD1409" i="1"/>
  <c r="AE1409" i="1"/>
  <c r="AH1406" i="1"/>
  <c r="V1436" i="1"/>
  <c r="Y1406" i="1"/>
  <c r="Z1406" i="1"/>
  <c r="AA1406" i="1"/>
  <c r="AH1410" i="1"/>
  <c r="V1440" i="1"/>
  <c r="AH1412" i="1"/>
  <c r="V1442" i="1"/>
  <c r="AA1408" i="1"/>
  <c r="Y1408" i="1"/>
  <c r="Z1408" i="1"/>
  <c r="X1411" i="1"/>
  <c r="T1441" i="1"/>
  <c r="V1441" i="1"/>
  <c r="AH1411" i="1"/>
  <c r="AD1407" i="1"/>
  <c r="AE1407" i="1"/>
  <c r="AF1407" i="1"/>
  <c r="AE1412" i="1"/>
  <c r="AF1412" i="1"/>
  <c r="AD1412" i="1"/>
  <c r="AI1408" i="1"/>
  <c r="AJ1408" i="1"/>
  <c r="AK1408" i="1"/>
  <c r="AD1406" i="1"/>
  <c r="AE1406" i="1"/>
  <c r="AF1406" i="1"/>
  <c r="T1439" i="1"/>
  <c r="X1409" i="1"/>
  <c r="AE1405" i="1"/>
  <c r="AD1405" i="1"/>
  <c r="AF1405" i="1"/>
  <c r="AF1408" i="1"/>
  <c r="AD1408" i="1"/>
  <c r="AE1408" i="1"/>
  <c r="Q1415" i="1"/>
  <c r="L1424" i="1" s="1"/>
  <c r="N1427" i="1" s="1"/>
  <c r="AH1405" i="1"/>
  <c r="V1435" i="1"/>
  <c r="AI1413" i="1"/>
  <c r="AJ1413" i="1"/>
  <c r="AK1413" i="1"/>
  <c r="X1407" i="1"/>
  <c r="T1437" i="1"/>
  <c r="X1410" i="1"/>
  <c r="T1440" i="1"/>
  <c r="AD1410" i="1"/>
  <c r="AE1410" i="1"/>
  <c r="AF1410" i="1"/>
  <c r="AI1406" i="1" l="1"/>
  <c r="AJ1406" i="1"/>
  <c r="AK1406" i="1"/>
  <c r="Y1407" i="1"/>
  <c r="Z1407" i="1"/>
  <c r="AA1407" i="1"/>
  <c r="AI1411" i="1"/>
  <c r="AJ1411" i="1"/>
  <c r="AK1411" i="1"/>
  <c r="AI1412" i="1"/>
  <c r="AJ1412" i="1"/>
  <c r="AK1412" i="1"/>
  <c r="Y1412" i="1"/>
  <c r="Z1412" i="1"/>
  <c r="AA1412" i="1"/>
  <c r="AE1415" i="1"/>
  <c r="K1426" i="1" s="1"/>
  <c r="P1426" i="1" s="1"/>
  <c r="P1436" i="1" s="1"/>
  <c r="P1458" i="1" s="1"/>
  <c r="AD1415" i="1"/>
  <c r="K1425" i="1" s="1"/>
  <c r="AJ1405" i="1"/>
  <c r="AI1405" i="1"/>
  <c r="AK1405" i="1"/>
  <c r="AK1415" i="1" s="1"/>
  <c r="L1427" i="1" s="1"/>
  <c r="Q1427" i="1" s="1"/>
  <c r="Q1437" i="1" s="1"/>
  <c r="Q1459" i="1" s="1"/>
  <c r="Y1409" i="1"/>
  <c r="Z1409" i="1"/>
  <c r="AA1409" i="1"/>
  <c r="AI1410" i="1"/>
  <c r="AJ1410" i="1"/>
  <c r="AK1410" i="1"/>
  <c r="Y1413" i="1"/>
  <c r="Z1413" i="1"/>
  <c r="AA1413" i="1"/>
  <c r="AA1411" i="1"/>
  <c r="Y1411" i="1"/>
  <c r="Z1411" i="1"/>
  <c r="AI1414" i="1"/>
  <c r="AJ1414" i="1"/>
  <c r="AK1414" i="1"/>
  <c r="AF1415" i="1"/>
  <c r="K1427" i="1" s="1"/>
  <c r="Q1426" i="1" s="1"/>
  <c r="Q1436" i="1" s="1"/>
  <c r="Q1458" i="1" s="1"/>
  <c r="Y1410" i="1"/>
  <c r="Z1410" i="1"/>
  <c r="AA1410" i="1"/>
  <c r="AI1409" i="1"/>
  <c r="AJ1409" i="1"/>
  <c r="AK1409" i="1"/>
  <c r="AA1415" i="1" l="1"/>
  <c r="Y1415" i="1"/>
  <c r="J1425" i="1" s="1"/>
  <c r="O1425" i="1" s="1"/>
  <c r="O1435" i="1" s="1"/>
  <c r="Z1415" i="1"/>
  <c r="J1426" i="1" s="1"/>
  <c r="AI1415" i="1"/>
  <c r="L1425" i="1"/>
  <c r="J1427" i="1"/>
  <c r="O1457" i="1"/>
  <c r="AJ1415" i="1"/>
  <c r="L1426" i="1" s="1"/>
  <c r="P1427" i="1" s="1"/>
  <c r="P1437" i="1" s="1"/>
  <c r="P1459" i="1" s="1"/>
  <c r="O1426" i="1"/>
  <c r="O1436" i="1" s="1"/>
  <c r="P1425" i="1"/>
  <c r="P1435" i="1" s="1"/>
  <c r="P1457" i="1" s="1"/>
  <c r="O1458" i="1" l="1"/>
  <c r="Z1435" i="1"/>
  <c r="Z1442" i="1"/>
  <c r="Z1439" i="1"/>
  <c r="Z1443" i="1"/>
  <c r="Z1441" i="1"/>
  <c r="Z1438" i="1"/>
  <c r="Z1436" i="1"/>
  <c r="Z1440" i="1"/>
  <c r="Z1437" i="1"/>
  <c r="O1427" i="1"/>
  <c r="O1437" i="1" s="1"/>
  <c r="Q1425" i="1"/>
  <c r="Q1435" i="1" s="1"/>
  <c r="Y1440" i="1" s="1"/>
  <c r="Y1437" i="1" l="1"/>
  <c r="Y1439" i="1"/>
  <c r="O1459" i="1"/>
  <c r="AA1435" i="1"/>
  <c r="AA1442" i="1"/>
  <c r="AA1443" i="1"/>
  <c r="AA1441" i="1"/>
  <c r="AA1439" i="1"/>
  <c r="AA1438" i="1"/>
  <c r="AA1444" i="1"/>
  <c r="AA1436" i="1"/>
  <c r="AA1437" i="1"/>
  <c r="AB1437" i="1" s="1"/>
  <c r="AA1440" i="1"/>
  <c r="AB1440" i="1" s="1"/>
  <c r="Q1457" i="1"/>
  <c r="Y1441" i="1"/>
  <c r="AB1441" i="1" s="1"/>
  <c r="Y1438" i="1"/>
  <c r="AB1438" i="1" s="1"/>
  <c r="Y1442" i="1"/>
  <c r="Y1443" i="1"/>
  <c r="U1457" i="1"/>
  <c r="U1464" i="1"/>
  <c r="U1463" i="1"/>
  <c r="U1465" i="1"/>
  <c r="U1461" i="1"/>
  <c r="U1460" i="1"/>
  <c r="U1458" i="1"/>
  <c r="U1466" i="1"/>
  <c r="U1462" i="1"/>
  <c r="U1459" i="1"/>
  <c r="Y1444" i="1"/>
  <c r="AB1444" i="1" s="1"/>
  <c r="Y1436" i="1"/>
  <c r="AB1436" i="1" s="1"/>
  <c r="Y1435" i="1"/>
  <c r="AB1435" i="1" s="1"/>
  <c r="T1463" i="1" l="1"/>
  <c r="T1464" i="1"/>
  <c r="T1460" i="1"/>
  <c r="T1465" i="1"/>
  <c r="T1466" i="1"/>
  <c r="T1462" i="1"/>
  <c r="T1458" i="1"/>
  <c r="T1457" i="1"/>
  <c r="T1459" i="1"/>
  <c r="T1461" i="1"/>
  <c r="V1457" i="1"/>
  <c r="V1464" i="1"/>
  <c r="V1463" i="1"/>
  <c r="V1461" i="1"/>
  <c r="V1465" i="1"/>
  <c r="V1460" i="1"/>
  <c r="V1458" i="1"/>
  <c r="V1466" i="1"/>
  <c r="V1462" i="1"/>
  <c r="V1459" i="1"/>
  <c r="AB1443" i="1"/>
  <c r="AB1439" i="1"/>
  <c r="AB1442" i="1"/>
  <c r="AB1445" i="1" l="1"/>
  <c r="AE1435" i="1" s="1"/>
  <c r="AE1506" i="1" s="1"/>
  <c r="W1458" i="1"/>
  <c r="Z1458" i="1" s="1"/>
  <c r="K1478" i="1" s="1"/>
  <c r="P1478" i="1" s="1"/>
  <c r="Y1458" i="1"/>
  <c r="J1478" i="1" s="1"/>
  <c r="O1478" i="1" s="1"/>
  <c r="W1462" i="1"/>
  <c r="Z1462" i="1" s="1"/>
  <c r="K1482" i="1" s="1"/>
  <c r="P1482" i="1" s="1"/>
  <c r="W1466" i="1"/>
  <c r="Z1466" i="1" s="1"/>
  <c r="K1486" i="1" s="1"/>
  <c r="P1486" i="1" s="1"/>
  <c r="W1465" i="1"/>
  <c r="Z1465" i="1" s="1"/>
  <c r="K1485" i="1" s="1"/>
  <c r="P1485" i="1" s="1"/>
  <c r="AA1459" i="1"/>
  <c r="L1479" i="1" s="1"/>
  <c r="Q1479" i="1" s="1"/>
  <c r="W1460" i="1"/>
  <c r="Z1460" i="1" s="1"/>
  <c r="K1480" i="1" s="1"/>
  <c r="P1480" i="1" s="1"/>
  <c r="W1461" i="1"/>
  <c r="Z1461" i="1" s="1"/>
  <c r="K1481" i="1" s="1"/>
  <c r="P1481" i="1" s="1"/>
  <c r="Y1461" i="1"/>
  <c r="J1481" i="1" s="1"/>
  <c r="O1481" i="1" s="1"/>
  <c r="W1464" i="1"/>
  <c r="Z1464" i="1" s="1"/>
  <c r="K1484" i="1" s="1"/>
  <c r="P1484" i="1" s="1"/>
  <c r="W1459" i="1"/>
  <c r="Z1459" i="1" s="1"/>
  <c r="K1479" i="1" s="1"/>
  <c r="P1479" i="1" s="1"/>
  <c r="Y1459" i="1"/>
  <c r="J1479" i="1" s="1"/>
  <c r="O1479" i="1" s="1"/>
  <c r="W1463" i="1"/>
  <c r="Z1463" i="1" s="1"/>
  <c r="K1483" i="1" s="1"/>
  <c r="P1483" i="1" s="1"/>
  <c r="AA1461" i="1"/>
  <c r="L1481" i="1" s="1"/>
  <c r="Q1481" i="1" s="1"/>
  <c r="AA1458" i="1"/>
  <c r="L1478" i="1" s="1"/>
  <c r="Q1478" i="1" s="1"/>
  <c r="W1457" i="1"/>
  <c r="Z1457" i="1" s="1"/>
  <c r="K1477" i="1" s="1"/>
  <c r="P1477" i="1" s="1"/>
  <c r="Y1463" i="1" l="1"/>
  <c r="J1483" i="1" s="1"/>
  <c r="O1483" i="1" s="1"/>
  <c r="Y1464" i="1"/>
  <c r="J1484" i="1" s="1"/>
  <c r="O1484" i="1" s="1"/>
  <c r="Y1462" i="1"/>
  <c r="J1482" i="1" s="1"/>
  <c r="O1482" i="1" s="1"/>
  <c r="AE1436" i="1"/>
  <c r="Y1465" i="1"/>
  <c r="J1485" i="1" s="1"/>
  <c r="O1485" i="1" s="1"/>
  <c r="AA1466" i="1"/>
  <c r="L1486" i="1" s="1"/>
  <c r="Q1486" i="1" s="1"/>
  <c r="V1516" i="1" s="1"/>
  <c r="Y1457" i="1"/>
  <c r="J1477" i="1" s="1"/>
  <c r="O1477" i="1" s="1"/>
  <c r="AH1486" i="1"/>
  <c r="Y1460" i="1"/>
  <c r="J1480" i="1" s="1"/>
  <c r="O1480" i="1" s="1"/>
  <c r="Y1466" i="1"/>
  <c r="J1486" i="1" s="1"/>
  <c r="O1486" i="1" s="1"/>
  <c r="AC1480" i="1"/>
  <c r="U1510" i="1"/>
  <c r="U1516" i="1"/>
  <c r="Z1516" i="1" s="1"/>
  <c r="AC1486" i="1"/>
  <c r="AH1478" i="1"/>
  <c r="V1508" i="1"/>
  <c r="AC1484" i="1"/>
  <c r="U1514" i="1"/>
  <c r="AA1464" i="1"/>
  <c r="L1484" i="1" s="1"/>
  <c r="Q1484" i="1" s="1"/>
  <c r="T1512" i="1"/>
  <c r="X1482" i="1"/>
  <c r="V1511" i="1"/>
  <c r="AH1481" i="1"/>
  <c r="AH1479" i="1"/>
  <c r="V1509" i="1"/>
  <c r="AC1482" i="1"/>
  <c r="U1512" i="1"/>
  <c r="T1514" i="1"/>
  <c r="X1484" i="1"/>
  <c r="U1511" i="1"/>
  <c r="AC1481" i="1"/>
  <c r="X1485" i="1"/>
  <c r="T1515" i="1"/>
  <c r="X1478" i="1"/>
  <c r="T1508" i="1"/>
  <c r="U1507" i="1"/>
  <c r="P1487" i="1"/>
  <c r="K1496" i="1" s="1"/>
  <c r="N1498" i="1" s="1"/>
  <c r="AC1477" i="1"/>
  <c r="U1515" i="1"/>
  <c r="AC1485" i="1"/>
  <c r="AC1478" i="1"/>
  <c r="U1508" i="1"/>
  <c r="X1481" i="1"/>
  <c r="T1511" i="1"/>
  <c r="U1513" i="1"/>
  <c r="AC1483" i="1"/>
  <c r="T1509" i="1"/>
  <c r="X1479" i="1"/>
  <c r="AA1462" i="1"/>
  <c r="L1482" i="1" s="1"/>
  <c r="Q1482" i="1" s="1"/>
  <c r="AA1463" i="1"/>
  <c r="L1483" i="1" s="1"/>
  <c r="Q1483" i="1" s="1"/>
  <c r="X1483" i="1"/>
  <c r="T1513" i="1"/>
  <c r="AA1457" i="1"/>
  <c r="L1477" i="1" s="1"/>
  <c r="Q1477" i="1" s="1"/>
  <c r="AC1479" i="1"/>
  <c r="U1509" i="1"/>
  <c r="AA1465" i="1"/>
  <c r="L1485" i="1" s="1"/>
  <c r="Q1485" i="1" s="1"/>
  <c r="AA1460" i="1"/>
  <c r="L1480" i="1" s="1"/>
  <c r="Q1480" i="1" s="1"/>
  <c r="Z1484" i="1" l="1"/>
  <c r="AA1484" i="1"/>
  <c r="Y1484" i="1"/>
  <c r="Y1483" i="1"/>
  <c r="Z1483" i="1"/>
  <c r="AA1483" i="1"/>
  <c r="AH1484" i="1"/>
  <c r="V1514" i="1"/>
  <c r="AE1480" i="1"/>
  <c r="AF1480" i="1"/>
  <c r="AD1480" i="1"/>
  <c r="AD1482" i="1"/>
  <c r="AE1482" i="1"/>
  <c r="AF1482" i="1"/>
  <c r="X1486" i="1"/>
  <c r="T1516" i="1"/>
  <c r="V1507" i="1"/>
  <c r="AH1477" i="1"/>
  <c r="Q1487" i="1"/>
  <c r="L1496" i="1" s="1"/>
  <c r="N1499" i="1" s="1"/>
  <c r="Y1478" i="1"/>
  <c r="Z1478" i="1"/>
  <c r="AA1478" i="1"/>
  <c r="AD1478" i="1"/>
  <c r="AE1478" i="1"/>
  <c r="AF1478" i="1"/>
  <c r="AD1484" i="1"/>
  <c r="AE1484" i="1"/>
  <c r="AF1484" i="1"/>
  <c r="X1480" i="1"/>
  <c r="T1510" i="1"/>
  <c r="V1515" i="1"/>
  <c r="AH1485" i="1"/>
  <c r="Y1485" i="1"/>
  <c r="Z1485" i="1"/>
  <c r="AA1485" i="1"/>
  <c r="AI1479" i="1"/>
  <c r="AJ1479" i="1"/>
  <c r="AK1479" i="1"/>
  <c r="Y1482" i="1"/>
  <c r="Z1482" i="1"/>
  <c r="AA1482" i="1"/>
  <c r="AH1480" i="1"/>
  <c r="V1510" i="1"/>
  <c r="AD1485" i="1"/>
  <c r="AE1485" i="1"/>
  <c r="AF1485" i="1"/>
  <c r="AD1481" i="1"/>
  <c r="AE1481" i="1"/>
  <c r="AF1481" i="1"/>
  <c r="AI1481" i="1"/>
  <c r="AJ1481" i="1"/>
  <c r="AK1481" i="1"/>
  <c r="AI1478" i="1"/>
  <c r="AJ1478" i="1"/>
  <c r="AK1478" i="1"/>
  <c r="AI1486" i="1"/>
  <c r="AJ1486" i="1"/>
  <c r="AK1486" i="1"/>
  <c r="Y1481" i="1"/>
  <c r="Z1481" i="1"/>
  <c r="AA1481" i="1"/>
  <c r="AH1483" i="1"/>
  <c r="V1513" i="1"/>
  <c r="V1512" i="1"/>
  <c r="AH1482" i="1"/>
  <c r="AA1479" i="1"/>
  <c r="Y1479" i="1"/>
  <c r="Z1479" i="1"/>
  <c r="AD1479" i="1"/>
  <c r="AE1479" i="1"/>
  <c r="AF1479" i="1"/>
  <c r="AF1483" i="1"/>
  <c r="AD1483" i="1"/>
  <c r="AE1483" i="1"/>
  <c r="AD1477" i="1"/>
  <c r="AE1477" i="1"/>
  <c r="AF1477" i="1"/>
  <c r="AD1486" i="1"/>
  <c r="AE1486" i="1"/>
  <c r="AF1486" i="1"/>
  <c r="X1477" i="1"/>
  <c r="O1487" i="1"/>
  <c r="J1496" i="1" s="1"/>
  <c r="N1497" i="1" s="1"/>
  <c r="T1507" i="1"/>
  <c r="AI1485" i="1" l="1"/>
  <c r="AJ1485" i="1"/>
  <c r="AK1485" i="1"/>
  <c r="Y1486" i="1"/>
  <c r="Z1486" i="1"/>
  <c r="AA1486" i="1"/>
  <c r="AJ1484" i="1"/>
  <c r="AI1484" i="1"/>
  <c r="AK1484" i="1"/>
  <c r="AI1483" i="1"/>
  <c r="AJ1483" i="1"/>
  <c r="AK1483" i="1"/>
  <c r="Y1480" i="1"/>
  <c r="Z1480" i="1"/>
  <c r="AA1480" i="1"/>
  <c r="AE1487" i="1"/>
  <c r="K1498" i="1" s="1"/>
  <c r="P1498" i="1" s="1"/>
  <c r="P1508" i="1" s="1"/>
  <c r="P1530" i="1" s="1"/>
  <c r="AD1487" i="1"/>
  <c r="K1497" i="1" s="1"/>
  <c r="AI1480" i="1"/>
  <c r="AJ1480" i="1"/>
  <c r="AK1480" i="1"/>
  <c r="AI1477" i="1"/>
  <c r="AJ1477" i="1"/>
  <c r="AK1477" i="1"/>
  <c r="AF1487" i="1"/>
  <c r="K1499" i="1" s="1"/>
  <c r="Q1498" i="1" s="1"/>
  <c r="Q1508" i="1" s="1"/>
  <c r="Q1530" i="1" s="1"/>
  <c r="Y1477" i="1"/>
  <c r="Z1477" i="1"/>
  <c r="AA1477" i="1"/>
  <c r="AI1482" i="1"/>
  <c r="AJ1482" i="1"/>
  <c r="AK1482" i="1"/>
  <c r="AK1487" i="1" l="1"/>
  <c r="L1499" i="1" s="1"/>
  <c r="Q1499" i="1" s="1"/>
  <c r="Q1509" i="1" s="1"/>
  <c r="Q1531" i="1" s="1"/>
  <c r="AA1487" i="1"/>
  <c r="AI1487" i="1"/>
  <c r="Z1487" i="1"/>
  <c r="J1498" i="1" s="1"/>
  <c r="AJ1487" i="1"/>
  <c r="L1498" i="1" s="1"/>
  <c r="P1499" i="1" s="1"/>
  <c r="P1509" i="1" s="1"/>
  <c r="P1531" i="1" s="1"/>
  <c r="Y1487" i="1"/>
  <c r="J1497" i="1" s="1"/>
  <c r="O1497" i="1" s="1"/>
  <c r="O1507" i="1" s="1"/>
  <c r="O1498" i="1"/>
  <c r="O1508" i="1" s="1"/>
  <c r="O1529" i="1" l="1"/>
  <c r="O1530" i="1"/>
  <c r="Z1507" i="1"/>
  <c r="Z1514" i="1"/>
  <c r="Z1511" i="1"/>
  <c r="Z1513" i="1"/>
  <c r="Z1515" i="1"/>
  <c r="Z1510" i="1"/>
  <c r="Z1508" i="1"/>
  <c r="Z1509" i="1"/>
  <c r="Z1512" i="1"/>
  <c r="P1497" i="1"/>
  <c r="P1507" i="1" s="1"/>
  <c r="P1529" i="1" s="1"/>
  <c r="J1499" i="1"/>
  <c r="L1497" i="1"/>
  <c r="Q1497" i="1" l="1"/>
  <c r="Q1507" i="1" s="1"/>
  <c r="O1499" i="1"/>
  <c r="O1509" i="1" s="1"/>
  <c r="Y1515" i="1"/>
  <c r="Y1513" i="1"/>
  <c r="U1529" i="1"/>
  <c r="U1536" i="1"/>
  <c r="U1535" i="1"/>
  <c r="U1537" i="1"/>
  <c r="U1533" i="1"/>
  <c r="U1532" i="1"/>
  <c r="U1538" i="1"/>
  <c r="U1530" i="1"/>
  <c r="U1531" i="1"/>
  <c r="U1534" i="1"/>
  <c r="Y1511" i="1"/>
  <c r="Y1509" i="1"/>
  <c r="Y1514" i="1"/>
  <c r="Y1512" i="1"/>
  <c r="Y1507" i="1"/>
  <c r="Y1508" i="1"/>
  <c r="O1531" i="1" l="1"/>
  <c r="AA1507" i="1"/>
  <c r="AA1514" i="1"/>
  <c r="AA1513" i="1"/>
  <c r="AB1513" i="1" s="1"/>
  <c r="AA1515" i="1"/>
  <c r="AB1515" i="1" s="1"/>
  <c r="AA1511" i="1"/>
  <c r="AB1511" i="1" s="1"/>
  <c r="AA1510" i="1"/>
  <c r="AA1516" i="1"/>
  <c r="AA1508" i="1"/>
  <c r="AB1508" i="1" s="1"/>
  <c r="AA1512" i="1"/>
  <c r="AB1512" i="1" s="1"/>
  <c r="AA1509" i="1"/>
  <c r="AB1509" i="1" s="1"/>
  <c r="AB1507" i="1"/>
  <c r="AB1514" i="1"/>
  <c r="Q1529" i="1"/>
  <c r="Y1510" i="1"/>
  <c r="AB1510" i="1" s="1"/>
  <c r="Y1516" i="1"/>
  <c r="AB1516" i="1" s="1"/>
  <c r="V1529" i="1" l="1"/>
  <c r="V1536" i="1"/>
  <c r="V1533" i="1"/>
  <c r="V1535" i="1"/>
  <c r="V1537" i="1"/>
  <c r="V1532" i="1"/>
  <c r="V1538" i="1"/>
  <c r="V1530" i="1"/>
  <c r="V1531" i="1"/>
  <c r="V1534" i="1"/>
  <c r="T1533" i="1"/>
  <c r="T1531" i="1"/>
  <c r="T1535" i="1"/>
  <c r="T1532" i="1"/>
  <c r="T1538" i="1"/>
  <c r="T1534" i="1"/>
  <c r="T1536" i="1"/>
  <c r="T1530" i="1"/>
  <c r="T1529" i="1"/>
  <c r="T1537" i="1"/>
  <c r="AB1517" i="1"/>
  <c r="AE1507" i="1" s="1"/>
  <c r="W1534" i="1" l="1"/>
  <c r="Z1534" i="1" s="1"/>
  <c r="K1554" i="1" s="1"/>
  <c r="P1554" i="1" s="1"/>
  <c r="W1538" i="1"/>
  <c r="Z1538" i="1" s="1"/>
  <c r="K1558" i="1" s="1"/>
  <c r="P1558" i="1" s="1"/>
  <c r="Y1538" i="1"/>
  <c r="J1558" i="1" s="1"/>
  <c r="O1558" i="1" s="1"/>
  <c r="AA1538" i="1"/>
  <c r="L1558" i="1" s="1"/>
  <c r="Q1558" i="1" s="1"/>
  <c r="W1532" i="1"/>
  <c r="Z1532" i="1" s="1"/>
  <c r="K1552" i="1" s="1"/>
  <c r="P1552" i="1" s="1"/>
  <c r="W1535" i="1"/>
  <c r="Z1535" i="1" s="1"/>
  <c r="K1555" i="1" s="1"/>
  <c r="P1555" i="1" s="1"/>
  <c r="W1537" i="1"/>
  <c r="Z1537" i="1" s="1"/>
  <c r="K1557" i="1" s="1"/>
  <c r="P1557" i="1" s="1"/>
  <c r="W1531" i="1"/>
  <c r="Z1531" i="1" s="1"/>
  <c r="K1551" i="1" s="1"/>
  <c r="P1551" i="1" s="1"/>
  <c r="W1529" i="1"/>
  <c r="Z1529" i="1" s="1"/>
  <c r="K1549" i="1" s="1"/>
  <c r="P1549" i="1" s="1"/>
  <c r="W1533" i="1"/>
  <c r="Z1533" i="1" s="1"/>
  <c r="K1553" i="1" s="1"/>
  <c r="P1553" i="1" s="1"/>
  <c r="Y1533" i="1"/>
  <c r="J1553" i="1" s="1"/>
  <c r="O1553" i="1" s="1"/>
  <c r="AA1533" i="1"/>
  <c r="L1553" i="1" s="1"/>
  <c r="Q1553" i="1" s="1"/>
  <c r="W1530" i="1"/>
  <c r="Z1530" i="1" s="1"/>
  <c r="K1550" i="1" s="1"/>
  <c r="P1550" i="1" s="1"/>
  <c r="AA1534" i="1"/>
  <c r="L1554" i="1" s="1"/>
  <c r="Q1554" i="1" s="1"/>
  <c r="AE1578" i="1"/>
  <c r="AE1508" i="1"/>
  <c r="W1536" i="1"/>
  <c r="Z1536" i="1" s="1"/>
  <c r="K1556" i="1" s="1"/>
  <c r="P1556" i="1" s="1"/>
  <c r="Y1536" i="1"/>
  <c r="J1556" i="1" s="1"/>
  <c r="O1556" i="1" s="1"/>
  <c r="AA1531" i="1"/>
  <c r="L1551" i="1" s="1"/>
  <c r="Q1551" i="1" s="1"/>
  <c r="AA1529" i="1"/>
  <c r="L1549" i="1" s="1"/>
  <c r="Q1549" i="1" s="1"/>
  <c r="Y1530" i="1" l="1"/>
  <c r="J1550" i="1" s="1"/>
  <c r="O1550" i="1" s="1"/>
  <c r="Y1534" i="1"/>
  <c r="J1554" i="1" s="1"/>
  <c r="O1554" i="1" s="1"/>
  <c r="AA1535" i="1"/>
  <c r="L1555" i="1" s="1"/>
  <c r="Q1555" i="1" s="1"/>
  <c r="Y1537" i="1"/>
  <c r="J1557" i="1" s="1"/>
  <c r="O1557" i="1" s="1"/>
  <c r="X1557" i="1" s="1"/>
  <c r="AH1549" i="1"/>
  <c r="V1579" i="1"/>
  <c r="AC1550" i="1"/>
  <c r="U1580" i="1"/>
  <c r="Y1531" i="1"/>
  <c r="J1551" i="1" s="1"/>
  <c r="O1551" i="1" s="1"/>
  <c r="Y1532" i="1"/>
  <c r="J1552" i="1" s="1"/>
  <c r="O1552" i="1" s="1"/>
  <c r="AH1551" i="1"/>
  <c r="V1581" i="1"/>
  <c r="AC1552" i="1"/>
  <c r="U1582" i="1"/>
  <c r="AH1553" i="1"/>
  <c r="V1583" i="1"/>
  <c r="AH1558" i="1"/>
  <c r="V1588" i="1"/>
  <c r="X1553" i="1"/>
  <c r="T1583" i="1"/>
  <c r="U1587" i="1"/>
  <c r="AC1557" i="1"/>
  <c r="X1558" i="1"/>
  <c r="T1588" i="1"/>
  <c r="X1550" i="1"/>
  <c r="T1580" i="1"/>
  <c r="U1583" i="1"/>
  <c r="AC1553" i="1"/>
  <c r="AA1537" i="1"/>
  <c r="L1557" i="1" s="1"/>
  <c r="Q1557" i="1" s="1"/>
  <c r="AC1558" i="1"/>
  <c r="U1588" i="1"/>
  <c r="Z1588" i="1" s="1"/>
  <c r="AC1556" i="1"/>
  <c r="U1586" i="1"/>
  <c r="Y1529" i="1"/>
  <c r="J1549" i="1" s="1"/>
  <c r="O1549" i="1" s="1"/>
  <c r="Y1535" i="1"/>
  <c r="J1555" i="1" s="1"/>
  <c r="O1555" i="1" s="1"/>
  <c r="AA1530" i="1"/>
  <c r="L1550" i="1" s="1"/>
  <c r="Q1550" i="1" s="1"/>
  <c r="U1581" i="1"/>
  <c r="AC1551" i="1"/>
  <c r="AA1536" i="1"/>
  <c r="L1556" i="1" s="1"/>
  <c r="Q1556" i="1" s="1"/>
  <c r="AC1549" i="1"/>
  <c r="U1579" i="1"/>
  <c r="P1559" i="1"/>
  <c r="K1568" i="1" s="1"/>
  <c r="N1570" i="1" s="1"/>
  <c r="U1585" i="1"/>
  <c r="AC1555" i="1"/>
  <c r="X1554" i="1"/>
  <c r="T1584" i="1"/>
  <c r="T1586" i="1"/>
  <c r="X1556" i="1"/>
  <c r="AH1554" i="1"/>
  <c r="V1584" i="1"/>
  <c r="AH1555" i="1"/>
  <c r="V1585" i="1"/>
  <c r="AA1532" i="1"/>
  <c r="L1552" i="1" s="1"/>
  <c r="Q1552" i="1" s="1"/>
  <c r="AC1554" i="1"/>
  <c r="U1584" i="1"/>
  <c r="T1587" i="1" l="1"/>
  <c r="Z1556" i="1"/>
  <c r="AA1556" i="1"/>
  <c r="Y1556" i="1"/>
  <c r="AD1549" i="1"/>
  <c r="AE1549" i="1"/>
  <c r="AF1549" i="1"/>
  <c r="Y1550" i="1"/>
  <c r="Z1550" i="1"/>
  <c r="AA1550" i="1"/>
  <c r="AJ1558" i="1"/>
  <c r="AI1558" i="1"/>
  <c r="AK1558" i="1"/>
  <c r="AI1551" i="1"/>
  <c r="AJ1551" i="1"/>
  <c r="AK1551" i="1"/>
  <c r="X1552" i="1"/>
  <c r="T1582" i="1"/>
  <c r="Z1558" i="1"/>
  <c r="Y1558" i="1"/>
  <c r="AA1558" i="1"/>
  <c r="Y1557" i="1"/>
  <c r="Z1557" i="1"/>
  <c r="AA1557" i="1"/>
  <c r="X1551" i="1"/>
  <c r="T1581" i="1"/>
  <c r="AH1556" i="1"/>
  <c r="V1586" i="1"/>
  <c r="AD1554" i="1"/>
  <c r="AE1554" i="1"/>
  <c r="AF1554" i="1"/>
  <c r="AD1558" i="1"/>
  <c r="AE1558" i="1"/>
  <c r="AF1558" i="1"/>
  <c r="AD1557" i="1"/>
  <c r="AF1557" i="1"/>
  <c r="AE1557" i="1"/>
  <c r="AF1555" i="1"/>
  <c r="AD1555" i="1"/>
  <c r="AE1555" i="1"/>
  <c r="AH1550" i="1"/>
  <c r="V1580" i="1"/>
  <c r="AH1557" i="1"/>
  <c r="V1587" i="1"/>
  <c r="AI1553" i="1"/>
  <c r="AJ1553" i="1"/>
  <c r="AK1553" i="1"/>
  <c r="AD1550" i="1"/>
  <c r="AE1550" i="1"/>
  <c r="AF1550" i="1"/>
  <c r="AF1551" i="1"/>
  <c r="AD1551" i="1"/>
  <c r="AE1551" i="1"/>
  <c r="AI1555" i="1"/>
  <c r="AJ1555" i="1"/>
  <c r="AK1555" i="1"/>
  <c r="X1555" i="1"/>
  <c r="T1585" i="1"/>
  <c r="AD1553" i="1"/>
  <c r="AF1553" i="1"/>
  <c r="AE1553" i="1"/>
  <c r="Z1554" i="1"/>
  <c r="AA1554" i="1"/>
  <c r="Y1554" i="1"/>
  <c r="O1559" i="1"/>
  <c r="J1568" i="1" s="1"/>
  <c r="N1569" i="1" s="1"/>
  <c r="X1549" i="1"/>
  <c r="T1579" i="1"/>
  <c r="Y1553" i="1"/>
  <c r="Z1553" i="1"/>
  <c r="AA1553" i="1"/>
  <c r="AD1552" i="1"/>
  <c r="AE1552" i="1"/>
  <c r="AF1552" i="1"/>
  <c r="Q1559" i="1"/>
  <c r="L1568" i="1" s="1"/>
  <c r="N1571" i="1" s="1"/>
  <c r="AE1556" i="1"/>
  <c r="AD1556" i="1"/>
  <c r="AF1556" i="1"/>
  <c r="AH1552" i="1"/>
  <c r="V1582" i="1"/>
  <c r="AI1554" i="1"/>
  <c r="AJ1554" i="1"/>
  <c r="AK1554" i="1"/>
  <c r="AI1549" i="1"/>
  <c r="AJ1549" i="1"/>
  <c r="AK1549" i="1"/>
  <c r="AA1555" i="1" l="1"/>
  <c r="Y1555" i="1"/>
  <c r="Z1555" i="1"/>
  <c r="AI1550" i="1"/>
  <c r="AJ1550" i="1"/>
  <c r="AK1550" i="1"/>
  <c r="Y1551" i="1"/>
  <c r="Z1551" i="1"/>
  <c r="AA1551" i="1"/>
  <c r="Z1552" i="1"/>
  <c r="Y1552" i="1"/>
  <c r="AA1552" i="1"/>
  <c r="AF1559" i="1"/>
  <c r="K1571" i="1" s="1"/>
  <c r="Q1570" i="1" s="1"/>
  <c r="Q1580" i="1" s="1"/>
  <c r="Q1602" i="1" s="1"/>
  <c r="AE1559" i="1"/>
  <c r="K1570" i="1" s="1"/>
  <c r="P1570" i="1" s="1"/>
  <c r="P1580" i="1" s="1"/>
  <c r="P1602" i="1" s="1"/>
  <c r="AD1559" i="1"/>
  <c r="K1569" i="1" s="1"/>
  <c r="AI1557" i="1"/>
  <c r="AJ1557" i="1"/>
  <c r="AK1557" i="1"/>
  <c r="AJ1556" i="1"/>
  <c r="AI1556" i="1"/>
  <c r="AK1556" i="1"/>
  <c r="AJ1552" i="1"/>
  <c r="AJ1559" i="1" s="1"/>
  <c r="L1570" i="1" s="1"/>
  <c r="P1571" i="1" s="1"/>
  <c r="P1581" i="1" s="1"/>
  <c r="P1603" i="1" s="1"/>
  <c r="AI1552" i="1"/>
  <c r="AK1552" i="1"/>
  <c r="Y1549" i="1"/>
  <c r="Z1549" i="1"/>
  <c r="AA1549" i="1"/>
  <c r="AA1559" i="1" l="1"/>
  <c r="AK1559" i="1"/>
  <c r="L1571" i="1" s="1"/>
  <c r="Q1571" i="1" s="1"/>
  <c r="Q1581" i="1" s="1"/>
  <c r="Q1603" i="1" s="1"/>
  <c r="AI1559" i="1"/>
  <c r="L1569" i="1"/>
  <c r="J1571" i="1"/>
  <c r="Y1559" i="1"/>
  <c r="J1569" i="1" s="1"/>
  <c r="O1569" i="1" s="1"/>
  <c r="O1579" i="1" s="1"/>
  <c r="O1570" i="1"/>
  <c r="O1580" i="1" s="1"/>
  <c r="Z1559" i="1"/>
  <c r="J1570" i="1" s="1"/>
  <c r="P1569" i="1" l="1"/>
  <c r="P1579" i="1" s="1"/>
  <c r="P1601" i="1" s="1"/>
  <c r="O1601" i="1"/>
  <c r="O1602" i="1"/>
  <c r="Z1579" i="1"/>
  <c r="Z1586" i="1"/>
  <c r="Z1585" i="1"/>
  <c r="Z1587" i="1"/>
  <c r="Z1583" i="1"/>
  <c r="Z1582" i="1"/>
  <c r="Z1580" i="1"/>
  <c r="Z1581" i="1"/>
  <c r="Z1584" i="1"/>
  <c r="O1571" i="1"/>
  <c r="O1581" i="1" s="1"/>
  <c r="Q1569" i="1"/>
  <c r="Q1579" i="1" s="1"/>
  <c r="Q1601" i="1" s="1"/>
  <c r="Y1588" i="1" l="1"/>
  <c r="Y1582" i="1"/>
  <c r="Y1583" i="1"/>
  <c r="Y1587" i="1"/>
  <c r="U1601" i="1"/>
  <c r="U1608" i="1"/>
  <c r="U1605" i="1"/>
  <c r="U1609" i="1"/>
  <c r="U1607" i="1"/>
  <c r="U1604" i="1"/>
  <c r="U1610" i="1"/>
  <c r="U1602" i="1"/>
  <c r="U1606" i="1"/>
  <c r="U1603" i="1"/>
  <c r="Y1585" i="1"/>
  <c r="O1603" i="1"/>
  <c r="AA1579" i="1"/>
  <c r="AA1586" i="1"/>
  <c r="AA1583" i="1"/>
  <c r="AA1585" i="1"/>
  <c r="AA1587" i="1"/>
  <c r="AA1582" i="1"/>
  <c r="AA1588" i="1"/>
  <c r="AA1580" i="1"/>
  <c r="AA1581" i="1"/>
  <c r="AA1584" i="1"/>
  <c r="Y1581" i="1"/>
  <c r="AB1581" i="1" s="1"/>
  <c r="Y1586" i="1"/>
  <c r="AB1586" i="1" s="1"/>
  <c r="Y1584" i="1"/>
  <c r="AB1584" i="1" s="1"/>
  <c r="Y1579" i="1"/>
  <c r="AB1579" i="1" s="1"/>
  <c r="Y1580" i="1"/>
  <c r="T1601" i="1"/>
  <c r="T1608" i="1"/>
  <c r="T1605" i="1"/>
  <c r="T1609" i="1"/>
  <c r="T1607" i="1"/>
  <c r="T1604" i="1"/>
  <c r="T1610" i="1"/>
  <c r="T1602" i="1"/>
  <c r="T1606" i="1"/>
  <c r="T1603" i="1"/>
  <c r="AB1580" i="1" l="1"/>
  <c r="AB1585" i="1"/>
  <c r="V1601" i="1"/>
  <c r="V1608" i="1"/>
  <c r="V1609" i="1"/>
  <c r="V1607" i="1"/>
  <c r="V1605" i="1"/>
  <c r="W1605" i="1" s="1"/>
  <c r="V1604" i="1"/>
  <c r="W1604" i="1" s="1"/>
  <c r="Y1604" i="1" s="1"/>
  <c r="J1624" i="1" s="1"/>
  <c r="O1624" i="1" s="1"/>
  <c r="V1610" i="1"/>
  <c r="V1602" i="1"/>
  <c r="W1602" i="1" s="1"/>
  <c r="Z1602" i="1" s="1"/>
  <c r="K1622" i="1" s="1"/>
  <c r="P1622" i="1" s="1"/>
  <c r="V1603" i="1"/>
  <c r="V1606" i="1"/>
  <c r="W1607" i="1"/>
  <c r="Y1607" i="1" s="1"/>
  <c r="J1627" i="1" s="1"/>
  <c r="O1627" i="1" s="1"/>
  <c r="AB1587" i="1"/>
  <c r="AB1583" i="1"/>
  <c r="W1610" i="1"/>
  <c r="Z1610" i="1" s="1"/>
  <c r="K1630" i="1" s="1"/>
  <c r="P1630" i="1" s="1"/>
  <c r="W1609" i="1"/>
  <c r="Y1609" i="1" s="1"/>
  <c r="J1629" i="1" s="1"/>
  <c r="O1629" i="1" s="1"/>
  <c r="AB1582" i="1"/>
  <c r="W1603" i="1"/>
  <c r="Y1603" i="1" s="1"/>
  <c r="J1623" i="1" s="1"/>
  <c r="O1623" i="1" s="1"/>
  <c r="AB1588" i="1"/>
  <c r="Y1605" i="1" l="1"/>
  <c r="J1625" i="1" s="1"/>
  <c r="O1625" i="1" s="1"/>
  <c r="Z1605" i="1"/>
  <c r="K1625" i="1" s="1"/>
  <c r="P1625" i="1" s="1"/>
  <c r="AB1589" i="1"/>
  <c r="AE1579" i="1" s="1"/>
  <c r="AE1650" i="1" s="1"/>
  <c r="Y1610" i="1"/>
  <c r="J1630" i="1" s="1"/>
  <c r="O1630" i="1" s="1"/>
  <c r="T1660" i="1" s="1"/>
  <c r="U1652" i="1"/>
  <c r="AC1622" i="1"/>
  <c r="U1660" i="1"/>
  <c r="Z1660" i="1" s="1"/>
  <c r="AC1630" i="1"/>
  <c r="X1627" i="1"/>
  <c r="T1657" i="1"/>
  <c r="X1624" i="1"/>
  <c r="T1654" i="1"/>
  <c r="X1625" i="1"/>
  <c r="T1655" i="1"/>
  <c r="T1653" i="1"/>
  <c r="X1623" i="1"/>
  <c r="T1659" i="1"/>
  <c r="X1629" i="1"/>
  <c r="U1655" i="1"/>
  <c r="AC1625" i="1"/>
  <c r="AA1607" i="1"/>
  <c r="L1627" i="1" s="1"/>
  <c r="Q1627" i="1" s="1"/>
  <c r="Y1602" i="1"/>
  <c r="J1622" i="1" s="1"/>
  <c r="O1622" i="1" s="1"/>
  <c r="Z1609" i="1"/>
  <c r="K1629" i="1" s="1"/>
  <c r="P1629" i="1" s="1"/>
  <c r="AA1609" i="1"/>
  <c r="L1629" i="1" s="1"/>
  <c r="Q1629" i="1" s="1"/>
  <c r="AA1603" i="1"/>
  <c r="L1623" i="1" s="1"/>
  <c r="Q1623" i="1" s="1"/>
  <c r="Z1607" i="1"/>
  <c r="K1627" i="1" s="1"/>
  <c r="P1627" i="1" s="1"/>
  <c r="Z1604" i="1"/>
  <c r="K1624" i="1" s="1"/>
  <c r="P1624" i="1" s="1"/>
  <c r="AA1602" i="1"/>
  <c r="L1622" i="1" s="1"/>
  <c r="Q1622" i="1" s="1"/>
  <c r="AA1610" i="1"/>
  <c r="L1630" i="1" s="1"/>
  <c r="Q1630" i="1" s="1"/>
  <c r="W1601" i="1"/>
  <c r="AA1601" i="1" s="1"/>
  <c r="L1621" i="1" s="1"/>
  <c r="Q1621" i="1" s="1"/>
  <c r="W1608" i="1"/>
  <c r="AA1608" i="1" s="1"/>
  <c r="L1628" i="1" s="1"/>
  <c r="Q1628" i="1" s="1"/>
  <c r="Z1603" i="1"/>
  <c r="K1623" i="1" s="1"/>
  <c r="P1623" i="1" s="1"/>
  <c r="AA1604" i="1"/>
  <c r="L1624" i="1" s="1"/>
  <c r="Q1624" i="1" s="1"/>
  <c r="W1606" i="1"/>
  <c r="AA1606" i="1" s="1"/>
  <c r="L1626" i="1" s="1"/>
  <c r="Q1626" i="1" s="1"/>
  <c r="AA1605" i="1"/>
  <c r="L1625" i="1" s="1"/>
  <c r="Q1625" i="1" s="1"/>
  <c r="X1630" i="1" l="1"/>
  <c r="AE1580" i="1"/>
  <c r="Q1631" i="1"/>
  <c r="L1640" i="1" s="1"/>
  <c r="N1643" i="1" s="1"/>
  <c r="V1651" i="1"/>
  <c r="AH1621" i="1"/>
  <c r="V1656" i="1"/>
  <c r="AH1626" i="1"/>
  <c r="AH1630" i="1"/>
  <c r="V1660" i="1"/>
  <c r="AH1628" i="1"/>
  <c r="V1658" i="1"/>
  <c r="AA1629" i="1"/>
  <c r="Y1629" i="1"/>
  <c r="Z1629" i="1"/>
  <c r="Y1624" i="1"/>
  <c r="Z1624" i="1"/>
  <c r="AA1624" i="1"/>
  <c r="AH1625" i="1"/>
  <c r="V1655" i="1"/>
  <c r="Y1630" i="1"/>
  <c r="Z1630" i="1"/>
  <c r="AA1630" i="1"/>
  <c r="V1659" i="1"/>
  <c r="AH1629" i="1"/>
  <c r="AC1629" i="1"/>
  <c r="U1659" i="1"/>
  <c r="Y1627" i="1"/>
  <c r="Z1627" i="1"/>
  <c r="AA1627" i="1"/>
  <c r="V1654" i="1"/>
  <c r="AH1624" i="1"/>
  <c r="AC1624" i="1"/>
  <c r="U1654" i="1"/>
  <c r="X1622" i="1"/>
  <c r="T1652" i="1"/>
  <c r="Y1623" i="1"/>
  <c r="Z1623" i="1"/>
  <c r="AA1623" i="1"/>
  <c r="AE1630" i="1"/>
  <c r="AF1630" i="1"/>
  <c r="AD1630" i="1"/>
  <c r="AC1623" i="1"/>
  <c r="U1653" i="1"/>
  <c r="V1652" i="1"/>
  <c r="AH1622" i="1"/>
  <c r="U1657" i="1"/>
  <c r="AC1627" i="1"/>
  <c r="Z1608" i="1"/>
  <c r="K1628" i="1" s="1"/>
  <c r="P1628" i="1" s="1"/>
  <c r="Y1608" i="1"/>
  <c r="J1628" i="1" s="1"/>
  <c r="O1628" i="1" s="1"/>
  <c r="AF1625" i="1"/>
  <c r="AD1625" i="1"/>
  <c r="AE1625" i="1"/>
  <c r="AE1622" i="1"/>
  <c r="AF1622" i="1"/>
  <c r="AD1622" i="1"/>
  <c r="Y1606" i="1"/>
  <c r="J1626" i="1" s="1"/>
  <c r="O1626" i="1" s="1"/>
  <c r="Z1606" i="1"/>
  <c r="K1626" i="1" s="1"/>
  <c r="P1626" i="1" s="1"/>
  <c r="AH1627" i="1"/>
  <c r="V1657" i="1"/>
  <c r="Z1601" i="1"/>
  <c r="K1621" i="1" s="1"/>
  <c r="P1621" i="1" s="1"/>
  <c r="Y1601" i="1"/>
  <c r="J1621" i="1" s="1"/>
  <c r="O1621" i="1" s="1"/>
  <c r="AH1623" i="1"/>
  <c r="V1653" i="1"/>
  <c r="Y1625" i="1"/>
  <c r="Z1625" i="1"/>
  <c r="AA1625" i="1"/>
  <c r="X1628" i="1" l="1"/>
  <c r="T1658" i="1"/>
  <c r="AI1625" i="1"/>
  <c r="AJ1625" i="1"/>
  <c r="AK1625" i="1"/>
  <c r="AI1628" i="1"/>
  <c r="AJ1628" i="1"/>
  <c r="AK1628" i="1"/>
  <c r="T1656" i="1"/>
  <c r="X1626" i="1"/>
  <c r="AD1629" i="1"/>
  <c r="AE1629" i="1"/>
  <c r="AF1629" i="1"/>
  <c r="AC1626" i="1"/>
  <c r="U1656" i="1"/>
  <c r="AD1627" i="1"/>
  <c r="AE1627" i="1"/>
  <c r="AF1627" i="1"/>
  <c r="AI1624" i="1"/>
  <c r="AJ1624" i="1"/>
  <c r="AK1624" i="1"/>
  <c r="AI1629" i="1"/>
  <c r="AJ1629" i="1"/>
  <c r="AK1629" i="1"/>
  <c r="AI1630" i="1"/>
  <c r="AJ1630" i="1"/>
  <c r="AK1630" i="1"/>
  <c r="AJ1626" i="1"/>
  <c r="AI1626" i="1"/>
  <c r="AK1626" i="1"/>
  <c r="U1658" i="1"/>
  <c r="AC1628" i="1"/>
  <c r="T1651" i="1"/>
  <c r="X1621" i="1"/>
  <c r="O1631" i="1"/>
  <c r="J1640" i="1" s="1"/>
  <c r="N1641" i="1" s="1"/>
  <c r="AI1622" i="1"/>
  <c r="AJ1622" i="1"/>
  <c r="AK1622" i="1"/>
  <c r="AC1621" i="1"/>
  <c r="U1651" i="1"/>
  <c r="P1631" i="1"/>
  <c r="K1640" i="1" s="1"/>
  <c r="N1642" i="1" s="1"/>
  <c r="AI1621" i="1"/>
  <c r="AJ1621" i="1"/>
  <c r="AK1621" i="1"/>
  <c r="AD1624" i="1"/>
  <c r="AE1624" i="1"/>
  <c r="AF1624" i="1"/>
  <c r="AI1623" i="1"/>
  <c r="AJ1623" i="1"/>
  <c r="AK1623" i="1"/>
  <c r="AI1627" i="1"/>
  <c r="AJ1627" i="1"/>
  <c r="AK1627" i="1"/>
  <c r="AD1623" i="1"/>
  <c r="AE1623" i="1"/>
  <c r="AF1623" i="1"/>
  <c r="Y1622" i="1"/>
  <c r="Z1622" i="1"/>
  <c r="AA1622" i="1"/>
  <c r="AD1628" i="1" l="1"/>
  <c r="AE1628" i="1"/>
  <c r="AF1628" i="1"/>
  <c r="AD1626" i="1"/>
  <c r="AE1626" i="1"/>
  <c r="AF1626" i="1"/>
  <c r="AK1631" i="1"/>
  <c r="L1643" i="1" s="1"/>
  <c r="Q1643" i="1" s="1"/>
  <c r="Q1653" i="1" s="1"/>
  <c r="Q1675" i="1" s="1"/>
  <c r="AI1631" i="1"/>
  <c r="AA1621" i="1"/>
  <c r="Y1621" i="1"/>
  <c r="Z1621" i="1"/>
  <c r="Z1626" i="1"/>
  <c r="AA1626" i="1"/>
  <c r="Y1626" i="1"/>
  <c r="AD1621" i="1"/>
  <c r="AE1621" i="1"/>
  <c r="AE1631" i="1" s="1"/>
  <c r="K1642" i="1" s="1"/>
  <c r="P1642" i="1" s="1"/>
  <c r="P1652" i="1" s="1"/>
  <c r="P1674" i="1" s="1"/>
  <c r="AF1621" i="1"/>
  <c r="AJ1631" i="1"/>
  <c r="L1642" i="1" s="1"/>
  <c r="P1643" i="1" s="1"/>
  <c r="P1653" i="1" s="1"/>
  <c r="P1675" i="1" s="1"/>
  <c r="Y1628" i="1"/>
  <c r="Z1628" i="1"/>
  <c r="AA1628" i="1"/>
  <c r="AD1631" i="1" l="1"/>
  <c r="K1641" i="1" s="1"/>
  <c r="O1642" i="1" s="1"/>
  <c r="O1652" i="1" s="1"/>
  <c r="O1674" i="1" s="1"/>
  <c r="Y1631" i="1"/>
  <c r="J1641" i="1" s="1"/>
  <c r="O1641" i="1" s="1"/>
  <c r="O1651" i="1" s="1"/>
  <c r="O1673" i="1" s="1"/>
  <c r="Z1631" i="1"/>
  <c r="J1642" i="1" s="1"/>
  <c r="AF1631" i="1"/>
  <c r="K1643" i="1" s="1"/>
  <c r="Q1642" i="1" s="1"/>
  <c r="Q1652" i="1" s="1"/>
  <c r="Q1674" i="1" s="1"/>
  <c r="AA1631" i="1"/>
  <c r="U1682" i="1" l="1"/>
  <c r="U1674" i="1"/>
  <c r="U1676" i="1"/>
  <c r="U1679" i="1"/>
  <c r="U1678" i="1"/>
  <c r="U1677" i="1"/>
  <c r="U1680" i="1"/>
  <c r="U1681" i="1"/>
  <c r="U1673" i="1"/>
  <c r="U1675" i="1"/>
  <c r="J1643" i="1"/>
  <c r="L1641" i="1"/>
  <c r="P1641" i="1"/>
  <c r="P1651" i="1" s="1"/>
  <c r="P1673" i="1" s="1"/>
  <c r="Z1651" i="1"/>
  <c r="Z1658" i="1"/>
  <c r="Z1655" i="1"/>
  <c r="Z1657" i="1"/>
  <c r="Z1659" i="1"/>
  <c r="Z1654" i="1"/>
  <c r="Z1652" i="1"/>
  <c r="Z1653" i="1"/>
  <c r="Z1656" i="1"/>
  <c r="Q1641" i="1" l="1"/>
  <c r="Q1651" i="1" s="1"/>
  <c r="O1643" i="1"/>
  <c r="O1653" i="1" s="1"/>
  <c r="O1675" i="1" s="1"/>
  <c r="Y1657" i="1"/>
  <c r="V1673" i="1" l="1"/>
  <c r="V1682" i="1"/>
  <c r="V1674" i="1"/>
  <c r="V1676" i="1"/>
  <c r="V1679" i="1"/>
  <c r="V1675" i="1"/>
  <c r="V1678" i="1"/>
  <c r="V1680" i="1"/>
  <c r="V1681" i="1"/>
  <c r="V1677" i="1"/>
  <c r="Y1654" i="1"/>
  <c r="Q1673" i="1"/>
  <c r="Y1653" i="1"/>
  <c r="Y1652" i="1"/>
  <c r="Y1660" i="1"/>
  <c r="Y1656" i="1"/>
  <c r="Y1651" i="1"/>
  <c r="Y1658" i="1"/>
  <c r="Y1655" i="1"/>
  <c r="Y1659" i="1"/>
  <c r="AA1651" i="1"/>
  <c r="AA1658" i="1"/>
  <c r="AA1659" i="1"/>
  <c r="AA1655" i="1"/>
  <c r="AA1657" i="1"/>
  <c r="AB1657" i="1" s="1"/>
  <c r="AA1654" i="1"/>
  <c r="AB1654" i="1" s="1"/>
  <c r="AA1660" i="1"/>
  <c r="AA1652" i="1"/>
  <c r="AA1653" i="1"/>
  <c r="AA1656" i="1"/>
  <c r="AB1653" i="1" l="1"/>
  <c r="AB1659" i="1"/>
  <c r="T1677" i="1"/>
  <c r="W1677" i="1" s="1"/>
  <c r="T1679" i="1"/>
  <c r="W1679" i="1" s="1"/>
  <c r="T1676" i="1"/>
  <c r="W1676" i="1" s="1"/>
  <c r="AA1676" i="1" s="1"/>
  <c r="L1696" i="1" s="1"/>
  <c r="Q1696" i="1" s="1"/>
  <c r="T1675" i="1"/>
  <c r="T1680" i="1"/>
  <c r="W1680" i="1" s="1"/>
  <c r="AA1680" i="1" s="1"/>
  <c r="L1700" i="1" s="1"/>
  <c r="Q1700" i="1" s="1"/>
  <c r="T1673" i="1"/>
  <c r="T1682" i="1"/>
  <c r="T1681" i="1"/>
  <c r="T1674" i="1"/>
  <c r="W1674" i="1" s="1"/>
  <c r="T1678" i="1"/>
  <c r="AB1655" i="1"/>
  <c r="AB1658" i="1"/>
  <c r="AB1651" i="1"/>
  <c r="AB1656" i="1"/>
  <c r="AB1660" i="1"/>
  <c r="AB1652" i="1"/>
  <c r="V1726" i="1" l="1"/>
  <c r="AH1696" i="1"/>
  <c r="Y1679" i="1"/>
  <c r="J1699" i="1" s="1"/>
  <c r="O1699" i="1" s="1"/>
  <c r="Z1679" i="1"/>
  <c r="K1699" i="1" s="1"/>
  <c r="P1699" i="1" s="1"/>
  <c r="Y1677" i="1"/>
  <c r="J1697" i="1" s="1"/>
  <c r="O1697" i="1" s="1"/>
  <c r="Z1677" i="1"/>
  <c r="K1697" i="1" s="1"/>
  <c r="P1697" i="1" s="1"/>
  <c r="W1681" i="1"/>
  <c r="Y1681" i="1"/>
  <c r="J1701" i="1" s="1"/>
  <c r="O1701" i="1" s="1"/>
  <c r="W1682" i="1"/>
  <c r="Y1682" i="1"/>
  <c r="J1702" i="1" s="1"/>
  <c r="O1702" i="1" s="1"/>
  <c r="AA1679" i="1"/>
  <c r="L1699" i="1" s="1"/>
  <c r="Q1699" i="1" s="1"/>
  <c r="Y1676" i="1"/>
  <c r="J1696" i="1" s="1"/>
  <c r="O1696" i="1" s="1"/>
  <c r="Z1676" i="1"/>
  <c r="K1696" i="1" s="1"/>
  <c r="P1696" i="1" s="1"/>
  <c r="W1673" i="1"/>
  <c r="Y1673" i="1" s="1"/>
  <c r="J1693" i="1" s="1"/>
  <c r="O1693" i="1" s="1"/>
  <c r="Y1674" i="1"/>
  <c r="J1694" i="1" s="1"/>
  <c r="O1694" i="1" s="1"/>
  <c r="Z1674" i="1"/>
  <c r="K1694" i="1" s="1"/>
  <c r="P1694" i="1" s="1"/>
  <c r="AH1700" i="1"/>
  <c r="V1730" i="1"/>
  <c r="Y1680" i="1"/>
  <c r="J1700" i="1" s="1"/>
  <c r="O1700" i="1" s="1"/>
  <c r="Z1680" i="1"/>
  <c r="K1700" i="1" s="1"/>
  <c r="P1700" i="1" s="1"/>
  <c r="W1678" i="1"/>
  <c r="Y1678" i="1"/>
  <c r="J1698" i="1" s="1"/>
  <c r="O1698" i="1" s="1"/>
  <c r="AA1677" i="1"/>
  <c r="L1697" i="1" s="1"/>
  <c r="Q1697" i="1" s="1"/>
  <c r="AA1674" i="1"/>
  <c r="L1694" i="1" s="1"/>
  <c r="Q1694" i="1" s="1"/>
  <c r="W1675" i="1"/>
  <c r="Y1675" i="1"/>
  <c r="J1695" i="1" s="1"/>
  <c r="O1695" i="1" s="1"/>
  <c r="AB1661" i="1"/>
  <c r="AE1651" i="1" s="1"/>
  <c r="AE1722" i="1" s="1"/>
  <c r="X1693" i="1" l="1"/>
  <c r="T1723" i="1"/>
  <c r="O1703" i="1"/>
  <c r="J1712" i="1" s="1"/>
  <c r="N1713" i="1" s="1"/>
  <c r="T1728" i="1"/>
  <c r="X1698" i="1"/>
  <c r="Z1681" i="1"/>
  <c r="K1701" i="1" s="1"/>
  <c r="P1701" i="1" s="1"/>
  <c r="AA1681" i="1"/>
  <c r="L1701" i="1" s="1"/>
  <c r="Q1701" i="1" s="1"/>
  <c r="AC1697" i="1"/>
  <c r="U1727" i="1"/>
  <c r="AC1696" i="1"/>
  <c r="U1726" i="1"/>
  <c r="X1697" i="1"/>
  <c r="T1727" i="1"/>
  <c r="T1731" i="1"/>
  <c r="X1701" i="1"/>
  <c r="AC1699" i="1"/>
  <c r="U1729" i="1"/>
  <c r="U1730" i="1"/>
  <c r="AC1700" i="1"/>
  <c r="X1695" i="1"/>
  <c r="T1725" i="1"/>
  <c r="T1729" i="1"/>
  <c r="X1699" i="1"/>
  <c r="T1724" i="1"/>
  <c r="X1694" i="1"/>
  <c r="Z1673" i="1"/>
  <c r="K1693" i="1" s="1"/>
  <c r="P1693" i="1" s="1"/>
  <c r="AA1673" i="1"/>
  <c r="L1693" i="1" s="1"/>
  <c r="Q1693" i="1" s="1"/>
  <c r="X1700" i="1"/>
  <c r="T1730" i="1"/>
  <c r="V1729" i="1"/>
  <c r="AH1699" i="1"/>
  <c r="Z1675" i="1"/>
  <c r="K1695" i="1" s="1"/>
  <c r="P1695" i="1" s="1"/>
  <c r="AA1675" i="1"/>
  <c r="L1695" i="1" s="1"/>
  <c r="Q1695" i="1" s="1"/>
  <c r="AI1700" i="1"/>
  <c r="AJ1700" i="1"/>
  <c r="AK1700" i="1"/>
  <c r="T1732" i="1"/>
  <c r="X1702" i="1"/>
  <c r="AI1696" i="1"/>
  <c r="AJ1696" i="1"/>
  <c r="AK1696" i="1"/>
  <c r="V1727" i="1"/>
  <c r="AH1697" i="1"/>
  <c r="Z1678" i="1"/>
  <c r="K1698" i="1" s="1"/>
  <c r="P1698" i="1" s="1"/>
  <c r="AA1678" i="1"/>
  <c r="L1698" i="1" s="1"/>
  <c r="Q1698" i="1" s="1"/>
  <c r="T1726" i="1"/>
  <c r="X1696" i="1"/>
  <c r="V1724" i="1"/>
  <c r="AH1694" i="1"/>
  <c r="U1724" i="1"/>
  <c r="AC1694" i="1"/>
  <c r="Z1682" i="1"/>
  <c r="K1702" i="1" s="1"/>
  <c r="P1702" i="1" s="1"/>
  <c r="AA1682" i="1"/>
  <c r="L1702" i="1" s="1"/>
  <c r="Q1702" i="1" s="1"/>
  <c r="AE1652" i="1"/>
  <c r="AI1699" i="1" l="1"/>
  <c r="AJ1699" i="1"/>
  <c r="AK1699" i="1"/>
  <c r="AA1699" i="1"/>
  <c r="Y1699" i="1"/>
  <c r="Z1699" i="1"/>
  <c r="Z1701" i="1"/>
  <c r="Y1701" i="1"/>
  <c r="AA1701" i="1"/>
  <c r="V1731" i="1"/>
  <c r="AH1701" i="1"/>
  <c r="AC1695" i="1"/>
  <c r="U1725" i="1"/>
  <c r="AC1701" i="1"/>
  <c r="U1731" i="1"/>
  <c r="AH1698" i="1"/>
  <c r="V1728" i="1"/>
  <c r="Y1698" i="1"/>
  <c r="Z1698" i="1"/>
  <c r="AA1698" i="1"/>
  <c r="AD1697" i="1"/>
  <c r="AE1697" i="1"/>
  <c r="AF1697" i="1"/>
  <c r="Y1700" i="1"/>
  <c r="Z1700" i="1"/>
  <c r="AA1700" i="1"/>
  <c r="AA1695" i="1"/>
  <c r="Y1695" i="1"/>
  <c r="Z1695" i="1"/>
  <c r="Y1697" i="1"/>
  <c r="Z1697" i="1"/>
  <c r="AA1697" i="1"/>
  <c r="AD1699" i="1"/>
  <c r="AE1699" i="1"/>
  <c r="AF1699" i="1"/>
  <c r="V1732" i="1"/>
  <c r="AH1702" i="1"/>
  <c r="AH1693" i="1"/>
  <c r="V1723" i="1"/>
  <c r="Q1703" i="1"/>
  <c r="L1712" i="1" s="1"/>
  <c r="N1715" i="1" s="1"/>
  <c r="Y1696" i="1"/>
  <c r="Z1696" i="1"/>
  <c r="AA1696" i="1"/>
  <c r="AA1702" i="1"/>
  <c r="Z1702" i="1"/>
  <c r="Y1702" i="1"/>
  <c r="AC1702" i="1"/>
  <c r="U1732" i="1"/>
  <c r="Z1732" i="1" s="1"/>
  <c r="AD1694" i="1"/>
  <c r="AF1694" i="1"/>
  <c r="AE1694" i="1"/>
  <c r="AC1693" i="1"/>
  <c r="U1723" i="1"/>
  <c r="P1703" i="1"/>
  <c r="K1712" i="1" s="1"/>
  <c r="N1714" i="1" s="1"/>
  <c r="AD1696" i="1"/>
  <c r="AE1696" i="1"/>
  <c r="AF1696" i="1"/>
  <c r="AC1698" i="1"/>
  <c r="U1728" i="1"/>
  <c r="AI1697" i="1"/>
  <c r="AJ1697" i="1"/>
  <c r="AK1697" i="1"/>
  <c r="AF1700" i="1"/>
  <c r="AD1700" i="1"/>
  <c r="AE1700" i="1"/>
  <c r="AJ1694" i="1"/>
  <c r="AI1694" i="1"/>
  <c r="AK1694" i="1"/>
  <c r="V1725" i="1"/>
  <c r="AH1695" i="1"/>
  <c r="Y1694" i="1"/>
  <c r="Z1694" i="1"/>
  <c r="AA1694" i="1"/>
  <c r="Z1693" i="1"/>
  <c r="Y1693" i="1"/>
  <c r="AA1693" i="1"/>
  <c r="AD1702" i="1" l="1"/>
  <c r="AE1702" i="1"/>
  <c r="AF1702" i="1"/>
  <c r="AI1693" i="1"/>
  <c r="AJ1693" i="1"/>
  <c r="AK1693" i="1"/>
  <c r="AD1693" i="1"/>
  <c r="AE1693" i="1"/>
  <c r="AF1693" i="1"/>
  <c r="AI1702" i="1"/>
  <c r="AJ1702" i="1"/>
  <c r="AK1702" i="1"/>
  <c r="AF1701" i="1"/>
  <c r="AE1701" i="1"/>
  <c r="AD1701" i="1"/>
  <c r="AA1703" i="1"/>
  <c r="AE1695" i="1"/>
  <c r="AF1695" i="1"/>
  <c r="AD1695" i="1"/>
  <c r="Z1703" i="1"/>
  <c r="J1714" i="1" s="1"/>
  <c r="AJ1701" i="1"/>
  <c r="AI1701" i="1"/>
  <c r="AK1701" i="1"/>
  <c r="AI1698" i="1"/>
  <c r="AJ1698" i="1"/>
  <c r="AK1698" i="1"/>
  <c r="AD1698" i="1"/>
  <c r="AF1698" i="1"/>
  <c r="AE1698" i="1"/>
  <c r="AI1695" i="1"/>
  <c r="AJ1695" i="1"/>
  <c r="AK1695" i="1"/>
  <c r="Y1703" i="1"/>
  <c r="J1713" i="1" s="1"/>
  <c r="O1713" i="1" s="1"/>
  <c r="O1723" i="1" s="1"/>
  <c r="O1745" i="1" s="1"/>
  <c r="J1715" i="1" l="1"/>
  <c r="L1713" i="1"/>
  <c r="AK1703" i="1"/>
  <c r="L1715" i="1" s="1"/>
  <c r="Q1715" i="1" s="1"/>
  <c r="Q1725" i="1" s="1"/>
  <c r="Q1747" i="1" s="1"/>
  <c r="AJ1703" i="1"/>
  <c r="L1714" i="1" s="1"/>
  <c r="P1715" i="1" s="1"/>
  <c r="P1725" i="1" s="1"/>
  <c r="P1747" i="1" s="1"/>
  <c r="AI1703" i="1"/>
  <c r="AD1703" i="1"/>
  <c r="K1713" i="1" s="1"/>
  <c r="AF1703" i="1"/>
  <c r="K1715" i="1" s="1"/>
  <c r="Q1714" i="1" s="1"/>
  <c r="Q1724" i="1" s="1"/>
  <c r="Q1746" i="1" s="1"/>
  <c r="AE1703" i="1"/>
  <c r="K1714" i="1" s="1"/>
  <c r="P1714" i="1" s="1"/>
  <c r="P1724" i="1" s="1"/>
  <c r="P1746" i="1" s="1"/>
  <c r="O1714" i="1" l="1"/>
  <c r="O1724" i="1" s="1"/>
  <c r="O1746" i="1" s="1"/>
  <c r="P1713" i="1"/>
  <c r="P1723" i="1" s="1"/>
  <c r="P1745" i="1" s="1"/>
  <c r="O1715" i="1"/>
  <c r="O1725" i="1" s="1"/>
  <c r="O1747" i="1" s="1"/>
  <c r="U1753" i="1" l="1"/>
  <c r="U1749" i="1"/>
  <c r="U1748" i="1"/>
  <c r="U1746" i="1"/>
  <c r="U1751" i="1"/>
  <c r="U1750" i="1"/>
  <c r="U1754" i="1"/>
  <c r="U1745" i="1"/>
  <c r="U1747" i="1"/>
  <c r="V1746" i="1"/>
  <c r="V1751" i="1"/>
  <c r="V1745" i="1"/>
  <c r="V1749" i="1"/>
  <c r="V1747" i="1"/>
  <c r="V1750" i="1"/>
  <c r="V1753" i="1"/>
  <c r="V1754" i="1"/>
  <c r="V1748" i="1"/>
  <c r="V1752" i="1"/>
  <c r="U1752" i="1"/>
  <c r="AA1732" i="1"/>
  <c r="AA1724" i="1"/>
  <c r="AA1726" i="1"/>
  <c r="AA1728" i="1"/>
  <c r="AA1725" i="1"/>
  <c r="AA1729" i="1"/>
  <c r="AA1730" i="1"/>
  <c r="AA1731" i="1"/>
  <c r="AA1727" i="1"/>
  <c r="AA1723" i="1"/>
  <c r="Q1713" i="1"/>
  <c r="Q1723" i="1" s="1"/>
  <c r="Y1723" i="1" s="1"/>
  <c r="AB1723" i="1" s="1"/>
  <c r="Z1724" i="1"/>
  <c r="Z1728" i="1"/>
  <c r="Z1725" i="1"/>
  <c r="Z1729" i="1"/>
  <c r="Z1726" i="1"/>
  <c r="Z1731" i="1"/>
  <c r="Z1730" i="1"/>
  <c r="Z1723" i="1"/>
  <c r="Z1727" i="1"/>
  <c r="Y1727" i="1" l="1"/>
  <c r="Q1745" i="1"/>
  <c r="Y1729" i="1"/>
  <c r="AB1729" i="1" s="1"/>
  <c r="Y1730" i="1"/>
  <c r="AB1730" i="1" s="1"/>
  <c r="Y1731" i="1"/>
  <c r="AB1731" i="1" s="1"/>
  <c r="Y1725" i="1"/>
  <c r="AB1725" i="1" s="1"/>
  <c r="Y1728" i="1"/>
  <c r="AB1728" i="1" s="1"/>
  <c r="AB1727" i="1"/>
  <c r="Y1726" i="1"/>
  <c r="AB1726" i="1" s="1"/>
  <c r="Y1732" i="1"/>
  <c r="AB1732" i="1" s="1"/>
  <c r="Y1724" i="1"/>
  <c r="AB1724" i="1" s="1"/>
  <c r="T1752" i="1" l="1"/>
  <c r="W1752" i="1" s="1"/>
  <c r="T1749" i="1"/>
  <c r="T1754" i="1"/>
  <c r="T1751" i="1"/>
  <c r="T1747" i="1"/>
  <c r="T1748" i="1"/>
  <c r="T1750" i="1"/>
  <c r="T1753" i="1"/>
  <c r="T1746" i="1"/>
  <c r="T1745" i="1"/>
  <c r="AB1733" i="1"/>
  <c r="AE1723" i="1" s="1"/>
  <c r="W1750" i="1" l="1"/>
  <c r="Y1750" i="1" s="1"/>
  <c r="J1770" i="1" s="1"/>
  <c r="O1770" i="1" s="1"/>
  <c r="W1754" i="1"/>
  <c r="W1753" i="1"/>
  <c r="W1745" i="1"/>
  <c r="Y1745" i="1"/>
  <c r="J1765" i="1" s="1"/>
  <c r="O1765" i="1" s="1"/>
  <c r="W1748" i="1"/>
  <c r="Y1748" i="1"/>
  <c r="J1768" i="1" s="1"/>
  <c r="O1768" i="1" s="1"/>
  <c r="W1749" i="1"/>
  <c r="W1751" i="1"/>
  <c r="Y1751" i="1"/>
  <c r="J1771" i="1" s="1"/>
  <c r="O1771" i="1" s="1"/>
  <c r="W1746" i="1"/>
  <c r="Y1746" i="1"/>
  <c r="J1766" i="1" s="1"/>
  <c r="O1766" i="1" s="1"/>
  <c r="W1747" i="1"/>
  <c r="Y1747" i="1"/>
  <c r="J1767" i="1" s="1"/>
  <c r="O1767" i="1" s="1"/>
  <c r="Y1752" i="1"/>
  <c r="J1772" i="1" s="1"/>
  <c r="O1772" i="1" s="1"/>
  <c r="Z1752" i="1"/>
  <c r="K1772" i="1" s="1"/>
  <c r="P1772" i="1" s="1"/>
  <c r="AA1752" i="1"/>
  <c r="L1772" i="1" s="1"/>
  <c r="Q1772" i="1" s="1"/>
  <c r="AE1724" i="1"/>
  <c r="AE1794" i="1"/>
  <c r="BA51" i="1"/>
  <c r="BB51" i="1"/>
  <c r="AZ51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BB54" i="1"/>
  <c r="BB55" i="1"/>
  <c r="BB56" i="1"/>
  <c r="BB57" i="1"/>
  <c r="BB58" i="1"/>
  <c r="BB59" i="1"/>
  <c r="BB60" i="1"/>
  <c r="BB61" i="1"/>
  <c r="BB62" i="1"/>
  <c r="BB53" i="1"/>
  <c r="X1770" i="1" l="1"/>
  <c r="T1800" i="1"/>
  <c r="X1766" i="1"/>
  <c r="T1796" i="1"/>
  <c r="Z1749" i="1"/>
  <c r="K1769" i="1" s="1"/>
  <c r="P1769" i="1" s="1"/>
  <c r="AA1749" i="1"/>
  <c r="L1769" i="1" s="1"/>
  <c r="Q1769" i="1" s="1"/>
  <c r="AA1754" i="1"/>
  <c r="L1774" i="1" s="1"/>
  <c r="Q1774" i="1" s="1"/>
  <c r="Z1754" i="1"/>
  <c r="K1774" i="1" s="1"/>
  <c r="P1774" i="1" s="1"/>
  <c r="X1772" i="1"/>
  <c r="T1802" i="1"/>
  <c r="AA1746" i="1"/>
  <c r="L1766" i="1" s="1"/>
  <c r="Q1766" i="1" s="1"/>
  <c r="Z1746" i="1"/>
  <c r="K1766" i="1" s="1"/>
  <c r="P1766" i="1" s="1"/>
  <c r="Y1749" i="1"/>
  <c r="J1769" i="1" s="1"/>
  <c r="O1769" i="1" s="1"/>
  <c r="Z1745" i="1"/>
  <c r="K1765" i="1" s="1"/>
  <c r="P1765" i="1" s="1"/>
  <c r="AA1745" i="1"/>
  <c r="L1765" i="1" s="1"/>
  <c r="Q1765" i="1" s="1"/>
  <c r="Y1754" i="1"/>
  <c r="J1774" i="1" s="1"/>
  <c r="O1774" i="1" s="1"/>
  <c r="X1767" i="1"/>
  <c r="T1797" i="1"/>
  <c r="X1771" i="1"/>
  <c r="T1801" i="1"/>
  <c r="X1768" i="1"/>
  <c r="T1798" i="1"/>
  <c r="Z1753" i="1"/>
  <c r="K1773" i="1" s="1"/>
  <c r="P1773" i="1" s="1"/>
  <c r="AA1753" i="1"/>
  <c r="L1773" i="1" s="1"/>
  <c r="Q1773" i="1" s="1"/>
  <c r="U1802" i="1"/>
  <c r="AC1772" i="1"/>
  <c r="T1795" i="1"/>
  <c r="X1765" i="1"/>
  <c r="V1802" i="1"/>
  <c r="AH1772" i="1"/>
  <c r="AA1747" i="1"/>
  <c r="L1767" i="1" s="1"/>
  <c r="Q1767" i="1" s="1"/>
  <c r="Z1747" i="1"/>
  <c r="K1767" i="1" s="1"/>
  <c r="P1767" i="1" s="1"/>
  <c r="AA1751" i="1"/>
  <c r="L1771" i="1" s="1"/>
  <c r="Q1771" i="1" s="1"/>
  <c r="Z1751" i="1"/>
  <c r="K1771" i="1" s="1"/>
  <c r="P1771" i="1" s="1"/>
  <c r="Z1748" i="1"/>
  <c r="K1768" i="1" s="1"/>
  <c r="P1768" i="1" s="1"/>
  <c r="AA1748" i="1"/>
  <c r="L1768" i="1" s="1"/>
  <c r="Q1768" i="1" s="1"/>
  <c r="Y1753" i="1"/>
  <c r="J1773" i="1" s="1"/>
  <c r="O1773" i="1" s="1"/>
  <c r="AA1750" i="1"/>
  <c r="L1770" i="1" s="1"/>
  <c r="Q1770" i="1" s="1"/>
  <c r="Z1750" i="1"/>
  <c r="K1770" i="1" s="1"/>
  <c r="P1770" i="1" s="1"/>
  <c r="BD56" i="1"/>
  <c r="BD54" i="1"/>
  <c r="V1800" i="1" l="1"/>
  <c r="AH1770" i="1"/>
  <c r="AK1772" i="1"/>
  <c r="AJ1772" i="1"/>
  <c r="AI1772" i="1"/>
  <c r="AA1771" i="1"/>
  <c r="Z1771" i="1"/>
  <c r="Y1771" i="1"/>
  <c r="V1796" i="1"/>
  <c r="AH1766" i="1"/>
  <c r="X1773" i="1"/>
  <c r="T1803" i="1"/>
  <c r="V1801" i="1"/>
  <c r="AH1771" i="1"/>
  <c r="AE1772" i="1"/>
  <c r="AD1772" i="1"/>
  <c r="AF1772" i="1"/>
  <c r="AC1765" i="1"/>
  <c r="P1775" i="1"/>
  <c r="K1784" i="1" s="1"/>
  <c r="N1786" i="1" s="1"/>
  <c r="U1795" i="1"/>
  <c r="AH1774" i="1"/>
  <c r="V1804" i="1"/>
  <c r="AA1766" i="1"/>
  <c r="Y1766" i="1"/>
  <c r="Z1766" i="1"/>
  <c r="U1801" i="1"/>
  <c r="AC1771" i="1"/>
  <c r="U1804" i="1"/>
  <c r="Z1804" i="1" s="1"/>
  <c r="AC1774" i="1"/>
  <c r="V1798" i="1"/>
  <c r="AH1768" i="1"/>
  <c r="AC1767" i="1"/>
  <c r="U1797" i="1"/>
  <c r="AA1765" i="1"/>
  <c r="Z1765" i="1"/>
  <c r="Y1765" i="1"/>
  <c r="AA1768" i="1"/>
  <c r="Z1768" i="1"/>
  <c r="Y1768" i="1"/>
  <c r="Y1767" i="1"/>
  <c r="Z1767" i="1"/>
  <c r="AA1767" i="1"/>
  <c r="T1799" i="1"/>
  <c r="X1769" i="1"/>
  <c r="Z1772" i="1"/>
  <c r="Y1772" i="1"/>
  <c r="AA1772" i="1"/>
  <c r="V1799" i="1"/>
  <c r="AH1769" i="1"/>
  <c r="AC1773" i="1"/>
  <c r="U1803" i="1"/>
  <c r="V1795" i="1"/>
  <c r="Q1775" i="1"/>
  <c r="L1784" i="1" s="1"/>
  <c r="N1787" i="1" s="1"/>
  <c r="AH1765" i="1"/>
  <c r="U1800" i="1"/>
  <c r="AC1770" i="1"/>
  <c r="U1798" i="1"/>
  <c r="AC1768" i="1"/>
  <c r="V1797" i="1"/>
  <c r="AH1767" i="1"/>
  <c r="O1775" i="1"/>
  <c r="J1784" i="1" s="1"/>
  <c r="N1785" i="1" s="1"/>
  <c r="AH1773" i="1"/>
  <c r="V1803" i="1"/>
  <c r="T1804" i="1"/>
  <c r="X1774" i="1"/>
  <c r="AC1766" i="1"/>
  <c r="U1796" i="1"/>
  <c r="AC1769" i="1"/>
  <c r="U1799" i="1"/>
  <c r="AA1770" i="1"/>
  <c r="Z1770" i="1"/>
  <c r="Y1770" i="1"/>
  <c r="BD58" i="1"/>
  <c r="BD57" i="1"/>
  <c r="BF57" i="1" s="1"/>
  <c r="BD53" i="1"/>
  <c r="BF53" i="1" s="1"/>
  <c r="BD60" i="1"/>
  <c r="BF60" i="1" s="1"/>
  <c r="BE62" i="1"/>
  <c r="BE53" i="1"/>
  <c r="BE59" i="1"/>
  <c r="BD61" i="1"/>
  <c r="BF61" i="1" s="1"/>
  <c r="BD55" i="1"/>
  <c r="BD59" i="1"/>
  <c r="BD62" i="1"/>
  <c r="BF62" i="1" s="1"/>
  <c r="Z1774" i="1" l="1"/>
  <c r="AA1774" i="1"/>
  <c r="Y1774" i="1"/>
  <c r="AI1769" i="1"/>
  <c r="AJ1769" i="1"/>
  <c r="AK1769" i="1"/>
  <c r="AE1769" i="1"/>
  <c r="AD1769" i="1"/>
  <c r="AF1769" i="1"/>
  <c r="AI1767" i="1"/>
  <c r="AK1767" i="1"/>
  <c r="AJ1767" i="1"/>
  <c r="AE1770" i="1"/>
  <c r="AD1770" i="1"/>
  <c r="AF1770" i="1"/>
  <c r="AA1769" i="1"/>
  <c r="AA1775" i="1" s="1"/>
  <c r="Z1769" i="1"/>
  <c r="Y1769" i="1"/>
  <c r="AF1767" i="1"/>
  <c r="AD1767" i="1"/>
  <c r="AE1767" i="1"/>
  <c r="AJ1768" i="1"/>
  <c r="AK1768" i="1"/>
  <c r="AI1768" i="1"/>
  <c r="AE1771" i="1"/>
  <c r="AD1771" i="1"/>
  <c r="AF1771" i="1"/>
  <c r="AA1773" i="1"/>
  <c r="Y1773" i="1"/>
  <c r="Y1775" i="1" s="1"/>
  <c r="J1785" i="1" s="1"/>
  <c r="O1785" i="1" s="1"/>
  <c r="O1795" i="1" s="1"/>
  <c r="Z1773" i="1"/>
  <c r="Z1775" i="1" s="1"/>
  <c r="J1786" i="1" s="1"/>
  <c r="AF1774" i="1"/>
  <c r="AE1774" i="1"/>
  <c r="AD1774" i="1"/>
  <c r="AJ1774" i="1"/>
  <c r="AI1774" i="1"/>
  <c r="AK1774" i="1"/>
  <c r="AD1766" i="1"/>
  <c r="AE1766" i="1"/>
  <c r="AF1766" i="1"/>
  <c r="AJ1773" i="1"/>
  <c r="AI1773" i="1"/>
  <c r="AK1773" i="1"/>
  <c r="AE1768" i="1"/>
  <c r="AF1768" i="1"/>
  <c r="AD1768" i="1"/>
  <c r="AI1765" i="1"/>
  <c r="AI1775" i="1" s="1"/>
  <c r="AK1765" i="1"/>
  <c r="AJ1765" i="1"/>
  <c r="AE1773" i="1"/>
  <c r="AD1773" i="1"/>
  <c r="AF1773" i="1"/>
  <c r="AF1765" i="1"/>
  <c r="AD1765" i="1"/>
  <c r="AD1775" i="1" s="1"/>
  <c r="K1785" i="1" s="1"/>
  <c r="AE1765" i="1"/>
  <c r="AJ1771" i="1"/>
  <c r="AI1771" i="1"/>
  <c r="AK1771" i="1"/>
  <c r="AJ1766" i="1"/>
  <c r="AI1766" i="1"/>
  <c r="AK1766" i="1"/>
  <c r="AK1770" i="1"/>
  <c r="AJ1770" i="1"/>
  <c r="AI1770" i="1"/>
  <c r="BE58" i="1"/>
  <c r="BE54" i="1"/>
  <c r="BE61" i="1"/>
  <c r="BE56" i="1"/>
  <c r="BE57" i="1"/>
  <c r="BE55" i="1"/>
  <c r="BE60" i="1"/>
  <c r="L1785" i="1" l="1"/>
  <c r="J1787" i="1"/>
  <c r="O1817" i="1"/>
  <c r="O1786" i="1"/>
  <c r="O1796" i="1" s="1"/>
  <c r="P1785" i="1"/>
  <c r="P1795" i="1" s="1"/>
  <c r="P1817" i="1" s="1"/>
  <c r="AF1775" i="1"/>
  <c r="K1787" i="1" s="1"/>
  <c r="Q1786" i="1" s="1"/>
  <c r="Q1796" i="1" s="1"/>
  <c r="Q1818" i="1" s="1"/>
  <c r="AJ1775" i="1"/>
  <c r="L1786" i="1" s="1"/>
  <c r="P1787" i="1" s="1"/>
  <c r="P1797" i="1" s="1"/>
  <c r="P1819" i="1" s="1"/>
  <c r="AE1775" i="1"/>
  <c r="K1786" i="1" s="1"/>
  <c r="P1786" i="1" s="1"/>
  <c r="P1796" i="1" s="1"/>
  <c r="P1818" i="1" s="1"/>
  <c r="AK1775" i="1"/>
  <c r="L1787" i="1" s="1"/>
  <c r="Q1787" i="1" s="1"/>
  <c r="Q1797" i="1" s="1"/>
  <c r="Q1819" i="1" s="1"/>
  <c r="BC59" i="1"/>
  <c r="BF59" i="1" s="1"/>
  <c r="BC58" i="1"/>
  <c r="BF58" i="1" s="1"/>
  <c r="BC55" i="1"/>
  <c r="BF55" i="1" s="1"/>
  <c r="BC62" i="1"/>
  <c r="BC60" i="1"/>
  <c r="BC57" i="1"/>
  <c r="BC61" i="1"/>
  <c r="BC56" i="1"/>
  <c r="BF56" i="1" s="1"/>
  <c r="BC54" i="1"/>
  <c r="BF54" i="1" s="1"/>
  <c r="O1818" i="1" l="1"/>
  <c r="Z1795" i="1"/>
  <c r="Z1798" i="1"/>
  <c r="Z1799" i="1"/>
  <c r="Z1802" i="1"/>
  <c r="Z1797" i="1"/>
  <c r="Z1796" i="1"/>
  <c r="Z1801" i="1"/>
  <c r="Z1800" i="1"/>
  <c r="Z1803" i="1"/>
  <c r="Y1802" i="1"/>
  <c r="O1787" i="1"/>
  <c r="O1797" i="1" s="1"/>
  <c r="Q1785" i="1"/>
  <c r="Q1795" i="1" s="1"/>
  <c r="Y1799" i="1" s="1"/>
  <c r="Y1798" i="1" l="1"/>
  <c r="AB1798" i="1" s="1"/>
  <c r="Y1796" i="1"/>
  <c r="Y1801" i="1"/>
  <c r="AB1801" i="1" s="1"/>
  <c r="Q1817" i="1"/>
  <c r="Y1804" i="1"/>
  <c r="Y1795" i="1"/>
  <c r="Y1803" i="1"/>
  <c r="Y1797" i="1"/>
  <c r="O1819" i="1"/>
  <c r="AA1797" i="1"/>
  <c r="AA1803" i="1"/>
  <c r="AB1803" i="1" s="1"/>
  <c r="AA1798" i="1"/>
  <c r="AA1804" i="1"/>
  <c r="AB1804" i="1" s="1"/>
  <c r="AA1802" i="1"/>
  <c r="AB1802" i="1" s="1"/>
  <c r="AA1795" i="1"/>
  <c r="AA1800" i="1"/>
  <c r="AA1799" i="1"/>
  <c r="AB1799" i="1" s="1"/>
  <c r="AA1801" i="1"/>
  <c r="AA1796" i="1"/>
  <c r="AB1796" i="1" s="1"/>
  <c r="U1818" i="1"/>
  <c r="U1822" i="1"/>
  <c r="U1817" i="1"/>
  <c r="U1820" i="1"/>
  <c r="U1824" i="1"/>
  <c r="U1825" i="1"/>
  <c r="U1826" i="1"/>
  <c r="U1819" i="1"/>
  <c r="U1821" i="1"/>
  <c r="U1823" i="1"/>
  <c r="Y1800" i="1"/>
  <c r="AB1800" i="1" s="1"/>
  <c r="AB1795" i="1" l="1"/>
  <c r="V1824" i="1"/>
  <c r="V1820" i="1"/>
  <c r="V1819" i="1"/>
  <c r="V1826" i="1"/>
  <c r="V1823" i="1"/>
  <c r="V1822" i="1"/>
  <c r="V1818" i="1"/>
  <c r="V1821" i="1"/>
  <c r="V1817" i="1"/>
  <c r="V1825" i="1"/>
  <c r="AB1797" i="1"/>
  <c r="T1818" i="1"/>
  <c r="T1820" i="1"/>
  <c r="T1819" i="1"/>
  <c r="T1822" i="1"/>
  <c r="T1825" i="1"/>
  <c r="T1821" i="1"/>
  <c r="W1821" i="1" s="1"/>
  <c r="Y1821" i="1" s="1"/>
  <c r="J1841" i="1" s="1"/>
  <c r="O1841" i="1" s="1"/>
  <c r="T1826" i="1"/>
  <c r="T1817" i="1"/>
  <c r="T1823" i="1"/>
  <c r="T1824" i="1"/>
  <c r="W1824" i="1" s="1"/>
  <c r="Y1824" i="1" s="1"/>
  <c r="J1844" i="1" s="1"/>
  <c r="O1844" i="1" s="1"/>
  <c r="W1822" i="1" l="1"/>
  <c r="Z1822" i="1" s="1"/>
  <c r="K1842" i="1" s="1"/>
  <c r="P1842" i="1" s="1"/>
  <c r="W1826" i="1"/>
  <c r="W1819" i="1"/>
  <c r="Y1819" i="1" s="1"/>
  <c r="J1839" i="1" s="1"/>
  <c r="O1839" i="1" s="1"/>
  <c r="Z1824" i="1"/>
  <c r="K1844" i="1" s="1"/>
  <c r="P1844" i="1" s="1"/>
  <c r="AB1805" i="1"/>
  <c r="AE1795" i="1" s="1"/>
  <c r="X1841" i="1"/>
  <c r="T1871" i="1"/>
  <c r="AA1824" i="1"/>
  <c r="L1844" i="1" s="1"/>
  <c r="Q1844" i="1" s="1"/>
  <c r="W1817" i="1"/>
  <c r="Z1817" i="1" s="1"/>
  <c r="K1837" i="1" s="1"/>
  <c r="P1837" i="1" s="1"/>
  <c r="T1874" i="1"/>
  <c r="X1844" i="1"/>
  <c r="W1820" i="1"/>
  <c r="Z1820" i="1" s="1"/>
  <c r="K1840" i="1" s="1"/>
  <c r="P1840" i="1" s="1"/>
  <c r="Z1821" i="1"/>
  <c r="K1841" i="1" s="1"/>
  <c r="P1841" i="1" s="1"/>
  <c r="W1823" i="1"/>
  <c r="Y1823" i="1"/>
  <c r="J1843" i="1" s="1"/>
  <c r="O1843" i="1" s="1"/>
  <c r="W1825" i="1"/>
  <c r="Y1825" i="1"/>
  <c r="J1845" i="1" s="1"/>
  <c r="O1845" i="1" s="1"/>
  <c r="W1818" i="1"/>
  <c r="Z1818" i="1" s="1"/>
  <c r="K1838" i="1" s="1"/>
  <c r="P1838" i="1" s="1"/>
  <c r="Y1818" i="1"/>
  <c r="J1838" i="1" s="1"/>
  <c r="O1838" i="1" s="1"/>
  <c r="AA1821" i="1"/>
  <c r="L1841" i="1" s="1"/>
  <c r="Q1841" i="1" s="1"/>
  <c r="X1839" i="1" l="1"/>
  <c r="T1869" i="1"/>
  <c r="AC1840" i="1"/>
  <c r="U1870" i="1"/>
  <c r="U1874" i="1"/>
  <c r="AC1844" i="1"/>
  <c r="U1868" i="1"/>
  <c r="AC1838" i="1"/>
  <c r="AA1823" i="1"/>
  <c r="L1843" i="1" s="1"/>
  <c r="Q1843" i="1" s="1"/>
  <c r="Z1823" i="1"/>
  <c r="K1843" i="1" s="1"/>
  <c r="P1843" i="1" s="1"/>
  <c r="AA1844" i="1"/>
  <c r="Y1844" i="1"/>
  <c r="Z1844" i="1"/>
  <c r="V1874" i="1"/>
  <c r="AH1844" i="1"/>
  <c r="AE1866" i="1"/>
  <c r="AE1796" i="1"/>
  <c r="AA1818" i="1"/>
  <c r="L1838" i="1" s="1"/>
  <c r="Q1838" i="1" s="1"/>
  <c r="X1838" i="1"/>
  <c r="T1868" i="1"/>
  <c r="T1873" i="1"/>
  <c r="X1843" i="1"/>
  <c r="X1845" i="1"/>
  <c r="T1875" i="1"/>
  <c r="AC1842" i="1"/>
  <c r="U1872" i="1"/>
  <c r="AC1837" i="1"/>
  <c r="U1867" i="1"/>
  <c r="AA1841" i="1"/>
  <c r="Z1841" i="1"/>
  <c r="Y1841" i="1"/>
  <c r="AA1826" i="1"/>
  <c r="L1846" i="1" s="1"/>
  <c r="Q1846" i="1" s="1"/>
  <c r="Z1826" i="1"/>
  <c r="K1846" i="1" s="1"/>
  <c r="P1846" i="1" s="1"/>
  <c r="U1871" i="1"/>
  <c r="AC1841" i="1"/>
  <c r="AA1817" i="1"/>
  <c r="L1837" i="1" s="1"/>
  <c r="Q1837" i="1" s="1"/>
  <c r="AA1820" i="1"/>
  <c r="L1840" i="1" s="1"/>
  <c r="Q1840" i="1" s="1"/>
  <c r="AA1819" i="1"/>
  <c r="L1839" i="1" s="1"/>
  <c r="Q1839" i="1" s="1"/>
  <c r="Z1819" i="1"/>
  <c r="K1839" i="1" s="1"/>
  <c r="P1839" i="1" s="1"/>
  <c r="V1871" i="1"/>
  <c r="AH1841" i="1"/>
  <c r="AA1825" i="1"/>
  <c r="L1845" i="1" s="1"/>
  <c r="Q1845" i="1" s="1"/>
  <c r="Z1825" i="1"/>
  <c r="K1845" i="1" s="1"/>
  <c r="P1845" i="1" s="1"/>
  <c r="Y1820" i="1"/>
  <c r="J1840" i="1" s="1"/>
  <c r="O1840" i="1" s="1"/>
  <c r="Y1817" i="1"/>
  <c r="J1837" i="1" s="1"/>
  <c r="O1837" i="1" s="1"/>
  <c r="AA1822" i="1"/>
  <c r="L1842" i="1" s="1"/>
  <c r="Q1842" i="1" s="1"/>
  <c r="Y1826" i="1"/>
  <c r="J1846" i="1" s="1"/>
  <c r="O1846" i="1" s="1"/>
  <c r="Y1822" i="1"/>
  <c r="J1842" i="1" s="1"/>
  <c r="O1842" i="1" s="1"/>
  <c r="T1876" i="1" l="1"/>
  <c r="X1846" i="1"/>
  <c r="U1875" i="1"/>
  <c r="AC1845" i="1"/>
  <c r="AC1839" i="1"/>
  <c r="U1869" i="1"/>
  <c r="AF1841" i="1"/>
  <c r="AE1841" i="1"/>
  <c r="AD1841" i="1"/>
  <c r="AH1846" i="1"/>
  <c r="V1876" i="1"/>
  <c r="AD1838" i="1"/>
  <c r="AF1838" i="1"/>
  <c r="AE1838" i="1"/>
  <c r="V1872" i="1"/>
  <c r="AH1842" i="1"/>
  <c r="AH1845" i="1"/>
  <c r="V1875" i="1"/>
  <c r="V1869" i="1"/>
  <c r="AH1839" i="1"/>
  <c r="AE1837" i="1"/>
  <c r="AF1837" i="1"/>
  <c r="AD1837" i="1"/>
  <c r="Y1845" i="1"/>
  <c r="AA1845" i="1"/>
  <c r="Z1845" i="1"/>
  <c r="Y1838" i="1"/>
  <c r="AA1838" i="1"/>
  <c r="Z1838" i="1"/>
  <c r="AJ1844" i="1"/>
  <c r="AI1844" i="1"/>
  <c r="AK1844" i="1"/>
  <c r="AE1840" i="1"/>
  <c r="AD1840" i="1"/>
  <c r="AF1840" i="1"/>
  <c r="T1867" i="1"/>
  <c r="X1837" i="1"/>
  <c r="O1847" i="1"/>
  <c r="J1856" i="1" s="1"/>
  <c r="N1857" i="1" s="1"/>
  <c r="AK1841" i="1"/>
  <c r="AI1841" i="1"/>
  <c r="AJ1841" i="1"/>
  <c r="AH1840" i="1"/>
  <c r="V1870" i="1"/>
  <c r="P1847" i="1"/>
  <c r="K1856" i="1" s="1"/>
  <c r="N1858" i="1" s="1"/>
  <c r="Z1843" i="1"/>
  <c r="Y1843" i="1"/>
  <c r="AA1843" i="1"/>
  <c r="AH1838" i="1"/>
  <c r="V1868" i="1"/>
  <c r="AC1843" i="1"/>
  <c r="U1873" i="1"/>
  <c r="AF1844" i="1"/>
  <c r="AE1844" i="1"/>
  <c r="AD1844" i="1"/>
  <c r="T1872" i="1"/>
  <c r="X1842" i="1"/>
  <c r="X1840" i="1"/>
  <c r="T1870" i="1"/>
  <c r="AH1837" i="1"/>
  <c r="V1867" i="1"/>
  <c r="Q1847" i="1"/>
  <c r="L1856" i="1" s="1"/>
  <c r="N1859" i="1" s="1"/>
  <c r="AC1846" i="1"/>
  <c r="U1876" i="1"/>
  <c r="Z1876" i="1" s="1"/>
  <c r="AD1842" i="1"/>
  <c r="AF1842" i="1"/>
  <c r="AE1842" i="1"/>
  <c r="AH1843" i="1"/>
  <c r="V1873" i="1"/>
  <c r="Y1839" i="1"/>
  <c r="AA1839" i="1"/>
  <c r="Z1839" i="1"/>
  <c r="AE1845" i="1" l="1"/>
  <c r="AF1845" i="1"/>
  <c r="AD1845" i="1"/>
  <c r="AD1846" i="1"/>
  <c r="AE1846" i="1"/>
  <c r="AF1846" i="1"/>
  <c r="AF1843" i="1"/>
  <c r="AE1843" i="1"/>
  <c r="AD1843" i="1"/>
  <c r="AI1840" i="1"/>
  <c r="AK1840" i="1"/>
  <c r="AJ1840" i="1"/>
  <c r="AI1846" i="1"/>
  <c r="AJ1846" i="1"/>
  <c r="AK1846" i="1"/>
  <c r="AA1846" i="1"/>
  <c r="Y1846" i="1"/>
  <c r="Z1846" i="1"/>
  <c r="AJ1843" i="1"/>
  <c r="AI1843" i="1"/>
  <c r="AK1843" i="1"/>
  <c r="AJ1837" i="1"/>
  <c r="AI1837" i="1"/>
  <c r="AK1837" i="1"/>
  <c r="AA1840" i="1"/>
  <c r="Z1840" i="1"/>
  <c r="Y1840" i="1"/>
  <c r="AA1837" i="1"/>
  <c r="Z1837" i="1"/>
  <c r="Y1837" i="1"/>
  <c r="Y1847" i="1" s="1"/>
  <c r="J1857" i="1" s="1"/>
  <c r="O1857" i="1" s="1"/>
  <c r="O1867" i="1" s="1"/>
  <c r="AI1845" i="1"/>
  <c r="AK1845" i="1"/>
  <c r="AJ1845" i="1"/>
  <c r="AA1842" i="1"/>
  <c r="Z1842" i="1"/>
  <c r="Y1842" i="1"/>
  <c r="AK1838" i="1"/>
  <c r="AJ1838" i="1"/>
  <c r="AI1838" i="1"/>
  <c r="AI1839" i="1"/>
  <c r="AJ1839" i="1"/>
  <c r="AK1839" i="1"/>
  <c r="AJ1842" i="1"/>
  <c r="AI1842" i="1"/>
  <c r="AK1842" i="1"/>
  <c r="AE1839" i="1"/>
  <c r="AE1847" i="1" s="1"/>
  <c r="K1858" i="1" s="1"/>
  <c r="P1858" i="1" s="1"/>
  <c r="P1868" i="1" s="1"/>
  <c r="P1890" i="1" s="1"/>
  <c r="AD1839" i="1"/>
  <c r="AD1847" i="1" s="1"/>
  <c r="K1857" i="1" s="1"/>
  <c r="AF1839" i="1"/>
  <c r="AF1847" i="1" s="1"/>
  <c r="K1859" i="1" s="1"/>
  <c r="Q1858" i="1" s="1"/>
  <c r="Q1868" i="1" s="1"/>
  <c r="Q1890" i="1" s="1"/>
  <c r="O1858" i="1" l="1"/>
  <c r="O1868" i="1" s="1"/>
  <c r="P1857" i="1"/>
  <c r="P1867" i="1" s="1"/>
  <c r="P1889" i="1" s="1"/>
  <c r="AJ1847" i="1"/>
  <c r="L1858" i="1" s="1"/>
  <c r="P1859" i="1" s="1"/>
  <c r="P1869" i="1" s="1"/>
  <c r="P1891" i="1" s="1"/>
  <c r="AA1847" i="1"/>
  <c r="AK1847" i="1"/>
  <c r="L1859" i="1" s="1"/>
  <c r="Q1859" i="1" s="1"/>
  <c r="Q1869" i="1" s="1"/>
  <c r="Q1891" i="1" s="1"/>
  <c r="O1889" i="1"/>
  <c r="Z1847" i="1"/>
  <c r="J1858" i="1" s="1"/>
  <c r="AI1847" i="1"/>
  <c r="L1857" i="1" l="1"/>
  <c r="J1859" i="1"/>
  <c r="O1890" i="1"/>
  <c r="Z1873" i="1"/>
  <c r="Z1871" i="1"/>
  <c r="Z1869" i="1"/>
  <c r="Z1868" i="1"/>
  <c r="Z1874" i="1"/>
  <c r="Z1872" i="1"/>
  <c r="Z1870" i="1"/>
  <c r="Z1875" i="1"/>
  <c r="Z1867" i="1"/>
  <c r="U1891" i="1" l="1"/>
  <c r="U1889" i="1"/>
  <c r="U1890" i="1"/>
  <c r="U1896" i="1"/>
  <c r="U1892" i="1"/>
  <c r="U1893" i="1"/>
  <c r="U1898" i="1"/>
  <c r="U1895" i="1"/>
  <c r="U1897" i="1"/>
  <c r="U1894" i="1"/>
  <c r="Q1857" i="1"/>
  <c r="Q1867" i="1" s="1"/>
  <c r="O1859" i="1"/>
  <c r="O1869" i="1" s="1"/>
  <c r="O1891" i="1" l="1"/>
  <c r="AA1869" i="1"/>
  <c r="AA1875" i="1"/>
  <c r="AA1871" i="1"/>
  <c r="AA1870" i="1"/>
  <c r="AA1876" i="1"/>
  <c r="AA1868" i="1"/>
  <c r="AA1872" i="1"/>
  <c r="AA1874" i="1"/>
  <c r="AA1867" i="1"/>
  <c r="AA1873" i="1"/>
  <c r="Q1889" i="1"/>
  <c r="Y1868" i="1"/>
  <c r="AB1868" i="1" s="1"/>
  <c r="Y1876" i="1"/>
  <c r="AB1876" i="1" s="1"/>
  <c r="Y1867" i="1"/>
  <c r="AB1867" i="1" s="1"/>
  <c r="Y1873" i="1"/>
  <c r="Y1875" i="1"/>
  <c r="AB1875" i="1" s="1"/>
  <c r="Y1869" i="1"/>
  <c r="AB1869" i="1" s="1"/>
  <c r="Y1872" i="1"/>
  <c r="AB1872" i="1" s="1"/>
  <c r="Y1870" i="1"/>
  <c r="AB1870" i="1" s="1"/>
  <c r="Y1874" i="1"/>
  <c r="AB1874" i="1" s="1"/>
  <c r="Y1871" i="1"/>
  <c r="AB1871" i="1" l="1"/>
  <c r="AB1873" i="1"/>
  <c r="AB1877" i="1" s="1"/>
  <c r="AE1867" i="1" s="1"/>
  <c r="T1898" i="1"/>
  <c r="W1898" i="1" s="1"/>
  <c r="T1889" i="1"/>
  <c r="T1891" i="1"/>
  <c r="T1896" i="1"/>
  <c r="T1890" i="1"/>
  <c r="T1895" i="1"/>
  <c r="T1897" i="1"/>
  <c r="T1894" i="1"/>
  <c r="T1892" i="1"/>
  <c r="T1893" i="1"/>
  <c r="V1892" i="1"/>
  <c r="V1896" i="1"/>
  <c r="V1891" i="1"/>
  <c r="V1894" i="1"/>
  <c r="V1893" i="1"/>
  <c r="V1889" i="1"/>
  <c r="V1895" i="1"/>
  <c r="V1897" i="1"/>
  <c r="V1890" i="1"/>
  <c r="V1898" i="1"/>
  <c r="AE1938" i="1" l="1"/>
  <c r="AE1868" i="1"/>
  <c r="Y1898" i="1"/>
  <c r="J1918" i="1" s="1"/>
  <c r="O1918" i="1" s="1"/>
  <c r="Z1898" i="1"/>
  <c r="K1918" i="1" s="1"/>
  <c r="P1918" i="1" s="1"/>
  <c r="W1894" i="1"/>
  <c r="W1896" i="1"/>
  <c r="Z1896" i="1" s="1"/>
  <c r="K1916" i="1" s="1"/>
  <c r="P1916" i="1" s="1"/>
  <c r="Y1890" i="1"/>
  <c r="J1910" i="1" s="1"/>
  <c r="O1910" i="1" s="1"/>
  <c r="W1890" i="1"/>
  <c r="Z1890" i="1" s="1"/>
  <c r="K1910" i="1" s="1"/>
  <c r="P1910" i="1" s="1"/>
  <c r="AA1890" i="1"/>
  <c r="L1910" i="1" s="1"/>
  <c r="Q1910" i="1" s="1"/>
  <c r="W1897" i="1"/>
  <c r="W1891" i="1"/>
  <c r="Z1891" i="1" s="1"/>
  <c r="K1911" i="1" s="1"/>
  <c r="P1911" i="1" s="1"/>
  <c r="W1892" i="1"/>
  <c r="Z1892" i="1" s="1"/>
  <c r="K1912" i="1" s="1"/>
  <c r="P1912" i="1" s="1"/>
  <c r="AA1898" i="1"/>
  <c r="L1918" i="1" s="1"/>
  <c r="Q1918" i="1" s="1"/>
  <c r="Y1893" i="1"/>
  <c r="J1913" i="1" s="1"/>
  <c r="O1913" i="1" s="1"/>
  <c r="W1893" i="1"/>
  <c r="Z1893" i="1" s="1"/>
  <c r="K1913" i="1" s="1"/>
  <c r="P1913" i="1" s="1"/>
  <c r="Y1895" i="1"/>
  <c r="J1915" i="1" s="1"/>
  <c r="O1915" i="1" s="1"/>
  <c r="W1895" i="1"/>
  <c r="W1889" i="1"/>
  <c r="Z1889" i="1" s="1"/>
  <c r="K1909" i="1" s="1"/>
  <c r="P1909" i="1" s="1"/>
  <c r="U1939" i="1" l="1"/>
  <c r="AC1909" i="1"/>
  <c r="U1942" i="1"/>
  <c r="AC1912" i="1"/>
  <c r="AA1897" i="1"/>
  <c r="L1917" i="1" s="1"/>
  <c r="Q1917" i="1" s="1"/>
  <c r="Z1897" i="1"/>
  <c r="K1917" i="1" s="1"/>
  <c r="P1917" i="1" s="1"/>
  <c r="T1940" i="1"/>
  <c r="X1910" i="1"/>
  <c r="AA1894" i="1"/>
  <c r="L1914" i="1" s="1"/>
  <c r="Q1914" i="1" s="1"/>
  <c r="Z1894" i="1"/>
  <c r="K1914" i="1" s="1"/>
  <c r="P1914" i="1" s="1"/>
  <c r="X1918" i="1"/>
  <c r="T1948" i="1"/>
  <c r="AA1895" i="1"/>
  <c r="L1915" i="1" s="1"/>
  <c r="Q1915" i="1" s="1"/>
  <c r="Z1895" i="1"/>
  <c r="K1915" i="1" s="1"/>
  <c r="P1915" i="1" s="1"/>
  <c r="AA1893" i="1"/>
  <c r="L1913" i="1" s="1"/>
  <c r="Q1913" i="1" s="1"/>
  <c r="Y1891" i="1"/>
  <c r="J1911" i="1" s="1"/>
  <c r="O1911" i="1" s="1"/>
  <c r="AA1892" i="1"/>
  <c r="L1912" i="1" s="1"/>
  <c r="Q1912" i="1" s="1"/>
  <c r="Y1896" i="1"/>
  <c r="J1916" i="1" s="1"/>
  <c r="O1916" i="1" s="1"/>
  <c r="AA1896" i="1"/>
  <c r="L1916" i="1" s="1"/>
  <c r="Q1916" i="1" s="1"/>
  <c r="AA1891" i="1"/>
  <c r="L1911" i="1" s="1"/>
  <c r="Q1911" i="1" s="1"/>
  <c r="T1945" i="1"/>
  <c r="X1915" i="1"/>
  <c r="AC1911" i="1"/>
  <c r="U1941" i="1"/>
  <c r="U1946" i="1"/>
  <c r="AC1916" i="1"/>
  <c r="AA1889" i="1"/>
  <c r="L1909" i="1" s="1"/>
  <c r="Q1909" i="1" s="1"/>
  <c r="T1943" i="1"/>
  <c r="X1913" i="1"/>
  <c r="V1948" i="1"/>
  <c r="AH1918" i="1"/>
  <c r="AH1910" i="1"/>
  <c r="V1940" i="1"/>
  <c r="Y1889" i="1"/>
  <c r="J1909" i="1" s="1"/>
  <c r="O1909" i="1" s="1"/>
  <c r="U1943" i="1"/>
  <c r="AC1913" i="1"/>
  <c r="Y1892" i="1"/>
  <c r="J1912" i="1" s="1"/>
  <c r="O1912" i="1" s="1"/>
  <c r="Y1897" i="1"/>
  <c r="J1917" i="1" s="1"/>
  <c r="O1917" i="1" s="1"/>
  <c r="U1940" i="1"/>
  <c r="AC1910" i="1"/>
  <c r="Y1894" i="1"/>
  <c r="J1914" i="1" s="1"/>
  <c r="O1914" i="1" s="1"/>
  <c r="U1948" i="1"/>
  <c r="Z1948" i="1" s="1"/>
  <c r="AC1918" i="1"/>
  <c r="T1939" i="1" l="1"/>
  <c r="X1909" i="1"/>
  <c r="O1919" i="1"/>
  <c r="J1928" i="1" s="1"/>
  <c r="N1929" i="1" s="1"/>
  <c r="AF1916" i="1"/>
  <c r="AE1916" i="1"/>
  <c r="AD1916" i="1"/>
  <c r="Y1915" i="1"/>
  <c r="AA1915" i="1"/>
  <c r="Z1915" i="1"/>
  <c r="T1946" i="1"/>
  <c r="X1916" i="1"/>
  <c r="AC1915" i="1"/>
  <c r="U1945" i="1"/>
  <c r="AC1914" i="1"/>
  <c r="U1944" i="1"/>
  <c r="AC1917" i="1"/>
  <c r="U1947" i="1"/>
  <c r="AE1909" i="1"/>
  <c r="AF1909" i="1"/>
  <c r="AD1909" i="1"/>
  <c r="Q1919" i="1"/>
  <c r="L1928" i="1" s="1"/>
  <c r="N1931" i="1" s="1"/>
  <c r="AH1909" i="1"/>
  <c r="V1939" i="1"/>
  <c r="AF1911" i="1"/>
  <c r="AE1911" i="1"/>
  <c r="AD1911" i="1"/>
  <c r="V1943" i="1"/>
  <c r="AH1913" i="1"/>
  <c r="T1942" i="1"/>
  <c r="X1912" i="1"/>
  <c r="Y1913" i="1"/>
  <c r="Z1913" i="1"/>
  <c r="AA1913" i="1"/>
  <c r="V1945" i="1"/>
  <c r="AH1915" i="1"/>
  <c r="V1947" i="1"/>
  <c r="AH1917" i="1"/>
  <c r="P1919" i="1"/>
  <c r="K1928" i="1" s="1"/>
  <c r="N1930" i="1" s="1"/>
  <c r="AE1918" i="1"/>
  <c r="AD1918" i="1"/>
  <c r="AF1918" i="1"/>
  <c r="AK1918" i="1"/>
  <c r="AJ1918" i="1"/>
  <c r="AI1918" i="1"/>
  <c r="AH1916" i="1"/>
  <c r="V1946" i="1"/>
  <c r="Z1918" i="1"/>
  <c r="AA1918" i="1"/>
  <c r="Y1918" i="1"/>
  <c r="T1947" i="1"/>
  <c r="X1917" i="1"/>
  <c r="X1914" i="1"/>
  <c r="T1944" i="1"/>
  <c r="V1942" i="1"/>
  <c r="AH1912" i="1"/>
  <c r="V1944" i="1"/>
  <c r="AH1914" i="1"/>
  <c r="AE1910" i="1"/>
  <c r="AD1910" i="1"/>
  <c r="AF1910" i="1"/>
  <c r="AE1913" i="1"/>
  <c r="AD1913" i="1"/>
  <c r="AF1913" i="1"/>
  <c r="AJ1910" i="1"/>
  <c r="AI1910" i="1"/>
  <c r="AK1910" i="1"/>
  <c r="AH1911" i="1"/>
  <c r="V1941" i="1"/>
  <c r="X1911" i="1"/>
  <c r="T1941" i="1"/>
  <c r="AA1910" i="1"/>
  <c r="Z1910" i="1"/>
  <c r="Y1910" i="1"/>
  <c r="AE1912" i="1"/>
  <c r="AD1912" i="1"/>
  <c r="AF1912" i="1"/>
  <c r="Y1914" i="1" l="1"/>
  <c r="AA1914" i="1"/>
  <c r="Z1914" i="1"/>
  <c r="AK1913" i="1"/>
  <c r="AI1913" i="1"/>
  <c r="AJ1913" i="1"/>
  <c r="AK1911" i="1"/>
  <c r="AJ1911" i="1"/>
  <c r="AI1911" i="1"/>
  <c r="AI1912" i="1"/>
  <c r="AK1912" i="1"/>
  <c r="AJ1912" i="1"/>
  <c r="Y1917" i="1"/>
  <c r="AA1917" i="1"/>
  <c r="Z1917" i="1"/>
  <c r="AJ1915" i="1"/>
  <c r="AI1915" i="1"/>
  <c r="AK1915" i="1"/>
  <c r="Z1916" i="1"/>
  <c r="Y1916" i="1"/>
  <c r="AA1916" i="1"/>
  <c r="AD1917" i="1"/>
  <c r="AE1917" i="1"/>
  <c r="AF1917" i="1"/>
  <c r="AE1915" i="1"/>
  <c r="AD1915" i="1"/>
  <c r="AD1919" i="1" s="1"/>
  <c r="K1929" i="1" s="1"/>
  <c r="AF1915" i="1"/>
  <c r="Y1912" i="1"/>
  <c r="AA1912" i="1"/>
  <c r="Z1912" i="1"/>
  <c r="AJ1909" i="1"/>
  <c r="AI1909" i="1"/>
  <c r="AK1909" i="1"/>
  <c r="AE1919" i="1"/>
  <c r="K1930" i="1" s="1"/>
  <c r="P1930" i="1" s="1"/>
  <c r="P1940" i="1" s="1"/>
  <c r="P1962" i="1" s="1"/>
  <c r="AD1914" i="1"/>
  <c r="AE1914" i="1"/>
  <c r="AF1914" i="1"/>
  <c r="AF1919" i="1" s="1"/>
  <c r="K1931" i="1" s="1"/>
  <c r="Q1930" i="1" s="1"/>
  <c r="Q1940" i="1" s="1"/>
  <c r="Q1962" i="1" s="1"/>
  <c r="Y1909" i="1"/>
  <c r="Y1919" i="1" s="1"/>
  <c r="J1929" i="1" s="1"/>
  <c r="O1929" i="1" s="1"/>
  <c r="O1939" i="1" s="1"/>
  <c r="AA1909" i="1"/>
  <c r="Z1909" i="1"/>
  <c r="AA1911" i="1"/>
  <c r="Z1911" i="1"/>
  <c r="Y1911" i="1"/>
  <c r="AJ1914" i="1"/>
  <c r="AK1914" i="1"/>
  <c r="AI1914" i="1"/>
  <c r="AJ1916" i="1"/>
  <c r="AI1916" i="1"/>
  <c r="AK1916" i="1"/>
  <c r="AI1917" i="1"/>
  <c r="AK1917" i="1"/>
  <c r="AJ1917" i="1"/>
  <c r="O1930" i="1" l="1"/>
  <c r="O1940" i="1" s="1"/>
  <c r="P1929" i="1"/>
  <c r="P1939" i="1" s="1"/>
  <c r="P1961" i="1" s="1"/>
  <c r="O1961" i="1"/>
  <c r="AK1919" i="1"/>
  <c r="L1931" i="1" s="1"/>
  <c r="Q1931" i="1" s="1"/>
  <c r="Q1941" i="1" s="1"/>
  <c r="Q1963" i="1" s="1"/>
  <c r="Z1919" i="1"/>
  <c r="J1930" i="1" s="1"/>
  <c r="AI1919" i="1"/>
  <c r="AA1919" i="1"/>
  <c r="AJ1919" i="1"/>
  <c r="L1930" i="1" s="1"/>
  <c r="P1931" i="1" s="1"/>
  <c r="P1941" i="1" s="1"/>
  <c r="P1963" i="1" s="1"/>
  <c r="J1931" i="1" l="1"/>
  <c r="L1929" i="1"/>
  <c r="O1962" i="1"/>
  <c r="Z1940" i="1"/>
  <c r="Z1939" i="1"/>
  <c r="Z1944" i="1"/>
  <c r="Z1947" i="1"/>
  <c r="Z1943" i="1"/>
  <c r="Z1942" i="1"/>
  <c r="Z1945" i="1"/>
  <c r="Z1941" i="1"/>
  <c r="Z1946" i="1"/>
  <c r="U1967" i="1" l="1"/>
  <c r="U1961" i="1"/>
  <c r="U1962" i="1"/>
  <c r="U1964" i="1"/>
  <c r="U1965" i="1"/>
  <c r="U1968" i="1"/>
  <c r="U1969" i="1"/>
  <c r="U1966" i="1"/>
  <c r="U1963" i="1"/>
  <c r="U1970" i="1"/>
  <c r="O1931" i="1"/>
  <c r="O1941" i="1" s="1"/>
  <c r="Q1929" i="1"/>
  <c r="Q1939" i="1" s="1"/>
  <c r="O1963" i="1" l="1"/>
  <c r="AA1942" i="1"/>
  <c r="AA1939" i="1"/>
  <c r="AA1940" i="1"/>
  <c r="AA1943" i="1"/>
  <c r="AA1947" i="1"/>
  <c r="AA1941" i="1"/>
  <c r="AA1948" i="1"/>
  <c r="AA1945" i="1"/>
  <c r="AA1944" i="1"/>
  <c r="AA1946" i="1"/>
  <c r="Q1961" i="1"/>
  <c r="Y1940" i="1"/>
  <c r="AB1940" i="1" s="1"/>
  <c r="Y1943" i="1"/>
  <c r="AB1943" i="1" s="1"/>
  <c r="Y1945" i="1"/>
  <c r="AB1945" i="1" s="1"/>
  <c r="Y1941" i="1"/>
  <c r="Y1944" i="1"/>
  <c r="AB1944" i="1" s="1"/>
  <c r="Y1939" i="1"/>
  <c r="Y1946" i="1"/>
  <c r="Y1942" i="1"/>
  <c r="AB1942" i="1" s="1"/>
  <c r="Y1948" i="1"/>
  <c r="AB1948" i="1" s="1"/>
  <c r="Y1947" i="1"/>
  <c r="AB1947" i="1" s="1"/>
  <c r="AB1941" i="1" l="1"/>
  <c r="T1970" i="1"/>
  <c r="W1970" i="1" s="1"/>
  <c r="T1967" i="1"/>
  <c r="T1966" i="1"/>
  <c r="T1965" i="1"/>
  <c r="T1963" i="1"/>
  <c r="T1968" i="1"/>
  <c r="T1962" i="1"/>
  <c r="T1969" i="1"/>
  <c r="T1961" i="1"/>
  <c r="T1964" i="1"/>
  <c r="V1968" i="1"/>
  <c r="V1964" i="1"/>
  <c r="V1963" i="1"/>
  <c r="V1966" i="1"/>
  <c r="V1962" i="1"/>
  <c r="V1961" i="1"/>
  <c r="V1967" i="1"/>
  <c r="V1965" i="1"/>
  <c r="V1970" i="1"/>
  <c r="V1969" i="1"/>
  <c r="AB1946" i="1"/>
  <c r="AB1939" i="1"/>
  <c r="AB1949" i="1" s="1"/>
  <c r="AE1939" i="1" s="1"/>
  <c r="W1961" i="1" l="1"/>
  <c r="Z1961" i="1" s="1"/>
  <c r="K1981" i="1" s="1"/>
  <c r="P1981" i="1" s="1"/>
  <c r="Y1961" i="1"/>
  <c r="J1981" i="1" s="1"/>
  <c r="O1981" i="1" s="1"/>
  <c r="Y1970" i="1"/>
  <c r="J1990" i="1" s="1"/>
  <c r="O1990" i="1" s="1"/>
  <c r="Z1970" i="1"/>
  <c r="K1990" i="1" s="1"/>
  <c r="P1990" i="1" s="1"/>
  <c r="AA1970" i="1"/>
  <c r="L1990" i="1" s="1"/>
  <c r="Q1990" i="1" s="1"/>
  <c r="AA1962" i="1"/>
  <c r="L1982" i="1" s="1"/>
  <c r="Q1982" i="1" s="1"/>
  <c r="AA1968" i="1"/>
  <c r="L1988" i="1" s="1"/>
  <c r="Q1988" i="1" s="1"/>
  <c r="W1962" i="1"/>
  <c r="W1966" i="1"/>
  <c r="Y1966" i="1" s="1"/>
  <c r="J1986" i="1" s="1"/>
  <c r="O1986" i="1" s="1"/>
  <c r="AE2010" i="1"/>
  <c r="AE1940" i="1"/>
  <c r="W1965" i="1"/>
  <c r="Z1965" i="1" s="1"/>
  <c r="K1985" i="1" s="1"/>
  <c r="P1985" i="1" s="1"/>
  <c r="W1964" i="1"/>
  <c r="Z1964" i="1" s="1"/>
  <c r="K1984" i="1" s="1"/>
  <c r="P1984" i="1" s="1"/>
  <c r="W1968" i="1"/>
  <c r="Z1968" i="1" s="1"/>
  <c r="K1988" i="1" s="1"/>
  <c r="P1988" i="1" s="1"/>
  <c r="Y1968" i="1"/>
  <c r="J1988" i="1" s="1"/>
  <c r="O1988" i="1" s="1"/>
  <c r="W1967" i="1"/>
  <c r="Z1967" i="1" s="1"/>
  <c r="K1987" i="1" s="1"/>
  <c r="P1987" i="1" s="1"/>
  <c r="W1963" i="1"/>
  <c r="Y1963" i="1" s="1"/>
  <c r="J1983" i="1" s="1"/>
  <c r="O1983" i="1" s="1"/>
  <c r="AA1961" i="1"/>
  <c r="L1981" i="1" s="1"/>
  <c r="Q1981" i="1" s="1"/>
  <c r="W1969" i="1"/>
  <c r="Z1969" i="1" s="1"/>
  <c r="K1989" i="1" s="1"/>
  <c r="P1989" i="1" s="1"/>
  <c r="X1983" i="1" l="1"/>
  <c r="T2013" i="1"/>
  <c r="X1986" i="1"/>
  <c r="T2016" i="1"/>
  <c r="AC1984" i="1"/>
  <c r="U2014" i="1"/>
  <c r="V2018" i="1"/>
  <c r="AH1988" i="1"/>
  <c r="Y1969" i="1"/>
  <c r="J1989" i="1" s="1"/>
  <c r="O1989" i="1" s="1"/>
  <c r="X1988" i="1"/>
  <c r="T2018" i="1"/>
  <c r="AA1965" i="1"/>
  <c r="L1985" i="1" s="1"/>
  <c r="Q1985" i="1" s="1"/>
  <c r="V2012" i="1"/>
  <c r="AH1982" i="1"/>
  <c r="X1981" i="1"/>
  <c r="T2011" i="1"/>
  <c r="U2019" i="1"/>
  <c r="AC1989" i="1"/>
  <c r="AA1969" i="1"/>
  <c r="L1989" i="1" s="1"/>
  <c r="Q1989" i="1" s="1"/>
  <c r="AA1964" i="1"/>
  <c r="L1984" i="1" s="1"/>
  <c r="Q1984" i="1" s="1"/>
  <c r="U2015" i="1"/>
  <c r="AC1985" i="1"/>
  <c r="AH1990" i="1"/>
  <c r="V2020" i="1"/>
  <c r="AC1981" i="1"/>
  <c r="U2011" i="1"/>
  <c r="U2017" i="1"/>
  <c r="AC1987" i="1"/>
  <c r="X1990" i="1"/>
  <c r="T2020" i="1"/>
  <c r="AA1963" i="1"/>
  <c r="L1983" i="1" s="1"/>
  <c r="Q1983" i="1" s="1"/>
  <c r="Z1963" i="1"/>
  <c r="K1983" i="1" s="1"/>
  <c r="P1983" i="1" s="1"/>
  <c r="AC1988" i="1"/>
  <c r="U2018" i="1"/>
  <c r="AA1966" i="1"/>
  <c r="L1986" i="1" s="1"/>
  <c r="Q1986" i="1" s="1"/>
  <c r="Z1966" i="1"/>
  <c r="K1986" i="1" s="1"/>
  <c r="P1986" i="1" s="1"/>
  <c r="Y1965" i="1"/>
  <c r="J1985" i="1" s="1"/>
  <c r="O1985" i="1" s="1"/>
  <c r="AH1981" i="1"/>
  <c r="V2011" i="1"/>
  <c r="Y1967" i="1"/>
  <c r="J1987" i="1" s="1"/>
  <c r="O1987" i="1" s="1"/>
  <c r="Y1964" i="1"/>
  <c r="J1984" i="1" s="1"/>
  <c r="O1984" i="1" s="1"/>
  <c r="Y1962" i="1"/>
  <c r="J1982" i="1" s="1"/>
  <c r="O1982" i="1" s="1"/>
  <c r="O1991" i="1" s="1"/>
  <c r="J2000" i="1" s="1"/>
  <c r="N2001" i="1" s="1"/>
  <c r="Z1962" i="1"/>
  <c r="K1982" i="1" s="1"/>
  <c r="P1982" i="1" s="1"/>
  <c r="AC1990" i="1"/>
  <c r="U2020" i="1"/>
  <c r="Z2020" i="1" s="1"/>
  <c r="AA1967" i="1"/>
  <c r="L1987" i="1" s="1"/>
  <c r="Q1987" i="1" s="1"/>
  <c r="AD1990" i="1" l="1"/>
  <c r="AE1990" i="1"/>
  <c r="AF1990" i="1"/>
  <c r="AF1988" i="1"/>
  <c r="AE1988" i="1"/>
  <c r="AD1988" i="1"/>
  <c r="AD1981" i="1"/>
  <c r="AE1981" i="1"/>
  <c r="AF1981" i="1"/>
  <c r="AD1985" i="1"/>
  <c r="AE1985" i="1"/>
  <c r="AF1985" i="1"/>
  <c r="Z1981" i="1"/>
  <c r="Y1981" i="1"/>
  <c r="AA1981" i="1"/>
  <c r="U2012" i="1"/>
  <c r="AC1982" i="1"/>
  <c r="U2016" i="1"/>
  <c r="AC1986" i="1"/>
  <c r="U2013" i="1"/>
  <c r="AC1983" i="1"/>
  <c r="AE1987" i="1"/>
  <c r="AD1987" i="1"/>
  <c r="AF1987" i="1"/>
  <c r="P1991" i="1"/>
  <c r="K2000" i="1" s="1"/>
  <c r="N2002" i="1" s="1"/>
  <c r="AD1989" i="1"/>
  <c r="AF1989" i="1"/>
  <c r="AE1989" i="1"/>
  <c r="Y1986" i="1"/>
  <c r="AA1986" i="1"/>
  <c r="Z1986" i="1"/>
  <c r="T2017" i="1"/>
  <c r="X1987" i="1"/>
  <c r="V2019" i="1"/>
  <c r="AH1989" i="1"/>
  <c r="AJ1988" i="1"/>
  <c r="AI1988" i="1"/>
  <c r="AK1988" i="1"/>
  <c r="X1982" i="1"/>
  <c r="T2012" i="1"/>
  <c r="AI1981" i="1"/>
  <c r="AK1981" i="1"/>
  <c r="AJ1981" i="1"/>
  <c r="V2016" i="1"/>
  <c r="AH1986" i="1"/>
  <c r="V2013" i="1"/>
  <c r="AH1983" i="1"/>
  <c r="AH1984" i="1"/>
  <c r="V2014" i="1"/>
  <c r="AI1982" i="1"/>
  <c r="AJ1982" i="1"/>
  <c r="AK1982" i="1"/>
  <c r="AA1988" i="1"/>
  <c r="Z1988" i="1"/>
  <c r="Y1988" i="1"/>
  <c r="T2015" i="1"/>
  <c r="X1985" i="1"/>
  <c r="AA1990" i="1"/>
  <c r="Y1990" i="1"/>
  <c r="Z1990" i="1"/>
  <c r="AH1985" i="1"/>
  <c r="V2015" i="1"/>
  <c r="V2017" i="1"/>
  <c r="AH1987" i="1"/>
  <c r="T2014" i="1"/>
  <c r="X1984" i="1"/>
  <c r="Q1991" i="1"/>
  <c r="L2000" i="1" s="1"/>
  <c r="N2003" i="1" s="1"/>
  <c r="AI1990" i="1"/>
  <c r="AJ1990" i="1"/>
  <c r="AK1990" i="1"/>
  <c r="T2019" i="1"/>
  <c r="X1989" i="1"/>
  <c r="AE1984" i="1"/>
  <c r="AD1984" i="1"/>
  <c r="AF1984" i="1"/>
  <c r="AA1983" i="1"/>
  <c r="Z1983" i="1"/>
  <c r="Y1983" i="1"/>
  <c r="Y1989" i="1" l="1"/>
  <c r="AA1989" i="1"/>
  <c r="Z1989" i="1"/>
  <c r="AI1984" i="1"/>
  <c r="AK1984" i="1"/>
  <c r="AJ1984" i="1"/>
  <c r="AJ1983" i="1"/>
  <c r="AK1983" i="1"/>
  <c r="AK1991" i="1" s="1"/>
  <c r="L2003" i="1" s="1"/>
  <c r="Q2003" i="1" s="1"/>
  <c r="Q2013" i="1" s="1"/>
  <c r="Q2035" i="1" s="1"/>
  <c r="AI1983" i="1"/>
  <c r="Y1982" i="1"/>
  <c r="AA1982" i="1"/>
  <c r="Z1982" i="1"/>
  <c r="AI1989" i="1"/>
  <c r="AK1989" i="1"/>
  <c r="AJ1989" i="1"/>
  <c r="AE1986" i="1"/>
  <c r="AD1986" i="1"/>
  <c r="AF1986" i="1"/>
  <c r="AI1987" i="1"/>
  <c r="AK1987" i="1"/>
  <c r="AJ1987" i="1"/>
  <c r="Y1984" i="1"/>
  <c r="Y1991" i="1" s="1"/>
  <c r="J2001" i="1" s="1"/>
  <c r="O2001" i="1" s="1"/>
  <c r="O2011" i="1" s="1"/>
  <c r="AA1984" i="1"/>
  <c r="Z1984" i="1"/>
  <c r="AJ1985" i="1"/>
  <c r="AJ1991" i="1" s="1"/>
  <c r="L2002" i="1" s="1"/>
  <c r="P2003" i="1" s="1"/>
  <c r="P2013" i="1" s="1"/>
  <c r="P2035" i="1" s="1"/>
  <c r="AK1985" i="1"/>
  <c r="AI1985" i="1"/>
  <c r="Z1985" i="1"/>
  <c r="Y1985" i="1"/>
  <c r="AA1985" i="1"/>
  <c r="AA1991" i="1" s="1"/>
  <c r="AK1986" i="1"/>
  <c r="AI1986" i="1"/>
  <c r="AJ1986" i="1"/>
  <c r="AI1991" i="1"/>
  <c r="Y1987" i="1"/>
  <c r="AA1987" i="1"/>
  <c r="Z1987" i="1"/>
  <c r="AF1983" i="1"/>
  <c r="AF1991" i="1" s="1"/>
  <c r="K2003" i="1" s="1"/>
  <c r="Q2002" i="1" s="1"/>
  <c r="Q2012" i="1" s="1"/>
  <c r="Q2034" i="1" s="1"/>
  <c r="AE1983" i="1"/>
  <c r="AD1983" i="1"/>
  <c r="AE1982" i="1"/>
  <c r="AE1991" i="1" s="1"/>
  <c r="K2002" i="1" s="1"/>
  <c r="P2002" i="1" s="1"/>
  <c r="P2012" i="1" s="1"/>
  <c r="P2034" i="1" s="1"/>
  <c r="AD1982" i="1"/>
  <c r="AD1991" i="1" s="1"/>
  <c r="K2001" i="1" s="1"/>
  <c r="AF1982" i="1"/>
  <c r="Z1991" i="1"/>
  <c r="J2002" i="1" s="1"/>
  <c r="O2002" i="1" l="1"/>
  <c r="O2012" i="1" s="1"/>
  <c r="P2001" i="1"/>
  <c r="P2011" i="1" s="1"/>
  <c r="P2033" i="1" s="1"/>
  <c r="L2001" i="1"/>
  <c r="J2003" i="1"/>
  <c r="O2033" i="1"/>
  <c r="O2034" i="1" l="1"/>
  <c r="Z2018" i="1"/>
  <c r="Z2015" i="1"/>
  <c r="Z2017" i="1"/>
  <c r="Z2014" i="1"/>
  <c r="Z2019" i="1"/>
  <c r="Z2012" i="1"/>
  <c r="Z2016" i="1"/>
  <c r="Z2011" i="1"/>
  <c r="Z2013" i="1"/>
  <c r="O2003" i="1"/>
  <c r="O2013" i="1" s="1"/>
  <c r="Q2001" i="1"/>
  <c r="Q2011" i="1" s="1"/>
  <c r="Y2018" i="1"/>
  <c r="Y2012" i="1"/>
  <c r="Y2015" i="1"/>
  <c r="Y2013" i="1"/>
  <c r="Y2017" i="1" l="1"/>
  <c r="Q2033" i="1"/>
  <c r="Y2020" i="1"/>
  <c r="Y2016" i="1"/>
  <c r="Y2019" i="1"/>
  <c r="Y2014" i="1"/>
  <c r="Y2011" i="1"/>
  <c r="O2035" i="1"/>
  <c r="AA2017" i="1"/>
  <c r="AA2018" i="1"/>
  <c r="AB2018" i="1" s="1"/>
  <c r="AA2020" i="1"/>
  <c r="AA2013" i="1"/>
  <c r="AA2016" i="1"/>
  <c r="AA2019" i="1"/>
  <c r="AA2011" i="1"/>
  <c r="AA2014" i="1"/>
  <c r="AA2012" i="1"/>
  <c r="AA2015" i="1"/>
  <c r="AB2015" i="1" s="1"/>
  <c r="AB2013" i="1"/>
  <c r="AB2012" i="1"/>
  <c r="U2036" i="1"/>
  <c r="U2033" i="1"/>
  <c r="U2038" i="1"/>
  <c r="U2035" i="1"/>
  <c r="U2034" i="1"/>
  <c r="U2041" i="1"/>
  <c r="U2042" i="1"/>
  <c r="U2040" i="1"/>
  <c r="U2037" i="1"/>
  <c r="U2039" i="1"/>
  <c r="AB2011" i="1" l="1"/>
  <c r="AB2020" i="1"/>
  <c r="AB2014" i="1"/>
  <c r="T2036" i="1"/>
  <c r="T2033" i="1"/>
  <c r="T2040" i="1"/>
  <c r="T2035" i="1"/>
  <c r="T2042" i="1"/>
  <c r="T2039" i="1"/>
  <c r="T2041" i="1"/>
  <c r="T2037" i="1"/>
  <c r="T2038" i="1"/>
  <c r="T2034" i="1"/>
  <c r="AB2019" i="1"/>
  <c r="AB2017" i="1"/>
  <c r="V2040" i="1"/>
  <c r="V2039" i="1"/>
  <c r="V2038" i="1"/>
  <c r="V2035" i="1"/>
  <c r="V2036" i="1"/>
  <c r="V2034" i="1"/>
  <c r="V2037" i="1"/>
  <c r="V2033" i="1"/>
  <c r="V2041" i="1"/>
  <c r="V2042" i="1"/>
  <c r="AB2016" i="1"/>
  <c r="W2034" i="1" l="1"/>
  <c r="Y2034" i="1" s="1"/>
  <c r="J2054" i="1" s="1"/>
  <c r="O2054" i="1" s="1"/>
  <c r="W2039" i="1"/>
  <c r="W2033" i="1"/>
  <c r="Z2033" i="1" s="1"/>
  <c r="K2053" i="1" s="1"/>
  <c r="P2053" i="1" s="1"/>
  <c r="W2038" i="1"/>
  <c r="Z2038" i="1" s="1"/>
  <c r="K2058" i="1" s="1"/>
  <c r="P2058" i="1" s="1"/>
  <c r="W2042" i="1"/>
  <c r="Y2042" i="1" s="1"/>
  <c r="J2062" i="1" s="1"/>
  <c r="O2062" i="1" s="1"/>
  <c r="W2036" i="1"/>
  <c r="Z2036" i="1" s="1"/>
  <c r="K2056" i="1" s="1"/>
  <c r="P2056" i="1" s="1"/>
  <c r="AB2021" i="1"/>
  <c r="AE2011" i="1" s="1"/>
  <c r="AA2036" i="1"/>
  <c r="L2056" i="1" s="1"/>
  <c r="Q2056" i="1" s="1"/>
  <c r="W2037" i="1"/>
  <c r="Z2037" i="1" s="1"/>
  <c r="K2057" i="1" s="1"/>
  <c r="P2057" i="1" s="1"/>
  <c r="W2035" i="1"/>
  <c r="AA2033" i="1"/>
  <c r="L2053" i="1" s="1"/>
  <c r="Q2053" i="1" s="1"/>
  <c r="W2041" i="1"/>
  <c r="Z2041" i="1" s="1"/>
  <c r="K2061" i="1" s="1"/>
  <c r="P2061" i="1" s="1"/>
  <c r="W2040" i="1"/>
  <c r="X2062" i="1" l="1"/>
  <c r="T2092" i="1"/>
  <c r="T2084" i="1"/>
  <c r="X2054" i="1"/>
  <c r="AA2035" i="1"/>
  <c r="L2055" i="1" s="1"/>
  <c r="Q2055" i="1" s="1"/>
  <c r="Z2035" i="1"/>
  <c r="K2055" i="1" s="1"/>
  <c r="P2055" i="1" s="1"/>
  <c r="V2086" i="1"/>
  <c r="AH2056" i="1"/>
  <c r="AC2058" i="1"/>
  <c r="U2088" i="1"/>
  <c r="AA2039" i="1"/>
  <c r="L2059" i="1" s="1"/>
  <c r="Q2059" i="1" s="1"/>
  <c r="Z2039" i="1"/>
  <c r="K2059" i="1" s="1"/>
  <c r="P2059" i="1" s="1"/>
  <c r="Y2041" i="1"/>
  <c r="J2061" i="1" s="1"/>
  <c r="O2061" i="1" s="1"/>
  <c r="Y2037" i="1"/>
  <c r="J2057" i="1" s="1"/>
  <c r="O2057" i="1" s="1"/>
  <c r="AA2041" i="1"/>
  <c r="L2061" i="1" s="1"/>
  <c r="Q2061" i="1" s="1"/>
  <c r="Y2033" i="1"/>
  <c r="J2053" i="1" s="1"/>
  <c r="O2053" i="1" s="1"/>
  <c r="V2083" i="1"/>
  <c r="AH2053" i="1"/>
  <c r="AE2082" i="1"/>
  <c r="AE2012" i="1"/>
  <c r="AA2042" i="1"/>
  <c r="L2062" i="1" s="1"/>
  <c r="Q2062" i="1" s="1"/>
  <c r="Z2042" i="1"/>
  <c r="K2062" i="1" s="1"/>
  <c r="P2062" i="1" s="1"/>
  <c r="AA2034" i="1"/>
  <c r="L2054" i="1" s="1"/>
  <c r="Q2054" i="1" s="1"/>
  <c r="Z2034" i="1"/>
  <c r="K2054" i="1" s="1"/>
  <c r="P2054" i="1" s="1"/>
  <c r="P2063" i="1" s="1"/>
  <c r="K2072" i="1" s="1"/>
  <c r="N2074" i="1" s="1"/>
  <c r="U2091" i="1"/>
  <c r="AC2061" i="1"/>
  <c r="U2087" i="1"/>
  <c r="AC2057" i="1"/>
  <c r="U2083" i="1"/>
  <c r="AC2053" i="1"/>
  <c r="Y2040" i="1"/>
  <c r="J2060" i="1" s="1"/>
  <c r="O2060" i="1" s="1"/>
  <c r="Z2040" i="1"/>
  <c r="K2060" i="1" s="1"/>
  <c r="P2060" i="1" s="1"/>
  <c r="Y2035" i="1"/>
  <c r="J2055" i="1" s="1"/>
  <c r="O2055" i="1" s="1"/>
  <c r="AA2040" i="1"/>
  <c r="L2060" i="1" s="1"/>
  <c r="Q2060" i="1" s="1"/>
  <c r="Y2036" i="1"/>
  <c r="J2056" i="1" s="1"/>
  <c r="O2056" i="1" s="1"/>
  <c r="Y2038" i="1"/>
  <c r="J2058" i="1" s="1"/>
  <c r="O2058" i="1" s="1"/>
  <c r="Y2039" i="1"/>
  <c r="J2059" i="1" s="1"/>
  <c r="O2059" i="1" s="1"/>
  <c r="AA2038" i="1"/>
  <c r="L2058" i="1" s="1"/>
  <c r="Q2058" i="1" s="1"/>
  <c r="AC2056" i="1"/>
  <c r="U2086" i="1"/>
  <c r="AA2037" i="1"/>
  <c r="L2057" i="1" s="1"/>
  <c r="Q2057" i="1" s="1"/>
  <c r="X2060" i="1" l="1"/>
  <c r="T2090" i="1"/>
  <c r="V2088" i="1"/>
  <c r="AH2058" i="1"/>
  <c r="AH2060" i="1"/>
  <c r="V2090" i="1"/>
  <c r="AH2054" i="1"/>
  <c r="V2084" i="1"/>
  <c r="X2053" i="1"/>
  <c r="O2063" i="1"/>
  <c r="J2072" i="1" s="1"/>
  <c r="N2073" i="1" s="1"/>
  <c r="T2083" i="1"/>
  <c r="AC2059" i="1"/>
  <c r="U2089" i="1"/>
  <c r="AJ2056" i="1"/>
  <c r="AI2056" i="1"/>
  <c r="AK2056" i="1"/>
  <c r="Y2054" i="1"/>
  <c r="AA2054" i="1"/>
  <c r="Z2054" i="1"/>
  <c r="T2086" i="1"/>
  <c r="X2056" i="1"/>
  <c r="AD2057" i="1"/>
  <c r="AF2057" i="1"/>
  <c r="AE2057" i="1"/>
  <c r="X2055" i="1"/>
  <c r="T2085" i="1"/>
  <c r="U2092" i="1"/>
  <c r="Z2092" i="1" s="1"/>
  <c r="AC2062" i="1"/>
  <c r="AI2053" i="1"/>
  <c r="AK2053" i="1"/>
  <c r="AJ2053" i="1"/>
  <c r="AH2061" i="1"/>
  <c r="V2091" i="1"/>
  <c r="AH2059" i="1"/>
  <c r="V2089" i="1"/>
  <c r="AE2056" i="1"/>
  <c r="AF2056" i="1"/>
  <c r="AD2056" i="1"/>
  <c r="AH2057" i="1"/>
  <c r="V2087" i="1"/>
  <c r="X2059" i="1"/>
  <c r="T2089" i="1"/>
  <c r="AE2053" i="1"/>
  <c r="AD2053" i="1"/>
  <c r="AF2053" i="1"/>
  <c r="AE2061" i="1"/>
  <c r="AD2061" i="1"/>
  <c r="AF2061" i="1"/>
  <c r="X2058" i="1"/>
  <c r="T2088" i="1"/>
  <c r="AC2060" i="1"/>
  <c r="U2090" i="1"/>
  <c r="AH2062" i="1"/>
  <c r="V2092" i="1"/>
  <c r="T2087" i="1"/>
  <c r="X2057" i="1"/>
  <c r="AC2055" i="1"/>
  <c r="U2085" i="1"/>
  <c r="AC2054" i="1"/>
  <c r="U2084" i="1"/>
  <c r="Q2063" i="1"/>
  <c r="L2072" i="1" s="1"/>
  <c r="N2075" i="1" s="1"/>
  <c r="T2091" i="1"/>
  <c r="X2061" i="1"/>
  <c r="AE2058" i="1"/>
  <c r="AD2058" i="1"/>
  <c r="AF2058" i="1"/>
  <c r="V2085" i="1"/>
  <c r="AH2055" i="1"/>
  <c r="AA2062" i="1"/>
  <c r="Z2062" i="1"/>
  <c r="Y2062" i="1"/>
  <c r="Y2061" i="1" l="1"/>
  <c r="AA2061" i="1"/>
  <c r="Z2061" i="1"/>
  <c r="AF2054" i="1"/>
  <c r="AD2054" i="1"/>
  <c r="AE2054" i="1"/>
  <c r="AF2060" i="1"/>
  <c r="AD2060" i="1"/>
  <c r="AE2060" i="1"/>
  <c r="AK2057" i="1"/>
  <c r="AJ2057" i="1"/>
  <c r="AI2057" i="1"/>
  <c r="AI2058" i="1"/>
  <c r="AJ2058" i="1"/>
  <c r="AK2058" i="1"/>
  <c r="AJ2059" i="1"/>
  <c r="AK2059" i="1"/>
  <c r="AI2059" i="1"/>
  <c r="AI2054" i="1"/>
  <c r="AI2063" i="1" s="1"/>
  <c r="AJ2054" i="1"/>
  <c r="AK2054" i="1"/>
  <c r="AK2063" i="1" s="1"/>
  <c r="L2075" i="1" s="1"/>
  <c r="Q2075" i="1" s="1"/>
  <c r="Q2085" i="1" s="1"/>
  <c r="Q2107" i="1" s="1"/>
  <c r="AE2055" i="1"/>
  <c r="AD2055" i="1"/>
  <c r="AF2055" i="1"/>
  <c r="AJ2062" i="1"/>
  <c r="AI2062" i="1"/>
  <c r="AK2062" i="1"/>
  <c r="AA2058" i="1"/>
  <c r="Z2058" i="1"/>
  <c r="Y2058" i="1"/>
  <c r="AA2059" i="1"/>
  <c r="Z2059" i="1"/>
  <c r="Y2059" i="1"/>
  <c r="Y2055" i="1"/>
  <c r="AA2055" i="1"/>
  <c r="Z2055" i="1"/>
  <c r="Y2056" i="1"/>
  <c r="AA2056" i="1"/>
  <c r="Z2056" i="1"/>
  <c r="Y2053" i="1"/>
  <c r="AA2053" i="1"/>
  <c r="Z2053" i="1"/>
  <c r="AI2055" i="1"/>
  <c r="AK2055" i="1"/>
  <c r="AJ2055" i="1"/>
  <c r="AJ2063" i="1" s="1"/>
  <c r="L2074" i="1" s="1"/>
  <c r="P2075" i="1" s="1"/>
  <c r="P2085" i="1" s="1"/>
  <c r="P2107" i="1" s="1"/>
  <c r="Y2057" i="1"/>
  <c r="AA2057" i="1"/>
  <c r="Z2057" i="1"/>
  <c r="AK2061" i="1"/>
  <c r="AJ2061" i="1"/>
  <c r="AI2061" i="1"/>
  <c r="AD2062" i="1"/>
  <c r="AF2062" i="1"/>
  <c r="AE2062" i="1"/>
  <c r="AE2059" i="1"/>
  <c r="AD2059" i="1"/>
  <c r="AD2063" i="1" s="1"/>
  <c r="K2073" i="1" s="1"/>
  <c r="AF2059" i="1"/>
  <c r="AK2060" i="1"/>
  <c r="AJ2060" i="1"/>
  <c r="AI2060" i="1"/>
  <c r="Z2060" i="1"/>
  <c r="AA2060" i="1"/>
  <c r="Y2060" i="1"/>
  <c r="O2074" i="1" l="1"/>
  <c r="O2084" i="1" s="1"/>
  <c r="AA2063" i="1"/>
  <c r="AE2063" i="1"/>
  <c r="K2074" i="1" s="1"/>
  <c r="P2074" i="1" s="1"/>
  <c r="P2084" i="1" s="1"/>
  <c r="P2106" i="1" s="1"/>
  <c r="Y2063" i="1"/>
  <c r="J2073" i="1" s="1"/>
  <c r="O2073" i="1" s="1"/>
  <c r="O2083" i="1" s="1"/>
  <c r="AF2063" i="1"/>
  <c r="K2075" i="1" s="1"/>
  <c r="Q2074" i="1" s="1"/>
  <c r="Q2084" i="1" s="1"/>
  <c r="Q2106" i="1" s="1"/>
  <c r="Z2063" i="1"/>
  <c r="J2074" i="1" s="1"/>
  <c r="O2105" i="1" l="1"/>
  <c r="J2075" i="1"/>
  <c r="L2073" i="1"/>
  <c r="P2073" i="1"/>
  <c r="P2083" i="1" s="1"/>
  <c r="P2105" i="1" s="1"/>
  <c r="O2106" i="1"/>
  <c r="Z2085" i="1"/>
  <c r="Z2086" i="1"/>
  <c r="Z2091" i="1"/>
  <c r="Z2083" i="1"/>
  <c r="Z2088" i="1"/>
  <c r="Z2090" i="1"/>
  <c r="Z2089" i="1"/>
  <c r="Z2084" i="1"/>
  <c r="Z2087" i="1"/>
  <c r="O2075" i="1" l="1"/>
  <c r="O2085" i="1" s="1"/>
  <c r="Q2073" i="1"/>
  <c r="Q2083" i="1" s="1"/>
  <c r="Y2087" i="1" s="1"/>
  <c r="Y2086" i="1"/>
  <c r="Y2088" i="1"/>
  <c r="U2106" i="1"/>
  <c r="U2110" i="1"/>
  <c r="U2113" i="1"/>
  <c r="U2108" i="1"/>
  <c r="U2107" i="1"/>
  <c r="U2112" i="1"/>
  <c r="U2109" i="1"/>
  <c r="U2114" i="1"/>
  <c r="U2105" i="1"/>
  <c r="U2111" i="1"/>
  <c r="Y2085" i="1"/>
  <c r="Y2089" i="1"/>
  <c r="Y2090" i="1"/>
  <c r="Y2091" i="1"/>
  <c r="Y2092" i="1"/>
  <c r="Y2084" i="1" l="1"/>
  <c r="Q2105" i="1"/>
  <c r="Y2083" i="1"/>
  <c r="O2107" i="1"/>
  <c r="AA2087" i="1"/>
  <c r="AB2087" i="1" s="1"/>
  <c r="AA2088" i="1"/>
  <c r="AB2088" i="1" s="1"/>
  <c r="AA2085" i="1"/>
  <c r="AB2085" i="1" s="1"/>
  <c r="AA2092" i="1"/>
  <c r="AB2092" i="1" s="1"/>
  <c r="AA2089" i="1"/>
  <c r="AB2089" i="1" s="1"/>
  <c r="AA2090" i="1"/>
  <c r="AB2090" i="1" s="1"/>
  <c r="AA2084" i="1"/>
  <c r="AB2084" i="1" s="1"/>
  <c r="AA2091" i="1"/>
  <c r="AB2091" i="1" s="1"/>
  <c r="AA2083" i="1"/>
  <c r="AA2086" i="1"/>
  <c r="AB2086" i="1" s="1"/>
  <c r="AB2083" i="1" l="1"/>
  <c r="AB2093" i="1" s="1"/>
  <c r="AE2083" i="1" s="1"/>
  <c r="T2112" i="1"/>
  <c r="T2109" i="1"/>
  <c r="T2106" i="1"/>
  <c r="T2113" i="1"/>
  <c r="T2107" i="1"/>
  <c r="T2111" i="1"/>
  <c r="T2108" i="1"/>
  <c r="T2110" i="1"/>
  <c r="T2105" i="1"/>
  <c r="T2114" i="1"/>
  <c r="V2114" i="1"/>
  <c r="V2107" i="1"/>
  <c r="V2110" i="1"/>
  <c r="V2106" i="1"/>
  <c r="V2108" i="1"/>
  <c r="V2109" i="1"/>
  <c r="V2113" i="1"/>
  <c r="V2112" i="1"/>
  <c r="V2105" i="1"/>
  <c r="V2111" i="1"/>
  <c r="AA2108" i="1" l="1"/>
  <c r="L2128" i="1" s="1"/>
  <c r="Q2128" i="1" s="1"/>
  <c r="W2108" i="1"/>
  <c r="Z2108" i="1" s="1"/>
  <c r="K2128" i="1" s="1"/>
  <c r="P2128" i="1" s="1"/>
  <c r="Y2108" i="1"/>
  <c r="J2128" i="1" s="1"/>
  <c r="O2128" i="1" s="1"/>
  <c r="W2106" i="1"/>
  <c r="W2114" i="1"/>
  <c r="Y2114" i="1"/>
  <c r="J2134" i="1" s="1"/>
  <c r="O2134" i="1" s="1"/>
  <c r="W2111" i="1"/>
  <c r="W2109" i="1"/>
  <c r="Z2109" i="1" s="1"/>
  <c r="K2129" i="1" s="1"/>
  <c r="P2129" i="1" s="1"/>
  <c r="Y2109" i="1"/>
  <c r="J2129" i="1" s="1"/>
  <c r="O2129" i="1" s="1"/>
  <c r="AA2106" i="1"/>
  <c r="L2126" i="1" s="1"/>
  <c r="Q2126" i="1" s="1"/>
  <c r="AA2110" i="1"/>
  <c r="L2130" i="1" s="1"/>
  <c r="Q2130" i="1" s="1"/>
  <c r="W2105" i="1"/>
  <c r="AA2105" i="1" s="1"/>
  <c r="L2125" i="1" s="1"/>
  <c r="Q2125" i="1" s="1"/>
  <c r="W2107" i="1"/>
  <c r="W2112" i="1"/>
  <c r="Z2112" i="1" s="1"/>
  <c r="K2132" i="1" s="1"/>
  <c r="P2132" i="1" s="1"/>
  <c r="Y2112" i="1"/>
  <c r="J2132" i="1" s="1"/>
  <c r="O2132" i="1" s="1"/>
  <c r="W2110" i="1"/>
  <c r="Z2110" i="1" s="1"/>
  <c r="K2130" i="1" s="1"/>
  <c r="P2130" i="1" s="1"/>
  <c r="Y2110" i="1"/>
  <c r="J2130" i="1" s="1"/>
  <c r="O2130" i="1" s="1"/>
  <c r="W2113" i="1"/>
  <c r="AE2154" i="1"/>
  <c r="AE2084" i="1"/>
  <c r="AH2125" i="1" l="1"/>
  <c r="V2155" i="1"/>
  <c r="AC2132" i="1"/>
  <c r="U2162" i="1"/>
  <c r="AH2130" i="1"/>
  <c r="V2160" i="1"/>
  <c r="U2159" i="1"/>
  <c r="AC2129" i="1"/>
  <c r="AA2114" i="1"/>
  <c r="L2134" i="1" s="1"/>
  <c r="Q2134" i="1" s="1"/>
  <c r="Z2114" i="1"/>
  <c r="K2134" i="1" s="1"/>
  <c r="P2134" i="1" s="1"/>
  <c r="U2158" i="1"/>
  <c r="AC2128" i="1"/>
  <c r="T2162" i="1"/>
  <c r="X2132" i="1"/>
  <c r="Y2113" i="1"/>
  <c r="J2133" i="1" s="1"/>
  <c r="O2133" i="1" s="1"/>
  <c r="Z2113" i="1"/>
  <c r="K2133" i="1" s="1"/>
  <c r="P2133" i="1" s="1"/>
  <c r="AA2107" i="1"/>
  <c r="L2127" i="1" s="1"/>
  <c r="Q2127" i="1" s="1"/>
  <c r="Q2135" i="1" s="1"/>
  <c r="L2144" i="1" s="1"/>
  <c r="N2147" i="1" s="1"/>
  <c r="Z2107" i="1"/>
  <c r="K2127" i="1" s="1"/>
  <c r="P2127" i="1" s="1"/>
  <c r="AA2111" i="1"/>
  <c r="L2131" i="1" s="1"/>
  <c r="Q2131" i="1" s="1"/>
  <c r="Z2111" i="1"/>
  <c r="K2131" i="1" s="1"/>
  <c r="P2131" i="1" s="1"/>
  <c r="AA2112" i="1"/>
  <c r="L2132" i="1" s="1"/>
  <c r="Q2132" i="1" s="1"/>
  <c r="V2158" i="1"/>
  <c r="AH2128" i="1"/>
  <c r="X2130" i="1"/>
  <c r="T2160" i="1"/>
  <c r="AA2113" i="1"/>
  <c r="L2133" i="1" s="1"/>
  <c r="Q2133" i="1" s="1"/>
  <c r="U2160" i="1"/>
  <c r="AC2130" i="1"/>
  <c r="Y2107" i="1"/>
  <c r="J2127" i="1" s="1"/>
  <c r="O2127" i="1" s="1"/>
  <c r="V2156" i="1"/>
  <c r="AH2126" i="1"/>
  <c r="Y2111" i="1"/>
  <c r="J2131" i="1" s="1"/>
  <c r="O2131" i="1" s="1"/>
  <c r="Y2106" i="1"/>
  <c r="J2126" i="1" s="1"/>
  <c r="O2126" i="1" s="1"/>
  <c r="Z2106" i="1"/>
  <c r="K2126" i="1" s="1"/>
  <c r="P2126" i="1" s="1"/>
  <c r="Y2105" i="1"/>
  <c r="J2125" i="1" s="1"/>
  <c r="O2125" i="1" s="1"/>
  <c r="Z2105" i="1"/>
  <c r="K2125" i="1" s="1"/>
  <c r="P2125" i="1" s="1"/>
  <c r="T2159" i="1"/>
  <c r="X2129" i="1"/>
  <c r="X2134" i="1"/>
  <c r="T2164" i="1"/>
  <c r="X2128" i="1"/>
  <c r="T2158" i="1"/>
  <c r="AA2109" i="1"/>
  <c r="L2129" i="1" s="1"/>
  <c r="Q2129" i="1" s="1"/>
  <c r="Y2129" i="1" l="1"/>
  <c r="AA2129" i="1"/>
  <c r="Z2129" i="1"/>
  <c r="U2156" i="1"/>
  <c r="AC2126" i="1"/>
  <c r="V2163" i="1"/>
  <c r="AH2133" i="1"/>
  <c r="AJ2128" i="1"/>
  <c r="AI2128" i="1"/>
  <c r="AK2128" i="1"/>
  <c r="AH2131" i="1"/>
  <c r="V2161" i="1"/>
  <c r="T2163" i="1"/>
  <c r="X2133" i="1"/>
  <c r="AF2132" i="1"/>
  <c r="AE2132" i="1"/>
  <c r="AD2132" i="1"/>
  <c r="T2157" i="1"/>
  <c r="X2127" i="1"/>
  <c r="AC2127" i="1"/>
  <c r="U2157" i="1"/>
  <c r="AA2132" i="1"/>
  <c r="Z2132" i="1"/>
  <c r="Y2132" i="1"/>
  <c r="U2164" i="1"/>
  <c r="Z2164" i="1" s="1"/>
  <c r="AC2134" i="1"/>
  <c r="Z2128" i="1"/>
  <c r="Y2128" i="1"/>
  <c r="AA2128" i="1"/>
  <c r="AC2125" i="1"/>
  <c r="U2155" i="1"/>
  <c r="P2135" i="1"/>
  <c r="K2144" i="1" s="1"/>
  <c r="N2146" i="1" s="1"/>
  <c r="T2161" i="1"/>
  <c r="X2131" i="1"/>
  <c r="AE2130" i="1"/>
  <c r="AF2130" i="1"/>
  <c r="AD2130" i="1"/>
  <c r="Z2130" i="1"/>
  <c r="Y2130" i="1"/>
  <c r="AA2130" i="1"/>
  <c r="V2162" i="1"/>
  <c r="AH2132" i="1"/>
  <c r="V2157" i="1"/>
  <c r="AH2127" i="1"/>
  <c r="AH2134" i="1"/>
  <c r="V2164" i="1"/>
  <c r="AJ2130" i="1"/>
  <c r="AI2130" i="1"/>
  <c r="AK2130" i="1"/>
  <c r="X2126" i="1"/>
  <c r="T2156" i="1"/>
  <c r="V2159" i="1"/>
  <c r="AH2129" i="1"/>
  <c r="AA2134" i="1"/>
  <c r="Y2134" i="1"/>
  <c r="Z2134" i="1"/>
  <c r="T2155" i="1"/>
  <c r="X2125" i="1"/>
  <c r="O2135" i="1"/>
  <c r="J2144" i="1" s="1"/>
  <c r="N2145" i="1" s="1"/>
  <c r="AJ2126" i="1"/>
  <c r="AK2126" i="1"/>
  <c r="AI2126" i="1"/>
  <c r="U2161" i="1"/>
  <c r="AC2131" i="1"/>
  <c r="U2163" i="1"/>
  <c r="AC2133" i="1"/>
  <c r="AD2128" i="1"/>
  <c r="AF2128" i="1"/>
  <c r="AE2128" i="1"/>
  <c r="AD2129" i="1"/>
  <c r="AF2129" i="1"/>
  <c r="AE2129" i="1"/>
  <c r="AI2125" i="1"/>
  <c r="AJ2125" i="1"/>
  <c r="AK2125" i="1"/>
  <c r="AK2129" i="1" l="1"/>
  <c r="AJ2129" i="1"/>
  <c r="AI2129" i="1"/>
  <c r="AI2134" i="1"/>
  <c r="AJ2134" i="1"/>
  <c r="AK2134" i="1"/>
  <c r="AF2131" i="1"/>
  <c r="AD2131" i="1"/>
  <c r="AE2131" i="1"/>
  <c r="AJ2127" i="1"/>
  <c r="AI2127" i="1"/>
  <c r="AK2127" i="1"/>
  <c r="AD2127" i="1"/>
  <c r="AE2127" i="1"/>
  <c r="AF2127" i="1"/>
  <c r="AA2127" i="1"/>
  <c r="Z2127" i="1"/>
  <c r="Y2127" i="1"/>
  <c r="AJ2131" i="1"/>
  <c r="AJ2135" i="1" s="1"/>
  <c r="L2146" i="1" s="1"/>
  <c r="P2147" i="1" s="1"/>
  <c r="P2157" i="1" s="1"/>
  <c r="P2179" i="1" s="1"/>
  <c r="AI2131" i="1"/>
  <c r="AK2131" i="1"/>
  <c r="AJ2133" i="1"/>
  <c r="AK2133" i="1"/>
  <c r="AK2135" i="1" s="1"/>
  <c r="L2147" i="1" s="1"/>
  <c r="Q2147" i="1" s="1"/>
  <c r="Q2157" i="1" s="1"/>
  <c r="Q2179" i="1" s="1"/>
  <c r="AI2133" i="1"/>
  <c r="AD2133" i="1"/>
  <c r="AE2133" i="1"/>
  <c r="AF2133" i="1"/>
  <c r="AA2125" i="1"/>
  <c r="Z2125" i="1"/>
  <c r="Z2135" i="1" s="1"/>
  <c r="J2146" i="1" s="1"/>
  <c r="Y2125" i="1"/>
  <c r="Y2126" i="1"/>
  <c r="Y2135" i="1" s="1"/>
  <c r="J2145" i="1" s="1"/>
  <c r="O2145" i="1" s="1"/>
  <c r="O2155" i="1" s="1"/>
  <c r="AA2126" i="1"/>
  <c r="Z2126" i="1"/>
  <c r="AJ2132" i="1"/>
  <c r="AI2132" i="1"/>
  <c r="AK2132" i="1"/>
  <c r="AA2131" i="1"/>
  <c r="Z2131" i="1"/>
  <c r="Y2131" i="1"/>
  <c r="AD2125" i="1"/>
  <c r="AE2125" i="1"/>
  <c r="AE2135" i="1" s="1"/>
  <c r="K2146" i="1" s="1"/>
  <c r="P2146" i="1" s="1"/>
  <c r="P2156" i="1" s="1"/>
  <c r="P2178" i="1" s="1"/>
  <c r="AF2125" i="1"/>
  <c r="AE2134" i="1"/>
  <c r="AD2134" i="1"/>
  <c r="AF2134" i="1"/>
  <c r="AA2133" i="1"/>
  <c r="Z2133" i="1"/>
  <c r="Y2133" i="1"/>
  <c r="AI2135" i="1"/>
  <c r="AE2126" i="1"/>
  <c r="AF2126" i="1"/>
  <c r="AD2126" i="1"/>
  <c r="O2177" i="1" l="1"/>
  <c r="AD2135" i="1"/>
  <c r="K2145" i="1" s="1"/>
  <c r="AA2135" i="1"/>
  <c r="AF2135" i="1"/>
  <c r="K2147" i="1" s="1"/>
  <c r="Q2146" i="1" s="1"/>
  <c r="Q2156" i="1" s="1"/>
  <c r="Q2178" i="1" s="1"/>
  <c r="J2147" i="1" l="1"/>
  <c r="L2145" i="1"/>
  <c r="P2145" i="1"/>
  <c r="P2155" i="1" s="1"/>
  <c r="O2146" i="1"/>
  <c r="O2156" i="1" s="1"/>
  <c r="O2178" i="1" l="1"/>
  <c r="Z2160" i="1"/>
  <c r="Z2163" i="1"/>
  <c r="Z2157" i="1"/>
  <c r="Z2162" i="1"/>
  <c r="Z2161" i="1"/>
  <c r="Z2155" i="1"/>
  <c r="Z2156" i="1"/>
  <c r="Z2159" i="1"/>
  <c r="Z2158" i="1"/>
  <c r="P2177" i="1"/>
  <c r="Y2161" i="1"/>
  <c r="Y2160" i="1"/>
  <c r="O2147" i="1"/>
  <c r="O2157" i="1" s="1"/>
  <c r="Q2145" i="1"/>
  <c r="Q2155" i="1" s="1"/>
  <c r="Y2157" i="1" s="1"/>
  <c r="Y2164" i="1" l="1"/>
  <c r="Y2159" i="1"/>
  <c r="Y2156" i="1"/>
  <c r="Y2155" i="1"/>
  <c r="Y2163" i="1"/>
  <c r="Q2177" i="1"/>
  <c r="T2184" i="1" s="1"/>
  <c r="Y2158" i="1"/>
  <c r="Y2162" i="1"/>
  <c r="O2179" i="1"/>
  <c r="AA2156" i="1"/>
  <c r="AA2160" i="1"/>
  <c r="AB2160" i="1" s="1"/>
  <c r="AA2157" i="1"/>
  <c r="AB2157" i="1" s="1"/>
  <c r="AA2161" i="1"/>
  <c r="AB2161" i="1" s="1"/>
  <c r="AA2155" i="1"/>
  <c r="AA2163" i="1"/>
  <c r="AA2158" i="1"/>
  <c r="AA2162" i="1"/>
  <c r="AA2159" i="1"/>
  <c r="AA2164" i="1"/>
  <c r="U2183" i="1"/>
  <c r="U2180" i="1"/>
  <c r="U2178" i="1"/>
  <c r="U2185" i="1"/>
  <c r="U2182" i="1"/>
  <c r="U2177" i="1"/>
  <c r="U2184" i="1"/>
  <c r="U2181" i="1"/>
  <c r="U2186" i="1"/>
  <c r="U2179" i="1"/>
  <c r="AB2158" i="1" l="1"/>
  <c r="T2183" i="1"/>
  <c r="T2186" i="1"/>
  <c r="T2180" i="1"/>
  <c r="AB2159" i="1"/>
  <c r="T2185" i="1"/>
  <c r="T2181" i="1"/>
  <c r="AB2164" i="1"/>
  <c r="V2182" i="1"/>
  <c r="V2181" i="1"/>
  <c r="V2185" i="1"/>
  <c r="V2178" i="1"/>
  <c r="V2186" i="1"/>
  <c r="V2180" i="1"/>
  <c r="V2184" i="1"/>
  <c r="W2184" i="1" s="1"/>
  <c r="V2179" i="1"/>
  <c r="V2183" i="1"/>
  <c r="V2177" i="1"/>
  <c r="AB2163" i="1"/>
  <c r="T2179" i="1"/>
  <c r="T2177" i="1"/>
  <c r="AB2155" i="1"/>
  <c r="AB2162" i="1"/>
  <c r="T2178" i="1"/>
  <c r="T2182" i="1"/>
  <c r="AB2156" i="1"/>
  <c r="Z2184" i="1" l="1"/>
  <c r="K2204" i="1" s="1"/>
  <c r="P2204" i="1" s="1"/>
  <c r="Y2184" i="1"/>
  <c r="J2204" i="1" s="1"/>
  <c r="O2204" i="1" s="1"/>
  <c r="Y2178" i="1"/>
  <c r="J2198" i="1" s="1"/>
  <c r="O2198" i="1" s="1"/>
  <c r="W2178" i="1"/>
  <c r="Z2178" i="1" s="1"/>
  <c r="K2198" i="1" s="1"/>
  <c r="P2198" i="1" s="1"/>
  <c r="AB2165" i="1"/>
  <c r="AE2155" i="1" s="1"/>
  <c r="W2181" i="1"/>
  <c r="Z2181" i="1" s="1"/>
  <c r="K2201" i="1" s="1"/>
  <c r="P2201" i="1" s="1"/>
  <c r="W2180" i="1"/>
  <c r="Z2180" i="1" s="1"/>
  <c r="K2200" i="1" s="1"/>
  <c r="P2200" i="1" s="1"/>
  <c r="Y2180" i="1"/>
  <c r="J2200" i="1" s="1"/>
  <c r="O2200" i="1" s="1"/>
  <c r="Y2185" i="1"/>
  <c r="J2205" i="1" s="1"/>
  <c r="O2205" i="1" s="1"/>
  <c r="W2185" i="1"/>
  <c r="Z2185" i="1" s="1"/>
  <c r="K2205" i="1" s="1"/>
  <c r="P2205" i="1" s="1"/>
  <c r="Y2186" i="1"/>
  <c r="J2206" i="1" s="1"/>
  <c r="O2206" i="1" s="1"/>
  <c r="W2186" i="1"/>
  <c r="Z2186" i="1" s="1"/>
  <c r="K2206" i="1" s="1"/>
  <c r="P2206" i="1" s="1"/>
  <c r="Y2177" i="1"/>
  <c r="J2197" i="1" s="1"/>
  <c r="O2197" i="1" s="1"/>
  <c r="W2177" i="1"/>
  <c r="AA2186" i="1"/>
  <c r="L2206" i="1" s="1"/>
  <c r="Q2206" i="1" s="1"/>
  <c r="W2179" i="1"/>
  <c r="Z2179" i="1" s="1"/>
  <c r="K2199" i="1" s="1"/>
  <c r="P2199" i="1" s="1"/>
  <c r="Y2179" i="1"/>
  <c r="J2199" i="1" s="1"/>
  <c r="O2199" i="1" s="1"/>
  <c r="AA2179" i="1"/>
  <c r="L2199" i="1" s="1"/>
  <c r="Q2199" i="1" s="1"/>
  <c r="AA2178" i="1"/>
  <c r="L2198" i="1" s="1"/>
  <c r="Q2198" i="1" s="1"/>
  <c r="W2183" i="1"/>
  <c r="W2182" i="1"/>
  <c r="Y2182" i="1" s="1"/>
  <c r="J2202" i="1" s="1"/>
  <c r="O2202" i="1" s="1"/>
  <c r="AA2184" i="1"/>
  <c r="L2204" i="1" s="1"/>
  <c r="Q2204" i="1" s="1"/>
  <c r="AA2185" i="1"/>
  <c r="L2205" i="1" s="1"/>
  <c r="Q2205" i="1" s="1"/>
  <c r="X2202" i="1" l="1"/>
  <c r="T2232" i="1"/>
  <c r="T2229" i="1"/>
  <c r="X2199" i="1"/>
  <c r="T2235" i="1"/>
  <c r="X2205" i="1"/>
  <c r="AH2205" i="1"/>
  <c r="V2235" i="1"/>
  <c r="Y2183" i="1"/>
  <c r="J2203" i="1" s="1"/>
  <c r="O2203" i="1" s="1"/>
  <c r="Z2183" i="1"/>
  <c r="K2203" i="1" s="1"/>
  <c r="P2203" i="1" s="1"/>
  <c r="U2229" i="1"/>
  <c r="AC2199" i="1"/>
  <c r="U2236" i="1"/>
  <c r="Z2236" i="1" s="1"/>
  <c r="AC2206" i="1"/>
  <c r="AA2183" i="1"/>
  <c r="L2203" i="1" s="1"/>
  <c r="Q2203" i="1" s="1"/>
  <c r="Y2181" i="1"/>
  <c r="J2201" i="1" s="1"/>
  <c r="O2201" i="1" s="1"/>
  <c r="AC2198" i="1"/>
  <c r="U2228" i="1"/>
  <c r="AH2204" i="1"/>
  <c r="V2234" i="1"/>
  <c r="X2206" i="1"/>
  <c r="T2236" i="1"/>
  <c r="T2230" i="1"/>
  <c r="X2200" i="1"/>
  <c r="AA2181" i="1"/>
  <c r="L2201" i="1" s="1"/>
  <c r="Q2201" i="1" s="1"/>
  <c r="X2198" i="1"/>
  <c r="T2228" i="1"/>
  <c r="AH2198" i="1"/>
  <c r="V2228" i="1"/>
  <c r="V2236" i="1"/>
  <c r="AH2206" i="1"/>
  <c r="V2229" i="1"/>
  <c r="AH2199" i="1"/>
  <c r="AA2177" i="1"/>
  <c r="L2197" i="1" s="1"/>
  <c r="Q2197" i="1" s="1"/>
  <c r="Z2177" i="1"/>
  <c r="K2197" i="1" s="1"/>
  <c r="P2197" i="1" s="1"/>
  <c r="U2235" i="1"/>
  <c r="AC2205" i="1"/>
  <c r="U2230" i="1"/>
  <c r="AC2200" i="1"/>
  <c r="AA2180" i="1"/>
  <c r="L2200" i="1" s="1"/>
  <c r="Q2200" i="1" s="1"/>
  <c r="X2204" i="1"/>
  <c r="T2234" i="1"/>
  <c r="AA2182" i="1"/>
  <c r="L2202" i="1" s="1"/>
  <c r="Q2202" i="1" s="1"/>
  <c r="Z2182" i="1"/>
  <c r="K2202" i="1" s="1"/>
  <c r="P2202" i="1" s="1"/>
  <c r="T2227" i="1"/>
  <c r="X2197" i="1"/>
  <c r="AC2201" i="1"/>
  <c r="U2231" i="1"/>
  <c r="AE2226" i="1"/>
  <c r="AE2156" i="1"/>
  <c r="U2234" i="1"/>
  <c r="AC2204" i="1"/>
  <c r="Z2204" i="1" l="1"/>
  <c r="AA2204" i="1"/>
  <c r="Y2204" i="1"/>
  <c r="AD2201" i="1"/>
  <c r="AE2201" i="1"/>
  <c r="AF2201" i="1"/>
  <c r="P2207" i="1"/>
  <c r="K2216" i="1" s="1"/>
  <c r="N2218" i="1" s="1"/>
  <c r="U2227" i="1"/>
  <c r="AC2197" i="1"/>
  <c r="AK2204" i="1"/>
  <c r="AJ2204" i="1"/>
  <c r="AI2204" i="1"/>
  <c r="Y2197" i="1"/>
  <c r="Z2197" i="1"/>
  <c r="AA2197" i="1"/>
  <c r="AH2197" i="1"/>
  <c r="V2227" i="1"/>
  <c r="Z2198" i="1"/>
  <c r="AA2198" i="1"/>
  <c r="Y2198" i="1"/>
  <c r="AF2206" i="1"/>
  <c r="AD2206" i="1"/>
  <c r="AE2206" i="1"/>
  <c r="U2233" i="1"/>
  <c r="AC2203" i="1"/>
  <c r="Q2207" i="1"/>
  <c r="L2216" i="1" s="1"/>
  <c r="N2219" i="1" s="1"/>
  <c r="T2233" i="1"/>
  <c r="X2203" i="1"/>
  <c r="AA2205" i="1"/>
  <c r="Z2205" i="1"/>
  <c r="Y2205" i="1"/>
  <c r="O2207" i="1"/>
  <c r="J2216" i="1" s="1"/>
  <c r="N2217" i="1" s="1"/>
  <c r="AD2205" i="1"/>
  <c r="AF2205" i="1"/>
  <c r="AE2205" i="1"/>
  <c r="AK2199" i="1"/>
  <c r="AJ2199" i="1"/>
  <c r="AI2199" i="1"/>
  <c r="AH2201" i="1"/>
  <c r="V2231" i="1"/>
  <c r="AA2206" i="1"/>
  <c r="Y2206" i="1"/>
  <c r="Z2206" i="1"/>
  <c r="AE2198" i="1"/>
  <c r="AD2198" i="1"/>
  <c r="AF2198" i="1"/>
  <c r="AE2204" i="1"/>
  <c r="AF2204" i="1"/>
  <c r="AD2204" i="1"/>
  <c r="U2232" i="1"/>
  <c r="AC2202" i="1"/>
  <c r="V2230" i="1"/>
  <c r="AH2200" i="1"/>
  <c r="AJ2198" i="1"/>
  <c r="AI2198" i="1"/>
  <c r="AK2198" i="1"/>
  <c r="Y2200" i="1"/>
  <c r="AA2200" i="1"/>
  <c r="Z2200" i="1"/>
  <c r="T2231" i="1"/>
  <c r="X2201" i="1"/>
  <c r="AF2199" i="1"/>
  <c r="AD2199" i="1"/>
  <c r="AE2199" i="1"/>
  <c r="AH2202" i="1"/>
  <c r="V2232" i="1"/>
  <c r="AF2200" i="1"/>
  <c r="AE2200" i="1"/>
  <c r="AD2200" i="1"/>
  <c r="AJ2206" i="1"/>
  <c r="AI2206" i="1"/>
  <c r="AK2206" i="1"/>
  <c r="V2233" i="1"/>
  <c r="AH2203" i="1"/>
  <c r="AK2205" i="1"/>
  <c r="AI2205" i="1"/>
  <c r="AJ2205" i="1"/>
  <c r="Y2199" i="1"/>
  <c r="AA2199" i="1"/>
  <c r="Z2199" i="1"/>
  <c r="AA2202" i="1"/>
  <c r="Z2202" i="1"/>
  <c r="Y2202" i="1"/>
  <c r="AD2202" i="1" l="1"/>
  <c r="AE2202" i="1"/>
  <c r="AF2202" i="1"/>
  <c r="AI2201" i="1"/>
  <c r="AK2201" i="1"/>
  <c r="AJ2201" i="1"/>
  <c r="AI2203" i="1"/>
  <c r="AK2203" i="1"/>
  <c r="AK2207" i="1" s="1"/>
  <c r="L2219" i="1" s="1"/>
  <c r="Q2219" i="1" s="1"/>
  <c r="Q2229" i="1" s="1"/>
  <c r="Q2251" i="1" s="1"/>
  <c r="AJ2203" i="1"/>
  <c r="AK2202" i="1"/>
  <c r="AI2202" i="1"/>
  <c r="AJ2202" i="1"/>
  <c r="Z2201" i="1"/>
  <c r="Z2207" i="1" s="1"/>
  <c r="J2218" i="1" s="1"/>
  <c r="Y2201" i="1"/>
  <c r="AA2201" i="1"/>
  <c r="AA2207" i="1" s="1"/>
  <c r="AK2200" i="1"/>
  <c r="AJ2200" i="1"/>
  <c r="AI2200" i="1"/>
  <c r="AE2203" i="1"/>
  <c r="AD2203" i="1"/>
  <c r="AF2203" i="1"/>
  <c r="AE2197" i="1"/>
  <c r="AE2207" i="1" s="1"/>
  <c r="K2218" i="1" s="1"/>
  <c r="P2218" i="1" s="1"/>
  <c r="P2228" i="1" s="1"/>
  <c r="P2250" i="1" s="1"/>
  <c r="AD2197" i="1"/>
  <c r="AD2207" i="1" s="1"/>
  <c r="K2217" i="1" s="1"/>
  <c r="AF2197" i="1"/>
  <c r="Z2203" i="1"/>
  <c r="AA2203" i="1"/>
  <c r="Y2203" i="1"/>
  <c r="Y2207" i="1" s="1"/>
  <c r="J2217" i="1" s="1"/>
  <c r="O2217" i="1" s="1"/>
  <c r="O2227" i="1" s="1"/>
  <c r="AJ2197" i="1"/>
  <c r="AJ2207" i="1" s="1"/>
  <c r="L2218" i="1" s="1"/>
  <c r="P2219" i="1" s="1"/>
  <c r="P2229" i="1" s="1"/>
  <c r="P2251" i="1" s="1"/>
  <c r="AK2197" i="1"/>
  <c r="AI2197" i="1"/>
  <c r="AI2207" i="1" s="1"/>
  <c r="O2249" i="1" l="1"/>
  <c r="J2219" i="1"/>
  <c r="L2217" i="1"/>
  <c r="AF2207" i="1"/>
  <c r="K2219" i="1" s="1"/>
  <c r="Q2218" i="1" s="1"/>
  <c r="Q2228" i="1" s="1"/>
  <c r="Q2250" i="1" s="1"/>
  <c r="O2218" i="1"/>
  <c r="O2228" i="1" s="1"/>
  <c r="P2217" i="1"/>
  <c r="P2227" i="1" s="1"/>
  <c r="P2249" i="1" s="1"/>
  <c r="O2250" i="1" l="1"/>
  <c r="Z2229" i="1"/>
  <c r="Z2233" i="1"/>
  <c r="Z2230" i="1"/>
  <c r="Z2234" i="1"/>
  <c r="Z2231" i="1"/>
  <c r="Z2227" i="1"/>
  <c r="Z2228" i="1"/>
  <c r="Z2232" i="1"/>
  <c r="Z2235" i="1"/>
  <c r="O2219" i="1"/>
  <c r="O2229" i="1" s="1"/>
  <c r="Q2217" i="1"/>
  <c r="Q2227" i="1" s="1"/>
  <c r="Y2230" i="1"/>
  <c r="Y2228" i="1"/>
  <c r="Y2229" i="1"/>
  <c r="Y2232" i="1"/>
  <c r="Y2231" i="1" l="1"/>
  <c r="Q2249" i="1"/>
  <c r="Y2234" i="1"/>
  <c r="Y2233" i="1"/>
  <c r="Y2235" i="1"/>
  <c r="Y2227" i="1"/>
  <c r="AB2227" i="1" s="1"/>
  <c r="Y2236" i="1"/>
  <c r="O2251" i="1"/>
  <c r="AA2229" i="1"/>
  <c r="AB2229" i="1" s="1"/>
  <c r="AA2228" i="1"/>
  <c r="AA2230" i="1"/>
  <c r="AB2230" i="1" s="1"/>
  <c r="AA2227" i="1"/>
  <c r="AA2232" i="1"/>
  <c r="AB2232" i="1" s="1"/>
  <c r="AA2233" i="1"/>
  <c r="AA2234" i="1"/>
  <c r="AA2231" i="1"/>
  <c r="AB2231" i="1" s="1"/>
  <c r="AA2235" i="1"/>
  <c r="AB2235" i="1" s="1"/>
  <c r="AA2236" i="1"/>
  <c r="AB2228" i="1"/>
  <c r="U2258" i="1"/>
  <c r="U2250" i="1"/>
  <c r="U2257" i="1"/>
  <c r="U2252" i="1"/>
  <c r="U2251" i="1"/>
  <c r="U2254" i="1"/>
  <c r="U2253" i="1"/>
  <c r="U2249" i="1"/>
  <c r="U2256" i="1"/>
  <c r="U2255" i="1"/>
  <c r="AB2236" i="1" l="1"/>
  <c r="AB2234" i="1"/>
  <c r="T2252" i="1"/>
  <c r="T2255" i="1"/>
  <c r="T2253" i="1"/>
  <c r="T2249" i="1"/>
  <c r="T2251" i="1"/>
  <c r="T2256" i="1"/>
  <c r="T2258" i="1"/>
  <c r="T2254" i="1"/>
  <c r="T2250" i="1"/>
  <c r="T2257" i="1"/>
  <c r="V2254" i="1"/>
  <c r="V2253" i="1"/>
  <c r="V2256" i="1"/>
  <c r="V2250" i="1"/>
  <c r="V2257" i="1"/>
  <c r="V2251" i="1"/>
  <c r="V2252" i="1"/>
  <c r="V2249" i="1"/>
  <c r="V2255" i="1"/>
  <c r="V2258" i="1"/>
  <c r="AB2233" i="1"/>
  <c r="AB2237" i="1" s="1"/>
  <c r="AE2227" i="1" s="1"/>
  <c r="AE2298" i="1" l="1"/>
  <c r="AE2228" i="1"/>
  <c r="AA2251" i="1"/>
  <c r="L2271" i="1" s="1"/>
  <c r="Q2271" i="1" s="1"/>
  <c r="W2249" i="1"/>
  <c r="W2258" i="1"/>
  <c r="Y2258" i="1"/>
  <c r="J2278" i="1" s="1"/>
  <c r="O2278" i="1" s="1"/>
  <c r="W2253" i="1"/>
  <c r="Y2253" i="1"/>
  <c r="J2273" i="1" s="1"/>
  <c r="O2273" i="1" s="1"/>
  <c r="W2257" i="1"/>
  <c r="Y2257" i="1" s="1"/>
  <c r="J2277" i="1" s="1"/>
  <c r="O2277" i="1" s="1"/>
  <c r="W2256" i="1"/>
  <c r="Z2256" i="1" s="1"/>
  <c r="K2276" i="1" s="1"/>
  <c r="P2276" i="1" s="1"/>
  <c r="W2255" i="1"/>
  <c r="Z2255" i="1" s="1"/>
  <c r="K2275" i="1" s="1"/>
  <c r="P2275" i="1" s="1"/>
  <c r="W2254" i="1"/>
  <c r="Z2254" i="1" s="1"/>
  <c r="K2274" i="1" s="1"/>
  <c r="P2274" i="1" s="1"/>
  <c r="W2250" i="1"/>
  <c r="Y2250" i="1" s="1"/>
  <c r="J2270" i="1" s="1"/>
  <c r="O2270" i="1" s="1"/>
  <c r="Y2251" i="1"/>
  <c r="J2271" i="1" s="1"/>
  <c r="O2271" i="1" s="1"/>
  <c r="W2251" i="1"/>
  <c r="Z2251" i="1" s="1"/>
  <c r="K2271" i="1" s="1"/>
  <c r="P2271" i="1" s="1"/>
  <c r="W2252" i="1"/>
  <c r="X2270" i="1" l="1"/>
  <c r="T2300" i="1"/>
  <c r="T2307" i="1"/>
  <c r="X2277" i="1"/>
  <c r="U2306" i="1"/>
  <c r="AC2276" i="1"/>
  <c r="V2301" i="1"/>
  <c r="AH2271" i="1"/>
  <c r="AC2274" i="1"/>
  <c r="U2304" i="1"/>
  <c r="T2303" i="1"/>
  <c r="X2273" i="1"/>
  <c r="AA2254" i="1"/>
  <c r="L2274" i="1" s="1"/>
  <c r="Q2274" i="1" s="1"/>
  <c r="Y2255" i="1"/>
  <c r="J2275" i="1" s="1"/>
  <c r="O2275" i="1" s="1"/>
  <c r="AA2253" i="1"/>
  <c r="L2273" i="1" s="1"/>
  <c r="Q2273" i="1" s="1"/>
  <c r="Z2253" i="1"/>
  <c r="K2273" i="1" s="1"/>
  <c r="P2273" i="1" s="1"/>
  <c r="AA2255" i="1"/>
  <c r="L2275" i="1" s="1"/>
  <c r="Q2275" i="1" s="1"/>
  <c r="AA2256" i="1"/>
  <c r="L2276" i="1" s="1"/>
  <c r="Q2276" i="1" s="1"/>
  <c r="X2271" i="1"/>
  <c r="T2301" i="1"/>
  <c r="AA2250" i="1"/>
  <c r="L2270" i="1" s="1"/>
  <c r="Q2270" i="1" s="1"/>
  <c r="Z2250" i="1"/>
  <c r="K2270" i="1" s="1"/>
  <c r="P2270" i="1" s="1"/>
  <c r="X2278" i="1"/>
  <c r="T2308" i="1"/>
  <c r="Y2249" i="1"/>
  <c r="J2269" i="1" s="1"/>
  <c r="O2269" i="1" s="1"/>
  <c r="Z2249" i="1"/>
  <c r="K2269" i="1" s="1"/>
  <c r="P2269" i="1" s="1"/>
  <c r="Y2252" i="1"/>
  <c r="J2272" i="1" s="1"/>
  <c r="O2272" i="1" s="1"/>
  <c r="Z2252" i="1"/>
  <c r="K2272" i="1" s="1"/>
  <c r="P2272" i="1" s="1"/>
  <c r="U2305" i="1"/>
  <c r="AC2275" i="1"/>
  <c r="AA2257" i="1"/>
  <c r="L2277" i="1" s="1"/>
  <c r="Q2277" i="1" s="1"/>
  <c r="Z2257" i="1"/>
  <c r="K2277" i="1" s="1"/>
  <c r="P2277" i="1" s="1"/>
  <c r="U2301" i="1"/>
  <c r="AC2271" i="1"/>
  <c r="AA2252" i="1"/>
  <c r="L2272" i="1" s="1"/>
  <c r="Q2272" i="1" s="1"/>
  <c r="Y2256" i="1"/>
  <c r="J2276" i="1" s="1"/>
  <c r="O2276" i="1" s="1"/>
  <c r="AA2249" i="1"/>
  <c r="L2269" i="1" s="1"/>
  <c r="Q2269" i="1" s="1"/>
  <c r="AA2258" i="1"/>
  <c r="L2278" i="1" s="1"/>
  <c r="Q2278" i="1" s="1"/>
  <c r="Z2258" i="1"/>
  <c r="K2278" i="1" s="1"/>
  <c r="P2278" i="1" s="1"/>
  <c r="Y2254" i="1"/>
  <c r="J2274" i="1" s="1"/>
  <c r="O2274" i="1" s="1"/>
  <c r="X2274" i="1" l="1"/>
  <c r="T2304" i="1"/>
  <c r="X2276" i="1"/>
  <c r="T2306" i="1"/>
  <c r="U2307" i="1"/>
  <c r="AC2277" i="1"/>
  <c r="U2302" i="1"/>
  <c r="AC2272" i="1"/>
  <c r="U2303" i="1"/>
  <c r="AC2273" i="1"/>
  <c r="Y2273" i="1"/>
  <c r="AA2273" i="1"/>
  <c r="Z2273" i="1"/>
  <c r="AJ2271" i="1"/>
  <c r="AK2271" i="1"/>
  <c r="AI2271" i="1"/>
  <c r="AA2277" i="1"/>
  <c r="Z2277" i="1"/>
  <c r="Y2277" i="1"/>
  <c r="AH2272" i="1"/>
  <c r="V2302" i="1"/>
  <c r="X2272" i="1"/>
  <c r="T2302" i="1"/>
  <c r="Z2278" i="1"/>
  <c r="Y2278" i="1"/>
  <c r="AA2278" i="1"/>
  <c r="AA2271" i="1"/>
  <c r="Y2271" i="1"/>
  <c r="Z2271" i="1"/>
  <c r="V2303" i="1"/>
  <c r="AH2273" i="1"/>
  <c r="U2308" i="1"/>
  <c r="Z2308" i="1" s="1"/>
  <c r="AC2278" i="1"/>
  <c r="AH2277" i="1"/>
  <c r="V2307" i="1"/>
  <c r="V2308" i="1"/>
  <c r="AH2278" i="1"/>
  <c r="AE2271" i="1"/>
  <c r="AF2271" i="1"/>
  <c r="AD2271" i="1"/>
  <c r="AE2275" i="1"/>
  <c r="AF2275" i="1"/>
  <c r="AD2275" i="1"/>
  <c r="U2299" i="1"/>
  <c r="P2279" i="1"/>
  <c r="K2288" i="1" s="1"/>
  <c r="N2290" i="1" s="1"/>
  <c r="AC2269" i="1"/>
  <c r="AC2270" i="1"/>
  <c r="U2300" i="1"/>
  <c r="V2306" i="1"/>
  <c r="AH2276" i="1"/>
  <c r="T2305" i="1"/>
  <c r="X2275" i="1"/>
  <c r="AE2276" i="1"/>
  <c r="AD2276" i="1"/>
  <c r="AF2276" i="1"/>
  <c r="AH2269" i="1"/>
  <c r="V2299" i="1"/>
  <c r="Q2279" i="1"/>
  <c r="L2288" i="1" s="1"/>
  <c r="N2291" i="1" s="1"/>
  <c r="X2269" i="1"/>
  <c r="T2299" i="1"/>
  <c r="O2279" i="1"/>
  <c r="J2288" i="1" s="1"/>
  <c r="N2289" i="1" s="1"/>
  <c r="AH2270" i="1"/>
  <c r="V2300" i="1"/>
  <c r="V2305" i="1"/>
  <c r="AH2275" i="1"/>
  <c r="AH2274" i="1"/>
  <c r="V2304" i="1"/>
  <c r="AD2274" i="1"/>
  <c r="AF2274" i="1"/>
  <c r="AE2274" i="1"/>
  <c r="Z2270" i="1"/>
  <c r="Y2270" i="1"/>
  <c r="AA2270" i="1"/>
  <c r="AJ2275" i="1" l="1"/>
  <c r="AI2275" i="1"/>
  <c r="AK2275" i="1"/>
  <c r="AK2278" i="1"/>
  <c r="AI2278" i="1"/>
  <c r="AJ2278" i="1"/>
  <c r="AJ2269" i="1"/>
  <c r="AK2269" i="1"/>
  <c r="AI2269" i="1"/>
  <c r="AA2275" i="1"/>
  <c r="Z2275" i="1"/>
  <c r="Y2275" i="1"/>
  <c r="AK2272" i="1"/>
  <c r="AJ2272" i="1"/>
  <c r="AI2272" i="1"/>
  <c r="AE2272" i="1"/>
  <c r="AD2272" i="1"/>
  <c r="AF2272" i="1"/>
  <c r="Z2276" i="1"/>
  <c r="Y2276" i="1"/>
  <c r="AA2276" i="1"/>
  <c r="Y2269" i="1"/>
  <c r="Y2279" i="1" s="1"/>
  <c r="J2289" i="1" s="1"/>
  <c r="O2289" i="1" s="1"/>
  <c r="O2299" i="1" s="1"/>
  <c r="AA2269" i="1"/>
  <c r="AA2279" i="1" s="1"/>
  <c r="Z2269" i="1"/>
  <c r="AE2270" i="1"/>
  <c r="AD2270" i="1"/>
  <c r="AF2270" i="1"/>
  <c r="AJ2273" i="1"/>
  <c r="AK2273" i="1"/>
  <c r="AI2273" i="1"/>
  <c r="AK2274" i="1"/>
  <c r="AJ2274" i="1"/>
  <c r="AI2274" i="1"/>
  <c r="AK2270" i="1"/>
  <c r="AJ2270" i="1"/>
  <c r="AI2270" i="1"/>
  <c r="AJ2276" i="1"/>
  <c r="AK2276" i="1"/>
  <c r="AI2276" i="1"/>
  <c r="AD2269" i="1"/>
  <c r="AF2269" i="1"/>
  <c r="AE2269" i="1"/>
  <c r="AK2277" i="1"/>
  <c r="AI2277" i="1"/>
  <c r="AJ2277" i="1"/>
  <c r="Y2272" i="1"/>
  <c r="AA2272" i="1"/>
  <c r="Z2272" i="1"/>
  <c r="AE2273" i="1"/>
  <c r="AD2273" i="1"/>
  <c r="AF2273" i="1"/>
  <c r="AE2277" i="1"/>
  <c r="AD2277" i="1"/>
  <c r="AF2277" i="1"/>
  <c r="AF2278" i="1"/>
  <c r="AE2278" i="1"/>
  <c r="AD2278" i="1"/>
  <c r="Y2274" i="1"/>
  <c r="AA2274" i="1"/>
  <c r="Z2274" i="1"/>
  <c r="Z2279" i="1" s="1"/>
  <c r="J2290" i="1" s="1"/>
  <c r="L2289" i="1" l="1"/>
  <c r="J2291" i="1"/>
  <c r="O2321" i="1"/>
  <c r="AE2279" i="1"/>
  <c r="K2290" i="1" s="1"/>
  <c r="P2290" i="1" s="1"/>
  <c r="P2300" i="1" s="1"/>
  <c r="P2322" i="1" s="1"/>
  <c r="AK2279" i="1"/>
  <c r="L2291" i="1" s="1"/>
  <c r="Q2291" i="1" s="1"/>
  <c r="Q2301" i="1" s="1"/>
  <c r="Q2323" i="1" s="1"/>
  <c r="AJ2279" i="1"/>
  <c r="L2290" i="1" s="1"/>
  <c r="P2291" i="1" s="1"/>
  <c r="P2301" i="1" s="1"/>
  <c r="P2323" i="1" s="1"/>
  <c r="AF2279" i="1"/>
  <c r="K2291" i="1" s="1"/>
  <c r="Q2290" i="1" s="1"/>
  <c r="Q2300" i="1" s="1"/>
  <c r="Q2322" i="1" s="1"/>
  <c r="AD2279" i="1"/>
  <c r="K2289" i="1" s="1"/>
  <c r="AI2279" i="1"/>
  <c r="O2291" i="1" l="1"/>
  <c r="O2301" i="1" s="1"/>
  <c r="O2290" i="1"/>
  <c r="O2300" i="1" s="1"/>
  <c r="P2289" i="1"/>
  <c r="P2299" i="1" s="1"/>
  <c r="O2322" i="1" l="1"/>
  <c r="Z2300" i="1"/>
  <c r="Z2299" i="1"/>
  <c r="Z2306" i="1"/>
  <c r="Z2305" i="1"/>
  <c r="Z2302" i="1"/>
  <c r="Z2307" i="1"/>
  <c r="Z2304" i="1"/>
  <c r="Z2303" i="1"/>
  <c r="Z2301" i="1"/>
  <c r="P2321" i="1"/>
  <c r="O2323" i="1"/>
  <c r="AA2302" i="1"/>
  <c r="AA2301" i="1"/>
  <c r="AA2303" i="1"/>
  <c r="AA2306" i="1"/>
  <c r="AA2304" i="1"/>
  <c r="AA2307" i="1"/>
  <c r="AA2299" i="1"/>
  <c r="AA2305" i="1"/>
  <c r="AA2300" i="1"/>
  <c r="AA2308" i="1"/>
  <c r="Q2289" i="1"/>
  <c r="Q2299" i="1" s="1"/>
  <c r="Y2301" i="1" l="1"/>
  <c r="Q2321" i="1"/>
  <c r="Y2299" i="1"/>
  <c r="AB2299" i="1" s="1"/>
  <c r="Y2308" i="1"/>
  <c r="AB2308" i="1" s="1"/>
  <c r="Y2307" i="1"/>
  <c r="AB2307" i="1" s="1"/>
  <c r="AB2301" i="1"/>
  <c r="Y2300" i="1"/>
  <c r="AB2300" i="1" s="1"/>
  <c r="Y2304" i="1"/>
  <c r="AB2304" i="1" s="1"/>
  <c r="T2329" i="1"/>
  <c r="T2321" i="1"/>
  <c r="T2325" i="1"/>
  <c r="T2330" i="1"/>
  <c r="T2328" i="1"/>
  <c r="T2327" i="1"/>
  <c r="T2326" i="1"/>
  <c r="T2322" i="1"/>
  <c r="T2323" i="1"/>
  <c r="T2324" i="1"/>
  <c r="Y2306" i="1"/>
  <c r="AB2306" i="1" s="1"/>
  <c r="Y2303" i="1"/>
  <c r="AB2303" i="1" s="1"/>
  <c r="V2329" i="1"/>
  <c r="V2321" i="1"/>
  <c r="V2322" i="1"/>
  <c r="V2326" i="1"/>
  <c r="V2325" i="1"/>
  <c r="V2327" i="1"/>
  <c r="V2328" i="1"/>
  <c r="V2330" i="1"/>
  <c r="V2323" i="1"/>
  <c r="V2324" i="1"/>
  <c r="Y2302" i="1"/>
  <c r="AB2302" i="1" s="1"/>
  <c r="Y2305" i="1"/>
  <c r="AB2305" i="1" s="1"/>
  <c r="U2330" i="1"/>
  <c r="U2326" i="1"/>
  <c r="U2329" i="1"/>
  <c r="U2324" i="1"/>
  <c r="U2322" i="1"/>
  <c r="U2323" i="1"/>
  <c r="U2328" i="1"/>
  <c r="U2325" i="1"/>
  <c r="U2327" i="1"/>
  <c r="U2321" i="1"/>
  <c r="W2322" i="1" l="1"/>
  <c r="Y2322" i="1" s="1"/>
  <c r="J2342" i="1" s="1"/>
  <c r="O2342" i="1" s="1"/>
  <c r="Y2330" i="1"/>
  <c r="J2350" i="1" s="1"/>
  <c r="O2350" i="1" s="1"/>
  <c r="W2330" i="1"/>
  <c r="Z2330" i="1" s="1"/>
  <c r="K2350" i="1" s="1"/>
  <c r="P2350" i="1" s="1"/>
  <c r="AA2322" i="1"/>
  <c r="L2342" i="1" s="1"/>
  <c r="Q2342" i="1" s="1"/>
  <c r="W2326" i="1"/>
  <c r="Z2326" i="1" s="1"/>
  <c r="K2346" i="1" s="1"/>
  <c r="P2346" i="1" s="1"/>
  <c r="Y2326" i="1"/>
  <c r="J2346" i="1" s="1"/>
  <c r="O2346" i="1" s="1"/>
  <c r="W2325" i="1"/>
  <c r="AA2325" i="1" s="1"/>
  <c r="L2345" i="1" s="1"/>
  <c r="Q2345" i="1" s="1"/>
  <c r="Y2325" i="1"/>
  <c r="J2345" i="1" s="1"/>
  <c r="O2345" i="1" s="1"/>
  <c r="AB2309" i="1"/>
  <c r="AE2299" i="1" s="1"/>
  <c r="AA2321" i="1"/>
  <c r="L2341" i="1" s="1"/>
  <c r="Q2341" i="1" s="1"/>
  <c r="W2324" i="1"/>
  <c r="Z2324" i="1" s="1"/>
  <c r="K2344" i="1" s="1"/>
  <c r="P2344" i="1" s="1"/>
  <c r="W2327" i="1"/>
  <c r="Z2327" i="1" s="1"/>
  <c r="K2347" i="1" s="1"/>
  <c r="P2347" i="1" s="1"/>
  <c r="Y2327" i="1"/>
  <c r="J2347" i="1" s="1"/>
  <c r="O2347" i="1" s="1"/>
  <c r="W2321" i="1"/>
  <c r="Z2321" i="1" s="1"/>
  <c r="K2341" i="1" s="1"/>
  <c r="P2341" i="1" s="1"/>
  <c r="Y2321" i="1"/>
  <c r="J2341" i="1" s="1"/>
  <c r="O2341" i="1" s="1"/>
  <c r="Z2325" i="1"/>
  <c r="K2345" i="1" s="1"/>
  <c r="P2345" i="1" s="1"/>
  <c r="Z2322" i="1"/>
  <c r="K2342" i="1" s="1"/>
  <c r="P2342" i="1" s="1"/>
  <c r="W2323" i="1"/>
  <c r="Z2323" i="1" s="1"/>
  <c r="K2343" i="1" s="1"/>
  <c r="P2343" i="1" s="1"/>
  <c r="Y2323" i="1"/>
  <c r="J2343" i="1" s="1"/>
  <c r="O2343" i="1" s="1"/>
  <c r="W2328" i="1"/>
  <c r="Y2328" i="1" s="1"/>
  <c r="J2348" i="1" s="1"/>
  <c r="O2348" i="1" s="1"/>
  <c r="W2329" i="1"/>
  <c r="Z2329" i="1" s="1"/>
  <c r="K2349" i="1" s="1"/>
  <c r="P2349" i="1" s="1"/>
  <c r="Y2329" i="1"/>
  <c r="J2349" i="1" s="1"/>
  <c r="O2349" i="1" s="1"/>
  <c r="T2373" i="1" l="1"/>
  <c r="X2343" i="1"/>
  <c r="AC2342" i="1"/>
  <c r="U2372" i="1"/>
  <c r="X2347" i="1"/>
  <c r="T2377" i="1"/>
  <c r="AH2341" i="1"/>
  <c r="V2371" i="1"/>
  <c r="T2375" i="1"/>
  <c r="X2345" i="1"/>
  <c r="AH2342" i="1"/>
  <c r="V2372" i="1"/>
  <c r="X2350" i="1"/>
  <c r="T2380" i="1"/>
  <c r="AC2343" i="1"/>
  <c r="U2373" i="1"/>
  <c r="U2375" i="1"/>
  <c r="AC2345" i="1"/>
  <c r="U2377" i="1"/>
  <c r="AC2347" i="1"/>
  <c r="AA2327" i="1"/>
  <c r="L2347" i="1" s="1"/>
  <c r="Q2347" i="1" s="1"/>
  <c r="AH2345" i="1"/>
  <c r="V2375" i="1"/>
  <c r="AA2328" i="1"/>
  <c r="L2348" i="1" s="1"/>
  <c r="Q2348" i="1" s="1"/>
  <c r="X2342" i="1"/>
  <c r="T2372" i="1"/>
  <c r="AC2349" i="1"/>
  <c r="U2379" i="1"/>
  <c r="AA2329" i="1"/>
  <c r="L2349" i="1" s="1"/>
  <c r="Q2349" i="1" s="1"/>
  <c r="T2371" i="1"/>
  <c r="X2341" i="1"/>
  <c r="U2374" i="1"/>
  <c r="AC2344" i="1"/>
  <c r="AA2324" i="1"/>
  <c r="L2344" i="1" s="1"/>
  <c r="Q2344" i="1" s="1"/>
  <c r="Q2351" i="1" s="1"/>
  <c r="L2360" i="1" s="1"/>
  <c r="N2363" i="1" s="1"/>
  <c r="X2346" i="1"/>
  <c r="T2376" i="1"/>
  <c r="Z2328" i="1"/>
  <c r="K2348" i="1" s="1"/>
  <c r="P2348" i="1" s="1"/>
  <c r="AA2326" i="1"/>
  <c r="L2346" i="1" s="1"/>
  <c r="Q2346" i="1" s="1"/>
  <c r="T2379" i="1"/>
  <c r="X2349" i="1"/>
  <c r="X2348" i="1"/>
  <c r="T2378" i="1"/>
  <c r="AA2323" i="1"/>
  <c r="L2343" i="1" s="1"/>
  <c r="Q2343" i="1" s="1"/>
  <c r="AC2341" i="1"/>
  <c r="U2371" i="1"/>
  <c r="Y2324" i="1"/>
  <c r="J2344" i="1" s="1"/>
  <c r="O2344" i="1" s="1"/>
  <c r="AE2370" i="1"/>
  <c r="AE2300" i="1"/>
  <c r="AC2346" i="1"/>
  <c r="U2376" i="1"/>
  <c r="AC2350" i="1"/>
  <c r="U2380" i="1"/>
  <c r="Z2380" i="1" s="1"/>
  <c r="AA2330" i="1"/>
  <c r="L2350" i="1" s="1"/>
  <c r="Q2350" i="1" s="1"/>
  <c r="AH2346" i="1" l="1"/>
  <c r="V2376" i="1"/>
  <c r="AH2350" i="1"/>
  <c r="V2380" i="1"/>
  <c r="AF2346" i="1"/>
  <c r="AE2346" i="1"/>
  <c r="AD2346" i="1"/>
  <c r="AA2348" i="1"/>
  <c r="Z2348" i="1"/>
  <c r="Y2348" i="1"/>
  <c r="U2378" i="1"/>
  <c r="AC2348" i="1"/>
  <c r="AD2344" i="1"/>
  <c r="AE2344" i="1"/>
  <c r="AF2344" i="1"/>
  <c r="V2379" i="1"/>
  <c r="AH2349" i="1"/>
  <c r="Y2342" i="1"/>
  <c r="AA2342" i="1"/>
  <c r="Z2342" i="1"/>
  <c r="V2377" i="1"/>
  <c r="AH2347" i="1"/>
  <c r="Z2350" i="1"/>
  <c r="Y2350" i="1"/>
  <c r="AA2350" i="1"/>
  <c r="P2351" i="1"/>
  <c r="K2360" i="1" s="1"/>
  <c r="N2362" i="1" s="1"/>
  <c r="X2344" i="1"/>
  <c r="T2374" i="1"/>
  <c r="Y2349" i="1"/>
  <c r="AA2349" i="1"/>
  <c r="Z2349" i="1"/>
  <c r="AA2347" i="1"/>
  <c r="Z2347" i="1"/>
  <c r="Y2347" i="1"/>
  <c r="AA2343" i="1"/>
  <c r="Z2343" i="1"/>
  <c r="Y2343" i="1"/>
  <c r="AE2341" i="1"/>
  <c r="AF2341" i="1"/>
  <c r="AD2341" i="1"/>
  <c r="AH2348" i="1"/>
  <c r="V2378" i="1"/>
  <c r="AD2347" i="1"/>
  <c r="AF2347" i="1"/>
  <c r="AE2347" i="1"/>
  <c r="AF2350" i="1"/>
  <c r="AE2350" i="1"/>
  <c r="AD2350" i="1"/>
  <c r="V2373" i="1"/>
  <c r="AH2343" i="1"/>
  <c r="AA2346" i="1"/>
  <c r="Z2346" i="1"/>
  <c r="Y2346" i="1"/>
  <c r="AA2341" i="1"/>
  <c r="Z2341" i="1"/>
  <c r="Y2341" i="1"/>
  <c r="AD2349" i="1"/>
  <c r="AF2349" i="1"/>
  <c r="AE2349" i="1"/>
  <c r="AF2343" i="1"/>
  <c r="AE2343" i="1"/>
  <c r="AD2343" i="1"/>
  <c r="AK2342" i="1"/>
  <c r="AJ2342" i="1"/>
  <c r="AI2342" i="1"/>
  <c r="AH2344" i="1"/>
  <c r="V2374" i="1"/>
  <c r="AJ2345" i="1"/>
  <c r="AK2345" i="1"/>
  <c r="AI2345" i="1"/>
  <c r="AE2345" i="1"/>
  <c r="AD2345" i="1"/>
  <c r="AF2345" i="1"/>
  <c r="Y2345" i="1"/>
  <c r="AA2345" i="1"/>
  <c r="Z2345" i="1"/>
  <c r="AK2341" i="1"/>
  <c r="AI2341" i="1"/>
  <c r="AJ2341" i="1"/>
  <c r="AE2342" i="1"/>
  <c r="AD2342" i="1"/>
  <c r="AF2342" i="1"/>
  <c r="O2351" i="1"/>
  <c r="J2360" i="1" s="1"/>
  <c r="N2361" i="1" s="1"/>
  <c r="AE2348" i="1" l="1"/>
  <c r="AD2348" i="1"/>
  <c r="AF2348" i="1"/>
  <c r="AF2351" i="1"/>
  <c r="K2363" i="1" s="1"/>
  <c r="Q2362" i="1" s="1"/>
  <c r="Q2372" i="1" s="1"/>
  <c r="Q2394" i="1" s="1"/>
  <c r="AK2344" i="1"/>
  <c r="AI2344" i="1"/>
  <c r="AJ2344" i="1"/>
  <c r="AK2343" i="1"/>
  <c r="AJ2343" i="1"/>
  <c r="AI2343" i="1"/>
  <c r="AI2351" i="1" s="1"/>
  <c r="Y2344" i="1"/>
  <c r="AA2344" i="1"/>
  <c r="AA2351" i="1" s="1"/>
  <c r="Z2344" i="1"/>
  <c r="AJ2350" i="1"/>
  <c r="AK2350" i="1"/>
  <c r="AI2350" i="1"/>
  <c r="AE2351" i="1"/>
  <c r="K2362" i="1" s="1"/>
  <c r="P2362" i="1" s="1"/>
  <c r="P2372" i="1" s="1"/>
  <c r="P2394" i="1" s="1"/>
  <c r="AJ2347" i="1"/>
  <c r="AI2347" i="1"/>
  <c r="AK2347" i="1"/>
  <c r="Z2351" i="1"/>
  <c r="J2362" i="1" s="1"/>
  <c r="AD2351" i="1"/>
  <c r="K2361" i="1" s="1"/>
  <c r="Y2351" i="1"/>
  <c r="J2361" i="1" s="1"/>
  <c r="O2361" i="1" s="1"/>
  <c r="O2371" i="1" s="1"/>
  <c r="AI2348" i="1"/>
  <c r="AK2348" i="1"/>
  <c r="AJ2348" i="1"/>
  <c r="AJ2349" i="1"/>
  <c r="AK2349" i="1"/>
  <c r="AI2349" i="1"/>
  <c r="AJ2346" i="1"/>
  <c r="AI2346" i="1"/>
  <c r="AK2346" i="1"/>
  <c r="L2361" i="1" l="1"/>
  <c r="J2363" i="1"/>
  <c r="O2393" i="1"/>
  <c r="P2361" i="1"/>
  <c r="P2371" i="1" s="1"/>
  <c r="P2393" i="1" s="1"/>
  <c r="O2362" i="1"/>
  <c r="O2372" i="1" s="1"/>
  <c r="AJ2351" i="1"/>
  <c r="L2362" i="1" s="1"/>
  <c r="P2363" i="1" s="1"/>
  <c r="P2373" i="1" s="1"/>
  <c r="P2395" i="1" s="1"/>
  <c r="AK2351" i="1"/>
  <c r="L2363" i="1" s="1"/>
  <c r="Q2363" i="1" s="1"/>
  <c r="Q2373" i="1" s="1"/>
  <c r="Q2395" i="1" s="1"/>
  <c r="O2394" i="1" l="1"/>
  <c r="Z2378" i="1"/>
  <c r="Z2373" i="1"/>
  <c r="Z2374" i="1"/>
  <c r="Z2375" i="1"/>
  <c r="Z2376" i="1"/>
  <c r="Z2377" i="1"/>
  <c r="Z2371" i="1"/>
  <c r="Z2372" i="1"/>
  <c r="Z2379" i="1"/>
  <c r="Q2361" i="1"/>
  <c r="Q2371" i="1" s="1"/>
  <c r="O2363" i="1"/>
  <c r="O2373" i="1" s="1"/>
  <c r="Q2393" i="1" l="1"/>
  <c r="Y2376" i="1"/>
  <c r="Y2375" i="1"/>
  <c r="Y2378" i="1"/>
  <c r="Y2372" i="1"/>
  <c r="Y2374" i="1"/>
  <c r="Y2371" i="1"/>
  <c r="Y2379" i="1"/>
  <c r="Y2380" i="1"/>
  <c r="U2397" i="1"/>
  <c r="U2399" i="1"/>
  <c r="U2398" i="1"/>
  <c r="U2402" i="1"/>
  <c r="U2395" i="1"/>
  <c r="U2393" i="1"/>
  <c r="U2396" i="1"/>
  <c r="U2400" i="1"/>
  <c r="U2394" i="1"/>
  <c r="U2401" i="1"/>
  <c r="O2395" i="1"/>
  <c r="AA2378" i="1"/>
  <c r="AA2375" i="1"/>
  <c r="AA2376" i="1"/>
  <c r="AA2379" i="1"/>
  <c r="AA2373" i="1"/>
  <c r="AA2377" i="1"/>
  <c r="AA2374" i="1"/>
  <c r="AA2372" i="1"/>
  <c r="AA2380" i="1"/>
  <c r="AA2371" i="1"/>
  <c r="Y2373" i="1"/>
  <c r="AB2373" i="1" s="1"/>
  <c r="Y2377" i="1"/>
  <c r="AB2377" i="1" s="1"/>
  <c r="V2395" i="1" l="1"/>
  <c r="V2394" i="1"/>
  <c r="V2399" i="1"/>
  <c r="V2400" i="1"/>
  <c r="V2396" i="1"/>
  <c r="V2402" i="1"/>
  <c r="V2393" i="1"/>
  <c r="V2398" i="1"/>
  <c r="V2397" i="1"/>
  <c r="V2401" i="1"/>
  <c r="AB2379" i="1"/>
  <c r="AB2378" i="1"/>
  <c r="AB2371" i="1"/>
  <c r="AB2381" i="1" s="1"/>
  <c r="AE2371" i="1" s="1"/>
  <c r="AB2375" i="1"/>
  <c r="AB2374" i="1"/>
  <c r="AB2376" i="1"/>
  <c r="AB2380" i="1"/>
  <c r="AB2372" i="1"/>
  <c r="T2401" i="1"/>
  <c r="T2400" i="1"/>
  <c r="W2400" i="1" s="1"/>
  <c r="Y2400" i="1" s="1"/>
  <c r="J2420" i="1" s="1"/>
  <c r="O2420" i="1" s="1"/>
  <c r="T2397" i="1"/>
  <c r="T2394" i="1"/>
  <c r="T2395" i="1"/>
  <c r="T2402" i="1"/>
  <c r="W2402" i="1" s="1"/>
  <c r="Y2402" i="1" s="1"/>
  <c r="J2422" i="1" s="1"/>
  <c r="O2422" i="1" s="1"/>
  <c r="T2398" i="1"/>
  <c r="W2398" i="1" s="1"/>
  <c r="Y2398" i="1" s="1"/>
  <c r="J2418" i="1" s="1"/>
  <c r="O2418" i="1" s="1"/>
  <c r="T2399" i="1"/>
  <c r="T2393" i="1"/>
  <c r="W2393" i="1" s="1"/>
  <c r="Y2393" i="1" s="1"/>
  <c r="J2413" i="1" s="1"/>
  <c r="O2413" i="1" s="1"/>
  <c r="T2396" i="1"/>
  <c r="W2396" i="1" s="1"/>
  <c r="Y2396" i="1" s="1"/>
  <c r="J2416" i="1" s="1"/>
  <c r="O2416" i="1" s="1"/>
  <c r="AE2442" i="1" l="1"/>
  <c r="AE2372" i="1"/>
  <c r="X2422" i="1"/>
  <c r="T2452" i="1"/>
  <c r="W2399" i="1"/>
  <c r="W2394" i="1"/>
  <c r="Z2398" i="1"/>
  <c r="K2418" i="1" s="1"/>
  <c r="P2418" i="1" s="1"/>
  <c r="AA2398" i="1"/>
  <c r="L2418" i="1" s="1"/>
  <c r="Q2418" i="1" s="1"/>
  <c r="AA2400" i="1"/>
  <c r="L2420" i="1" s="1"/>
  <c r="Q2420" i="1" s="1"/>
  <c r="X2416" i="1"/>
  <c r="T2446" i="1"/>
  <c r="X2418" i="1"/>
  <c r="T2448" i="1"/>
  <c r="W2397" i="1"/>
  <c r="Z2397" i="1" s="1"/>
  <c r="K2417" i="1" s="1"/>
  <c r="P2417" i="1" s="1"/>
  <c r="Z2393" i="1"/>
  <c r="K2413" i="1" s="1"/>
  <c r="P2413" i="1" s="1"/>
  <c r="Z2396" i="1"/>
  <c r="K2416" i="1" s="1"/>
  <c r="P2416" i="1" s="1"/>
  <c r="AA2393" i="1"/>
  <c r="L2413" i="1" s="1"/>
  <c r="Q2413" i="1" s="1"/>
  <c r="T2450" i="1"/>
  <c r="X2420" i="1"/>
  <c r="Z2402" i="1"/>
  <c r="K2422" i="1" s="1"/>
  <c r="P2422" i="1" s="1"/>
  <c r="AA2402" i="1"/>
  <c r="L2422" i="1" s="1"/>
  <c r="Q2422" i="1" s="1"/>
  <c r="T2443" i="1"/>
  <c r="X2413" i="1"/>
  <c r="W2395" i="1"/>
  <c r="Y2395" i="1"/>
  <c r="J2415" i="1" s="1"/>
  <c r="O2415" i="1" s="1"/>
  <c r="W2401" i="1"/>
  <c r="Z2401" i="1" s="1"/>
  <c r="K2421" i="1" s="1"/>
  <c r="P2421" i="1" s="1"/>
  <c r="Y2401" i="1"/>
  <c r="J2421" i="1" s="1"/>
  <c r="O2421" i="1" s="1"/>
  <c r="Z2400" i="1"/>
  <c r="K2420" i="1" s="1"/>
  <c r="P2420" i="1" s="1"/>
  <c r="AA2397" i="1"/>
  <c r="L2417" i="1" s="1"/>
  <c r="Q2417" i="1" s="1"/>
  <c r="AA2396" i="1"/>
  <c r="L2416" i="1" s="1"/>
  <c r="Q2416" i="1" s="1"/>
  <c r="AA2401" i="1" l="1"/>
  <c r="L2421" i="1" s="1"/>
  <c r="Q2421" i="1" s="1"/>
  <c r="V2443" i="1"/>
  <c r="AH2413" i="1"/>
  <c r="AC2417" i="1"/>
  <c r="U2447" i="1"/>
  <c r="Z2416" i="1"/>
  <c r="Y2416" i="1"/>
  <c r="AA2416" i="1"/>
  <c r="AA2394" i="1"/>
  <c r="L2414" i="1" s="1"/>
  <c r="Q2414" i="1" s="1"/>
  <c r="Z2394" i="1"/>
  <c r="K2414" i="1" s="1"/>
  <c r="P2414" i="1" s="1"/>
  <c r="U2451" i="1"/>
  <c r="AC2421" i="1"/>
  <c r="Z2413" i="1"/>
  <c r="Y2413" i="1"/>
  <c r="AA2413" i="1"/>
  <c r="U2452" i="1"/>
  <c r="Z2452" i="1" s="1"/>
  <c r="AC2422" i="1"/>
  <c r="AC2416" i="1"/>
  <c r="U2446" i="1"/>
  <c r="V2450" i="1"/>
  <c r="AH2420" i="1"/>
  <c r="Y2394" i="1"/>
  <c r="J2414" i="1" s="1"/>
  <c r="O2414" i="1" s="1"/>
  <c r="Y2422" i="1"/>
  <c r="Z2422" i="1"/>
  <c r="AA2422" i="1"/>
  <c r="T2451" i="1"/>
  <c r="X2421" i="1"/>
  <c r="T2445" i="1"/>
  <c r="X2415" i="1"/>
  <c r="Z2420" i="1"/>
  <c r="Y2420" i="1"/>
  <c r="AA2420" i="1"/>
  <c r="AC2413" i="1"/>
  <c r="U2443" i="1"/>
  <c r="Y2418" i="1"/>
  <c r="AA2418" i="1"/>
  <c r="Z2418" i="1"/>
  <c r="AH2418" i="1"/>
  <c r="V2448" i="1"/>
  <c r="AA2399" i="1"/>
  <c r="L2419" i="1" s="1"/>
  <c r="Q2419" i="1" s="1"/>
  <c r="Z2399" i="1"/>
  <c r="K2419" i="1" s="1"/>
  <c r="P2419" i="1" s="1"/>
  <c r="AH2416" i="1"/>
  <c r="V2446" i="1"/>
  <c r="AH2417" i="1"/>
  <c r="V2447" i="1"/>
  <c r="AC2420" i="1"/>
  <c r="U2450" i="1"/>
  <c r="AA2395" i="1"/>
  <c r="L2415" i="1" s="1"/>
  <c r="Q2415" i="1" s="1"/>
  <c r="Q2423" i="1" s="1"/>
  <c r="L2432" i="1" s="1"/>
  <c r="N2435" i="1" s="1"/>
  <c r="Z2395" i="1"/>
  <c r="K2415" i="1" s="1"/>
  <c r="P2415" i="1" s="1"/>
  <c r="P2423" i="1" s="1"/>
  <c r="K2432" i="1" s="1"/>
  <c r="N2434" i="1" s="1"/>
  <c r="AH2422" i="1"/>
  <c r="V2452" i="1"/>
  <c r="Y2397" i="1"/>
  <c r="J2417" i="1" s="1"/>
  <c r="O2417" i="1" s="1"/>
  <c r="U2448" i="1"/>
  <c r="AC2418" i="1"/>
  <c r="Y2399" i="1"/>
  <c r="J2419" i="1" s="1"/>
  <c r="O2419" i="1" s="1"/>
  <c r="X2419" i="1" l="1"/>
  <c r="T2449" i="1"/>
  <c r="AE2421" i="1"/>
  <c r="AF2421" i="1"/>
  <c r="AD2421" i="1"/>
  <c r="AE2417" i="1"/>
  <c r="AF2417" i="1"/>
  <c r="AD2417" i="1"/>
  <c r="AD2418" i="1"/>
  <c r="AF2418" i="1"/>
  <c r="AE2418" i="1"/>
  <c r="AI2422" i="1"/>
  <c r="AJ2422" i="1"/>
  <c r="AK2422" i="1"/>
  <c r="AE2420" i="1"/>
  <c r="AD2420" i="1"/>
  <c r="AF2420" i="1"/>
  <c r="AK2416" i="1"/>
  <c r="AI2416" i="1"/>
  <c r="AJ2416" i="1"/>
  <c r="AK2418" i="1"/>
  <c r="AI2418" i="1"/>
  <c r="AJ2418" i="1"/>
  <c r="Y2421" i="1"/>
  <c r="AA2421" i="1"/>
  <c r="Z2421" i="1"/>
  <c r="AC2415" i="1"/>
  <c r="U2445" i="1"/>
  <c r="U2444" i="1"/>
  <c r="AC2414" i="1"/>
  <c r="AJ2413" i="1"/>
  <c r="AK2413" i="1"/>
  <c r="AI2413" i="1"/>
  <c r="AC2419" i="1"/>
  <c r="U2449" i="1"/>
  <c r="T2444" i="1"/>
  <c r="X2414" i="1"/>
  <c r="O2423" i="1"/>
  <c r="J2432" i="1" s="1"/>
  <c r="N2433" i="1" s="1"/>
  <c r="AF2416" i="1"/>
  <c r="AE2416" i="1"/>
  <c r="AD2416" i="1"/>
  <c r="T2447" i="1"/>
  <c r="X2417" i="1"/>
  <c r="V2445" i="1"/>
  <c r="AH2415" i="1"/>
  <c r="AJ2417" i="1"/>
  <c r="AI2417" i="1"/>
  <c r="AK2417" i="1"/>
  <c r="V2449" i="1"/>
  <c r="AH2419" i="1"/>
  <c r="AD2413" i="1"/>
  <c r="AE2413" i="1"/>
  <c r="AF2413" i="1"/>
  <c r="Z2415" i="1"/>
  <c r="Y2415" i="1"/>
  <c r="AA2415" i="1"/>
  <c r="AJ2420" i="1"/>
  <c r="AI2420" i="1"/>
  <c r="AK2420" i="1"/>
  <c r="AD2422" i="1"/>
  <c r="AF2422" i="1"/>
  <c r="AE2422" i="1"/>
  <c r="V2444" i="1"/>
  <c r="AH2414" i="1"/>
  <c r="V2451" i="1"/>
  <c r="AH2421" i="1"/>
  <c r="AK2421" i="1" l="1"/>
  <c r="AI2421" i="1"/>
  <c r="AJ2421" i="1"/>
  <c r="Y2417" i="1"/>
  <c r="Z2417" i="1"/>
  <c r="AA2417" i="1"/>
  <c r="AE2415" i="1"/>
  <c r="AD2415" i="1"/>
  <c r="AD2423" i="1" s="1"/>
  <c r="K2433" i="1" s="1"/>
  <c r="AF2415" i="1"/>
  <c r="AI2423" i="1"/>
  <c r="AI2419" i="1"/>
  <c r="AK2419" i="1"/>
  <c r="AJ2419" i="1"/>
  <c r="AE2419" i="1"/>
  <c r="AD2419" i="1"/>
  <c r="AF2419" i="1"/>
  <c r="AF2414" i="1"/>
  <c r="AE2414" i="1"/>
  <c r="AE2423" i="1" s="1"/>
  <c r="K2434" i="1" s="1"/>
  <c r="P2434" i="1" s="1"/>
  <c r="P2444" i="1" s="1"/>
  <c r="P2466" i="1" s="1"/>
  <c r="AD2414" i="1"/>
  <c r="AI2414" i="1"/>
  <c r="AK2414" i="1"/>
  <c r="AK2423" i="1" s="1"/>
  <c r="L2435" i="1" s="1"/>
  <c r="Q2435" i="1" s="1"/>
  <c r="Q2445" i="1" s="1"/>
  <c r="Q2467" i="1" s="1"/>
  <c r="AJ2414" i="1"/>
  <c r="AF2423" i="1"/>
  <c r="K2435" i="1" s="1"/>
  <c r="Q2434" i="1" s="1"/>
  <c r="Q2444" i="1" s="1"/>
  <c r="Q2466" i="1" s="1"/>
  <c r="AI2415" i="1"/>
  <c r="AJ2415" i="1"/>
  <c r="AJ2423" i="1" s="1"/>
  <c r="L2434" i="1" s="1"/>
  <c r="P2435" i="1" s="1"/>
  <c r="P2445" i="1" s="1"/>
  <c r="P2467" i="1" s="1"/>
  <c r="AK2415" i="1"/>
  <c r="Y2414" i="1"/>
  <c r="AA2414" i="1"/>
  <c r="Z2414" i="1"/>
  <c r="AA2419" i="1"/>
  <c r="Z2419" i="1"/>
  <c r="Y2419" i="1"/>
  <c r="O2434" i="1" l="1"/>
  <c r="O2444" i="1" s="1"/>
  <c r="Z2423" i="1"/>
  <c r="J2434" i="1" s="1"/>
  <c r="AA2423" i="1"/>
  <c r="Y2423" i="1"/>
  <c r="J2433" i="1" s="1"/>
  <c r="O2433" i="1" s="1"/>
  <c r="O2443" i="1" s="1"/>
  <c r="O2465" i="1" l="1"/>
  <c r="O2466" i="1"/>
  <c r="Z2445" i="1"/>
  <c r="Z2446" i="1"/>
  <c r="Z2444" i="1"/>
  <c r="Z2443" i="1"/>
  <c r="Z2448" i="1"/>
  <c r="Z2451" i="1"/>
  <c r="Z2449" i="1"/>
  <c r="Z2450" i="1"/>
  <c r="Z2447" i="1"/>
  <c r="L2433" i="1"/>
  <c r="J2435" i="1"/>
  <c r="P2433" i="1"/>
  <c r="P2443" i="1" s="1"/>
  <c r="P2465" i="1" s="1"/>
  <c r="U2467" i="1" l="1"/>
  <c r="U2466" i="1"/>
  <c r="U2469" i="1"/>
  <c r="U2468" i="1"/>
  <c r="U2470" i="1"/>
  <c r="U2471" i="1"/>
  <c r="U2472" i="1"/>
  <c r="U2473" i="1"/>
  <c r="U2474" i="1"/>
  <c r="U2465" i="1"/>
  <c r="Y2452" i="1"/>
  <c r="Y2445" i="1"/>
  <c r="O2435" i="1"/>
  <c r="O2445" i="1" s="1"/>
  <c r="Q2433" i="1"/>
  <c r="Q2443" i="1" s="1"/>
  <c r="Q2465" i="1" s="1"/>
  <c r="T2467" i="1" s="1"/>
  <c r="Y2451" i="1"/>
  <c r="Y2444" i="1"/>
  <c r="Y2446" i="1"/>
  <c r="Y2447" i="1"/>
  <c r="T2471" i="1"/>
  <c r="T2468" i="1"/>
  <c r="T2472" i="1"/>
  <c r="T2473" i="1"/>
  <c r="T2470" i="1"/>
  <c r="T2465" i="1"/>
  <c r="T2474" i="1"/>
  <c r="O2467" i="1" l="1"/>
  <c r="AA2444" i="1"/>
  <c r="AB2444" i="1" s="1"/>
  <c r="AA2448" i="1"/>
  <c r="AA2450" i="1"/>
  <c r="AA2452" i="1"/>
  <c r="AA2443" i="1"/>
  <c r="AA2446" i="1"/>
  <c r="AA2449" i="1"/>
  <c r="AA2451" i="1"/>
  <c r="AA2447" i="1"/>
  <c r="AB2447" i="1" s="1"/>
  <c r="AA2445" i="1"/>
  <c r="T2469" i="1"/>
  <c r="T2466" i="1"/>
  <c r="Y2448" i="1"/>
  <c r="AB2448" i="1" s="1"/>
  <c r="Y2450" i="1"/>
  <c r="AB2450" i="1" s="1"/>
  <c r="Y2449" i="1"/>
  <c r="AB2449" i="1" s="1"/>
  <c r="AB2451" i="1"/>
  <c r="AB2445" i="1"/>
  <c r="AB2446" i="1"/>
  <c r="Y2443" i="1"/>
  <c r="AB2443" i="1" s="1"/>
  <c r="AB2452" i="1"/>
  <c r="AB2453" i="1" l="1"/>
  <c r="AE2443" i="1" s="1"/>
  <c r="V2474" i="1"/>
  <c r="W2474" i="1" s="1"/>
  <c r="V2468" i="1"/>
  <c r="V2472" i="1"/>
  <c r="V2469" i="1"/>
  <c r="V2473" i="1"/>
  <c r="V2467" i="1"/>
  <c r="W2467" i="1" s="1"/>
  <c r="V2465" i="1"/>
  <c r="V2471" i="1"/>
  <c r="V2470" i="1"/>
  <c r="V2466" i="1"/>
  <c r="AA2467" i="1" l="1"/>
  <c r="L2487" i="1" s="1"/>
  <c r="Q2487" i="1" s="1"/>
  <c r="Z2467" i="1"/>
  <c r="K2487" i="1" s="1"/>
  <c r="P2487" i="1" s="1"/>
  <c r="Y2467" i="1"/>
  <c r="J2487" i="1" s="1"/>
  <c r="O2487" i="1" s="1"/>
  <c r="W2470" i="1"/>
  <c r="W2473" i="1"/>
  <c r="AA2474" i="1"/>
  <c r="L2494" i="1" s="1"/>
  <c r="Q2494" i="1" s="1"/>
  <c r="Y2474" i="1"/>
  <c r="J2494" i="1" s="1"/>
  <c r="O2494" i="1" s="1"/>
  <c r="Z2474" i="1"/>
  <c r="K2494" i="1" s="1"/>
  <c r="P2494" i="1" s="1"/>
  <c r="AA2471" i="1"/>
  <c r="L2491" i="1" s="1"/>
  <c r="Q2491" i="1" s="1"/>
  <c r="W2471" i="1"/>
  <c r="AE2514" i="1"/>
  <c r="AE2444" i="1"/>
  <c r="W2466" i="1"/>
  <c r="W2465" i="1"/>
  <c r="W2472" i="1"/>
  <c r="W2468" i="1"/>
  <c r="W2469" i="1"/>
  <c r="Z2472" i="1" l="1"/>
  <c r="K2492" i="1" s="1"/>
  <c r="P2492" i="1" s="1"/>
  <c r="Y2472" i="1"/>
  <c r="J2492" i="1" s="1"/>
  <c r="O2492" i="1" s="1"/>
  <c r="Y2466" i="1"/>
  <c r="J2486" i="1" s="1"/>
  <c r="O2486" i="1" s="1"/>
  <c r="Z2466" i="1"/>
  <c r="K2486" i="1" s="1"/>
  <c r="P2486" i="1" s="1"/>
  <c r="X2494" i="1"/>
  <c r="T2524" i="1"/>
  <c r="Z2470" i="1"/>
  <c r="K2490" i="1" s="1"/>
  <c r="P2490" i="1" s="1"/>
  <c r="Y2470" i="1"/>
  <c r="J2490" i="1" s="1"/>
  <c r="O2490" i="1" s="1"/>
  <c r="Z2469" i="1"/>
  <c r="K2489" i="1" s="1"/>
  <c r="P2489" i="1" s="1"/>
  <c r="Y2469" i="1"/>
  <c r="J2489" i="1" s="1"/>
  <c r="O2489" i="1" s="1"/>
  <c r="AA2472" i="1"/>
  <c r="L2492" i="1" s="1"/>
  <c r="Q2492" i="1" s="1"/>
  <c r="AA2469" i="1"/>
  <c r="L2489" i="1" s="1"/>
  <c r="Q2489" i="1" s="1"/>
  <c r="Y2471" i="1"/>
  <c r="J2491" i="1" s="1"/>
  <c r="O2491" i="1" s="1"/>
  <c r="Z2471" i="1"/>
  <c r="K2491" i="1" s="1"/>
  <c r="P2491" i="1" s="1"/>
  <c r="AH2494" i="1"/>
  <c r="V2524" i="1"/>
  <c r="AA2470" i="1"/>
  <c r="L2490" i="1" s="1"/>
  <c r="Q2490" i="1" s="1"/>
  <c r="Y2468" i="1"/>
  <c r="J2488" i="1" s="1"/>
  <c r="O2488" i="1" s="1"/>
  <c r="Z2468" i="1"/>
  <c r="K2488" i="1" s="1"/>
  <c r="P2488" i="1" s="1"/>
  <c r="AA2466" i="1"/>
  <c r="L2486" i="1" s="1"/>
  <c r="Q2486" i="1" s="1"/>
  <c r="T2517" i="1"/>
  <c r="X2487" i="1"/>
  <c r="Z2465" i="1"/>
  <c r="K2485" i="1" s="1"/>
  <c r="P2485" i="1" s="1"/>
  <c r="Y2465" i="1"/>
  <c r="J2485" i="1" s="1"/>
  <c r="O2485" i="1" s="1"/>
  <c r="V2521" i="1"/>
  <c r="AH2491" i="1"/>
  <c r="Z2473" i="1"/>
  <c r="K2493" i="1" s="1"/>
  <c r="P2493" i="1" s="1"/>
  <c r="Y2473" i="1"/>
  <c r="J2493" i="1" s="1"/>
  <c r="O2493" i="1" s="1"/>
  <c r="AA2468" i="1"/>
  <c r="L2488" i="1" s="1"/>
  <c r="Q2488" i="1" s="1"/>
  <c r="AA2465" i="1"/>
  <c r="L2485" i="1" s="1"/>
  <c r="Q2485" i="1" s="1"/>
  <c r="AC2494" i="1"/>
  <c r="U2524" i="1"/>
  <c r="Z2524" i="1" s="1"/>
  <c r="AA2473" i="1"/>
  <c r="L2493" i="1" s="1"/>
  <c r="Q2493" i="1" s="1"/>
  <c r="U2517" i="1"/>
  <c r="AC2487" i="1"/>
  <c r="AH2487" i="1"/>
  <c r="V2517" i="1"/>
  <c r="AJ2487" i="1" l="1"/>
  <c r="AI2487" i="1"/>
  <c r="AK2487" i="1"/>
  <c r="X2493" i="1"/>
  <c r="T2523" i="1"/>
  <c r="T2515" i="1"/>
  <c r="X2485" i="1"/>
  <c r="O2495" i="1"/>
  <c r="J2504" i="1" s="1"/>
  <c r="N2505" i="1" s="1"/>
  <c r="AH2486" i="1"/>
  <c r="V2516" i="1"/>
  <c r="V2519" i="1"/>
  <c r="AH2489" i="1"/>
  <c r="X2490" i="1"/>
  <c r="T2520" i="1"/>
  <c r="P2495" i="1"/>
  <c r="K2504" i="1" s="1"/>
  <c r="N2506" i="1" s="1"/>
  <c r="U2516" i="1"/>
  <c r="AC2486" i="1"/>
  <c r="AH2493" i="1"/>
  <c r="V2523" i="1"/>
  <c r="AE2494" i="1"/>
  <c r="AD2494" i="1"/>
  <c r="AF2494" i="1"/>
  <c r="U2515" i="1"/>
  <c r="AC2485" i="1"/>
  <c r="AH2492" i="1"/>
  <c r="V2522" i="1"/>
  <c r="U2520" i="1"/>
  <c r="AC2490" i="1"/>
  <c r="X2486" i="1"/>
  <c r="T2516" i="1"/>
  <c r="AF2487" i="1"/>
  <c r="AE2487" i="1"/>
  <c r="AD2487" i="1"/>
  <c r="U2523" i="1"/>
  <c r="AC2493" i="1"/>
  <c r="AC2488" i="1"/>
  <c r="U2518" i="1"/>
  <c r="AJ2494" i="1"/>
  <c r="AI2494" i="1"/>
  <c r="AK2494" i="1"/>
  <c r="AH2485" i="1"/>
  <c r="Q2495" i="1"/>
  <c r="L2504" i="1" s="1"/>
  <c r="N2507" i="1" s="1"/>
  <c r="V2515" i="1"/>
  <c r="AJ2491" i="1"/>
  <c r="AI2491" i="1"/>
  <c r="AK2491" i="1"/>
  <c r="AA2487" i="1"/>
  <c r="Z2487" i="1"/>
  <c r="Y2487" i="1"/>
  <c r="T2518" i="1"/>
  <c r="X2488" i="1"/>
  <c r="U2521" i="1"/>
  <c r="AC2491" i="1"/>
  <c r="T2519" i="1"/>
  <c r="X2489" i="1"/>
  <c r="X2492" i="1"/>
  <c r="T2522" i="1"/>
  <c r="V2518" i="1"/>
  <c r="AH2488" i="1"/>
  <c r="AH2490" i="1"/>
  <c r="V2520" i="1"/>
  <c r="X2491" i="1"/>
  <c r="T2521" i="1"/>
  <c r="AC2489" i="1"/>
  <c r="U2519" i="1"/>
  <c r="AA2494" i="1"/>
  <c r="Z2494" i="1"/>
  <c r="Y2494" i="1"/>
  <c r="AC2492" i="1"/>
  <c r="U2522" i="1"/>
  <c r="AE2492" i="1" l="1"/>
  <c r="AF2492" i="1"/>
  <c r="AD2492" i="1"/>
  <c r="AI2485" i="1"/>
  <c r="AJ2485" i="1"/>
  <c r="AK2485" i="1"/>
  <c r="AI2492" i="1"/>
  <c r="AK2492" i="1"/>
  <c r="AJ2492" i="1"/>
  <c r="AE2489" i="1"/>
  <c r="AD2489" i="1"/>
  <c r="AF2489" i="1"/>
  <c r="AJ2490" i="1"/>
  <c r="AI2490" i="1"/>
  <c r="AK2490" i="1"/>
  <c r="Y2492" i="1"/>
  <c r="AA2492" i="1"/>
  <c r="Z2492" i="1"/>
  <c r="AF2488" i="1"/>
  <c r="AE2488" i="1"/>
  <c r="AD2488" i="1"/>
  <c r="AE2490" i="1"/>
  <c r="AD2490" i="1"/>
  <c r="AF2490" i="1"/>
  <c r="AF2485" i="1"/>
  <c r="AE2485" i="1"/>
  <c r="AD2485" i="1"/>
  <c r="AK2489" i="1"/>
  <c r="AI2489" i="1"/>
  <c r="AJ2489" i="1"/>
  <c r="Z2493" i="1"/>
  <c r="AA2493" i="1"/>
  <c r="Y2493" i="1"/>
  <c r="Y2485" i="1"/>
  <c r="AA2485" i="1"/>
  <c r="Z2485" i="1"/>
  <c r="AI2488" i="1"/>
  <c r="AK2488" i="1"/>
  <c r="AJ2488" i="1"/>
  <c r="AA2489" i="1"/>
  <c r="Z2489" i="1"/>
  <c r="Y2489" i="1"/>
  <c r="Z2488" i="1"/>
  <c r="Y2488" i="1"/>
  <c r="AA2488" i="1"/>
  <c r="AE2493" i="1"/>
  <c r="AD2493" i="1"/>
  <c r="AF2493" i="1"/>
  <c r="Y2491" i="1"/>
  <c r="AA2491" i="1"/>
  <c r="Z2491" i="1"/>
  <c r="AK2493" i="1"/>
  <c r="AJ2493" i="1"/>
  <c r="AI2493" i="1"/>
  <c r="AF2491" i="1"/>
  <c r="AE2491" i="1"/>
  <c r="AD2491" i="1"/>
  <c r="AA2486" i="1"/>
  <c r="Z2486" i="1"/>
  <c r="Y2486" i="1"/>
  <c r="AF2486" i="1"/>
  <c r="AE2486" i="1"/>
  <c r="AE2495" i="1" s="1"/>
  <c r="K2506" i="1" s="1"/>
  <c r="P2506" i="1" s="1"/>
  <c r="P2516" i="1" s="1"/>
  <c r="P2538" i="1" s="1"/>
  <c r="AD2486" i="1"/>
  <c r="Y2490" i="1"/>
  <c r="AA2490" i="1"/>
  <c r="Z2490" i="1"/>
  <c r="AJ2486" i="1"/>
  <c r="AI2486" i="1"/>
  <c r="AK2486" i="1"/>
  <c r="Z2495" i="1" l="1"/>
  <c r="J2506" i="1" s="1"/>
  <c r="AI2495" i="1"/>
  <c r="AA2495" i="1"/>
  <c r="AD2495" i="1"/>
  <c r="K2505" i="1" s="1"/>
  <c r="Y2495" i="1"/>
  <c r="J2505" i="1" s="1"/>
  <c r="O2505" i="1" s="1"/>
  <c r="O2515" i="1" s="1"/>
  <c r="AK2495" i="1"/>
  <c r="L2507" i="1" s="1"/>
  <c r="Q2507" i="1" s="1"/>
  <c r="Q2517" i="1" s="1"/>
  <c r="Q2539" i="1" s="1"/>
  <c r="AF2495" i="1"/>
  <c r="K2507" i="1" s="1"/>
  <c r="Q2506" i="1" s="1"/>
  <c r="Q2516" i="1" s="1"/>
  <c r="Q2538" i="1" s="1"/>
  <c r="AJ2495" i="1"/>
  <c r="L2506" i="1" s="1"/>
  <c r="P2507" i="1" s="1"/>
  <c r="P2517" i="1" s="1"/>
  <c r="P2539" i="1" s="1"/>
  <c r="O2506" i="1" l="1"/>
  <c r="O2516" i="1" s="1"/>
  <c r="P2505" i="1"/>
  <c r="P2515" i="1" s="1"/>
  <c r="P2537" i="1" s="1"/>
  <c r="L2505" i="1"/>
  <c r="J2507" i="1"/>
  <c r="O2537" i="1"/>
  <c r="O2507" i="1" l="1"/>
  <c r="O2517" i="1" s="1"/>
  <c r="Q2505" i="1"/>
  <c r="Q2515" i="1" s="1"/>
  <c r="O2538" i="1"/>
  <c r="Z2520" i="1"/>
  <c r="Z2517" i="1"/>
  <c r="Z2516" i="1"/>
  <c r="Z2519" i="1"/>
  <c r="Z2523" i="1"/>
  <c r="Z2521" i="1"/>
  <c r="Z2518" i="1"/>
  <c r="Z2522" i="1"/>
  <c r="Z2515" i="1"/>
  <c r="U2537" i="1" l="1"/>
  <c r="U2546" i="1"/>
  <c r="U2538" i="1"/>
  <c r="U2539" i="1"/>
  <c r="U2540" i="1"/>
  <c r="U2541" i="1"/>
  <c r="U2542" i="1"/>
  <c r="U2543" i="1"/>
  <c r="U2545" i="1"/>
  <c r="U2544" i="1"/>
  <c r="Y2521" i="1"/>
  <c r="Q2537" i="1"/>
  <c r="Y2522" i="1"/>
  <c r="AB2522" i="1" s="1"/>
  <c r="Y2524" i="1"/>
  <c r="Y2518" i="1"/>
  <c r="Y2517" i="1"/>
  <c r="Y2520" i="1"/>
  <c r="AB2520" i="1" s="1"/>
  <c r="Y2516" i="1"/>
  <c r="Y2519" i="1"/>
  <c r="AB2519" i="1" s="1"/>
  <c r="Y2523" i="1"/>
  <c r="Y2515" i="1"/>
  <c r="O2539" i="1"/>
  <c r="AA2516" i="1"/>
  <c r="AA2522" i="1"/>
  <c r="AA2524" i="1"/>
  <c r="AA2520" i="1"/>
  <c r="AA2523" i="1"/>
  <c r="AA2518" i="1"/>
  <c r="AA2521" i="1"/>
  <c r="AB2521" i="1" s="1"/>
  <c r="AA2519" i="1"/>
  <c r="AA2515" i="1"/>
  <c r="AA2517" i="1"/>
  <c r="AB2523" i="1" l="1"/>
  <c r="AB2517" i="1"/>
  <c r="T2540" i="1"/>
  <c r="T2539" i="1"/>
  <c r="T2544" i="1"/>
  <c r="T2545" i="1"/>
  <c r="T2538" i="1"/>
  <c r="T2543" i="1"/>
  <c r="T2537" i="1"/>
  <c r="T2542" i="1"/>
  <c r="T2546" i="1"/>
  <c r="T2541" i="1"/>
  <c r="AB2518" i="1"/>
  <c r="V2538" i="1"/>
  <c r="V2542" i="1"/>
  <c r="V2539" i="1"/>
  <c r="V2541" i="1"/>
  <c r="V2544" i="1"/>
  <c r="V2543" i="1"/>
  <c r="V2540" i="1"/>
  <c r="V2537" i="1"/>
  <c r="V2545" i="1"/>
  <c r="V2546" i="1"/>
  <c r="AB2516" i="1"/>
  <c r="AB2524" i="1"/>
  <c r="W2544" i="1"/>
  <c r="Y2544" i="1" s="1"/>
  <c r="J2564" i="1" s="1"/>
  <c r="O2564" i="1" s="1"/>
  <c r="Z2544" i="1"/>
  <c r="K2564" i="1" s="1"/>
  <c r="P2564" i="1" s="1"/>
  <c r="AB2515" i="1"/>
  <c r="AB2525" i="1" s="1"/>
  <c r="AE2515" i="1" s="1"/>
  <c r="W2540" i="1"/>
  <c r="Y2540" i="1" s="1"/>
  <c r="J2560" i="1" s="1"/>
  <c r="O2560" i="1" s="1"/>
  <c r="Z2540" i="1"/>
  <c r="K2560" i="1" s="1"/>
  <c r="P2560" i="1" s="1"/>
  <c r="AA2541" i="1" l="1"/>
  <c r="L2561" i="1" s="1"/>
  <c r="Q2561" i="1" s="1"/>
  <c r="W2541" i="1"/>
  <c r="Z2541" i="1" s="1"/>
  <c r="K2561" i="1" s="1"/>
  <c r="P2561" i="1" s="1"/>
  <c r="Y2541" i="1"/>
  <c r="J2561" i="1" s="1"/>
  <c r="O2561" i="1" s="1"/>
  <c r="W2543" i="1"/>
  <c r="W2539" i="1"/>
  <c r="AE2586" i="1"/>
  <c r="AE2516" i="1"/>
  <c r="AA2540" i="1"/>
  <c r="L2560" i="1" s="1"/>
  <c r="Q2560" i="1" s="1"/>
  <c r="W2546" i="1"/>
  <c r="Y2546" i="1" s="1"/>
  <c r="J2566" i="1" s="1"/>
  <c r="O2566" i="1" s="1"/>
  <c r="W2538" i="1"/>
  <c r="Z2538" i="1" s="1"/>
  <c r="K2558" i="1" s="1"/>
  <c r="P2558" i="1" s="1"/>
  <c r="AC2564" i="1"/>
  <c r="U2594" i="1"/>
  <c r="AA2543" i="1"/>
  <c r="L2563" i="1" s="1"/>
  <c r="Q2563" i="1" s="1"/>
  <c r="W2542" i="1"/>
  <c r="Z2542" i="1" s="1"/>
  <c r="K2562" i="1" s="1"/>
  <c r="P2562" i="1" s="1"/>
  <c r="W2545" i="1"/>
  <c r="Z2545" i="1" s="1"/>
  <c r="K2565" i="1" s="1"/>
  <c r="P2565" i="1" s="1"/>
  <c r="AC2560" i="1"/>
  <c r="U2590" i="1"/>
  <c r="X2560" i="1"/>
  <c r="T2590" i="1"/>
  <c r="X2564" i="1"/>
  <c r="T2594" i="1"/>
  <c r="AA2545" i="1"/>
  <c r="L2565" i="1" s="1"/>
  <c r="Q2565" i="1" s="1"/>
  <c r="AA2544" i="1"/>
  <c r="L2564" i="1" s="1"/>
  <c r="Q2564" i="1" s="1"/>
  <c r="AA2538" i="1"/>
  <c r="L2558" i="1" s="1"/>
  <c r="Q2558" i="1" s="1"/>
  <c r="W2537" i="1"/>
  <c r="Z2537" i="1" s="1"/>
  <c r="K2557" i="1" s="1"/>
  <c r="P2557" i="1" s="1"/>
  <c r="Y2537" i="1"/>
  <c r="J2557" i="1" s="1"/>
  <c r="O2557" i="1" s="1"/>
  <c r="T2596" i="1" l="1"/>
  <c r="X2566" i="1"/>
  <c r="U2595" i="1"/>
  <c r="AC2565" i="1"/>
  <c r="U2588" i="1"/>
  <c r="AC2558" i="1"/>
  <c r="Y2539" i="1"/>
  <c r="J2559" i="1" s="1"/>
  <c r="O2559" i="1" s="1"/>
  <c r="Z2539" i="1"/>
  <c r="K2559" i="1" s="1"/>
  <c r="P2559" i="1" s="1"/>
  <c r="AC2557" i="1"/>
  <c r="U2587" i="1"/>
  <c r="Y2542" i="1"/>
  <c r="J2562" i="1" s="1"/>
  <c r="O2562" i="1" s="1"/>
  <c r="AA2537" i="1"/>
  <c r="L2557" i="1" s="1"/>
  <c r="Q2557" i="1" s="1"/>
  <c r="Y2543" i="1"/>
  <c r="J2563" i="1" s="1"/>
  <c r="O2563" i="1" s="1"/>
  <c r="Z2543" i="1"/>
  <c r="K2563" i="1" s="1"/>
  <c r="P2563" i="1" s="1"/>
  <c r="AC2562" i="1"/>
  <c r="U2592" i="1"/>
  <c r="T2591" i="1"/>
  <c r="X2561" i="1"/>
  <c r="T2587" i="1"/>
  <c r="X2557" i="1"/>
  <c r="AA2560" i="1"/>
  <c r="Z2560" i="1"/>
  <c r="Y2560" i="1"/>
  <c r="AH2558" i="1"/>
  <c r="V2588" i="1"/>
  <c r="AA2564" i="1"/>
  <c r="Z2564" i="1"/>
  <c r="Y2564" i="1"/>
  <c r="AE2560" i="1"/>
  <c r="AF2560" i="1"/>
  <c r="AD2560" i="1"/>
  <c r="AF2564" i="1"/>
  <c r="AD2564" i="1"/>
  <c r="AE2564" i="1"/>
  <c r="AA2546" i="1"/>
  <c r="L2566" i="1" s="1"/>
  <c r="Q2566" i="1" s="1"/>
  <c r="Z2546" i="1"/>
  <c r="K2566" i="1" s="1"/>
  <c r="P2566" i="1" s="1"/>
  <c r="V2594" i="1"/>
  <c r="AH2564" i="1"/>
  <c r="Y2545" i="1"/>
  <c r="J2565" i="1" s="1"/>
  <c r="O2565" i="1" s="1"/>
  <c r="AA2542" i="1"/>
  <c r="L2562" i="1" s="1"/>
  <c r="Q2562" i="1" s="1"/>
  <c r="Y2538" i="1"/>
  <c r="J2558" i="1" s="1"/>
  <c r="O2558" i="1" s="1"/>
  <c r="AA2539" i="1"/>
  <c r="L2559" i="1" s="1"/>
  <c r="Q2559" i="1" s="1"/>
  <c r="AC2561" i="1"/>
  <c r="U2591" i="1"/>
  <c r="V2595" i="1"/>
  <c r="AH2565" i="1"/>
  <c r="V2593" i="1"/>
  <c r="AH2563" i="1"/>
  <c r="AH2560" i="1"/>
  <c r="V2590" i="1"/>
  <c r="V2591" i="1"/>
  <c r="AH2561" i="1"/>
  <c r="AK2560" i="1" l="1"/>
  <c r="AJ2560" i="1"/>
  <c r="AI2560" i="1"/>
  <c r="V2589" i="1"/>
  <c r="AH2559" i="1"/>
  <c r="AI2564" i="1"/>
  <c r="AJ2564" i="1"/>
  <c r="AK2564" i="1"/>
  <c r="AF2562" i="1"/>
  <c r="AE2562" i="1"/>
  <c r="AD2562" i="1"/>
  <c r="X2562" i="1"/>
  <c r="T2592" i="1"/>
  <c r="U2589" i="1"/>
  <c r="AC2559" i="1"/>
  <c r="AE2565" i="1"/>
  <c r="AD2565" i="1"/>
  <c r="AF2565" i="1"/>
  <c r="O2567" i="1"/>
  <c r="J2576" i="1" s="1"/>
  <c r="N2577" i="1" s="1"/>
  <c r="T2588" i="1"/>
  <c r="X2558" i="1"/>
  <c r="Y2561" i="1"/>
  <c r="AA2561" i="1"/>
  <c r="Z2561" i="1"/>
  <c r="U2593" i="1"/>
  <c r="AC2563" i="1"/>
  <c r="P2567" i="1"/>
  <c r="K2576" i="1" s="1"/>
  <c r="N2578" i="1" s="1"/>
  <c r="T2589" i="1"/>
  <c r="X2559" i="1"/>
  <c r="AJ2561" i="1"/>
  <c r="AK2561" i="1"/>
  <c r="AI2561" i="1"/>
  <c r="AH2562" i="1"/>
  <c r="V2592" i="1"/>
  <c r="AC2566" i="1"/>
  <c r="U2596" i="1"/>
  <c r="Z2596" i="1" s="1"/>
  <c r="AK2558" i="1"/>
  <c r="AJ2558" i="1"/>
  <c r="AI2558" i="1"/>
  <c r="T2593" i="1"/>
  <c r="X2563" i="1"/>
  <c r="AF2558" i="1"/>
  <c r="AE2558" i="1"/>
  <c r="AD2558" i="1"/>
  <c r="Z2566" i="1"/>
  <c r="AA2566" i="1"/>
  <c r="Y2566" i="1"/>
  <c r="AI2563" i="1"/>
  <c r="AK2563" i="1"/>
  <c r="AJ2563" i="1"/>
  <c r="AF2561" i="1"/>
  <c r="AE2561" i="1"/>
  <c r="AD2561" i="1"/>
  <c r="AK2565" i="1"/>
  <c r="AI2565" i="1"/>
  <c r="AJ2565" i="1"/>
  <c r="T2595" i="1"/>
  <c r="X2565" i="1"/>
  <c r="AH2566" i="1"/>
  <c r="V2596" i="1"/>
  <c r="Q2567" i="1"/>
  <c r="L2576" i="1" s="1"/>
  <c r="N2579" i="1" s="1"/>
  <c r="AA2557" i="1"/>
  <c r="Y2557" i="1"/>
  <c r="Z2557" i="1"/>
  <c r="AH2557" i="1"/>
  <c r="V2587" i="1"/>
  <c r="AE2557" i="1"/>
  <c r="AD2557" i="1"/>
  <c r="AF2557" i="1"/>
  <c r="Y2562" i="1" l="1"/>
  <c r="AA2562" i="1"/>
  <c r="Z2562" i="1"/>
  <c r="AE2566" i="1"/>
  <c r="AD2566" i="1"/>
  <c r="AF2566" i="1"/>
  <c r="AF2559" i="1"/>
  <c r="AE2559" i="1"/>
  <c r="AD2559" i="1"/>
  <c r="AD2567" i="1" s="1"/>
  <c r="K2577" i="1" s="1"/>
  <c r="AA2565" i="1"/>
  <c r="Z2565" i="1"/>
  <c r="Y2565" i="1"/>
  <c r="AE2563" i="1"/>
  <c r="AD2563" i="1"/>
  <c r="AF2563" i="1"/>
  <c r="AJ2566" i="1"/>
  <c r="AK2566" i="1"/>
  <c r="AI2566" i="1"/>
  <c r="AI2557" i="1"/>
  <c r="AI2567" i="1" s="1"/>
  <c r="AK2557" i="1"/>
  <c r="AK2567" i="1" s="1"/>
  <c r="L2579" i="1" s="1"/>
  <c r="Q2579" i="1" s="1"/>
  <c r="Q2589" i="1" s="1"/>
  <c r="Q2611" i="1" s="1"/>
  <c r="AJ2557" i="1"/>
  <c r="AJ2567" i="1" s="1"/>
  <c r="L2578" i="1" s="1"/>
  <c r="P2579" i="1" s="1"/>
  <c r="P2589" i="1" s="1"/>
  <c r="P2611" i="1" s="1"/>
  <c r="Y2563" i="1"/>
  <c r="Z2563" i="1"/>
  <c r="AA2563" i="1"/>
  <c r="AJ2562" i="1"/>
  <c r="AI2562" i="1"/>
  <c r="AK2562" i="1"/>
  <c r="AA2559" i="1"/>
  <c r="Z2559" i="1"/>
  <c r="Y2559" i="1"/>
  <c r="AA2558" i="1"/>
  <c r="AA2567" i="1" s="1"/>
  <c r="Z2558" i="1"/>
  <c r="Z2567" i="1" s="1"/>
  <c r="J2578" i="1" s="1"/>
  <c r="Y2558" i="1"/>
  <c r="AJ2559" i="1"/>
  <c r="AK2559" i="1"/>
  <c r="AI2559" i="1"/>
  <c r="J2579" i="1" l="1"/>
  <c r="L2577" i="1"/>
  <c r="O2578" i="1"/>
  <c r="O2588" i="1" s="1"/>
  <c r="AF2567" i="1"/>
  <c r="K2579" i="1" s="1"/>
  <c r="Q2578" i="1" s="1"/>
  <c r="Q2588" i="1" s="1"/>
  <c r="Q2610" i="1" s="1"/>
  <c r="Y2567" i="1"/>
  <c r="J2577" i="1" s="1"/>
  <c r="O2577" i="1" s="1"/>
  <c r="O2587" i="1" s="1"/>
  <c r="AE2567" i="1"/>
  <c r="K2578" i="1" s="1"/>
  <c r="P2578" i="1" s="1"/>
  <c r="P2588" i="1" s="1"/>
  <c r="P2610" i="1" s="1"/>
  <c r="P2577" i="1" l="1"/>
  <c r="P2587" i="1" s="1"/>
  <c r="P2609" i="1" s="1"/>
  <c r="O2609" i="1"/>
  <c r="Q2577" i="1"/>
  <c r="Q2587" i="1" s="1"/>
  <c r="Q2609" i="1" s="1"/>
  <c r="O2579" i="1"/>
  <c r="O2589" i="1" s="1"/>
  <c r="O2610" i="1"/>
  <c r="Z2592" i="1"/>
  <c r="Z2587" i="1"/>
  <c r="Z2595" i="1"/>
  <c r="Z2588" i="1"/>
  <c r="Z2589" i="1"/>
  <c r="Z2594" i="1"/>
  <c r="Z2591" i="1"/>
  <c r="Z2590" i="1"/>
  <c r="Z2593" i="1"/>
  <c r="Y2593" i="1" l="1"/>
  <c r="Y2592" i="1"/>
  <c r="Y2589" i="1"/>
  <c r="Y2594" i="1"/>
  <c r="Y2595" i="1"/>
  <c r="Y2596" i="1"/>
  <c r="U2616" i="1"/>
  <c r="U2615" i="1"/>
  <c r="U2609" i="1"/>
  <c r="U2618" i="1"/>
  <c r="U2617" i="1"/>
  <c r="U2612" i="1"/>
  <c r="U2611" i="1"/>
  <c r="U2613" i="1"/>
  <c r="U2610" i="1"/>
  <c r="U2614" i="1"/>
  <c r="O2611" i="1"/>
  <c r="AA2592" i="1"/>
  <c r="AA2590" i="1"/>
  <c r="AA2588" i="1"/>
  <c r="AA2596" i="1"/>
  <c r="AA2594" i="1"/>
  <c r="AA2595" i="1"/>
  <c r="AA2589" i="1"/>
  <c r="AA2593" i="1"/>
  <c r="AA2591" i="1"/>
  <c r="AA2587" i="1"/>
  <c r="Y2587" i="1"/>
  <c r="AB2587" i="1" s="1"/>
  <c r="Y2588" i="1"/>
  <c r="T2610" i="1"/>
  <c r="T2612" i="1"/>
  <c r="T2614" i="1"/>
  <c r="T2616" i="1"/>
  <c r="T2611" i="1"/>
  <c r="T2617" i="1"/>
  <c r="T2613" i="1"/>
  <c r="T2618" i="1"/>
  <c r="T2609" i="1"/>
  <c r="T2615" i="1"/>
  <c r="Y2591" i="1"/>
  <c r="AB2591" i="1" s="1"/>
  <c r="Y2590" i="1"/>
  <c r="AB2590" i="1" s="1"/>
  <c r="AB2594" i="1" l="1"/>
  <c r="AB2589" i="1"/>
  <c r="AB2596" i="1"/>
  <c r="AB2592" i="1"/>
  <c r="AB2588" i="1"/>
  <c r="AB2597" i="1" s="1"/>
  <c r="AE2587" i="1" s="1"/>
  <c r="V2610" i="1"/>
  <c r="V2614" i="1"/>
  <c r="V2617" i="1"/>
  <c r="V2611" i="1"/>
  <c r="W2611" i="1" s="1"/>
  <c r="V2616" i="1"/>
  <c r="W2616" i="1" s="1"/>
  <c r="V2615" i="1"/>
  <c r="V2612" i="1"/>
  <c r="V2609" i="1"/>
  <c r="V2613" i="1"/>
  <c r="V2618" i="1"/>
  <c r="W2618" i="1" s="1"/>
  <c r="AB2595" i="1"/>
  <c r="AB2593" i="1"/>
  <c r="Z2611" i="1" l="1"/>
  <c r="K2631" i="1" s="1"/>
  <c r="P2631" i="1" s="1"/>
  <c r="Y2611" i="1"/>
  <c r="J2631" i="1" s="1"/>
  <c r="O2631" i="1" s="1"/>
  <c r="AA2618" i="1"/>
  <c r="L2638" i="1" s="1"/>
  <c r="Q2638" i="1" s="1"/>
  <c r="Z2618" i="1"/>
  <c r="K2638" i="1" s="1"/>
  <c r="P2638" i="1" s="1"/>
  <c r="Y2618" i="1"/>
  <c r="J2638" i="1" s="1"/>
  <c r="O2638" i="1" s="1"/>
  <c r="Y2616" i="1"/>
  <c r="J2636" i="1" s="1"/>
  <c r="O2636" i="1" s="1"/>
  <c r="Z2616" i="1"/>
  <c r="K2636" i="1" s="1"/>
  <c r="P2636" i="1" s="1"/>
  <c r="AE2658" i="1"/>
  <c r="AE2588" i="1"/>
  <c r="W2617" i="1"/>
  <c r="AA2617" i="1" s="1"/>
  <c r="L2637" i="1" s="1"/>
  <c r="Q2637" i="1" s="1"/>
  <c r="AA2616" i="1"/>
  <c r="L2636" i="1" s="1"/>
  <c r="Q2636" i="1" s="1"/>
  <c r="W2609" i="1"/>
  <c r="W2615" i="1"/>
  <c r="AA2611" i="1"/>
  <c r="L2631" i="1" s="1"/>
  <c r="Q2631" i="1" s="1"/>
  <c r="W2610" i="1"/>
  <c r="W2613" i="1"/>
  <c r="AA2613" i="1" s="1"/>
  <c r="L2633" i="1" s="1"/>
  <c r="Q2633" i="1" s="1"/>
  <c r="W2612" i="1"/>
  <c r="W2614" i="1"/>
  <c r="AA2614" i="1" s="1"/>
  <c r="L2634" i="1" s="1"/>
  <c r="Q2634" i="1" s="1"/>
  <c r="AH2633" i="1" l="1"/>
  <c r="V2663" i="1"/>
  <c r="AH2634" i="1"/>
  <c r="V2664" i="1"/>
  <c r="AH2637" i="1"/>
  <c r="V2667" i="1"/>
  <c r="AH2631" i="1"/>
  <c r="V2661" i="1"/>
  <c r="Y2612" i="1"/>
  <c r="J2632" i="1" s="1"/>
  <c r="O2632" i="1" s="1"/>
  <c r="Z2612" i="1"/>
  <c r="K2632" i="1" s="1"/>
  <c r="P2632" i="1" s="1"/>
  <c r="Y2615" i="1"/>
  <c r="J2635" i="1" s="1"/>
  <c r="O2635" i="1" s="1"/>
  <c r="Z2615" i="1"/>
  <c r="K2635" i="1" s="1"/>
  <c r="P2635" i="1" s="1"/>
  <c r="U2668" i="1"/>
  <c r="Z2668" i="1" s="1"/>
  <c r="AC2638" i="1"/>
  <c r="Y2613" i="1"/>
  <c r="J2633" i="1" s="1"/>
  <c r="O2633" i="1" s="1"/>
  <c r="Z2613" i="1"/>
  <c r="K2633" i="1" s="1"/>
  <c r="P2633" i="1" s="1"/>
  <c r="U2666" i="1"/>
  <c r="AC2636" i="1"/>
  <c r="V2668" i="1"/>
  <c r="AH2638" i="1"/>
  <c r="AH2636" i="1"/>
  <c r="V2666" i="1"/>
  <c r="Y2609" i="1"/>
  <c r="J2629" i="1" s="1"/>
  <c r="O2629" i="1" s="1"/>
  <c r="Z2609" i="1"/>
  <c r="K2629" i="1" s="1"/>
  <c r="P2629" i="1" s="1"/>
  <c r="AA2612" i="1"/>
  <c r="L2632" i="1" s="1"/>
  <c r="Q2632" i="1" s="1"/>
  <c r="Z2610" i="1"/>
  <c r="K2630" i="1" s="1"/>
  <c r="P2630" i="1" s="1"/>
  <c r="Y2610" i="1"/>
  <c r="J2630" i="1" s="1"/>
  <c r="O2630" i="1" s="1"/>
  <c r="AA2610" i="1"/>
  <c r="L2630" i="1" s="1"/>
  <c r="Q2630" i="1" s="1"/>
  <c r="AA2615" i="1"/>
  <c r="L2635" i="1" s="1"/>
  <c r="Q2635" i="1" s="1"/>
  <c r="AA2609" i="1"/>
  <c r="L2629" i="1" s="1"/>
  <c r="Q2629" i="1" s="1"/>
  <c r="X2636" i="1"/>
  <c r="T2666" i="1"/>
  <c r="T2661" i="1"/>
  <c r="X2631" i="1"/>
  <c r="Y2614" i="1"/>
  <c r="J2634" i="1" s="1"/>
  <c r="O2634" i="1" s="1"/>
  <c r="Z2614" i="1"/>
  <c r="K2634" i="1" s="1"/>
  <c r="P2634" i="1" s="1"/>
  <c r="Y2617" i="1"/>
  <c r="J2637" i="1" s="1"/>
  <c r="O2637" i="1" s="1"/>
  <c r="Z2617" i="1"/>
  <c r="K2637" i="1" s="1"/>
  <c r="P2637" i="1" s="1"/>
  <c r="X2638" i="1"/>
  <c r="T2668" i="1"/>
  <c r="AC2631" i="1"/>
  <c r="U2661" i="1"/>
  <c r="AC2629" i="1" l="1"/>
  <c r="P2639" i="1"/>
  <c r="K2648" i="1" s="1"/>
  <c r="N2650" i="1" s="1"/>
  <c r="U2659" i="1"/>
  <c r="AJ2638" i="1"/>
  <c r="AI2638" i="1"/>
  <c r="AK2638" i="1"/>
  <c r="Z2638" i="1"/>
  <c r="Y2638" i="1"/>
  <c r="AA2638" i="1"/>
  <c r="X2634" i="1"/>
  <c r="T2664" i="1"/>
  <c r="Z2636" i="1"/>
  <c r="Y2636" i="1"/>
  <c r="AA2636" i="1"/>
  <c r="T2660" i="1"/>
  <c r="X2630" i="1"/>
  <c r="X2629" i="1"/>
  <c r="T2659" i="1"/>
  <c r="O2639" i="1"/>
  <c r="J2648" i="1" s="1"/>
  <c r="N2649" i="1" s="1"/>
  <c r="T2663" i="1"/>
  <c r="X2633" i="1"/>
  <c r="AC2635" i="1"/>
  <c r="U2665" i="1"/>
  <c r="Z2631" i="1"/>
  <c r="Y2631" i="1"/>
  <c r="AA2631" i="1"/>
  <c r="AC2630" i="1"/>
  <c r="U2660" i="1"/>
  <c r="AF2636" i="1"/>
  <c r="AE2636" i="1"/>
  <c r="AD2636" i="1"/>
  <c r="AF2638" i="1"/>
  <c r="AE2638" i="1"/>
  <c r="AD2638" i="1"/>
  <c r="T2665" i="1"/>
  <c r="X2635" i="1"/>
  <c r="AJ2631" i="1"/>
  <c r="AI2631" i="1"/>
  <c r="AK2631" i="1"/>
  <c r="AJ2634" i="1"/>
  <c r="AI2634" i="1"/>
  <c r="AK2634" i="1"/>
  <c r="AC2637" i="1"/>
  <c r="U2667" i="1"/>
  <c r="AH2629" i="1"/>
  <c r="V2659" i="1"/>
  <c r="Q2639" i="1"/>
  <c r="L2648" i="1" s="1"/>
  <c r="N2651" i="1" s="1"/>
  <c r="AF2631" i="1"/>
  <c r="AE2631" i="1"/>
  <c r="AD2631" i="1"/>
  <c r="T2667" i="1"/>
  <c r="X2637" i="1"/>
  <c r="AH2635" i="1"/>
  <c r="V2665" i="1"/>
  <c r="V2662" i="1"/>
  <c r="AH2632" i="1"/>
  <c r="AK2636" i="1"/>
  <c r="AJ2636" i="1"/>
  <c r="AI2636" i="1"/>
  <c r="AC2632" i="1"/>
  <c r="U2662" i="1"/>
  <c r="AC2634" i="1"/>
  <c r="U2664" i="1"/>
  <c r="V2660" i="1"/>
  <c r="AH2630" i="1"/>
  <c r="U2663" i="1"/>
  <c r="AC2633" i="1"/>
  <c r="T2662" i="1"/>
  <c r="X2632" i="1"/>
  <c r="AI2637" i="1"/>
  <c r="AJ2637" i="1"/>
  <c r="AK2637" i="1"/>
  <c r="AI2633" i="1"/>
  <c r="AJ2633" i="1"/>
  <c r="AK2633" i="1"/>
  <c r="Z2632" i="1" l="1"/>
  <c r="Y2632" i="1"/>
  <c r="AA2632" i="1"/>
  <c r="AI2630" i="1"/>
  <c r="AK2630" i="1"/>
  <c r="AJ2630" i="1"/>
  <c r="AI2635" i="1"/>
  <c r="AK2635" i="1"/>
  <c r="AJ2635" i="1"/>
  <c r="AJ2629" i="1"/>
  <c r="AK2629" i="1"/>
  <c r="AI2629" i="1"/>
  <c r="AI2639" i="1" s="1"/>
  <c r="AA2633" i="1"/>
  <c r="Z2633" i="1"/>
  <c r="Y2633" i="1"/>
  <c r="AE2632" i="1"/>
  <c r="AD2632" i="1"/>
  <c r="AF2632" i="1"/>
  <c r="AI2632" i="1"/>
  <c r="AK2632" i="1"/>
  <c r="AJ2632" i="1"/>
  <c r="Y2637" i="1"/>
  <c r="AA2637" i="1"/>
  <c r="Z2637" i="1"/>
  <c r="AA2635" i="1"/>
  <c r="Y2635" i="1"/>
  <c r="Z2635" i="1"/>
  <c r="AA2630" i="1"/>
  <c r="Z2630" i="1"/>
  <c r="Y2630" i="1"/>
  <c r="AE2633" i="1"/>
  <c r="AD2633" i="1"/>
  <c r="AF2633" i="1"/>
  <c r="AD2630" i="1"/>
  <c r="AF2630" i="1"/>
  <c r="AE2630" i="1"/>
  <c r="AD2637" i="1"/>
  <c r="AF2637" i="1"/>
  <c r="AE2637" i="1"/>
  <c r="AJ2639" i="1"/>
  <c r="L2650" i="1" s="1"/>
  <c r="P2651" i="1" s="1"/>
  <c r="P2661" i="1" s="1"/>
  <c r="P2683" i="1" s="1"/>
  <c r="AF2634" i="1"/>
  <c r="AE2634" i="1"/>
  <c r="AD2634" i="1"/>
  <c r="AK2639" i="1"/>
  <c r="L2651" i="1" s="1"/>
  <c r="Q2651" i="1" s="1"/>
  <c r="Q2661" i="1" s="1"/>
  <c r="Q2683" i="1" s="1"/>
  <c r="AF2635" i="1"/>
  <c r="AE2635" i="1"/>
  <c r="AD2635" i="1"/>
  <c r="Y2634" i="1"/>
  <c r="Y2639" i="1" s="1"/>
  <c r="J2649" i="1" s="1"/>
  <c r="O2649" i="1" s="1"/>
  <c r="O2659" i="1" s="1"/>
  <c r="AA2634" i="1"/>
  <c r="Z2634" i="1"/>
  <c r="Z2639" i="1" s="1"/>
  <c r="J2650" i="1" s="1"/>
  <c r="AA2629" i="1"/>
  <c r="AA2639" i="1" s="1"/>
  <c r="Z2629" i="1"/>
  <c r="Y2629" i="1"/>
  <c r="AE2629" i="1"/>
  <c r="AE2639" i="1" s="1"/>
  <c r="K2650" i="1" s="1"/>
  <c r="P2650" i="1" s="1"/>
  <c r="P2660" i="1" s="1"/>
  <c r="P2682" i="1" s="1"/>
  <c r="AD2629" i="1"/>
  <c r="AD2639" i="1" s="1"/>
  <c r="K2649" i="1" s="1"/>
  <c r="AF2629" i="1"/>
  <c r="AF2639" i="1" s="1"/>
  <c r="K2651" i="1" s="1"/>
  <c r="Q2650" i="1" s="1"/>
  <c r="Q2660" i="1" s="1"/>
  <c r="Q2682" i="1" s="1"/>
  <c r="L2649" i="1" l="1"/>
  <c r="J2651" i="1"/>
  <c r="O2650" i="1"/>
  <c r="O2660" i="1" s="1"/>
  <c r="P2649" i="1"/>
  <c r="P2659" i="1" s="1"/>
  <c r="P2681" i="1" s="1"/>
  <c r="O2681" i="1"/>
  <c r="O2682" i="1" l="1"/>
  <c r="Z2664" i="1"/>
  <c r="Z2663" i="1"/>
  <c r="Z2659" i="1"/>
  <c r="Z2660" i="1"/>
  <c r="Z2661" i="1"/>
  <c r="Z2666" i="1"/>
  <c r="Z2665" i="1"/>
  <c r="Z2662" i="1"/>
  <c r="Z2667" i="1"/>
  <c r="Q2649" i="1"/>
  <c r="Q2659" i="1" s="1"/>
  <c r="Y2667" i="1" s="1"/>
  <c r="O2651" i="1"/>
  <c r="O2661" i="1" s="1"/>
  <c r="O2683" i="1" l="1"/>
  <c r="AA2660" i="1"/>
  <c r="AA2661" i="1"/>
  <c r="AA2663" i="1"/>
  <c r="AA2665" i="1"/>
  <c r="AA2664" i="1"/>
  <c r="AB2664" i="1" s="1"/>
  <c r="AA2662" i="1"/>
  <c r="AA2668" i="1"/>
  <c r="AB2668" i="1" s="1"/>
  <c r="AA2666" i="1"/>
  <c r="AA2659" i="1"/>
  <c r="AA2667" i="1"/>
  <c r="AB2667" i="1" s="1"/>
  <c r="Q2681" i="1"/>
  <c r="Y2664" i="1"/>
  <c r="Y2663" i="1"/>
  <c r="AB2663" i="1" s="1"/>
  <c r="Y2668" i="1"/>
  <c r="Y2662" i="1"/>
  <c r="AB2662" i="1" s="1"/>
  <c r="Y2659" i="1"/>
  <c r="Y2660" i="1"/>
  <c r="AB2660" i="1" s="1"/>
  <c r="Y2665" i="1"/>
  <c r="Y2661" i="1"/>
  <c r="AB2661" i="1" s="1"/>
  <c r="Y2666" i="1"/>
  <c r="AB2666" i="1" s="1"/>
  <c r="U2682" i="1"/>
  <c r="U2684" i="1"/>
  <c r="U2688" i="1"/>
  <c r="U2681" i="1"/>
  <c r="U2689" i="1"/>
  <c r="U2683" i="1"/>
  <c r="U2685" i="1"/>
  <c r="U2690" i="1"/>
  <c r="U2687" i="1"/>
  <c r="U2686" i="1"/>
  <c r="AB2659" i="1" l="1"/>
  <c r="AB2669" i="1" s="1"/>
  <c r="AE2659" i="1" s="1"/>
  <c r="AB2665" i="1"/>
  <c r="V2687" i="1"/>
  <c r="V2684" i="1"/>
  <c r="V2689" i="1"/>
  <c r="V2682" i="1"/>
  <c r="V2685" i="1"/>
  <c r="V2686" i="1"/>
  <c r="V2688" i="1"/>
  <c r="V2690" i="1"/>
  <c r="V2683" i="1"/>
  <c r="V2681" i="1"/>
  <c r="T2690" i="1"/>
  <c r="T2686" i="1"/>
  <c r="T2684" i="1"/>
  <c r="T2685" i="1"/>
  <c r="T2687" i="1"/>
  <c r="T2689" i="1"/>
  <c r="T2681" i="1"/>
  <c r="T2688" i="1"/>
  <c r="T2683" i="1"/>
  <c r="W2683" i="1" s="1"/>
  <c r="Y2683" i="1" s="1"/>
  <c r="J2703" i="1" s="1"/>
  <c r="O2703" i="1" s="1"/>
  <c r="T2682" i="1"/>
  <c r="W2688" i="1" l="1"/>
  <c r="Z2688" i="1" s="1"/>
  <c r="K2708" i="1" s="1"/>
  <c r="P2708" i="1" s="1"/>
  <c r="W2685" i="1"/>
  <c r="Y2685" i="1" s="1"/>
  <c r="J2705" i="1" s="1"/>
  <c r="O2705" i="1" s="1"/>
  <c r="AA2688" i="1"/>
  <c r="L2708" i="1" s="1"/>
  <c r="Q2708" i="1" s="1"/>
  <c r="AE2730" i="1"/>
  <c r="AE2660" i="1"/>
  <c r="W2684" i="1"/>
  <c r="Z2684" i="1" s="1"/>
  <c r="K2704" i="1" s="1"/>
  <c r="P2704" i="1" s="1"/>
  <c r="Y2684" i="1"/>
  <c r="J2704" i="1" s="1"/>
  <c r="O2704" i="1" s="1"/>
  <c r="AA2684" i="1"/>
  <c r="L2704" i="1" s="1"/>
  <c r="Q2704" i="1" s="1"/>
  <c r="W2681" i="1"/>
  <c r="Z2681" i="1" s="1"/>
  <c r="K2701" i="1" s="1"/>
  <c r="P2701" i="1" s="1"/>
  <c r="W2682" i="1"/>
  <c r="Z2682" i="1" s="1"/>
  <c r="K2702" i="1" s="1"/>
  <c r="P2702" i="1" s="1"/>
  <c r="Y2682" i="1"/>
  <c r="J2702" i="1" s="1"/>
  <c r="O2702" i="1" s="1"/>
  <c r="W2689" i="1"/>
  <c r="W2686" i="1"/>
  <c r="Z2686" i="1" s="1"/>
  <c r="K2706" i="1" s="1"/>
  <c r="P2706" i="1" s="1"/>
  <c r="Y2686" i="1"/>
  <c r="J2706" i="1" s="1"/>
  <c r="O2706" i="1" s="1"/>
  <c r="AA2683" i="1"/>
  <c r="L2703" i="1" s="1"/>
  <c r="Q2703" i="1" s="1"/>
  <c r="Z2683" i="1"/>
  <c r="K2703" i="1" s="1"/>
  <c r="P2703" i="1" s="1"/>
  <c r="T2733" i="1"/>
  <c r="X2703" i="1"/>
  <c r="W2687" i="1"/>
  <c r="W2690" i="1"/>
  <c r="AA2682" i="1"/>
  <c r="L2702" i="1" s="1"/>
  <c r="Q2702" i="1" s="1"/>
  <c r="X2705" i="1" l="1"/>
  <c r="T2735" i="1"/>
  <c r="AA2687" i="1"/>
  <c r="L2707" i="1" s="1"/>
  <c r="Q2707" i="1" s="1"/>
  <c r="Z2687" i="1"/>
  <c r="K2707" i="1" s="1"/>
  <c r="P2707" i="1" s="1"/>
  <c r="T2736" i="1"/>
  <c r="X2706" i="1"/>
  <c r="X2702" i="1"/>
  <c r="T2732" i="1"/>
  <c r="AH2704" i="1"/>
  <c r="V2734" i="1"/>
  <c r="U2734" i="1"/>
  <c r="AC2704" i="1"/>
  <c r="V2732" i="1"/>
  <c r="AH2702" i="1"/>
  <c r="AA2689" i="1"/>
  <c r="L2709" i="1" s="1"/>
  <c r="Q2709" i="1" s="1"/>
  <c r="Z2689" i="1"/>
  <c r="K2709" i="1" s="1"/>
  <c r="P2709" i="1" s="1"/>
  <c r="Y2690" i="1"/>
  <c r="J2710" i="1" s="1"/>
  <c r="O2710" i="1" s="1"/>
  <c r="Z2690" i="1"/>
  <c r="K2710" i="1" s="1"/>
  <c r="P2710" i="1" s="1"/>
  <c r="U2736" i="1"/>
  <c r="AC2706" i="1"/>
  <c r="AA2686" i="1"/>
  <c r="L2706" i="1" s="1"/>
  <c r="Q2706" i="1" s="1"/>
  <c r="AA2685" i="1"/>
  <c r="L2705" i="1" s="1"/>
  <c r="Q2705" i="1" s="1"/>
  <c r="Z2685" i="1"/>
  <c r="K2705" i="1" s="1"/>
  <c r="P2705" i="1" s="1"/>
  <c r="AH2703" i="1"/>
  <c r="V2733" i="1"/>
  <c r="AA2690" i="1"/>
  <c r="L2710" i="1" s="1"/>
  <c r="Q2710" i="1" s="1"/>
  <c r="AA2703" i="1"/>
  <c r="Y2703" i="1"/>
  <c r="Z2703" i="1"/>
  <c r="U2732" i="1"/>
  <c r="AC2702" i="1"/>
  <c r="Y2687" i="1"/>
  <c r="J2707" i="1" s="1"/>
  <c r="O2707" i="1" s="1"/>
  <c r="AC2703" i="1"/>
  <c r="U2733" i="1"/>
  <c r="Y2689" i="1"/>
  <c r="J2709" i="1" s="1"/>
  <c r="O2709" i="1" s="1"/>
  <c r="Y2681" i="1"/>
  <c r="J2701" i="1" s="1"/>
  <c r="O2701" i="1" s="1"/>
  <c r="AA2681" i="1"/>
  <c r="L2701" i="1" s="1"/>
  <c r="Q2701" i="1" s="1"/>
  <c r="Q2711" i="1" s="1"/>
  <c r="L2720" i="1" s="1"/>
  <c r="N2723" i="1" s="1"/>
  <c r="Y2688" i="1"/>
  <c r="J2708" i="1" s="1"/>
  <c r="O2708" i="1" s="1"/>
  <c r="P2711" i="1"/>
  <c r="K2720" i="1" s="1"/>
  <c r="N2722" i="1" s="1"/>
  <c r="U2731" i="1"/>
  <c r="AC2701" i="1"/>
  <c r="X2704" i="1"/>
  <c r="T2734" i="1"/>
  <c r="V2738" i="1"/>
  <c r="AH2708" i="1"/>
  <c r="AC2708" i="1"/>
  <c r="U2738" i="1"/>
  <c r="T2731" i="1" l="1"/>
  <c r="X2701" i="1"/>
  <c r="O2711" i="1"/>
  <c r="J2720" i="1" s="1"/>
  <c r="N2721" i="1" s="1"/>
  <c r="AD2708" i="1"/>
  <c r="AF2708" i="1"/>
  <c r="AE2708" i="1"/>
  <c r="AA2704" i="1"/>
  <c r="Z2704" i="1"/>
  <c r="Y2704" i="1"/>
  <c r="X2708" i="1"/>
  <c r="T2738" i="1"/>
  <c r="T2739" i="1"/>
  <c r="X2709" i="1"/>
  <c r="AD2702" i="1"/>
  <c r="AF2702" i="1"/>
  <c r="AE2702" i="1"/>
  <c r="AE2706" i="1"/>
  <c r="AD2706" i="1"/>
  <c r="AF2706" i="1"/>
  <c r="AC2709" i="1"/>
  <c r="U2739" i="1"/>
  <c r="AF2704" i="1"/>
  <c r="AE2704" i="1"/>
  <c r="AD2704" i="1"/>
  <c r="AC2707" i="1"/>
  <c r="U2737" i="1"/>
  <c r="AF2701" i="1"/>
  <c r="AE2701" i="1"/>
  <c r="AD2701" i="1"/>
  <c r="V2740" i="1"/>
  <c r="AH2710" i="1"/>
  <c r="AH2709" i="1"/>
  <c r="V2739" i="1"/>
  <c r="AA2702" i="1"/>
  <c r="Z2702" i="1"/>
  <c r="Y2702" i="1"/>
  <c r="V2737" i="1"/>
  <c r="AH2707" i="1"/>
  <c r="T2737" i="1"/>
  <c r="X2707" i="1"/>
  <c r="AI2708" i="1"/>
  <c r="AK2708" i="1"/>
  <c r="AJ2708" i="1"/>
  <c r="U2735" i="1"/>
  <c r="AC2705" i="1"/>
  <c r="V2731" i="1"/>
  <c r="AH2701" i="1"/>
  <c r="AD2703" i="1"/>
  <c r="AF2703" i="1"/>
  <c r="AE2703" i="1"/>
  <c r="V2735" i="1"/>
  <c r="AH2705" i="1"/>
  <c r="U2740" i="1"/>
  <c r="Z2740" i="1" s="1"/>
  <c r="AC2710" i="1"/>
  <c r="AK2702" i="1"/>
  <c r="AJ2702" i="1"/>
  <c r="AI2702" i="1"/>
  <c r="Y2706" i="1"/>
  <c r="AA2706" i="1"/>
  <c r="Z2706" i="1"/>
  <c r="AJ2703" i="1"/>
  <c r="AK2703" i="1"/>
  <c r="AI2703" i="1"/>
  <c r="V2736" i="1"/>
  <c r="AH2706" i="1"/>
  <c r="T2740" i="1"/>
  <c r="X2710" i="1"/>
  <c r="AK2704" i="1"/>
  <c r="AJ2704" i="1"/>
  <c r="AI2704" i="1"/>
  <c r="Z2705" i="1"/>
  <c r="Y2705" i="1"/>
  <c r="AA2705" i="1"/>
  <c r="AJ2705" i="1" l="1"/>
  <c r="AI2705" i="1"/>
  <c r="AK2705" i="1"/>
  <c r="Y2707" i="1"/>
  <c r="AA2707" i="1"/>
  <c r="Z2707" i="1"/>
  <c r="AJ2709" i="1"/>
  <c r="AI2709" i="1"/>
  <c r="AK2709" i="1"/>
  <c r="AF2709" i="1"/>
  <c r="AE2709" i="1"/>
  <c r="AD2709" i="1"/>
  <c r="AA2710" i="1"/>
  <c r="Z2710" i="1"/>
  <c r="Y2710" i="1"/>
  <c r="AJ2701" i="1"/>
  <c r="AI2701" i="1"/>
  <c r="AI2711" i="1" s="1"/>
  <c r="AK2701" i="1"/>
  <c r="AK2711" i="1" s="1"/>
  <c r="L2723" i="1" s="1"/>
  <c r="Q2723" i="1" s="1"/>
  <c r="Q2733" i="1" s="1"/>
  <c r="Q2755" i="1" s="1"/>
  <c r="AJ2710" i="1"/>
  <c r="AI2710" i="1"/>
  <c r="AK2710" i="1"/>
  <c r="AF2710" i="1"/>
  <c r="AE2710" i="1"/>
  <c r="AD2710" i="1"/>
  <c r="AK2707" i="1"/>
  <c r="AI2707" i="1"/>
  <c r="AJ2707" i="1"/>
  <c r="AA2708" i="1"/>
  <c r="Y2708" i="1"/>
  <c r="Z2708" i="1"/>
  <c r="AA2701" i="1"/>
  <c r="AA2711" i="1" s="1"/>
  <c r="Z2701" i="1"/>
  <c r="Z2711" i="1" s="1"/>
  <c r="J2722" i="1" s="1"/>
  <c r="Y2701" i="1"/>
  <c r="Y2711" i="1" s="1"/>
  <c r="J2721" i="1" s="1"/>
  <c r="O2721" i="1" s="1"/>
  <c r="O2731" i="1" s="1"/>
  <c r="AK2706" i="1"/>
  <c r="AJ2706" i="1"/>
  <c r="AJ2711" i="1" s="1"/>
  <c r="L2722" i="1" s="1"/>
  <c r="P2723" i="1" s="1"/>
  <c r="P2733" i="1" s="1"/>
  <c r="P2755" i="1" s="1"/>
  <c r="AI2706" i="1"/>
  <c r="AF2705" i="1"/>
  <c r="AF2711" i="1" s="1"/>
  <c r="K2723" i="1" s="1"/>
  <c r="Q2722" i="1" s="1"/>
  <c r="Q2732" i="1" s="1"/>
  <c r="Q2754" i="1" s="1"/>
  <c r="AE2705" i="1"/>
  <c r="AD2705" i="1"/>
  <c r="AD2711" i="1" s="1"/>
  <c r="K2721" i="1" s="1"/>
  <c r="AD2707" i="1"/>
  <c r="AE2707" i="1"/>
  <c r="AE2711" i="1" s="1"/>
  <c r="K2722" i="1" s="1"/>
  <c r="P2722" i="1" s="1"/>
  <c r="P2732" i="1" s="1"/>
  <c r="P2754" i="1" s="1"/>
  <c r="AF2707" i="1"/>
  <c r="AA2709" i="1"/>
  <c r="Z2709" i="1"/>
  <c r="Y2709" i="1"/>
  <c r="O2753" i="1" l="1"/>
  <c r="O2722" i="1"/>
  <c r="O2732" i="1" s="1"/>
  <c r="P2721" i="1"/>
  <c r="P2731" i="1" s="1"/>
  <c r="P2753" i="1" s="1"/>
  <c r="L2721" i="1"/>
  <c r="J2723" i="1"/>
  <c r="O2754" i="1" l="1"/>
  <c r="Z2735" i="1"/>
  <c r="Z2736" i="1"/>
  <c r="Z2737" i="1"/>
  <c r="Z2732" i="1"/>
  <c r="Z2739" i="1"/>
  <c r="Z2733" i="1"/>
  <c r="Z2738" i="1"/>
  <c r="Z2731" i="1"/>
  <c r="Z2734" i="1"/>
  <c r="O2723" i="1"/>
  <c r="O2733" i="1" s="1"/>
  <c r="Q2721" i="1"/>
  <c r="Q2731" i="1" s="1"/>
  <c r="Q2753" i="1" s="1"/>
  <c r="T2761" i="1" s="1"/>
  <c r="T2758" i="1"/>
  <c r="T2759" i="1" l="1"/>
  <c r="T2754" i="1"/>
  <c r="Y2732" i="1"/>
  <c r="T2762" i="1"/>
  <c r="T2760" i="1"/>
  <c r="Y2736" i="1"/>
  <c r="O2755" i="1"/>
  <c r="AA2738" i="1"/>
  <c r="AA2736" i="1"/>
  <c r="AB2736" i="1" s="1"/>
  <c r="AA2733" i="1"/>
  <c r="AA2737" i="1"/>
  <c r="AA2735" i="1"/>
  <c r="AA2732" i="1"/>
  <c r="AA2740" i="1"/>
  <c r="AA2734" i="1"/>
  <c r="AA2731" i="1"/>
  <c r="AA2739" i="1"/>
  <c r="Y2733" i="1"/>
  <c r="AB2733" i="1" s="1"/>
  <c r="U2755" i="1"/>
  <c r="U2753" i="1"/>
  <c r="U2754" i="1"/>
  <c r="U2759" i="1"/>
  <c r="U2756" i="1"/>
  <c r="U2760" i="1"/>
  <c r="U2762" i="1"/>
  <c r="U2758" i="1"/>
  <c r="U2757" i="1"/>
  <c r="U2761" i="1"/>
  <c r="T2757" i="1"/>
  <c r="Y2731" i="1"/>
  <c r="AB2731" i="1" s="1"/>
  <c r="Y2740" i="1"/>
  <c r="AB2740" i="1" s="1"/>
  <c r="T2756" i="1"/>
  <c r="Y2739" i="1"/>
  <c r="AB2739" i="1" s="1"/>
  <c r="Y2734" i="1"/>
  <c r="AB2734" i="1" s="1"/>
  <c r="T2755" i="1"/>
  <c r="T2753" i="1"/>
  <c r="Y2737" i="1"/>
  <c r="AB2737" i="1" s="1"/>
  <c r="Y2735" i="1"/>
  <c r="AB2735" i="1" s="1"/>
  <c r="Y2738" i="1"/>
  <c r="AB2738" i="1" s="1"/>
  <c r="V2762" i="1" l="1"/>
  <c r="W2762" i="1" s="1"/>
  <c r="V2754" i="1"/>
  <c r="V2758" i="1"/>
  <c r="W2758" i="1" s="1"/>
  <c r="V2753" i="1"/>
  <c r="V2759" i="1"/>
  <c r="V2756" i="1"/>
  <c r="V2755" i="1"/>
  <c r="W2755" i="1" s="1"/>
  <c r="V2760" i="1"/>
  <c r="V2757" i="1"/>
  <c r="W2757" i="1" s="1"/>
  <c r="V2761" i="1"/>
  <c r="AB2732" i="1"/>
  <c r="AB2741" i="1" s="1"/>
  <c r="AE2731" i="1" s="1"/>
  <c r="W2753" i="1"/>
  <c r="AA2753" i="1" s="1"/>
  <c r="L2773" i="1" s="1"/>
  <c r="Q2773" i="1" s="1"/>
  <c r="W2756" i="1"/>
  <c r="AA2756" i="1" s="1"/>
  <c r="L2776" i="1" s="1"/>
  <c r="Q2776" i="1" s="1"/>
  <c r="Z2758" i="1"/>
  <c r="K2778" i="1" s="1"/>
  <c r="P2778" i="1" s="1"/>
  <c r="W2754" i="1"/>
  <c r="AA2754" i="1" s="1"/>
  <c r="L2774" i="1" s="1"/>
  <c r="Q2774" i="1" s="1"/>
  <c r="Y2754" i="1"/>
  <c r="J2774" i="1" s="1"/>
  <c r="O2774" i="1" s="1"/>
  <c r="Z2754" i="1"/>
  <c r="K2774" i="1" s="1"/>
  <c r="P2774" i="1" s="1"/>
  <c r="W2760" i="1"/>
  <c r="Z2760" i="1" s="1"/>
  <c r="K2780" i="1" s="1"/>
  <c r="P2780" i="1" s="1"/>
  <c r="Y2760" i="1"/>
  <c r="J2780" i="1" s="1"/>
  <c r="O2780" i="1" s="1"/>
  <c r="W2759" i="1"/>
  <c r="Y2759" i="1" s="1"/>
  <c r="J2779" i="1" s="1"/>
  <c r="O2779" i="1" s="1"/>
  <c r="AE2802" i="1" l="1"/>
  <c r="AE2732" i="1"/>
  <c r="AC2780" i="1"/>
  <c r="U2810" i="1"/>
  <c r="Z2755" i="1"/>
  <c r="K2775" i="1" s="1"/>
  <c r="P2775" i="1" s="1"/>
  <c r="Y2755" i="1"/>
  <c r="J2775" i="1" s="1"/>
  <c r="O2775" i="1" s="1"/>
  <c r="Y2757" i="1"/>
  <c r="J2777" i="1" s="1"/>
  <c r="O2777" i="1" s="1"/>
  <c r="Z2757" i="1"/>
  <c r="K2777" i="1" s="1"/>
  <c r="P2777" i="1" s="1"/>
  <c r="AA2762" i="1"/>
  <c r="L2782" i="1" s="1"/>
  <c r="Q2782" i="1" s="1"/>
  <c r="Y2762" i="1"/>
  <c r="J2782" i="1" s="1"/>
  <c r="O2782" i="1" s="1"/>
  <c r="Z2762" i="1"/>
  <c r="K2782" i="1" s="1"/>
  <c r="P2782" i="1" s="1"/>
  <c r="T2809" i="1"/>
  <c r="X2779" i="1"/>
  <c r="AC2778" i="1"/>
  <c r="U2808" i="1"/>
  <c r="Y2753" i="1"/>
  <c r="J2773" i="1" s="1"/>
  <c r="O2773" i="1" s="1"/>
  <c r="X2774" i="1"/>
  <c r="T2804" i="1"/>
  <c r="AA2757" i="1"/>
  <c r="L2777" i="1" s="1"/>
  <c r="Q2777" i="1" s="1"/>
  <c r="AA2759" i="1"/>
  <c r="L2779" i="1" s="1"/>
  <c r="Q2779" i="1" s="1"/>
  <c r="T2810" i="1"/>
  <c r="X2780" i="1"/>
  <c r="V2806" i="1"/>
  <c r="AH2776" i="1"/>
  <c r="AH2774" i="1"/>
  <c r="V2804" i="1"/>
  <c r="Y2756" i="1"/>
  <c r="J2776" i="1" s="1"/>
  <c r="O2776" i="1" s="1"/>
  <c r="AA2760" i="1"/>
  <c r="L2780" i="1" s="1"/>
  <c r="Q2780" i="1" s="1"/>
  <c r="Z2756" i="1"/>
  <c r="K2776" i="1" s="1"/>
  <c r="P2776" i="1" s="1"/>
  <c r="W2761" i="1"/>
  <c r="AC2774" i="1"/>
  <c r="U2804" i="1"/>
  <c r="Z2759" i="1"/>
  <c r="K2779" i="1" s="1"/>
  <c r="P2779" i="1" s="1"/>
  <c r="AH2773" i="1"/>
  <c r="V2803" i="1"/>
  <c r="AA2755" i="1"/>
  <c r="L2775" i="1" s="1"/>
  <c r="Q2775" i="1" s="1"/>
  <c r="AA2758" i="1"/>
  <c r="L2778" i="1" s="1"/>
  <c r="Q2778" i="1" s="1"/>
  <c r="Y2758" i="1"/>
  <c r="J2778" i="1" s="1"/>
  <c r="O2778" i="1" s="1"/>
  <c r="Z2753" i="1"/>
  <c r="K2773" i="1" s="1"/>
  <c r="P2773" i="1" s="1"/>
  <c r="AF2774" i="1" l="1"/>
  <c r="AE2774" i="1"/>
  <c r="AD2774" i="1"/>
  <c r="X2776" i="1"/>
  <c r="T2806" i="1"/>
  <c r="AH2777" i="1"/>
  <c r="V2807" i="1"/>
  <c r="T2803" i="1"/>
  <c r="X2773" i="1"/>
  <c r="U2807" i="1"/>
  <c r="AC2777" i="1"/>
  <c r="X2778" i="1"/>
  <c r="T2808" i="1"/>
  <c r="AH2778" i="1"/>
  <c r="V2808" i="1"/>
  <c r="AI2773" i="1"/>
  <c r="AJ2773" i="1"/>
  <c r="AK2773" i="1"/>
  <c r="Y2761" i="1"/>
  <c r="J2781" i="1" s="1"/>
  <c r="O2781" i="1" s="1"/>
  <c r="Z2761" i="1"/>
  <c r="K2781" i="1" s="1"/>
  <c r="P2781" i="1" s="1"/>
  <c r="Y2780" i="1"/>
  <c r="AA2780" i="1"/>
  <c r="Z2780" i="1"/>
  <c r="AC2782" i="1"/>
  <c r="U2812" i="1"/>
  <c r="Z2812" i="1" s="1"/>
  <c r="T2807" i="1"/>
  <c r="X2777" i="1"/>
  <c r="AF2780" i="1"/>
  <c r="AE2780" i="1"/>
  <c r="AD2780" i="1"/>
  <c r="V2805" i="1"/>
  <c r="AH2775" i="1"/>
  <c r="U2809" i="1"/>
  <c r="AC2779" i="1"/>
  <c r="AC2776" i="1"/>
  <c r="U2806" i="1"/>
  <c r="AI2774" i="1"/>
  <c r="AK2774" i="1"/>
  <c r="AJ2774" i="1"/>
  <c r="AA2774" i="1"/>
  <c r="Z2774" i="1"/>
  <c r="Y2774" i="1"/>
  <c r="AD2778" i="1"/>
  <c r="AF2778" i="1"/>
  <c r="AE2778" i="1"/>
  <c r="T2812" i="1"/>
  <c r="X2782" i="1"/>
  <c r="T2805" i="1"/>
  <c r="X2775" i="1"/>
  <c r="U2803" i="1"/>
  <c r="AC2773" i="1"/>
  <c r="P2783" i="1"/>
  <c r="K2792" i="1" s="1"/>
  <c r="N2794" i="1" s="1"/>
  <c r="V2810" i="1"/>
  <c r="AH2780" i="1"/>
  <c r="AK2776" i="1"/>
  <c r="AJ2776" i="1"/>
  <c r="AI2776" i="1"/>
  <c r="V2809" i="1"/>
  <c r="AH2779" i="1"/>
  <c r="AA2761" i="1"/>
  <c r="L2781" i="1" s="1"/>
  <c r="Q2781" i="1" s="1"/>
  <c r="Z2779" i="1"/>
  <c r="Y2779" i="1"/>
  <c r="AA2779" i="1"/>
  <c r="AH2782" i="1"/>
  <c r="V2812" i="1"/>
  <c r="U2805" i="1"/>
  <c r="AC2775" i="1"/>
  <c r="AI2780" i="1" l="1"/>
  <c r="AK2780" i="1"/>
  <c r="AJ2780" i="1"/>
  <c r="AF2773" i="1"/>
  <c r="AE2773" i="1"/>
  <c r="AD2773" i="1"/>
  <c r="Y2782" i="1"/>
  <c r="AA2782" i="1"/>
  <c r="Z2782" i="1"/>
  <c r="AD2776" i="1"/>
  <c r="AF2776" i="1"/>
  <c r="AE2776" i="1"/>
  <c r="Y2777" i="1"/>
  <c r="AA2777" i="1"/>
  <c r="Z2777" i="1"/>
  <c r="T2811" i="1"/>
  <c r="X2781" i="1"/>
  <c r="AE2777" i="1"/>
  <c r="AD2777" i="1"/>
  <c r="AF2777" i="1"/>
  <c r="AA2776" i="1"/>
  <c r="Z2776" i="1"/>
  <c r="Y2776" i="1"/>
  <c r="V2811" i="1"/>
  <c r="AH2781" i="1"/>
  <c r="AF2779" i="1"/>
  <c r="AE2779" i="1"/>
  <c r="AD2779" i="1"/>
  <c r="AJ2778" i="1"/>
  <c r="AI2778" i="1"/>
  <c r="AK2778" i="1"/>
  <c r="Q2783" i="1"/>
  <c r="L2792" i="1" s="1"/>
  <c r="N2795" i="1" s="1"/>
  <c r="AA2775" i="1"/>
  <c r="Z2775" i="1"/>
  <c r="Y2775" i="1"/>
  <c r="O2783" i="1"/>
  <c r="J2792" i="1" s="1"/>
  <c r="N2793" i="1" s="1"/>
  <c r="AI2777" i="1"/>
  <c r="AJ2777" i="1"/>
  <c r="AK2777" i="1"/>
  <c r="AK2782" i="1"/>
  <c r="AJ2782" i="1"/>
  <c r="AI2782" i="1"/>
  <c r="AD2775" i="1"/>
  <c r="AF2775" i="1"/>
  <c r="AE2775" i="1"/>
  <c r="AJ2779" i="1"/>
  <c r="AI2779" i="1"/>
  <c r="AK2779" i="1"/>
  <c r="AK2775" i="1"/>
  <c r="AJ2775" i="1"/>
  <c r="AI2775" i="1"/>
  <c r="AE2782" i="1"/>
  <c r="AD2782" i="1"/>
  <c r="AF2782" i="1"/>
  <c r="AC2781" i="1"/>
  <c r="U2811" i="1"/>
  <c r="AA2778" i="1"/>
  <c r="Z2778" i="1"/>
  <c r="Y2778" i="1"/>
  <c r="AA2773" i="1"/>
  <c r="Z2773" i="1"/>
  <c r="Y2773" i="1"/>
  <c r="AD2783" i="1" l="1"/>
  <c r="K2793" i="1" s="1"/>
  <c r="AJ2783" i="1"/>
  <c r="L2794" i="1" s="1"/>
  <c r="P2795" i="1" s="1"/>
  <c r="P2805" i="1" s="1"/>
  <c r="P2827" i="1" s="1"/>
  <c r="AD2781" i="1"/>
  <c r="AF2781" i="1"/>
  <c r="AF2783" i="1" s="1"/>
  <c r="K2795" i="1" s="1"/>
  <c r="Q2794" i="1" s="1"/>
  <c r="Q2804" i="1" s="1"/>
  <c r="Q2826" i="1" s="1"/>
  <c r="AE2781" i="1"/>
  <c r="AI2781" i="1"/>
  <c r="AI2783" i="1" s="1"/>
  <c r="AJ2781" i="1"/>
  <c r="AK2781" i="1"/>
  <c r="AK2783" i="1" s="1"/>
  <c r="L2795" i="1" s="1"/>
  <c r="Q2795" i="1" s="1"/>
  <c r="Q2805" i="1" s="1"/>
  <c r="Q2827" i="1" s="1"/>
  <c r="Z2781" i="1"/>
  <c r="Z2783" i="1" s="1"/>
  <c r="J2794" i="1" s="1"/>
  <c r="Y2781" i="1"/>
  <c r="Y2783" i="1" s="1"/>
  <c r="J2793" i="1" s="1"/>
  <c r="O2793" i="1" s="1"/>
  <c r="O2803" i="1" s="1"/>
  <c r="AA2781" i="1"/>
  <c r="AA2783" i="1" s="1"/>
  <c r="AE2783" i="1"/>
  <c r="K2794" i="1" s="1"/>
  <c r="P2794" i="1" s="1"/>
  <c r="P2804" i="1" s="1"/>
  <c r="P2826" i="1" s="1"/>
  <c r="J2795" i="1" l="1"/>
  <c r="L2793" i="1"/>
  <c r="O2825" i="1"/>
  <c r="P2793" i="1"/>
  <c r="P2803" i="1" s="1"/>
  <c r="P2825" i="1" s="1"/>
  <c r="O2794" i="1"/>
  <c r="O2804" i="1" s="1"/>
  <c r="O2826" i="1" l="1"/>
  <c r="Z2807" i="1"/>
  <c r="Z2803" i="1"/>
  <c r="Z2806" i="1"/>
  <c r="Z2805" i="1"/>
  <c r="Z2811" i="1"/>
  <c r="Z2808" i="1"/>
  <c r="Z2810" i="1"/>
  <c r="Z2804" i="1"/>
  <c r="Z2809" i="1"/>
  <c r="O2795" i="1"/>
  <c r="O2805" i="1" s="1"/>
  <c r="Q2793" i="1"/>
  <c r="Q2803" i="1" s="1"/>
  <c r="Y2808" i="1" s="1"/>
  <c r="Y2812" i="1"/>
  <c r="Y2805" i="1" l="1"/>
  <c r="AB2805" i="1" s="1"/>
  <c r="O2827" i="1"/>
  <c r="AA2808" i="1"/>
  <c r="AB2808" i="1" s="1"/>
  <c r="AA2805" i="1"/>
  <c r="AA2812" i="1"/>
  <c r="AB2812" i="1" s="1"/>
  <c r="AA2806" i="1"/>
  <c r="AA2803" i="1"/>
  <c r="AA2810" i="1"/>
  <c r="AA2804" i="1"/>
  <c r="AA2807" i="1"/>
  <c r="AA2811" i="1"/>
  <c r="AA2809" i="1"/>
  <c r="Y2811" i="1"/>
  <c r="AB2811" i="1" s="1"/>
  <c r="Y2810" i="1"/>
  <c r="AB2810" i="1" s="1"/>
  <c r="Y2804" i="1"/>
  <c r="AB2804" i="1" s="1"/>
  <c r="U2826" i="1"/>
  <c r="U2830" i="1"/>
  <c r="U2833" i="1"/>
  <c r="U2825" i="1"/>
  <c r="U2832" i="1"/>
  <c r="U2827" i="1"/>
  <c r="U2834" i="1"/>
  <c r="U2829" i="1"/>
  <c r="U2831" i="1"/>
  <c r="U2828" i="1"/>
  <c r="Q2825" i="1"/>
  <c r="Y2807" i="1"/>
  <c r="Y2803" i="1"/>
  <c r="AB2803" i="1" s="1"/>
  <c r="Y2806" i="1"/>
  <c r="Y2809" i="1"/>
  <c r="T2830" i="1" l="1"/>
  <c r="T2833" i="1"/>
  <c r="T2825" i="1"/>
  <c r="T2826" i="1"/>
  <c r="T2828" i="1"/>
  <c r="T2829" i="1"/>
  <c r="T2827" i="1"/>
  <c r="T2832" i="1"/>
  <c r="T2831" i="1"/>
  <c r="T2834" i="1"/>
  <c r="AB2807" i="1"/>
  <c r="AB2806" i="1"/>
  <c r="V2832" i="1"/>
  <c r="V2826" i="1"/>
  <c r="V2833" i="1"/>
  <c r="V2827" i="1"/>
  <c r="V2828" i="1"/>
  <c r="V2829" i="1"/>
  <c r="V2830" i="1"/>
  <c r="V2831" i="1"/>
  <c r="V2825" i="1"/>
  <c r="V2834" i="1"/>
  <c r="W2830" i="1"/>
  <c r="Y2830" i="1" s="1"/>
  <c r="J2850" i="1" s="1"/>
  <c r="O2850" i="1" s="1"/>
  <c r="AB2809" i="1"/>
  <c r="AB2813" i="1" s="1"/>
  <c r="AE2803" i="1" s="1"/>
  <c r="AE2874" i="1" l="1"/>
  <c r="AE2804" i="1"/>
  <c r="T2880" i="1"/>
  <c r="X2850" i="1"/>
  <c r="W2827" i="1"/>
  <c r="W2825" i="1"/>
  <c r="AA2830" i="1"/>
  <c r="L2850" i="1" s="1"/>
  <c r="Q2850" i="1" s="1"/>
  <c r="W2834" i="1"/>
  <c r="Y2834" i="1" s="1"/>
  <c r="J2854" i="1" s="1"/>
  <c r="O2854" i="1" s="1"/>
  <c r="Y2829" i="1"/>
  <c r="J2849" i="1" s="1"/>
  <c r="O2849" i="1" s="1"/>
  <c r="W2829" i="1"/>
  <c r="Z2829" i="1" s="1"/>
  <c r="K2849" i="1" s="1"/>
  <c r="P2849" i="1" s="1"/>
  <c r="AA2829" i="1"/>
  <c r="L2849" i="1" s="1"/>
  <c r="Q2849" i="1" s="1"/>
  <c r="W2831" i="1"/>
  <c r="Z2831" i="1" s="1"/>
  <c r="K2851" i="1" s="1"/>
  <c r="P2851" i="1" s="1"/>
  <c r="W2828" i="1"/>
  <c r="Z2830" i="1"/>
  <c r="K2850" i="1" s="1"/>
  <c r="P2850" i="1" s="1"/>
  <c r="AA2825" i="1"/>
  <c r="L2845" i="1" s="1"/>
  <c r="Q2845" i="1" s="1"/>
  <c r="W2833" i="1"/>
  <c r="W2832" i="1"/>
  <c r="Z2832" i="1" s="1"/>
  <c r="K2852" i="1" s="1"/>
  <c r="P2852" i="1" s="1"/>
  <c r="W2826" i="1"/>
  <c r="Z2826" i="1" s="1"/>
  <c r="K2846" i="1" s="1"/>
  <c r="P2846" i="1" s="1"/>
  <c r="X2854" i="1" l="1"/>
  <c r="T2884" i="1"/>
  <c r="AC2851" i="1"/>
  <c r="U2881" i="1"/>
  <c r="AH2850" i="1"/>
  <c r="V2880" i="1"/>
  <c r="AA2831" i="1"/>
  <c r="L2851" i="1" s="1"/>
  <c r="Q2851" i="1" s="1"/>
  <c r="Y2826" i="1"/>
  <c r="J2846" i="1" s="1"/>
  <c r="O2846" i="1" s="1"/>
  <c r="Y2833" i="1"/>
  <c r="J2853" i="1" s="1"/>
  <c r="O2853" i="1" s="1"/>
  <c r="Z2833" i="1"/>
  <c r="K2853" i="1" s="1"/>
  <c r="P2853" i="1" s="1"/>
  <c r="AC2850" i="1"/>
  <c r="U2880" i="1"/>
  <c r="AA2826" i="1"/>
  <c r="L2846" i="1" s="1"/>
  <c r="Q2846" i="1" s="1"/>
  <c r="Y2825" i="1"/>
  <c r="J2845" i="1" s="1"/>
  <c r="O2845" i="1" s="1"/>
  <c r="Z2825" i="1"/>
  <c r="K2845" i="1" s="1"/>
  <c r="P2845" i="1" s="1"/>
  <c r="AA2850" i="1"/>
  <c r="Z2850" i="1"/>
  <c r="Y2850" i="1"/>
  <c r="V2875" i="1"/>
  <c r="AH2845" i="1"/>
  <c r="Y2828" i="1"/>
  <c r="J2848" i="1" s="1"/>
  <c r="O2848" i="1" s="1"/>
  <c r="Z2828" i="1"/>
  <c r="K2848" i="1" s="1"/>
  <c r="P2848" i="1" s="1"/>
  <c r="AC2846" i="1"/>
  <c r="U2876" i="1"/>
  <c r="AA2832" i="1"/>
  <c r="L2852" i="1" s="1"/>
  <c r="Q2852" i="1" s="1"/>
  <c r="V2879" i="1"/>
  <c r="AH2849" i="1"/>
  <c r="AA2834" i="1"/>
  <c r="L2854" i="1" s="1"/>
  <c r="Q2854" i="1" s="1"/>
  <c r="Z2834" i="1"/>
  <c r="K2854" i="1" s="1"/>
  <c r="P2854" i="1" s="1"/>
  <c r="Y2827" i="1"/>
  <c r="J2847" i="1" s="1"/>
  <c r="O2847" i="1" s="1"/>
  <c r="Z2827" i="1"/>
  <c r="K2847" i="1" s="1"/>
  <c r="P2847" i="1" s="1"/>
  <c r="Y2832" i="1"/>
  <c r="J2852" i="1" s="1"/>
  <c r="O2852" i="1" s="1"/>
  <c r="AA2828" i="1"/>
  <c r="L2848" i="1" s="1"/>
  <c r="Q2848" i="1" s="1"/>
  <c r="Y2831" i="1"/>
  <c r="J2851" i="1" s="1"/>
  <c r="O2851" i="1" s="1"/>
  <c r="AC2849" i="1"/>
  <c r="U2879" i="1"/>
  <c r="AA2833" i="1"/>
  <c r="L2853" i="1" s="1"/>
  <c r="Q2853" i="1" s="1"/>
  <c r="AA2827" i="1"/>
  <c r="L2847" i="1" s="1"/>
  <c r="Q2847" i="1" s="1"/>
  <c r="Q2855" i="1" s="1"/>
  <c r="L2864" i="1" s="1"/>
  <c r="N2867" i="1" s="1"/>
  <c r="AC2852" i="1"/>
  <c r="U2882" i="1"/>
  <c r="X2849" i="1"/>
  <c r="T2879" i="1"/>
  <c r="T2882" i="1" l="1"/>
  <c r="X2852" i="1"/>
  <c r="AE2852" i="1"/>
  <c r="AD2852" i="1"/>
  <c r="AF2852" i="1"/>
  <c r="AD2849" i="1"/>
  <c r="AF2849" i="1"/>
  <c r="AE2849" i="1"/>
  <c r="U2877" i="1"/>
  <c r="AC2847" i="1"/>
  <c r="AI2849" i="1"/>
  <c r="AJ2849" i="1"/>
  <c r="AK2849" i="1"/>
  <c r="AF2846" i="1"/>
  <c r="AE2846" i="1"/>
  <c r="AD2846" i="1"/>
  <c r="AK2845" i="1"/>
  <c r="AI2845" i="1"/>
  <c r="AJ2845" i="1"/>
  <c r="X2846" i="1"/>
  <c r="T2876" i="1"/>
  <c r="T2881" i="1"/>
  <c r="X2851" i="1"/>
  <c r="AC2848" i="1"/>
  <c r="U2878" i="1"/>
  <c r="U2875" i="1"/>
  <c r="AC2845" i="1"/>
  <c r="P2855" i="1"/>
  <c r="K2864" i="1" s="1"/>
  <c r="N2866" i="1" s="1"/>
  <c r="AF2850" i="1"/>
  <c r="AE2850" i="1"/>
  <c r="AD2850" i="1"/>
  <c r="AH2851" i="1"/>
  <c r="V2881" i="1"/>
  <c r="AE2851" i="1"/>
  <c r="AD2851" i="1"/>
  <c r="AF2851" i="1"/>
  <c r="AH2847" i="1"/>
  <c r="V2877" i="1"/>
  <c r="T2877" i="1"/>
  <c r="X2847" i="1"/>
  <c r="Z2849" i="1"/>
  <c r="Y2849" i="1"/>
  <c r="AA2849" i="1"/>
  <c r="AH2853" i="1"/>
  <c r="V2883" i="1"/>
  <c r="V2878" i="1"/>
  <c r="AH2848" i="1"/>
  <c r="U2884" i="1"/>
  <c r="Z2884" i="1" s="1"/>
  <c r="AC2854" i="1"/>
  <c r="AH2852" i="1"/>
  <c r="V2882" i="1"/>
  <c r="X2848" i="1"/>
  <c r="T2878" i="1"/>
  <c r="T2875" i="1"/>
  <c r="X2845" i="1"/>
  <c r="O2855" i="1"/>
  <c r="J2864" i="1" s="1"/>
  <c r="N2865" i="1" s="1"/>
  <c r="U2883" i="1"/>
  <c r="AC2853" i="1"/>
  <c r="AH2854" i="1"/>
  <c r="V2884" i="1"/>
  <c r="AH2846" i="1"/>
  <c r="V2876" i="1"/>
  <c r="T2883" i="1"/>
  <c r="X2853" i="1"/>
  <c r="AI2850" i="1"/>
  <c r="AK2850" i="1"/>
  <c r="AJ2850" i="1"/>
  <c r="AA2854" i="1"/>
  <c r="Z2854" i="1"/>
  <c r="Y2854" i="1"/>
  <c r="AI2853" i="1" l="1"/>
  <c r="AJ2853" i="1"/>
  <c r="AK2853" i="1"/>
  <c r="AA2847" i="1"/>
  <c r="Z2847" i="1"/>
  <c r="Y2847" i="1"/>
  <c r="AI2851" i="1"/>
  <c r="AK2851" i="1"/>
  <c r="AJ2851" i="1"/>
  <c r="AF2848" i="1"/>
  <c r="AE2848" i="1"/>
  <c r="AD2848" i="1"/>
  <c r="Z2846" i="1"/>
  <c r="Y2846" i="1"/>
  <c r="AA2846" i="1"/>
  <c r="Z2853" i="1"/>
  <c r="Y2853" i="1"/>
  <c r="AA2853" i="1"/>
  <c r="Z2848" i="1"/>
  <c r="Y2848" i="1"/>
  <c r="AA2848" i="1"/>
  <c r="AJ2854" i="1"/>
  <c r="AI2854" i="1"/>
  <c r="AK2854" i="1"/>
  <c r="Y2845" i="1"/>
  <c r="AA2845" i="1"/>
  <c r="Z2845" i="1"/>
  <c r="AK2848" i="1"/>
  <c r="AJ2848" i="1"/>
  <c r="AI2848" i="1"/>
  <c r="AD2845" i="1"/>
  <c r="AF2845" i="1"/>
  <c r="AE2845" i="1"/>
  <c r="Z2851" i="1"/>
  <c r="Y2851" i="1"/>
  <c r="AA2851" i="1"/>
  <c r="AD2853" i="1"/>
  <c r="AF2853" i="1"/>
  <c r="AE2853" i="1"/>
  <c r="AI2852" i="1"/>
  <c r="AK2852" i="1"/>
  <c r="AJ2852" i="1"/>
  <c r="AF2847" i="1"/>
  <c r="AE2847" i="1"/>
  <c r="AD2847" i="1"/>
  <c r="AA2852" i="1"/>
  <c r="Z2852" i="1"/>
  <c r="Y2852" i="1"/>
  <c r="AJ2846" i="1"/>
  <c r="AJ2855" i="1" s="1"/>
  <c r="L2866" i="1" s="1"/>
  <c r="P2867" i="1" s="1"/>
  <c r="P2877" i="1" s="1"/>
  <c r="P2899" i="1" s="1"/>
  <c r="AI2846" i="1"/>
  <c r="AI2855" i="1" s="1"/>
  <c r="AK2846" i="1"/>
  <c r="AK2855" i="1" s="1"/>
  <c r="L2867" i="1" s="1"/>
  <c r="Q2867" i="1" s="1"/>
  <c r="Q2877" i="1" s="1"/>
  <c r="Q2899" i="1" s="1"/>
  <c r="AF2854" i="1"/>
  <c r="AE2854" i="1"/>
  <c r="AD2854" i="1"/>
  <c r="AJ2847" i="1"/>
  <c r="AI2847" i="1"/>
  <c r="AK2847" i="1"/>
  <c r="AE2855" i="1" l="1"/>
  <c r="K2866" i="1" s="1"/>
  <c r="P2866" i="1" s="1"/>
  <c r="P2876" i="1" s="1"/>
  <c r="P2898" i="1" s="1"/>
  <c r="Z2855" i="1"/>
  <c r="J2866" i="1" s="1"/>
  <c r="AF2855" i="1"/>
  <c r="K2867" i="1" s="1"/>
  <c r="Q2866" i="1" s="1"/>
  <c r="Q2876" i="1" s="1"/>
  <c r="Q2898" i="1" s="1"/>
  <c r="AD2855" i="1"/>
  <c r="K2865" i="1" s="1"/>
  <c r="AA2855" i="1"/>
  <c r="Y2855" i="1"/>
  <c r="J2865" i="1" s="1"/>
  <c r="O2865" i="1" s="1"/>
  <c r="O2875" i="1" s="1"/>
  <c r="O2866" i="1" l="1"/>
  <c r="O2876" i="1" s="1"/>
  <c r="P2865" i="1"/>
  <c r="P2875" i="1" s="1"/>
  <c r="P2897" i="1" s="1"/>
  <c r="O2897" i="1"/>
  <c r="L2865" i="1"/>
  <c r="J2867" i="1"/>
  <c r="O2867" i="1" l="1"/>
  <c r="O2877" i="1" s="1"/>
  <c r="Q2865" i="1"/>
  <c r="Q2875" i="1" s="1"/>
  <c r="O2898" i="1"/>
  <c r="Z2880" i="1"/>
  <c r="Z2875" i="1"/>
  <c r="Z2882" i="1"/>
  <c r="Z2876" i="1"/>
  <c r="Z2877" i="1"/>
  <c r="Z2883" i="1"/>
  <c r="Z2879" i="1"/>
  <c r="Z2878" i="1"/>
  <c r="Z2881" i="1"/>
  <c r="Y2879" i="1" l="1"/>
  <c r="Q2897" i="1"/>
  <c r="Y2883" i="1"/>
  <c r="Y2875" i="1"/>
  <c r="Y2877" i="1"/>
  <c r="Y2881" i="1"/>
  <c r="Y2882" i="1"/>
  <c r="Y2880" i="1"/>
  <c r="Y2884" i="1"/>
  <c r="Y2878" i="1"/>
  <c r="Y2876" i="1"/>
  <c r="U2898" i="1"/>
  <c r="U2902" i="1"/>
  <c r="U2903" i="1"/>
  <c r="U2906" i="1"/>
  <c r="U2900" i="1"/>
  <c r="U2905" i="1"/>
  <c r="U2904" i="1"/>
  <c r="U2899" i="1"/>
  <c r="U2901" i="1"/>
  <c r="U2897" i="1"/>
  <c r="O2899" i="1"/>
  <c r="AA2879" i="1"/>
  <c r="AA2884" i="1"/>
  <c r="AA2882" i="1"/>
  <c r="AA2883" i="1"/>
  <c r="AA2876" i="1"/>
  <c r="AA2881" i="1"/>
  <c r="AA2875" i="1"/>
  <c r="AA2880" i="1"/>
  <c r="AA2878" i="1"/>
  <c r="AA2877" i="1"/>
  <c r="AB2880" i="1" l="1"/>
  <c r="AB2875" i="1"/>
  <c r="AB2876" i="1"/>
  <c r="AB2882" i="1"/>
  <c r="AB2883" i="1"/>
  <c r="V2905" i="1"/>
  <c r="V2904" i="1"/>
  <c r="V2901" i="1"/>
  <c r="V2899" i="1"/>
  <c r="V2898" i="1"/>
  <c r="V2897" i="1"/>
  <c r="V2902" i="1"/>
  <c r="V2900" i="1"/>
  <c r="V2906" i="1"/>
  <c r="V2903" i="1"/>
  <c r="AB2878" i="1"/>
  <c r="AB2881" i="1"/>
  <c r="T2903" i="1"/>
  <c r="T2906" i="1"/>
  <c r="W2906" i="1" s="1"/>
  <c r="Y2906" i="1" s="1"/>
  <c r="J2926" i="1" s="1"/>
  <c r="O2926" i="1" s="1"/>
  <c r="T2901" i="1"/>
  <c r="T2898" i="1"/>
  <c r="W2898" i="1" s="1"/>
  <c r="Y2898" i="1" s="1"/>
  <c r="J2918" i="1" s="1"/>
  <c r="O2918" i="1" s="1"/>
  <c r="T2904" i="1"/>
  <c r="T2900" i="1"/>
  <c r="T2897" i="1"/>
  <c r="T2905" i="1"/>
  <c r="T2902" i="1"/>
  <c r="T2899" i="1"/>
  <c r="W2899" i="1" s="1"/>
  <c r="Y2899" i="1" s="1"/>
  <c r="J2919" i="1" s="1"/>
  <c r="O2919" i="1" s="1"/>
  <c r="AB2884" i="1"/>
  <c r="AB2877" i="1"/>
  <c r="AB2879" i="1"/>
  <c r="X2926" i="1" l="1"/>
  <c r="T2956" i="1"/>
  <c r="W2902" i="1"/>
  <c r="Z2902" i="1" s="1"/>
  <c r="K2922" i="1" s="1"/>
  <c r="P2922" i="1" s="1"/>
  <c r="W2904" i="1"/>
  <c r="Z2904" i="1" s="1"/>
  <c r="K2924" i="1" s="1"/>
  <c r="P2924" i="1" s="1"/>
  <c r="W2903" i="1"/>
  <c r="Z2903" i="1" s="1"/>
  <c r="K2923" i="1" s="1"/>
  <c r="P2923" i="1" s="1"/>
  <c r="AA2904" i="1"/>
  <c r="L2924" i="1" s="1"/>
  <c r="Q2924" i="1" s="1"/>
  <c r="T2949" i="1"/>
  <c r="X2919" i="1"/>
  <c r="W2905" i="1"/>
  <c r="AA2906" i="1"/>
  <c r="L2926" i="1" s="1"/>
  <c r="Q2926" i="1" s="1"/>
  <c r="Z2906" i="1"/>
  <c r="K2926" i="1" s="1"/>
  <c r="P2926" i="1" s="1"/>
  <c r="Z2898" i="1"/>
  <c r="K2918" i="1" s="1"/>
  <c r="P2918" i="1" s="1"/>
  <c r="X2918" i="1"/>
  <c r="T2948" i="1"/>
  <c r="AA2898" i="1"/>
  <c r="L2918" i="1" s="1"/>
  <c r="Q2918" i="1" s="1"/>
  <c r="W2897" i="1"/>
  <c r="Z2897" i="1" s="1"/>
  <c r="K2917" i="1" s="1"/>
  <c r="P2917" i="1" s="1"/>
  <c r="Y2897" i="1"/>
  <c r="J2917" i="1" s="1"/>
  <c r="O2917" i="1" s="1"/>
  <c r="W2901" i="1"/>
  <c r="AA2899" i="1"/>
  <c r="L2919" i="1" s="1"/>
  <c r="Q2919" i="1" s="1"/>
  <c r="Z2899" i="1"/>
  <c r="K2919" i="1" s="1"/>
  <c r="P2919" i="1" s="1"/>
  <c r="W2900" i="1"/>
  <c r="Y2900" i="1"/>
  <c r="J2920" i="1" s="1"/>
  <c r="O2920" i="1" s="1"/>
  <c r="AA2902" i="1"/>
  <c r="L2922" i="1" s="1"/>
  <c r="Q2922" i="1" s="1"/>
  <c r="AB2885" i="1"/>
  <c r="AE2875" i="1" s="1"/>
  <c r="X2920" i="1" l="1"/>
  <c r="T2950" i="1"/>
  <c r="AA2901" i="1"/>
  <c r="L2921" i="1" s="1"/>
  <c r="Q2921" i="1" s="1"/>
  <c r="Z2901" i="1"/>
  <c r="K2921" i="1" s="1"/>
  <c r="P2921" i="1" s="1"/>
  <c r="AC2926" i="1"/>
  <c r="U2956" i="1"/>
  <c r="Z2956" i="1" s="1"/>
  <c r="U2954" i="1"/>
  <c r="AC2924" i="1"/>
  <c r="AA2900" i="1"/>
  <c r="L2920" i="1" s="1"/>
  <c r="Q2920" i="1" s="1"/>
  <c r="Z2900" i="1"/>
  <c r="K2920" i="1" s="1"/>
  <c r="P2920" i="1" s="1"/>
  <c r="Y2901" i="1"/>
  <c r="J2921" i="1" s="1"/>
  <c r="O2921" i="1" s="1"/>
  <c r="AH2926" i="1"/>
  <c r="V2956" i="1"/>
  <c r="Y2903" i="1"/>
  <c r="J2923" i="1" s="1"/>
  <c r="O2923" i="1" s="1"/>
  <c r="Y2902" i="1"/>
  <c r="J2922" i="1" s="1"/>
  <c r="O2922" i="1" s="1"/>
  <c r="AE2946" i="1"/>
  <c r="AE2876" i="1"/>
  <c r="AA2905" i="1"/>
  <c r="L2925" i="1" s="1"/>
  <c r="Q2925" i="1" s="1"/>
  <c r="Z2905" i="1"/>
  <c r="K2925" i="1" s="1"/>
  <c r="P2925" i="1" s="1"/>
  <c r="AH2924" i="1"/>
  <c r="V2954" i="1"/>
  <c r="AC2922" i="1"/>
  <c r="U2952" i="1"/>
  <c r="T2947" i="1"/>
  <c r="X2917" i="1"/>
  <c r="U2953" i="1"/>
  <c r="AC2923" i="1"/>
  <c r="AH2922" i="1"/>
  <c r="V2952" i="1"/>
  <c r="V2949" i="1"/>
  <c r="AH2919" i="1"/>
  <c r="U2947" i="1"/>
  <c r="AC2917" i="1"/>
  <c r="P2927" i="1"/>
  <c r="K2936" i="1" s="1"/>
  <c r="N2938" i="1" s="1"/>
  <c r="U2948" i="1"/>
  <c r="AC2918" i="1"/>
  <c r="Y2905" i="1"/>
  <c r="J2925" i="1" s="1"/>
  <c r="O2925" i="1" s="1"/>
  <c r="AA2897" i="1"/>
  <c r="L2917" i="1" s="1"/>
  <c r="Q2917" i="1" s="1"/>
  <c r="Y2904" i="1"/>
  <c r="J2924" i="1" s="1"/>
  <c r="O2924" i="1" s="1"/>
  <c r="U2949" i="1"/>
  <c r="AC2919" i="1"/>
  <c r="AA2918" i="1"/>
  <c r="Z2918" i="1"/>
  <c r="Y2918" i="1"/>
  <c r="AH2918" i="1"/>
  <c r="V2948" i="1"/>
  <c r="AA2919" i="1"/>
  <c r="Z2919" i="1"/>
  <c r="Y2919" i="1"/>
  <c r="AA2903" i="1"/>
  <c r="L2923" i="1" s="1"/>
  <c r="Q2923" i="1" s="1"/>
  <c r="AA2926" i="1"/>
  <c r="Z2926" i="1"/>
  <c r="Y2926" i="1"/>
  <c r="AE2919" i="1" l="1"/>
  <c r="AD2919" i="1"/>
  <c r="AF2919" i="1"/>
  <c r="T2954" i="1"/>
  <c r="X2924" i="1"/>
  <c r="AJ2919" i="1"/>
  <c r="AI2919" i="1"/>
  <c r="AK2919" i="1"/>
  <c r="AF2923" i="1"/>
  <c r="AE2923" i="1"/>
  <c r="AD2923" i="1"/>
  <c r="AK2924" i="1"/>
  <c r="AJ2924" i="1"/>
  <c r="AI2924" i="1"/>
  <c r="AJ2926" i="1"/>
  <c r="AI2926" i="1"/>
  <c r="AK2926" i="1"/>
  <c r="AD2924" i="1"/>
  <c r="AF2924" i="1"/>
  <c r="AE2924" i="1"/>
  <c r="U2951" i="1"/>
  <c r="AC2921" i="1"/>
  <c r="U2955" i="1"/>
  <c r="AC2925" i="1"/>
  <c r="X2922" i="1"/>
  <c r="T2952" i="1"/>
  <c r="T2951" i="1"/>
  <c r="X2921" i="1"/>
  <c r="V2951" i="1"/>
  <c r="AH2921" i="1"/>
  <c r="AH2917" i="1"/>
  <c r="Q2927" i="1"/>
  <c r="L2936" i="1" s="1"/>
  <c r="N2939" i="1" s="1"/>
  <c r="V2947" i="1"/>
  <c r="X2925" i="1"/>
  <c r="T2955" i="1"/>
  <c r="AD2917" i="1"/>
  <c r="AF2917" i="1"/>
  <c r="AE2917" i="1"/>
  <c r="O2927" i="1"/>
  <c r="J2936" i="1" s="1"/>
  <c r="N2937" i="1" s="1"/>
  <c r="AD2922" i="1"/>
  <c r="AF2922" i="1"/>
  <c r="AE2922" i="1"/>
  <c r="V2955" i="1"/>
  <c r="AH2925" i="1"/>
  <c r="T2953" i="1"/>
  <c r="X2923" i="1"/>
  <c r="U2950" i="1"/>
  <c r="AC2920" i="1"/>
  <c r="V2953" i="1"/>
  <c r="AH2923" i="1"/>
  <c r="AK2918" i="1"/>
  <c r="AJ2918" i="1"/>
  <c r="AI2918" i="1"/>
  <c r="AE2918" i="1"/>
  <c r="AD2918" i="1"/>
  <c r="AF2918" i="1"/>
  <c r="AJ2922" i="1"/>
  <c r="AI2922" i="1"/>
  <c r="AK2922" i="1"/>
  <c r="Z2917" i="1"/>
  <c r="Y2917" i="1"/>
  <c r="AA2917" i="1"/>
  <c r="V2950" i="1"/>
  <c r="AH2920" i="1"/>
  <c r="AF2926" i="1"/>
  <c r="AE2926" i="1"/>
  <c r="AD2926" i="1"/>
  <c r="Z2920" i="1"/>
  <c r="Y2920" i="1"/>
  <c r="AA2920" i="1"/>
  <c r="AE2920" i="1" l="1"/>
  <c r="AD2920" i="1"/>
  <c r="AF2920" i="1"/>
  <c r="AI2917" i="1"/>
  <c r="AJ2917" i="1"/>
  <c r="AK2917" i="1"/>
  <c r="AA2923" i="1"/>
  <c r="Z2923" i="1"/>
  <c r="Y2923" i="1"/>
  <c r="Y2925" i="1"/>
  <c r="AA2925" i="1"/>
  <c r="Z2925" i="1"/>
  <c r="AK2921" i="1"/>
  <c r="AI2921" i="1"/>
  <c r="AJ2921" i="1"/>
  <c r="AF2921" i="1"/>
  <c r="AE2921" i="1"/>
  <c r="AD2921" i="1"/>
  <c r="AD2927" i="1" s="1"/>
  <c r="K2937" i="1" s="1"/>
  <c r="AI2920" i="1"/>
  <c r="AK2920" i="1"/>
  <c r="AJ2920" i="1"/>
  <c r="AA2927" i="1"/>
  <c r="AJ2923" i="1"/>
  <c r="AI2923" i="1"/>
  <c r="AK2923" i="1"/>
  <c r="AA2922" i="1"/>
  <c r="Z2922" i="1"/>
  <c r="Y2922" i="1"/>
  <c r="AI2925" i="1"/>
  <c r="AJ2925" i="1"/>
  <c r="AK2925" i="1"/>
  <c r="Y2921" i="1"/>
  <c r="Y2927" i="1" s="1"/>
  <c r="J2937" i="1" s="1"/>
  <c r="O2937" i="1" s="1"/>
  <c r="O2947" i="1" s="1"/>
  <c r="AA2921" i="1"/>
  <c r="Z2921" i="1"/>
  <c r="Z2927" i="1" s="1"/>
  <c r="J2938" i="1" s="1"/>
  <c r="AD2925" i="1"/>
  <c r="AF2925" i="1"/>
  <c r="AE2925" i="1"/>
  <c r="AE2927" i="1"/>
  <c r="K2938" i="1" s="1"/>
  <c r="P2938" i="1" s="1"/>
  <c r="P2948" i="1" s="1"/>
  <c r="P2970" i="1" s="1"/>
  <c r="AA2924" i="1"/>
  <c r="Z2924" i="1"/>
  <c r="Y2924" i="1"/>
  <c r="O2969" i="1" l="1"/>
  <c r="O2938" i="1"/>
  <c r="O2948" i="1" s="1"/>
  <c r="P2937" i="1"/>
  <c r="P2947" i="1" s="1"/>
  <c r="P2969" i="1" s="1"/>
  <c r="L2937" i="1"/>
  <c r="J2939" i="1"/>
  <c r="AF2927" i="1"/>
  <c r="K2939" i="1" s="1"/>
  <c r="Q2938" i="1" s="1"/>
  <c r="Q2948" i="1" s="1"/>
  <c r="Q2970" i="1" s="1"/>
  <c r="AK2927" i="1"/>
  <c r="L2939" i="1" s="1"/>
  <c r="Q2939" i="1" s="1"/>
  <c r="Q2949" i="1" s="1"/>
  <c r="Q2971" i="1" s="1"/>
  <c r="AJ2927" i="1"/>
  <c r="L2938" i="1" s="1"/>
  <c r="P2939" i="1" s="1"/>
  <c r="P2949" i="1" s="1"/>
  <c r="P2971" i="1" s="1"/>
  <c r="AI2927" i="1"/>
  <c r="Y2949" i="1" l="1"/>
  <c r="O2939" i="1"/>
  <c r="O2949" i="1" s="1"/>
  <c r="Q2937" i="1"/>
  <c r="Q2947" i="1" s="1"/>
  <c r="O2970" i="1"/>
  <c r="Z2950" i="1"/>
  <c r="Z2949" i="1"/>
  <c r="Z2952" i="1"/>
  <c r="Z2953" i="1"/>
  <c r="Z2951" i="1"/>
  <c r="Z2948" i="1"/>
  <c r="Z2947" i="1"/>
  <c r="Z2954" i="1"/>
  <c r="Z2955" i="1"/>
  <c r="Y2956" i="1"/>
  <c r="Y2955" i="1"/>
  <c r="Y2953" i="1"/>
  <c r="Y2952" i="1"/>
  <c r="Y2951" i="1" l="1"/>
  <c r="Q2969" i="1"/>
  <c r="Y2954" i="1"/>
  <c r="Y2948" i="1"/>
  <c r="Y2950" i="1"/>
  <c r="O2971" i="1"/>
  <c r="AA2951" i="1"/>
  <c r="AA2955" i="1"/>
  <c r="AB2955" i="1" s="1"/>
  <c r="AA2953" i="1"/>
  <c r="AA2947" i="1"/>
  <c r="AA2949" i="1"/>
  <c r="AA2948" i="1"/>
  <c r="AA2952" i="1"/>
  <c r="AA2950" i="1"/>
  <c r="AA2954" i="1"/>
  <c r="AA2956" i="1"/>
  <c r="AB2956" i="1" s="1"/>
  <c r="AB2952" i="1"/>
  <c r="Y2947" i="1"/>
  <c r="AB2947" i="1" s="1"/>
  <c r="AB2953" i="1"/>
  <c r="U2969" i="1"/>
  <c r="U2978" i="1"/>
  <c r="U2976" i="1"/>
  <c r="U2977" i="1"/>
  <c r="U2972" i="1"/>
  <c r="U2975" i="1"/>
  <c r="U2974" i="1"/>
  <c r="U2971" i="1"/>
  <c r="U2970" i="1"/>
  <c r="U2973" i="1"/>
  <c r="AB2949" i="1"/>
  <c r="V2978" i="1" l="1"/>
  <c r="V2975" i="1"/>
  <c r="V2970" i="1"/>
  <c r="V2972" i="1"/>
  <c r="V2976" i="1"/>
  <c r="V2971" i="1"/>
  <c r="V2969" i="1"/>
  <c r="V2977" i="1"/>
  <c r="V2974" i="1"/>
  <c r="V2973" i="1"/>
  <c r="AB2954" i="1"/>
  <c r="T2971" i="1"/>
  <c r="T2973" i="1"/>
  <c r="T2975" i="1"/>
  <c r="T2978" i="1"/>
  <c r="T2969" i="1"/>
  <c r="T2977" i="1"/>
  <c r="T2974" i="1"/>
  <c r="W2974" i="1" s="1"/>
  <c r="Y2974" i="1" s="1"/>
  <c r="J2994" i="1" s="1"/>
  <c r="O2994" i="1" s="1"/>
  <c r="T2976" i="1"/>
  <c r="W2976" i="1" s="1"/>
  <c r="Y2976" i="1" s="1"/>
  <c r="J2996" i="1" s="1"/>
  <c r="O2996" i="1" s="1"/>
  <c r="T2972" i="1"/>
  <c r="W2972" i="1" s="1"/>
  <c r="Y2972" i="1" s="1"/>
  <c r="J2992" i="1" s="1"/>
  <c r="O2992" i="1" s="1"/>
  <c r="T2970" i="1"/>
  <c r="AB2950" i="1"/>
  <c r="AB2951" i="1"/>
  <c r="AB2948" i="1"/>
  <c r="AB2957" i="1" s="1"/>
  <c r="AE2947" i="1" s="1"/>
  <c r="X2996" i="1" l="1"/>
  <c r="T3026" i="1"/>
  <c r="W2978" i="1"/>
  <c r="Z2978" i="1" s="1"/>
  <c r="K2998" i="1" s="1"/>
  <c r="P2998" i="1" s="1"/>
  <c r="Y2978" i="1"/>
  <c r="J2998" i="1" s="1"/>
  <c r="O2998" i="1" s="1"/>
  <c r="AA2974" i="1"/>
  <c r="L2994" i="1" s="1"/>
  <c r="Q2994" i="1" s="1"/>
  <c r="AA2976" i="1"/>
  <c r="L2996" i="1" s="1"/>
  <c r="Q2996" i="1" s="1"/>
  <c r="AA2978" i="1"/>
  <c r="L2998" i="1" s="1"/>
  <c r="Q2998" i="1" s="1"/>
  <c r="X2994" i="1"/>
  <c r="T3024" i="1"/>
  <c r="AA2972" i="1"/>
  <c r="L2992" i="1" s="1"/>
  <c r="Q2992" i="1" s="1"/>
  <c r="Z2976" i="1"/>
  <c r="K2996" i="1" s="1"/>
  <c r="P2996" i="1" s="1"/>
  <c r="X2992" i="1"/>
  <c r="T3022" i="1"/>
  <c r="Z2972" i="1"/>
  <c r="K2992" i="1" s="1"/>
  <c r="P2992" i="1" s="1"/>
  <c r="W2975" i="1"/>
  <c r="Z2975" i="1" s="1"/>
  <c r="K2995" i="1" s="1"/>
  <c r="P2995" i="1" s="1"/>
  <c r="Y2975" i="1"/>
  <c r="J2995" i="1" s="1"/>
  <c r="O2995" i="1" s="1"/>
  <c r="W2970" i="1"/>
  <c r="Y2970" i="1"/>
  <c r="J2990" i="1" s="1"/>
  <c r="O2990" i="1" s="1"/>
  <c r="W2977" i="1"/>
  <c r="Y2977" i="1"/>
  <c r="J2997" i="1" s="1"/>
  <c r="O2997" i="1" s="1"/>
  <c r="W2973" i="1"/>
  <c r="Y2973" i="1"/>
  <c r="J2993" i="1" s="1"/>
  <c r="O2993" i="1" s="1"/>
  <c r="W2969" i="1"/>
  <c r="Z2969" i="1" s="1"/>
  <c r="K2989" i="1" s="1"/>
  <c r="P2989" i="1" s="1"/>
  <c r="AA2969" i="1"/>
  <c r="L2989" i="1" s="1"/>
  <c r="Q2989" i="1" s="1"/>
  <c r="Z2974" i="1"/>
  <c r="K2994" i="1" s="1"/>
  <c r="P2994" i="1" s="1"/>
  <c r="AE3018" i="1"/>
  <c r="AE2948" i="1"/>
  <c r="W2971" i="1"/>
  <c r="Z2971" i="1" s="1"/>
  <c r="K2991" i="1" s="1"/>
  <c r="P2991" i="1" s="1"/>
  <c r="AA2975" i="1"/>
  <c r="L2995" i="1" s="1"/>
  <c r="Q2995" i="1" s="1"/>
  <c r="AH2995" i="1" l="1"/>
  <c r="V3025" i="1"/>
  <c r="U3019" i="1"/>
  <c r="AC2989" i="1"/>
  <c r="AA2977" i="1"/>
  <c r="L2997" i="1" s="1"/>
  <c r="Q2997" i="1" s="1"/>
  <c r="Z2977" i="1"/>
  <c r="K2997" i="1" s="1"/>
  <c r="P2997" i="1" s="1"/>
  <c r="U3025" i="1"/>
  <c r="AC2995" i="1"/>
  <c r="AC2996" i="1"/>
  <c r="U3026" i="1"/>
  <c r="AH2998" i="1"/>
  <c r="V3028" i="1"/>
  <c r="AC2998" i="1"/>
  <c r="U3028" i="1"/>
  <c r="Z3028" i="1" s="1"/>
  <c r="AA2971" i="1"/>
  <c r="L2991" i="1" s="1"/>
  <c r="Q2991" i="1" s="1"/>
  <c r="T3023" i="1"/>
  <c r="X2993" i="1"/>
  <c r="AC2992" i="1"/>
  <c r="U3022" i="1"/>
  <c r="AH2996" i="1"/>
  <c r="V3026" i="1"/>
  <c r="AH2989" i="1"/>
  <c r="V3019" i="1"/>
  <c r="X2990" i="1"/>
  <c r="T3020" i="1"/>
  <c r="V3022" i="1"/>
  <c r="AH2992" i="1"/>
  <c r="Y2971" i="1"/>
  <c r="J2991" i="1" s="1"/>
  <c r="O2991" i="1" s="1"/>
  <c r="AC2994" i="1"/>
  <c r="U3024" i="1"/>
  <c r="AA2973" i="1"/>
  <c r="L2993" i="1" s="1"/>
  <c r="Q2993" i="1" s="1"/>
  <c r="Z2973" i="1"/>
  <c r="K2993" i="1" s="1"/>
  <c r="P2993" i="1" s="1"/>
  <c r="AA2970" i="1"/>
  <c r="L2990" i="1" s="1"/>
  <c r="Q2990" i="1" s="1"/>
  <c r="Z2970" i="1"/>
  <c r="K2990" i="1" s="1"/>
  <c r="P2990" i="1" s="1"/>
  <c r="V3024" i="1"/>
  <c r="AH2994" i="1"/>
  <c r="Y2996" i="1"/>
  <c r="AA2996" i="1"/>
  <c r="Z2996" i="1"/>
  <c r="U3021" i="1"/>
  <c r="AC2991" i="1"/>
  <c r="T3027" i="1"/>
  <c r="X2997" i="1"/>
  <c r="T3025" i="1"/>
  <c r="X2995" i="1"/>
  <c r="Y2992" i="1"/>
  <c r="AA2992" i="1"/>
  <c r="Z2992" i="1"/>
  <c r="Y2994" i="1"/>
  <c r="AA2994" i="1"/>
  <c r="Z2994" i="1"/>
  <c r="X2998" i="1"/>
  <c r="T3028" i="1"/>
  <c r="Y2969" i="1"/>
  <c r="J2989" i="1" s="1"/>
  <c r="O2989" i="1" s="1"/>
  <c r="Z2995" i="1" l="1"/>
  <c r="Y2995" i="1"/>
  <c r="AA2995" i="1"/>
  <c r="AF2991" i="1"/>
  <c r="AE2991" i="1"/>
  <c r="AD2991" i="1"/>
  <c r="AH2990" i="1"/>
  <c r="V3020" i="1"/>
  <c r="AD2994" i="1"/>
  <c r="AF2994" i="1"/>
  <c r="AE2994" i="1"/>
  <c r="Q2999" i="1"/>
  <c r="L3008" i="1" s="1"/>
  <c r="N3011" i="1" s="1"/>
  <c r="V3021" i="1"/>
  <c r="AH2991" i="1"/>
  <c r="AK2998" i="1"/>
  <c r="AJ2998" i="1"/>
  <c r="AI2998" i="1"/>
  <c r="AD2989" i="1"/>
  <c r="AF2989" i="1"/>
  <c r="AE2989" i="1"/>
  <c r="AC2993" i="1"/>
  <c r="U3023" i="1"/>
  <c r="U3027" i="1"/>
  <c r="AC2997" i="1"/>
  <c r="AA2998" i="1"/>
  <c r="Z2998" i="1"/>
  <c r="Y2998" i="1"/>
  <c r="AJ2994" i="1"/>
  <c r="AI2994" i="1"/>
  <c r="AK2994" i="1"/>
  <c r="X2991" i="1"/>
  <c r="T3021" i="1"/>
  <c r="Z2990" i="1"/>
  <c r="Y2990" i="1"/>
  <c r="AA2990" i="1"/>
  <c r="AI2989" i="1"/>
  <c r="AJ2989" i="1"/>
  <c r="AK2989" i="1"/>
  <c r="AF2992" i="1"/>
  <c r="AE2992" i="1"/>
  <c r="AD2992" i="1"/>
  <c r="Y2997" i="1"/>
  <c r="AA2997" i="1"/>
  <c r="Z2997" i="1"/>
  <c r="AH2993" i="1"/>
  <c r="V3023" i="1"/>
  <c r="AI2992" i="1"/>
  <c r="AK2992" i="1"/>
  <c r="AJ2992" i="1"/>
  <c r="AA2993" i="1"/>
  <c r="Z2993" i="1"/>
  <c r="Y2993" i="1"/>
  <c r="AD2998" i="1"/>
  <c r="AF2998" i="1"/>
  <c r="AE2998" i="1"/>
  <c r="AE2996" i="1"/>
  <c r="AD2996" i="1"/>
  <c r="AF2996" i="1"/>
  <c r="AH2997" i="1"/>
  <c r="V3027" i="1"/>
  <c r="T3019" i="1"/>
  <c r="X2989" i="1"/>
  <c r="O2999" i="1"/>
  <c r="J3008" i="1" s="1"/>
  <c r="N3009" i="1" s="1"/>
  <c r="AC2990" i="1"/>
  <c r="U3020" i="1"/>
  <c r="AK2996" i="1"/>
  <c r="AJ2996" i="1"/>
  <c r="AI2996" i="1"/>
  <c r="AD2995" i="1"/>
  <c r="AF2995" i="1"/>
  <c r="AE2995" i="1"/>
  <c r="P2999" i="1"/>
  <c r="K3008" i="1" s="1"/>
  <c r="N3010" i="1" s="1"/>
  <c r="AJ2995" i="1"/>
  <c r="AI2995" i="1"/>
  <c r="AK2995" i="1"/>
  <c r="AF2990" i="1" l="1"/>
  <c r="AE2990" i="1"/>
  <c r="AD2990" i="1"/>
  <c r="AF2997" i="1"/>
  <c r="AE2997" i="1"/>
  <c r="AD2997" i="1"/>
  <c r="AA2999" i="1"/>
  <c r="AA2991" i="1"/>
  <c r="Z2991" i="1"/>
  <c r="Y2991" i="1"/>
  <c r="AJ2990" i="1"/>
  <c r="AJ2999" i="1" s="1"/>
  <c r="L3010" i="1" s="1"/>
  <c r="P3011" i="1" s="1"/>
  <c r="P3021" i="1" s="1"/>
  <c r="P3043" i="1" s="1"/>
  <c r="AI2990" i="1"/>
  <c r="AK2990" i="1"/>
  <c r="AK2999" i="1" s="1"/>
  <c r="L3011" i="1" s="1"/>
  <c r="Q3011" i="1" s="1"/>
  <c r="Q3021" i="1" s="1"/>
  <c r="Q3043" i="1" s="1"/>
  <c r="AI2997" i="1"/>
  <c r="AJ2997" i="1"/>
  <c r="AK2997" i="1"/>
  <c r="Z2999" i="1"/>
  <c r="J3010" i="1" s="1"/>
  <c r="Z2989" i="1"/>
  <c r="Y2989" i="1"/>
  <c r="Y2999" i="1" s="1"/>
  <c r="J3009" i="1" s="1"/>
  <c r="O3009" i="1" s="1"/>
  <c r="O3019" i="1" s="1"/>
  <c r="AA2989" i="1"/>
  <c r="AF2999" i="1"/>
  <c r="K3011" i="1" s="1"/>
  <c r="Q3010" i="1" s="1"/>
  <c r="Q3020" i="1" s="1"/>
  <c r="Q3042" i="1" s="1"/>
  <c r="AJ2991" i="1"/>
  <c r="AI2991" i="1"/>
  <c r="AK2991" i="1"/>
  <c r="AK2993" i="1"/>
  <c r="AI2993" i="1"/>
  <c r="AJ2993" i="1"/>
  <c r="AI2999" i="1"/>
  <c r="AD2993" i="1"/>
  <c r="AD2999" i="1" s="1"/>
  <c r="K3009" i="1" s="1"/>
  <c r="AF2993" i="1"/>
  <c r="AE2993" i="1"/>
  <c r="AE2999" i="1" s="1"/>
  <c r="K3010" i="1" s="1"/>
  <c r="P3010" i="1" s="1"/>
  <c r="P3020" i="1" s="1"/>
  <c r="P3042" i="1" s="1"/>
  <c r="P3009" i="1" l="1"/>
  <c r="P3019" i="1" s="1"/>
  <c r="P3041" i="1" s="1"/>
  <c r="O3010" i="1"/>
  <c r="O3020" i="1" s="1"/>
  <c r="O3041" i="1"/>
  <c r="L3009" i="1"/>
  <c r="J3011" i="1"/>
  <c r="Q3009" i="1" l="1"/>
  <c r="Q3019" i="1" s="1"/>
  <c r="O3011" i="1"/>
  <c r="O3021" i="1" s="1"/>
  <c r="O3042" i="1"/>
  <c r="Z3024" i="1"/>
  <c r="Z3027" i="1"/>
  <c r="Z3025" i="1"/>
  <c r="Z3020" i="1"/>
  <c r="Z3019" i="1"/>
  <c r="Z3026" i="1"/>
  <c r="Z3021" i="1"/>
  <c r="Z3022" i="1"/>
  <c r="Z3023" i="1"/>
  <c r="U3044" i="1" l="1"/>
  <c r="U3050" i="1"/>
  <c r="U3042" i="1"/>
  <c r="U3041" i="1"/>
  <c r="U3047" i="1"/>
  <c r="U3046" i="1"/>
  <c r="U3048" i="1"/>
  <c r="U3049" i="1"/>
  <c r="U3043" i="1"/>
  <c r="U3045" i="1"/>
  <c r="Y3027" i="1"/>
  <c r="Q3041" i="1"/>
  <c r="Y3026" i="1"/>
  <c r="Y3021" i="1"/>
  <c r="Y3028" i="1"/>
  <c r="AB3028" i="1" s="1"/>
  <c r="Y3024" i="1"/>
  <c r="Y3020" i="1"/>
  <c r="Y3025" i="1"/>
  <c r="Y3022" i="1"/>
  <c r="Y3023" i="1"/>
  <c r="O3043" i="1"/>
  <c r="AA3024" i="1"/>
  <c r="AA3022" i="1"/>
  <c r="AA3028" i="1"/>
  <c r="AA3026" i="1"/>
  <c r="AA3019" i="1"/>
  <c r="AA3020" i="1"/>
  <c r="AA3025" i="1"/>
  <c r="AA3021" i="1"/>
  <c r="AA3023" i="1"/>
  <c r="AA3027" i="1"/>
  <c r="AB3027" i="1" s="1"/>
  <c r="Y3019" i="1"/>
  <c r="AB3019" i="1" s="1"/>
  <c r="AB3023" i="1" l="1"/>
  <c r="AB3024" i="1"/>
  <c r="T3041" i="1"/>
  <c r="T3047" i="1"/>
  <c r="T3042" i="1"/>
  <c r="T3048" i="1"/>
  <c r="T3049" i="1"/>
  <c r="T3046" i="1"/>
  <c r="T3045" i="1"/>
  <c r="T3050" i="1"/>
  <c r="T3044" i="1"/>
  <c r="T3043" i="1"/>
  <c r="AB3022" i="1"/>
  <c r="AB3025" i="1"/>
  <c r="AB3021" i="1"/>
  <c r="V3043" i="1"/>
  <c r="V3044" i="1"/>
  <c r="V3048" i="1"/>
  <c r="V3045" i="1"/>
  <c r="V3049" i="1"/>
  <c r="V3046" i="1"/>
  <c r="V3042" i="1"/>
  <c r="V3047" i="1"/>
  <c r="V3041" i="1"/>
  <c r="V3050" i="1"/>
  <c r="AB3020" i="1"/>
  <c r="AB3026" i="1"/>
  <c r="AB3029" i="1" s="1"/>
  <c r="AE3019" i="1" s="1"/>
  <c r="W3044" i="1"/>
  <c r="Y3044" i="1" s="1"/>
  <c r="J3064" i="1" s="1"/>
  <c r="O3064" i="1" s="1"/>
  <c r="Z3044" i="1"/>
  <c r="K3064" i="1" s="1"/>
  <c r="P3064" i="1" s="1"/>
  <c r="W3043" i="1" l="1"/>
  <c r="W3046" i="1"/>
  <c r="Z3046" i="1" s="1"/>
  <c r="K3066" i="1" s="1"/>
  <c r="P3066" i="1" s="1"/>
  <c r="Y3046" i="1"/>
  <c r="J3066" i="1" s="1"/>
  <c r="O3066" i="1" s="1"/>
  <c r="W3047" i="1"/>
  <c r="U3094" i="1"/>
  <c r="AC3064" i="1"/>
  <c r="AA3047" i="1"/>
  <c r="L3067" i="1" s="1"/>
  <c r="Q3067" i="1" s="1"/>
  <c r="W3049" i="1"/>
  <c r="Y3049" i="1"/>
  <c r="J3069" i="1" s="1"/>
  <c r="O3069" i="1" s="1"/>
  <c r="AE3090" i="1"/>
  <c r="AE3020" i="1"/>
  <c r="W3041" i="1"/>
  <c r="W3050" i="1"/>
  <c r="W3048" i="1"/>
  <c r="AA3048" i="1" s="1"/>
  <c r="L3068" i="1" s="1"/>
  <c r="Q3068" i="1" s="1"/>
  <c r="X3064" i="1"/>
  <c r="T3094" i="1"/>
  <c r="AA3046" i="1"/>
  <c r="L3066" i="1" s="1"/>
  <c r="Q3066" i="1" s="1"/>
  <c r="AA3044" i="1"/>
  <c r="L3064" i="1" s="1"/>
  <c r="Q3064" i="1" s="1"/>
  <c r="W3045" i="1"/>
  <c r="Y3045" i="1"/>
  <c r="J3065" i="1" s="1"/>
  <c r="O3065" i="1" s="1"/>
  <c r="W3042" i="1"/>
  <c r="Z3042" i="1" s="1"/>
  <c r="K3062" i="1" s="1"/>
  <c r="P3062" i="1" s="1"/>
  <c r="Y3042" i="1"/>
  <c r="J3062" i="1" s="1"/>
  <c r="O3062" i="1" s="1"/>
  <c r="AH3068" i="1" l="1"/>
  <c r="V3098" i="1"/>
  <c r="T3095" i="1"/>
  <c r="X3065" i="1"/>
  <c r="AA3050" i="1"/>
  <c r="L3070" i="1" s="1"/>
  <c r="Q3070" i="1" s="1"/>
  <c r="Z3050" i="1"/>
  <c r="K3070" i="1" s="1"/>
  <c r="P3070" i="1" s="1"/>
  <c r="V3097" i="1"/>
  <c r="AH3067" i="1"/>
  <c r="AA3045" i="1"/>
  <c r="L3065" i="1" s="1"/>
  <c r="Q3065" i="1" s="1"/>
  <c r="Z3045" i="1"/>
  <c r="K3065" i="1" s="1"/>
  <c r="P3065" i="1" s="1"/>
  <c r="Z3064" i="1"/>
  <c r="Y3064" i="1"/>
  <c r="AA3064" i="1"/>
  <c r="Y3041" i="1"/>
  <c r="J3061" i="1" s="1"/>
  <c r="O3061" i="1" s="1"/>
  <c r="Z3041" i="1"/>
  <c r="K3061" i="1" s="1"/>
  <c r="P3061" i="1" s="1"/>
  <c r="AE3064" i="1"/>
  <c r="AD3064" i="1"/>
  <c r="AF3064" i="1"/>
  <c r="AC3066" i="1"/>
  <c r="U3096" i="1"/>
  <c r="V3094" i="1"/>
  <c r="AH3064" i="1"/>
  <c r="Y3043" i="1"/>
  <c r="J3063" i="1" s="1"/>
  <c r="O3063" i="1" s="1"/>
  <c r="Z3043" i="1"/>
  <c r="K3063" i="1" s="1"/>
  <c r="P3063" i="1" s="1"/>
  <c r="T3092" i="1"/>
  <c r="X3062" i="1"/>
  <c r="Y3048" i="1"/>
  <c r="J3068" i="1" s="1"/>
  <c r="O3068" i="1" s="1"/>
  <c r="Z3048" i="1"/>
  <c r="K3068" i="1" s="1"/>
  <c r="P3068" i="1" s="1"/>
  <c r="T3099" i="1"/>
  <c r="X3069" i="1"/>
  <c r="AC3062" i="1"/>
  <c r="U3092" i="1"/>
  <c r="AH3066" i="1"/>
  <c r="V3096" i="1"/>
  <c r="Y3050" i="1"/>
  <c r="J3070" i="1" s="1"/>
  <c r="O3070" i="1" s="1"/>
  <c r="AA3042" i="1"/>
  <c r="L3062" i="1" s="1"/>
  <c r="Q3062" i="1" s="1"/>
  <c r="AA3049" i="1"/>
  <c r="L3069" i="1" s="1"/>
  <c r="Q3069" i="1" s="1"/>
  <c r="Z3049" i="1"/>
  <c r="K3069" i="1" s="1"/>
  <c r="P3069" i="1" s="1"/>
  <c r="Y3047" i="1"/>
  <c r="J3067" i="1" s="1"/>
  <c r="O3067" i="1" s="1"/>
  <c r="Z3047" i="1"/>
  <c r="K3067" i="1" s="1"/>
  <c r="P3067" i="1" s="1"/>
  <c r="AA3043" i="1"/>
  <c r="L3063" i="1" s="1"/>
  <c r="Q3063" i="1" s="1"/>
  <c r="T3096" i="1"/>
  <c r="X3066" i="1"/>
  <c r="AA3041" i="1"/>
  <c r="L3061" i="1" s="1"/>
  <c r="Q3061" i="1" s="1"/>
  <c r="T3097" i="1" l="1"/>
  <c r="X3067" i="1"/>
  <c r="X3068" i="1"/>
  <c r="T3098" i="1"/>
  <c r="X3063" i="1"/>
  <c r="T3093" i="1"/>
  <c r="AE3066" i="1"/>
  <c r="AD3066" i="1"/>
  <c r="AF3066" i="1"/>
  <c r="AJ3067" i="1"/>
  <c r="AI3067" i="1"/>
  <c r="AK3067" i="1"/>
  <c r="Y3065" i="1"/>
  <c r="AA3065" i="1"/>
  <c r="Z3065" i="1"/>
  <c r="Y3066" i="1"/>
  <c r="AA3066" i="1"/>
  <c r="Z3066" i="1"/>
  <c r="X3070" i="1"/>
  <c r="T3100" i="1"/>
  <c r="AD3062" i="1"/>
  <c r="AF3062" i="1"/>
  <c r="AE3062" i="1"/>
  <c r="AC3069" i="1"/>
  <c r="U3099" i="1"/>
  <c r="Y3069" i="1"/>
  <c r="AA3069" i="1"/>
  <c r="Z3069" i="1"/>
  <c r="Z3062" i="1"/>
  <c r="Y3062" i="1"/>
  <c r="AA3062" i="1"/>
  <c r="AJ3064" i="1"/>
  <c r="AI3064" i="1"/>
  <c r="AK3064" i="1"/>
  <c r="U3091" i="1"/>
  <c r="AC3061" i="1"/>
  <c r="P3071" i="1"/>
  <c r="K3080" i="1" s="1"/>
  <c r="N3082" i="1" s="1"/>
  <c r="AH3069" i="1"/>
  <c r="V3099" i="1"/>
  <c r="AI3066" i="1"/>
  <c r="AK3066" i="1"/>
  <c r="AJ3066" i="1"/>
  <c r="X3061" i="1"/>
  <c r="T3091" i="1"/>
  <c r="O3071" i="1"/>
  <c r="J3080" i="1" s="1"/>
  <c r="N3081" i="1" s="1"/>
  <c r="U3095" i="1"/>
  <c r="AC3065" i="1"/>
  <c r="AC3070" i="1"/>
  <c r="U3100" i="1"/>
  <c r="Z3100" i="1" s="1"/>
  <c r="AH3063" i="1"/>
  <c r="V3093" i="1"/>
  <c r="V3091" i="1"/>
  <c r="AH3061" i="1"/>
  <c r="Q3071" i="1"/>
  <c r="L3080" i="1" s="1"/>
  <c r="N3083" i="1" s="1"/>
  <c r="U3097" i="1"/>
  <c r="AC3067" i="1"/>
  <c r="V3092" i="1"/>
  <c r="AH3062" i="1"/>
  <c r="U3098" i="1"/>
  <c r="AC3068" i="1"/>
  <c r="U3093" i="1"/>
  <c r="AC3063" i="1"/>
  <c r="AH3065" i="1"/>
  <c r="V3095" i="1"/>
  <c r="AH3070" i="1"/>
  <c r="V3100" i="1"/>
  <c r="AI3068" i="1"/>
  <c r="AK3068" i="1"/>
  <c r="AJ3068" i="1"/>
  <c r="AK3070" i="1" l="1"/>
  <c r="AJ3070" i="1"/>
  <c r="AI3070" i="1"/>
  <c r="AE3068" i="1"/>
  <c r="AD3068" i="1"/>
  <c r="AF3068" i="1"/>
  <c r="AF3067" i="1"/>
  <c r="AE3067" i="1"/>
  <c r="AD3067" i="1"/>
  <c r="AF3070" i="1"/>
  <c r="AE3070" i="1"/>
  <c r="AD3070" i="1"/>
  <c r="AF3061" i="1"/>
  <c r="AE3061" i="1"/>
  <c r="AD3061" i="1"/>
  <c r="AF3069" i="1"/>
  <c r="AE3069" i="1"/>
  <c r="AD3069" i="1"/>
  <c r="AJ3061" i="1"/>
  <c r="AK3061" i="1"/>
  <c r="AI3061" i="1"/>
  <c r="Z3061" i="1"/>
  <c r="Y3061" i="1"/>
  <c r="AA3061" i="1"/>
  <c r="AA3070" i="1"/>
  <c r="Z3070" i="1"/>
  <c r="Y3070" i="1"/>
  <c r="Y3068" i="1"/>
  <c r="AA3068" i="1"/>
  <c r="Z3068" i="1"/>
  <c r="AI3065" i="1"/>
  <c r="AJ3065" i="1"/>
  <c r="AK3065" i="1"/>
  <c r="AE3065" i="1"/>
  <c r="AD3065" i="1"/>
  <c r="AF3065" i="1"/>
  <c r="AD3063" i="1"/>
  <c r="AF3063" i="1"/>
  <c r="AF3071" i="1" s="1"/>
  <c r="K3083" i="1" s="1"/>
  <c r="Q3082" i="1" s="1"/>
  <c r="Q3092" i="1" s="1"/>
  <c r="Q3114" i="1" s="1"/>
  <c r="AE3063" i="1"/>
  <c r="AE3071" i="1" s="1"/>
  <c r="K3082" i="1" s="1"/>
  <c r="P3082" i="1" s="1"/>
  <c r="P3092" i="1" s="1"/>
  <c r="P3114" i="1" s="1"/>
  <c r="AK3062" i="1"/>
  <c r="AK3071" i="1" s="1"/>
  <c r="L3083" i="1" s="1"/>
  <c r="Q3083" i="1" s="1"/>
  <c r="Q3093" i="1" s="1"/>
  <c r="Q3115" i="1" s="1"/>
  <c r="AJ3062" i="1"/>
  <c r="AI3062" i="1"/>
  <c r="AJ3063" i="1"/>
  <c r="AI3063" i="1"/>
  <c r="AK3063" i="1"/>
  <c r="AI3069" i="1"/>
  <c r="AJ3069" i="1"/>
  <c r="AK3069" i="1"/>
  <c r="AA3067" i="1"/>
  <c r="Z3067" i="1"/>
  <c r="Y3067" i="1"/>
  <c r="AA3063" i="1"/>
  <c r="Z3063" i="1"/>
  <c r="Y3063" i="1"/>
  <c r="Y3071" i="1" l="1"/>
  <c r="J3081" i="1" s="1"/>
  <c r="O3081" i="1" s="1"/>
  <c r="O3091" i="1" s="1"/>
  <c r="Z3071" i="1"/>
  <c r="J3082" i="1" s="1"/>
  <c r="AD3071" i="1"/>
  <c r="K3081" i="1" s="1"/>
  <c r="AJ3071" i="1"/>
  <c r="L3082" i="1" s="1"/>
  <c r="P3083" i="1" s="1"/>
  <c r="P3093" i="1" s="1"/>
  <c r="P3115" i="1" s="1"/>
  <c r="AI3071" i="1"/>
  <c r="AA3071" i="1"/>
  <c r="O3082" i="1" l="1"/>
  <c r="O3092" i="1" s="1"/>
  <c r="P3081" i="1"/>
  <c r="P3091" i="1" s="1"/>
  <c r="P3113" i="1" s="1"/>
  <c r="L3081" i="1"/>
  <c r="J3083" i="1"/>
  <c r="O3113" i="1"/>
  <c r="O3114" i="1" l="1"/>
  <c r="Z3096" i="1"/>
  <c r="Z3091" i="1"/>
  <c r="Z3095" i="1"/>
  <c r="Z3098" i="1"/>
  <c r="Z3097" i="1"/>
  <c r="Z3094" i="1"/>
  <c r="Z3099" i="1"/>
  <c r="Z3092" i="1"/>
  <c r="Z3093" i="1"/>
  <c r="Q3081" i="1"/>
  <c r="Q3091" i="1" s="1"/>
  <c r="O3083" i="1"/>
  <c r="O3093" i="1" s="1"/>
  <c r="O3115" i="1" l="1"/>
  <c r="AA3093" i="1"/>
  <c r="AA3095" i="1"/>
  <c r="AA3092" i="1"/>
  <c r="AA3096" i="1"/>
  <c r="AA3097" i="1"/>
  <c r="AA3098" i="1"/>
  <c r="AA3099" i="1"/>
  <c r="AA3100" i="1"/>
  <c r="AA3094" i="1"/>
  <c r="AA3091" i="1"/>
  <c r="Y3093" i="1"/>
  <c r="Q3113" i="1"/>
  <c r="Y3095" i="1"/>
  <c r="Y3099" i="1"/>
  <c r="AB3099" i="1" s="1"/>
  <c r="Y3092" i="1"/>
  <c r="AB3092" i="1" s="1"/>
  <c r="Y3094" i="1"/>
  <c r="Y3091" i="1"/>
  <c r="Y3100" i="1"/>
  <c r="AB3100" i="1" s="1"/>
  <c r="Y3097" i="1"/>
  <c r="Y3098" i="1"/>
  <c r="AB3098" i="1" s="1"/>
  <c r="Y3096" i="1"/>
  <c r="AB3096" i="1" s="1"/>
  <c r="U3115" i="1"/>
  <c r="U3118" i="1"/>
  <c r="U3120" i="1"/>
  <c r="U3114" i="1"/>
  <c r="U3119" i="1"/>
  <c r="U3121" i="1"/>
  <c r="U3116" i="1"/>
  <c r="U3113" i="1"/>
  <c r="U3117" i="1"/>
  <c r="U3122" i="1"/>
  <c r="AB3095" i="1" l="1"/>
  <c r="AB3091" i="1"/>
  <c r="AB3101" i="1" s="1"/>
  <c r="AE3091" i="1" s="1"/>
  <c r="AB3094" i="1"/>
  <c r="AB3097" i="1"/>
  <c r="AB3093" i="1"/>
  <c r="T3118" i="1"/>
  <c r="T3116" i="1"/>
  <c r="T3113" i="1"/>
  <c r="T3122" i="1"/>
  <c r="T3121" i="1"/>
  <c r="T3114" i="1"/>
  <c r="T3120" i="1"/>
  <c r="T3117" i="1"/>
  <c r="T3119" i="1"/>
  <c r="T3115" i="1"/>
  <c r="V3122" i="1"/>
  <c r="V3118" i="1"/>
  <c r="V3114" i="1"/>
  <c r="V3119" i="1"/>
  <c r="V3113" i="1"/>
  <c r="V3116" i="1"/>
  <c r="V3115" i="1"/>
  <c r="V3117" i="1"/>
  <c r="V3120" i="1"/>
  <c r="V3121" i="1"/>
  <c r="AE3162" i="1" l="1"/>
  <c r="AE3092" i="1"/>
  <c r="W3119" i="1"/>
  <c r="Y3119" i="1"/>
  <c r="J3139" i="1" s="1"/>
  <c r="O3139" i="1" s="1"/>
  <c r="W3121" i="1"/>
  <c r="W3118" i="1"/>
  <c r="Y3118" i="1" s="1"/>
  <c r="J3138" i="1" s="1"/>
  <c r="O3138" i="1" s="1"/>
  <c r="AA3121" i="1"/>
  <c r="L3141" i="1" s="1"/>
  <c r="Q3141" i="1" s="1"/>
  <c r="W3117" i="1"/>
  <c r="Y3117" i="1"/>
  <c r="J3137" i="1" s="1"/>
  <c r="O3137" i="1" s="1"/>
  <c r="W3122" i="1"/>
  <c r="Y3122" i="1" s="1"/>
  <c r="J3142" i="1" s="1"/>
  <c r="O3142" i="1" s="1"/>
  <c r="W3120" i="1"/>
  <c r="Z3120" i="1" s="1"/>
  <c r="K3140" i="1" s="1"/>
  <c r="P3140" i="1" s="1"/>
  <c r="W3113" i="1"/>
  <c r="W3115" i="1"/>
  <c r="Z3115" i="1" s="1"/>
  <c r="K3135" i="1" s="1"/>
  <c r="P3135" i="1" s="1"/>
  <c r="W3114" i="1"/>
  <c r="Y3114" i="1"/>
  <c r="J3134" i="1" s="1"/>
  <c r="O3134" i="1" s="1"/>
  <c r="W3116" i="1"/>
  <c r="Z3116" i="1" s="1"/>
  <c r="K3136" i="1" s="1"/>
  <c r="P3136" i="1" s="1"/>
  <c r="Y3116" i="1"/>
  <c r="J3136" i="1" s="1"/>
  <c r="O3136" i="1" s="1"/>
  <c r="T3168" i="1" l="1"/>
  <c r="X3138" i="1"/>
  <c r="X3142" i="1"/>
  <c r="T3172" i="1"/>
  <c r="U3170" i="1"/>
  <c r="AC3140" i="1"/>
  <c r="T3169" i="1"/>
  <c r="X3139" i="1"/>
  <c r="U3166" i="1"/>
  <c r="AC3136" i="1"/>
  <c r="Y3115" i="1"/>
  <c r="J3135" i="1" s="1"/>
  <c r="O3135" i="1" s="1"/>
  <c r="Y3120" i="1"/>
  <c r="J3140" i="1" s="1"/>
  <c r="O3140" i="1" s="1"/>
  <c r="AA3119" i="1"/>
  <c r="L3139" i="1" s="1"/>
  <c r="Q3139" i="1" s="1"/>
  <c r="Z3119" i="1"/>
  <c r="K3139" i="1" s="1"/>
  <c r="P3139" i="1" s="1"/>
  <c r="T3166" i="1"/>
  <c r="X3136" i="1"/>
  <c r="AA3113" i="1"/>
  <c r="L3133" i="1" s="1"/>
  <c r="Q3133" i="1" s="1"/>
  <c r="Z3113" i="1"/>
  <c r="K3133" i="1" s="1"/>
  <c r="P3133" i="1" s="1"/>
  <c r="AA3120" i="1"/>
  <c r="L3140" i="1" s="1"/>
  <c r="Q3140" i="1" s="1"/>
  <c r="AC3135" i="1"/>
  <c r="U3165" i="1"/>
  <c r="AA3122" i="1"/>
  <c r="L3142" i="1" s="1"/>
  <c r="Q3142" i="1" s="1"/>
  <c r="Z3122" i="1"/>
  <c r="K3142" i="1" s="1"/>
  <c r="P3142" i="1" s="1"/>
  <c r="X3134" i="1"/>
  <c r="T3164" i="1"/>
  <c r="T3167" i="1"/>
  <c r="X3137" i="1"/>
  <c r="AA3118" i="1"/>
  <c r="L3138" i="1" s="1"/>
  <c r="Q3138" i="1" s="1"/>
  <c r="Z3118" i="1"/>
  <c r="K3138" i="1" s="1"/>
  <c r="P3138" i="1" s="1"/>
  <c r="AA3115" i="1"/>
  <c r="L3135" i="1" s="1"/>
  <c r="Q3135" i="1" s="1"/>
  <c r="AA3114" i="1"/>
  <c r="L3134" i="1" s="1"/>
  <c r="Q3134" i="1" s="1"/>
  <c r="Z3114" i="1"/>
  <c r="K3134" i="1" s="1"/>
  <c r="P3134" i="1" s="1"/>
  <c r="Y3113" i="1"/>
  <c r="J3133" i="1" s="1"/>
  <c r="O3133" i="1" s="1"/>
  <c r="O3143" i="1" s="1"/>
  <c r="J3152" i="1" s="1"/>
  <c r="N3153" i="1" s="1"/>
  <c r="AA3116" i="1"/>
  <c r="L3136" i="1" s="1"/>
  <c r="Q3136" i="1" s="1"/>
  <c r="AA3117" i="1"/>
  <c r="L3137" i="1" s="1"/>
  <c r="Q3137" i="1" s="1"/>
  <c r="Z3117" i="1"/>
  <c r="K3137" i="1" s="1"/>
  <c r="P3137" i="1" s="1"/>
  <c r="Y3121" i="1"/>
  <c r="J3141" i="1" s="1"/>
  <c r="O3141" i="1" s="1"/>
  <c r="Z3121" i="1"/>
  <c r="K3141" i="1" s="1"/>
  <c r="P3141" i="1" s="1"/>
  <c r="AH3141" i="1"/>
  <c r="V3171" i="1"/>
  <c r="U3167" i="1" l="1"/>
  <c r="AC3137" i="1"/>
  <c r="AI3141" i="1"/>
  <c r="AJ3141" i="1"/>
  <c r="AK3141" i="1"/>
  <c r="AH3137" i="1"/>
  <c r="V3167" i="1"/>
  <c r="AH3134" i="1"/>
  <c r="V3164" i="1"/>
  <c r="Y3137" i="1"/>
  <c r="AA3137" i="1"/>
  <c r="Z3137" i="1"/>
  <c r="AD3135" i="1"/>
  <c r="AF3135" i="1"/>
  <c r="AE3135" i="1"/>
  <c r="Y3136" i="1"/>
  <c r="AA3136" i="1"/>
  <c r="Z3136" i="1"/>
  <c r="T3170" i="1"/>
  <c r="X3140" i="1"/>
  <c r="AA3139" i="1"/>
  <c r="Z3139" i="1"/>
  <c r="Y3139" i="1"/>
  <c r="AC3141" i="1"/>
  <c r="U3171" i="1"/>
  <c r="V3165" i="1"/>
  <c r="AH3135" i="1"/>
  <c r="AC3142" i="1"/>
  <c r="U3172" i="1"/>
  <c r="Z3172" i="1" s="1"/>
  <c r="V3170" i="1"/>
  <c r="AH3140" i="1"/>
  <c r="X3135" i="1"/>
  <c r="T3165" i="1"/>
  <c r="Y3142" i="1"/>
  <c r="AA3142" i="1"/>
  <c r="Z3142" i="1"/>
  <c r="AH3136" i="1"/>
  <c r="V3166" i="1"/>
  <c r="T3171" i="1"/>
  <c r="X3141" i="1"/>
  <c r="X3133" i="1"/>
  <c r="T3163" i="1"/>
  <c r="AC3138" i="1"/>
  <c r="U3168" i="1"/>
  <c r="AH3142" i="1"/>
  <c r="V3172" i="1"/>
  <c r="U3163" i="1"/>
  <c r="AC3133" i="1"/>
  <c r="P3143" i="1"/>
  <c r="K3152" i="1" s="1"/>
  <c r="N3154" i="1" s="1"/>
  <c r="U3169" i="1"/>
  <c r="AC3139" i="1"/>
  <c r="AE3136" i="1"/>
  <c r="AD3136" i="1"/>
  <c r="AF3136" i="1"/>
  <c r="AF3140" i="1"/>
  <c r="AE3140" i="1"/>
  <c r="AD3140" i="1"/>
  <c r="AA3138" i="1"/>
  <c r="Z3138" i="1"/>
  <c r="Y3138" i="1"/>
  <c r="AC3134" i="1"/>
  <c r="U3164" i="1"/>
  <c r="AH3138" i="1"/>
  <c r="V3168" i="1"/>
  <c r="AA3134" i="1"/>
  <c r="Z3134" i="1"/>
  <c r="Y3134" i="1"/>
  <c r="AH3133" i="1"/>
  <c r="Q3143" i="1"/>
  <c r="L3152" i="1" s="1"/>
  <c r="N3155" i="1" s="1"/>
  <c r="V3163" i="1"/>
  <c r="AH3139" i="1"/>
  <c r="V3169" i="1"/>
  <c r="AI3133" i="1" l="1"/>
  <c r="AJ3133" i="1"/>
  <c r="AK3133" i="1"/>
  <c r="AD3133" i="1"/>
  <c r="AF3133" i="1"/>
  <c r="AE3133" i="1"/>
  <c r="Y3141" i="1"/>
  <c r="AA3141" i="1"/>
  <c r="Z3141" i="1"/>
  <c r="Y3135" i="1"/>
  <c r="AA3135" i="1"/>
  <c r="Z3135" i="1"/>
  <c r="AF3142" i="1"/>
  <c r="AE3142" i="1"/>
  <c r="AD3142" i="1"/>
  <c r="AD3141" i="1"/>
  <c r="AF3141" i="1"/>
  <c r="AE3141" i="1"/>
  <c r="AA3140" i="1"/>
  <c r="Z3140" i="1"/>
  <c r="Y3140" i="1"/>
  <c r="AK3134" i="1"/>
  <c r="AJ3134" i="1"/>
  <c r="AJ3143" i="1" s="1"/>
  <c r="L3154" i="1" s="1"/>
  <c r="P3155" i="1" s="1"/>
  <c r="P3165" i="1" s="1"/>
  <c r="P3187" i="1" s="1"/>
  <c r="AI3134" i="1"/>
  <c r="AJ3139" i="1"/>
  <c r="AI3139" i="1"/>
  <c r="AK3139" i="1"/>
  <c r="AD3138" i="1"/>
  <c r="AF3138" i="1"/>
  <c r="AE3138" i="1"/>
  <c r="AI3140" i="1"/>
  <c r="AK3140" i="1"/>
  <c r="AJ3140" i="1"/>
  <c r="AI3135" i="1"/>
  <c r="AK3135" i="1"/>
  <c r="AJ3135" i="1"/>
  <c r="AF3134" i="1"/>
  <c r="AE3134" i="1"/>
  <c r="AD3134" i="1"/>
  <c r="AD3143" i="1" s="1"/>
  <c r="K3153" i="1" s="1"/>
  <c r="AJ3138" i="1"/>
  <c r="AI3138" i="1"/>
  <c r="AK3138" i="1"/>
  <c r="AE3139" i="1"/>
  <c r="AD3139" i="1"/>
  <c r="AF3139" i="1"/>
  <c r="AI3137" i="1"/>
  <c r="AJ3137" i="1"/>
  <c r="AK3137" i="1"/>
  <c r="AD3137" i="1"/>
  <c r="AF3137" i="1"/>
  <c r="AE3137" i="1"/>
  <c r="AJ3142" i="1"/>
  <c r="AI3142" i="1"/>
  <c r="AK3142" i="1"/>
  <c r="Z3133" i="1"/>
  <c r="Z3143" i="1" s="1"/>
  <c r="J3154" i="1" s="1"/>
  <c r="Y3133" i="1"/>
  <c r="Y3143" i="1" s="1"/>
  <c r="J3153" i="1" s="1"/>
  <c r="O3153" i="1" s="1"/>
  <c r="O3163" i="1" s="1"/>
  <c r="AA3133" i="1"/>
  <c r="AA3143" i="1" s="1"/>
  <c r="AI3136" i="1"/>
  <c r="AK3136" i="1"/>
  <c r="AJ3136" i="1"/>
  <c r="AK3143" i="1"/>
  <c r="L3155" i="1" s="1"/>
  <c r="Q3155" i="1" s="1"/>
  <c r="Q3165" i="1" s="1"/>
  <c r="Q3187" i="1" s="1"/>
  <c r="L3153" i="1" l="1"/>
  <c r="J3155" i="1"/>
  <c r="O3154" i="1"/>
  <c r="O3164" i="1" s="1"/>
  <c r="P3153" i="1"/>
  <c r="P3163" i="1" s="1"/>
  <c r="P3185" i="1" s="1"/>
  <c r="O3185" i="1"/>
  <c r="AE3143" i="1"/>
  <c r="K3154" i="1" s="1"/>
  <c r="P3154" i="1" s="1"/>
  <c r="P3164" i="1" s="1"/>
  <c r="P3186" i="1" s="1"/>
  <c r="AF3143" i="1"/>
  <c r="K3155" i="1" s="1"/>
  <c r="Q3154" i="1" s="1"/>
  <c r="Q3164" i="1" s="1"/>
  <c r="Q3186" i="1" s="1"/>
  <c r="AI3143" i="1"/>
  <c r="O3186" i="1" l="1"/>
  <c r="Z3165" i="1"/>
  <c r="Z3163" i="1"/>
  <c r="Z3168" i="1"/>
  <c r="Z3169" i="1"/>
  <c r="Z3166" i="1"/>
  <c r="Z3164" i="1"/>
  <c r="Z3170" i="1"/>
  <c r="Z3167" i="1"/>
  <c r="Z3171" i="1"/>
  <c r="O3155" i="1"/>
  <c r="O3165" i="1" s="1"/>
  <c r="Q3153" i="1"/>
  <c r="Q3163" i="1" s="1"/>
  <c r="Y3166" i="1" s="1"/>
  <c r="Q3185" i="1" l="1"/>
  <c r="Y3169" i="1"/>
  <c r="Y3171" i="1"/>
  <c r="Y3165" i="1"/>
  <c r="AB3165" i="1" s="1"/>
  <c r="Y3164" i="1"/>
  <c r="Y3163" i="1"/>
  <c r="Y3172" i="1"/>
  <c r="O3187" i="1"/>
  <c r="AA3164" i="1"/>
  <c r="AA3170" i="1"/>
  <c r="AA3172" i="1"/>
  <c r="AA3166" i="1"/>
  <c r="AB3166" i="1" s="1"/>
  <c r="AA3165" i="1"/>
  <c r="AA3169" i="1"/>
  <c r="AA3171" i="1"/>
  <c r="AA3168" i="1"/>
  <c r="AA3167" i="1"/>
  <c r="AA3163" i="1"/>
  <c r="Y3167" i="1"/>
  <c r="AB3167" i="1" s="1"/>
  <c r="U3185" i="1"/>
  <c r="U3190" i="1"/>
  <c r="U3191" i="1"/>
  <c r="U3188" i="1"/>
  <c r="U3187" i="1"/>
  <c r="U3194" i="1"/>
  <c r="U3186" i="1"/>
  <c r="U3193" i="1"/>
  <c r="U3192" i="1"/>
  <c r="U3189" i="1"/>
  <c r="Y3168" i="1"/>
  <c r="AB3168" i="1" s="1"/>
  <c r="Y3170" i="1"/>
  <c r="AB3170" i="1" s="1"/>
  <c r="AB3172" i="1" l="1"/>
  <c r="AB3171" i="1"/>
  <c r="AB3163" i="1"/>
  <c r="AB3169" i="1"/>
  <c r="AB3164" i="1"/>
  <c r="T3193" i="1"/>
  <c r="T3191" i="1"/>
  <c r="T3188" i="1"/>
  <c r="T3185" i="1"/>
  <c r="T3186" i="1"/>
  <c r="T3194" i="1"/>
  <c r="T3189" i="1"/>
  <c r="T3192" i="1"/>
  <c r="T3187" i="1"/>
  <c r="T3190" i="1"/>
  <c r="V3193" i="1"/>
  <c r="V3186" i="1"/>
  <c r="V3191" i="1"/>
  <c r="V3189" i="1"/>
  <c r="V3185" i="1"/>
  <c r="V3188" i="1"/>
  <c r="V3190" i="1"/>
  <c r="V3187" i="1"/>
  <c r="V3192" i="1"/>
  <c r="V3194" i="1"/>
  <c r="AA3190" i="1" l="1"/>
  <c r="L3210" i="1" s="1"/>
  <c r="Q3210" i="1" s="1"/>
  <c r="W3190" i="1"/>
  <c r="Z3190" i="1" s="1"/>
  <c r="K3210" i="1" s="1"/>
  <c r="P3210" i="1" s="1"/>
  <c r="Y3190" i="1"/>
  <c r="J3210" i="1" s="1"/>
  <c r="O3210" i="1" s="1"/>
  <c r="W3194" i="1"/>
  <c r="W3191" i="1"/>
  <c r="Y3191" i="1" s="1"/>
  <c r="J3211" i="1" s="1"/>
  <c r="O3211" i="1" s="1"/>
  <c r="W3187" i="1"/>
  <c r="Y3187" i="1" s="1"/>
  <c r="J3207" i="1" s="1"/>
  <c r="O3207" i="1" s="1"/>
  <c r="W3186" i="1"/>
  <c r="W3193" i="1"/>
  <c r="Y3193" i="1" s="1"/>
  <c r="J3213" i="1" s="1"/>
  <c r="O3213" i="1" s="1"/>
  <c r="AA3185" i="1"/>
  <c r="L3205" i="1" s="1"/>
  <c r="Q3205" i="1" s="1"/>
  <c r="W3192" i="1"/>
  <c r="Z3192" i="1" s="1"/>
  <c r="K3212" i="1" s="1"/>
  <c r="P3212" i="1" s="1"/>
  <c r="Y3192" i="1"/>
  <c r="J3212" i="1" s="1"/>
  <c r="O3212" i="1" s="1"/>
  <c r="W3185" i="1"/>
  <c r="Z3185" i="1" s="1"/>
  <c r="K3205" i="1" s="1"/>
  <c r="P3205" i="1" s="1"/>
  <c r="Y3185" i="1"/>
  <c r="J3205" i="1" s="1"/>
  <c r="O3205" i="1" s="1"/>
  <c r="AB3173" i="1"/>
  <c r="AE3163" i="1" s="1"/>
  <c r="AA3194" i="1"/>
  <c r="L3214" i="1" s="1"/>
  <c r="Q3214" i="1" s="1"/>
  <c r="W3189" i="1"/>
  <c r="Y3189" i="1"/>
  <c r="J3209" i="1" s="1"/>
  <c r="O3209" i="1" s="1"/>
  <c r="W3188" i="1"/>
  <c r="Z3188" i="1" s="1"/>
  <c r="K3208" i="1" s="1"/>
  <c r="P3208" i="1" s="1"/>
  <c r="T3243" i="1" l="1"/>
  <c r="X3213" i="1"/>
  <c r="T3237" i="1"/>
  <c r="X3207" i="1"/>
  <c r="T3241" i="1"/>
  <c r="X3211" i="1"/>
  <c r="T3242" i="1"/>
  <c r="X3212" i="1"/>
  <c r="AA3188" i="1"/>
  <c r="L3208" i="1" s="1"/>
  <c r="Q3208" i="1" s="1"/>
  <c r="AA3186" i="1"/>
  <c r="L3206" i="1" s="1"/>
  <c r="Q3206" i="1" s="1"/>
  <c r="Z3186" i="1"/>
  <c r="K3206" i="1" s="1"/>
  <c r="P3206" i="1" s="1"/>
  <c r="Y3188" i="1"/>
  <c r="J3208" i="1" s="1"/>
  <c r="O3208" i="1" s="1"/>
  <c r="AE3234" i="1"/>
  <c r="AE3164" i="1"/>
  <c r="AC3212" i="1"/>
  <c r="U3242" i="1"/>
  <c r="Y3194" i="1"/>
  <c r="J3214" i="1" s="1"/>
  <c r="O3214" i="1" s="1"/>
  <c r="Z3194" i="1"/>
  <c r="K3214" i="1" s="1"/>
  <c r="P3214" i="1" s="1"/>
  <c r="AC3208" i="1"/>
  <c r="U3238" i="1"/>
  <c r="V3235" i="1"/>
  <c r="AH3205" i="1"/>
  <c r="X3210" i="1"/>
  <c r="T3240" i="1"/>
  <c r="T3239" i="1"/>
  <c r="X3209" i="1"/>
  <c r="X3205" i="1"/>
  <c r="T3235" i="1"/>
  <c r="AA3193" i="1"/>
  <c r="L3213" i="1" s="1"/>
  <c r="Q3213" i="1" s="1"/>
  <c r="Z3193" i="1"/>
  <c r="K3213" i="1" s="1"/>
  <c r="P3213" i="1" s="1"/>
  <c r="AA3187" i="1"/>
  <c r="L3207" i="1" s="1"/>
  <c r="Q3207" i="1" s="1"/>
  <c r="Q3215" i="1" s="1"/>
  <c r="L3224" i="1" s="1"/>
  <c r="N3227" i="1" s="1"/>
  <c r="Z3187" i="1"/>
  <c r="K3207" i="1" s="1"/>
  <c r="P3207" i="1" s="1"/>
  <c r="AA3189" i="1"/>
  <c r="L3209" i="1" s="1"/>
  <c r="Q3209" i="1" s="1"/>
  <c r="Z3189" i="1"/>
  <c r="K3209" i="1" s="1"/>
  <c r="P3209" i="1" s="1"/>
  <c r="U3235" i="1"/>
  <c r="AC3205" i="1"/>
  <c r="AA3192" i="1"/>
  <c r="L3212" i="1" s="1"/>
  <c r="Q3212" i="1" s="1"/>
  <c r="Y3186" i="1"/>
  <c r="J3206" i="1" s="1"/>
  <c r="O3206" i="1" s="1"/>
  <c r="AC3210" i="1"/>
  <c r="U3240" i="1"/>
  <c r="AH3214" i="1"/>
  <c r="V3244" i="1"/>
  <c r="AA3191" i="1"/>
  <c r="L3211" i="1" s="1"/>
  <c r="Q3211" i="1" s="1"/>
  <c r="Z3191" i="1"/>
  <c r="K3211" i="1" s="1"/>
  <c r="P3211" i="1" s="1"/>
  <c r="AH3210" i="1"/>
  <c r="V3240" i="1"/>
  <c r="X3206" i="1" l="1"/>
  <c r="T3236" i="1"/>
  <c r="AJ3210" i="1"/>
  <c r="AI3210" i="1"/>
  <c r="AK3210" i="1"/>
  <c r="AJ3214" i="1"/>
  <c r="AI3214" i="1"/>
  <c r="AK3214" i="1"/>
  <c r="V3242" i="1"/>
  <c r="AH3212" i="1"/>
  <c r="U3239" i="1"/>
  <c r="AC3209" i="1"/>
  <c r="U3243" i="1"/>
  <c r="AC3213" i="1"/>
  <c r="AA3205" i="1"/>
  <c r="Z3205" i="1"/>
  <c r="Y3205" i="1"/>
  <c r="Z3210" i="1"/>
  <c r="Y3210" i="1"/>
  <c r="AA3210" i="1"/>
  <c r="T3238" i="1"/>
  <c r="X3208" i="1"/>
  <c r="Z3212" i="1"/>
  <c r="Y3212" i="1"/>
  <c r="AA3212" i="1"/>
  <c r="Z3207" i="1"/>
  <c r="Y3207" i="1"/>
  <c r="AA3207" i="1"/>
  <c r="AH3209" i="1"/>
  <c r="V3239" i="1"/>
  <c r="AE3208" i="1"/>
  <c r="AD3208" i="1"/>
  <c r="AF3208" i="1"/>
  <c r="AF3212" i="1"/>
  <c r="AE3212" i="1"/>
  <c r="AD3212" i="1"/>
  <c r="U3236" i="1"/>
  <c r="AC3206" i="1"/>
  <c r="U3241" i="1"/>
  <c r="AC3211" i="1"/>
  <c r="P3215" i="1"/>
  <c r="K3224" i="1" s="1"/>
  <c r="N3226" i="1" s="1"/>
  <c r="AH3213" i="1"/>
  <c r="V3243" i="1"/>
  <c r="Y3209" i="1"/>
  <c r="AA3209" i="1"/>
  <c r="Z3209" i="1"/>
  <c r="V3241" i="1"/>
  <c r="AH3211" i="1"/>
  <c r="AE3210" i="1"/>
  <c r="AD3210" i="1"/>
  <c r="AF3210" i="1"/>
  <c r="AD3205" i="1"/>
  <c r="AF3205" i="1"/>
  <c r="AE3205" i="1"/>
  <c r="U3237" i="1"/>
  <c r="AC3207" i="1"/>
  <c r="O3215" i="1"/>
  <c r="J3224" i="1" s="1"/>
  <c r="N3225" i="1" s="1"/>
  <c r="AJ3205" i="1"/>
  <c r="AK3205" i="1"/>
  <c r="AI3205" i="1"/>
  <c r="AC3214" i="1"/>
  <c r="U3244" i="1"/>
  <c r="Z3244" i="1" s="1"/>
  <c r="AH3206" i="1"/>
  <c r="V3236" i="1"/>
  <c r="Z3211" i="1"/>
  <c r="Y3211" i="1"/>
  <c r="AA3211" i="1"/>
  <c r="Y3213" i="1"/>
  <c r="AA3213" i="1"/>
  <c r="Z3213" i="1"/>
  <c r="V3237" i="1"/>
  <c r="AH3207" i="1"/>
  <c r="X3214" i="1"/>
  <c r="T3244" i="1"/>
  <c r="V3238" i="1"/>
  <c r="AH3208" i="1"/>
  <c r="Y3214" i="1" l="1"/>
  <c r="AA3214" i="1"/>
  <c r="Z3214" i="1"/>
  <c r="AK3207" i="1"/>
  <c r="AJ3207" i="1"/>
  <c r="AI3207" i="1"/>
  <c r="AD3207" i="1"/>
  <c r="AF3207" i="1"/>
  <c r="AE3207" i="1"/>
  <c r="AJ3211" i="1"/>
  <c r="AI3211" i="1"/>
  <c r="AK3211" i="1"/>
  <c r="AF3211" i="1"/>
  <c r="AE3211" i="1"/>
  <c r="AD3211" i="1"/>
  <c r="AD3209" i="1"/>
  <c r="AF3209" i="1"/>
  <c r="AE3209" i="1"/>
  <c r="AJ3208" i="1"/>
  <c r="AI3208" i="1"/>
  <c r="AK3208" i="1"/>
  <c r="AK3206" i="1"/>
  <c r="AK3215" i="1" s="1"/>
  <c r="L3227" i="1" s="1"/>
  <c r="Q3227" i="1" s="1"/>
  <c r="Q3237" i="1" s="1"/>
  <c r="Q3259" i="1" s="1"/>
  <c r="AJ3206" i="1"/>
  <c r="AI3206" i="1"/>
  <c r="AI3213" i="1"/>
  <c r="AJ3213" i="1"/>
  <c r="AK3213" i="1"/>
  <c r="AF3206" i="1"/>
  <c r="AE3206" i="1"/>
  <c r="AE3215" i="1" s="1"/>
  <c r="K3226" i="1" s="1"/>
  <c r="P3226" i="1" s="1"/>
  <c r="P3236" i="1" s="1"/>
  <c r="P3258" i="1" s="1"/>
  <c r="AD3206" i="1"/>
  <c r="Z3208" i="1"/>
  <c r="Y3208" i="1"/>
  <c r="AA3208" i="1"/>
  <c r="AF3213" i="1"/>
  <c r="AE3213" i="1"/>
  <c r="AD3213" i="1"/>
  <c r="AJ3212" i="1"/>
  <c r="AI3212" i="1"/>
  <c r="AK3212" i="1"/>
  <c r="AD3214" i="1"/>
  <c r="AF3214" i="1"/>
  <c r="AE3214" i="1"/>
  <c r="AI3209" i="1"/>
  <c r="AI3215" i="1" s="1"/>
  <c r="AJ3209" i="1"/>
  <c r="AJ3215" i="1" s="1"/>
  <c r="L3226" i="1" s="1"/>
  <c r="P3227" i="1" s="1"/>
  <c r="P3237" i="1" s="1"/>
  <c r="P3259" i="1" s="1"/>
  <c r="AK3209" i="1"/>
  <c r="Y3206" i="1"/>
  <c r="Y3215" i="1" s="1"/>
  <c r="J3225" i="1" s="1"/>
  <c r="O3225" i="1" s="1"/>
  <c r="O3235" i="1" s="1"/>
  <c r="AA3206" i="1"/>
  <c r="AA3215" i="1" s="1"/>
  <c r="Z3206" i="1"/>
  <c r="Z3215" i="1" s="1"/>
  <c r="J3226" i="1" s="1"/>
  <c r="J3227" i="1" l="1"/>
  <c r="L3225" i="1"/>
  <c r="O3257" i="1"/>
  <c r="AD3215" i="1"/>
  <c r="K3225" i="1" s="1"/>
  <c r="AF3215" i="1"/>
  <c r="K3227" i="1" s="1"/>
  <c r="Q3226" i="1" s="1"/>
  <c r="Q3236" i="1" s="1"/>
  <c r="Q3258" i="1" s="1"/>
  <c r="P3225" i="1" l="1"/>
  <c r="P3235" i="1" s="1"/>
  <c r="O3226" i="1"/>
  <c r="O3236" i="1" s="1"/>
  <c r="O3227" i="1"/>
  <c r="O3237" i="1" s="1"/>
  <c r="P3257" i="1" l="1"/>
  <c r="Y3241" i="1"/>
  <c r="Y3243" i="1"/>
  <c r="O3258" i="1"/>
  <c r="Z3236" i="1"/>
  <c r="Z3235" i="1"/>
  <c r="Z3242" i="1"/>
  <c r="Z3237" i="1"/>
  <c r="Z3239" i="1"/>
  <c r="Z3238" i="1"/>
  <c r="Z3241" i="1"/>
  <c r="Z3240" i="1"/>
  <c r="Z3243" i="1"/>
  <c r="Q3225" i="1"/>
  <c r="Q3235" i="1" s="1"/>
  <c r="Y3240" i="1" s="1"/>
  <c r="AB3240" i="1" s="1"/>
  <c r="O3259" i="1"/>
  <c r="AA3238" i="1"/>
  <c r="AA3237" i="1"/>
  <c r="AA3236" i="1"/>
  <c r="AA3242" i="1"/>
  <c r="AA3240" i="1"/>
  <c r="AA3239" i="1"/>
  <c r="AA3244" i="1"/>
  <c r="AA3235" i="1"/>
  <c r="AA3243" i="1"/>
  <c r="AA3241" i="1"/>
  <c r="AB3241" i="1" l="1"/>
  <c r="U3263" i="1"/>
  <c r="U3262" i="1"/>
  <c r="U3265" i="1"/>
  <c r="U3266" i="1"/>
  <c r="U3258" i="1"/>
  <c r="U3260" i="1"/>
  <c r="U3257" i="1"/>
  <c r="U3264" i="1"/>
  <c r="U3261" i="1"/>
  <c r="U3259" i="1"/>
  <c r="Y3236" i="1"/>
  <c r="AB3236" i="1" s="1"/>
  <c r="Y3242" i="1"/>
  <c r="AB3242" i="1" s="1"/>
  <c r="AB3243" i="1"/>
  <c r="V3261" i="1"/>
  <c r="V3260" i="1"/>
  <c r="V3264" i="1"/>
  <c r="V3259" i="1"/>
  <c r="V3263" i="1"/>
  <c r="V3258" i="1"/>
  <c r="V3262" i="1"/>
  <c r="V3266" i="1"/>
  <c r="V3265" i="1"/>
  <c r="V3257" i="1"/>
  <c r="Y3244" i="1"/>
  <c r="AB3244" i="1" s="1"/>
  <c r="Y3235" i="1"/>
  <c r="AB3235" i="1" s="1"/>
  <c r="Y3237" i="1"/>
  <c r="AB3237" i="1" s="1"/>
  <c r="Q3257" i="1"/>
  <c r="Y3238" i="1"/>
  <c r="AB3238" i="1" s="1"/>
  <c r="Y3239" i="1"/>
  <c r="AB3239" i="1" s="1"/>
  <c r="T3264" i="1"/>
  <c r="W3264" i="1" s="1"/>
  <c r="Y3264" i="1" s="1"/>
  <c r="J3284" i="1" s="1"/>
  <c r="O3284" i="1" s="1"/>
  <c r="T3262" i="1"/>
  <c r="T3257" i="1"/>
  <c r="T3258" i="1"/>
  <c r="W3258" i="1" s="1"/>
  <c r="Y3258" i="1" s="1"/>
  <c r="J3278" i="1" s="1"/>
  <c r="O3278" i="1" s="1"/>
  <c r="T3263" i="1"/>
  <c r="T3259" i="1"/>
  <c r="T3266" i="1"/>
  <c r="T3261" i="1"/>
  <c r="T3265" i="1"/>
  <c r="T3260" i="1"/>
  <c r="X3284" i="1" l="1"/>
  <c r="T3314" i="1"/>
  <c r="X3278" i="1"/>
  <c r="T3308" i="1"/>
  <c r="AB3245" i="1"/>
  <c r="AE3235" i="1" s="1"/>
  <c r="W3263" i="1"/>
  <c r="Z3263" i="1" s="1"/>
  <c r="K3283" i="1" s="1"/>
  <c r="P3283" i="1" s="1"/>
  <c r="W3261" i="1"/>
  <c r="Y3261" i="1" s="1"/>
  <c r="J3281" i="1" s="1"/>
  <c r="O3281" i="1" s="1"/>
  <c r="W3257" i="1"/>
  <c r="Z3257" i="1" s="1"/>
  <c r="K3277" i="1" s="1"/>
  <c r="P3277" i="1" s="1"/>
  <c r="AA3264" i="1"/>
  <c r="L3284" i="1" s="1"/>
  <c r="Q3284" i="1" s="1"/>
  <c r="Z3261" i="1"/>
  <c r="K3281" i="1" s="1"/>
  <c r="P3281" i="1" s="1"/>
  <c r="Z3258" i="1"/>
  <c r="K3278" i="1" s="1"/>
  <c r="P3278" i="1" s="1"/>
  <c r="W3265" i="1"/>
  <c r="Z3265" i="1" s="1"/>
  <c r="K3285" i="1" s="1"/>
  <c r="P3285" i="1" s="1"/>
  <c r="Y3265" i="1"/>
  <c r="J3285" i="1" s="1"/>
  <c r="O3285" i="1" s="1"/>
  <c r="AA3261" i="1"/>
  <c r="L3281" i="1" s="1"/>
  <c r="Q3281" i="1" s="1"/>
  <c r="W3266" i="1"/>
  <c r="AA3266" i="1" s="1"/>
  <c r="L3286" i="1" s="1"/>
  <c r="Q3286" i="1" s="1"/>
  <c r="W3260" i="1"/>
  <c r="Z3260" i="1" s="1"/>
  <c r="K3280" i="1" s="1"/>
  <c r="P3280" i="1" s="1"/>
  <c r="Y3260" i="1"/>
  <c r="J3280" i="1" s="1"/>
  <c r="O3280" i="1" s="1"/>
  <c r="W3259" i="1"/>
  <c r="Z3259" i="1" s="1"/>
  <c r="K3279" i="1" s="1"/>
  <c r="P3279" i="1" s="1"/>
  <c r="Y3259" i="1"/>
  <c r="J3279" i="1" s="1"/>
  <c r="O3279" i="1" s="1"/>
  <c r="W3262" i="1"/>
  <c r="Z3262" i="1" s="1"/>
  <c r="K3282" i="1" s="1"/>
  <c r="P3282" i="1" s="1"/>
  <c r="AA3258" i="1"/>
  <c r="L3278" i="1" s="1"/>
  <c r="Q3278" i="1" s="1"/>
  <c r="AA3260" i="1"/>
  <c r="L3280" i="1" s="1"/>
  <c r="Q3280" i="1" s="1"/>
  <c r="Z3264" i="1"/>
  <c r="K3284" i="1" s="1"/>
  <c r="P3284" i="1" s="1"/>
  <c r="T3310" i="1" l="1"/>
  <c r="X3280" i="1"/>
  <c r="U3313" i="1"/>
  <c r="AC3283" i="1"/>
  <c r="AA3278" i="1"/>
  <c r="Z3278" i="1"/>
  <c r="Y3278" i="1"/>
  <c r="Y3262" i="1"/>
  <c r="J3282" i="1" s="1"/>
  <c r="O3282" i="1" s="1"/>
  <c r="T3315" i="1"/>
  <c r="X3285" i="1"/>
  <c r="V3314" i="1"/>
  <c r="AH3284" i="1"/>
  <c r="T3311" i="1"/>
  <c r="X3281" i="1"/>
  <c r="AA3259" i="1"/>
  <c r="L3279" i="1" s="1"/>
  <c r="Q3279" i="1" s="1"/>
  <c r="AA3263" i="1"/>
  <c r="L3283" i="1" s="1"/>
  <c r="Q3283" i="1" s="1"/>
  <c r="AC3282" i="1"/>
  <c r="U3312" i="1"/>
  <c r="U3307" i="1"/>
  <c r="AC3277" i="1"/>
  <c r="U3310" i="1"/>
  <c r="AC3280" i="1"/>
  <c r="X3279" i="1"/>
  <c r="T3309" i="1"/>
  <c r="U3315" i="1"/>
  <c r="AC3285" i="1"/>
  <c r="AA3262" i="1"/>
  <c r="L3282" i="1" s="1"/>
  <c r="Q3282" i="1" s="1"/>
  <c r="AA3265" i="1"/>
  <c r="L3285" i="1" s="1"/>
  <c r="Q3285" i="1" s="1"/>
  <c r="AE3306" i="1"/>
  <c r="AE3236" i="1"/>
  <c r="U3314" i="1"/>
  <c r="AC3284" i="1"/>
  <c r="AH3281" i="1"/>
  <c r="V3311" i="1"/>
  <c r="U3311" i="1"/>
  <c r="AC3281" i="1"/>
  <c r="V3310" i="1"/>
  <c r="AH3280" i="1"/>
  <c r="AH3278" i="1"/>
  <c r="V3308" i="1"/>
  <c r="AH3286" i="1"/>
  <c r="V3316" i="1"/>
  <c r="Z3266" i="1"/>
  <c r="K3286" i="1" s="1"/>
  <c r="P3286" i="1" s="1"/>
  <c r="AA3257" i="1"/>
  <c r="L3277" i="1" s="1"/>
  <c r="Q3277" i="1" s="1"/>
  <c r="U3309" i="1"/>
  <c r="AC3279" i="1"/>
  <c r="Y3266" i="1"/>
  <c r="J3286" i="1" s="1"/>
  <c r="O3286" i="1" s="1"/>
  <c r="AC3278" i="1"/>
  <c r="U3308" i="1"/>
  <c r="Y3257" i="1"/>
  <c r="J3277" i="1" s="1"/>
  <c r="O3277" i="1" s="1"/>
  <c r="Y3263" i="1"/>
  <c r="J3283" i="1" s="1"/>
  <c r="O3283" i="1" s="1"/>
  <c r="Y3284" i="1"/>
  <c r="AA3284" i="1"/>
  <c r="Z3284" i="1"/>
  <c r="X3286" i="1" l="1"/>
  <c r="T3316" i="1"/>
  <c r="AK3278" i="1"/>
  <c r="AJ3278" i="1"/>
  <c r="AI3278" i="1"/>
  <c r="AH3283" i="1"/>
  <c r="V3313" i="1"/>
  <c r="AJ3284" i="1"/>
  <c r="AI3284" i="1"/>
  <c r="AK3284" i="1"/>
  <c r="O3287" i="1"/>
  <c r="J3296" i="1" s="1"/>
  <c r="N3297" i="1" s="1"/>
  <c r="T3307" i="1"/>
  <c r="X3277" i="1"/>
  <c r="AI3280" i="1"/>
  <c r="AK3280" i="1"/>
  <c r="AJ3280" i="1"/>
  <c r="AF3285" i="1"/>
  <c r="AE3285" i="1"/>
  <c r="AD3285" i="1"/>
  <c r="AD3280" i="1"/>
  <c r="AF3280" i="1"/>
  <c r="AE3280" i="1"/>
  <c r="V3309" i="1"/>
  <c r="AH3279" i="1"/>
  <c r="T3313" i="1"/>
  <c r="X3283" i="1"/>
  <c r="AH3282" i="1"/>
  <c r="V3312" i="1"/>
  <c r="AD3277" i="1"/>
  <c r="AF3277" i="1"/>
  <c r="AE3277" i="1"/>
  <c r="AD3283" i="1"/>
  <c r="AF3283" i="1"/>
  <c r="AE3283" i="1"/>
  <c r="AF3279" i="1"/>
  <c r="AE3279" i="1"/>
  <c r="AD3279" i="1"/>
  <c r="AJ3286" i="1"/>
  <c r="AI3286" i="1"/>
  <c r="AK3286" i="1"/>
  <c r="AI3281" i="1"/>
  <c r="AJ3281" i="1"/>
  <c r="AK3281" i="1"/>
  <c r="AA3281" i="1"/>
  <c r="Z3281" i="1"/>
  <c r="Y3281" i="1"/>
  <c r="Z3285" i="1"/>
  <c r="Y3285" i="1"/>
  <c r="AA3285" i="1"/>
  <c r="Z3280" i="1"/>
  <c r="Y3280" i="1"/>
  <c r="AA3280" i="1"/>
  <c r="U3316" i="1"/>
  <c r="Z3316" i="1" s="1"/>
  <c r="AC3286" i="1"/>
  <c r="AA3279" i="1"/>
  <c r="Z3279" i="1"/>
  <c r="Y3279" i="1"/>
  <c r="X3282" i="1"/>
  <c r="T3312" i="1"/>
  <c r="AF3278" i="1"/>
  <c r="AE3278" i="1"/>
  <c r="AD3278" i="1"/>
  <c r="Q3287" i="1"/>
  <c r="L3296" i="1" s="1"/>
  <c r="N3299" i="1" s="1"/>
  <c r="V3307" i="1"/>
  <c r="AH3277" i="1"/>
  <c r="AE3281" i="1"/>
  <c r="AD3281" i="1"/>
  <c r="AF3281" i="1"/>
  <c r="AE3284" i="1"/>
  <c r="AD3284" i="1"/>
  <c r="AF3284" i="1"/>
  <c r="AH3285" i="1"/>
  <c r="V3315" i="1"/>
  <c r="P3287" i="1"/>
  <c r="K3296" i="1" s="1"/>
  <c r="N3298" i="1" s="1"/>
  <c r="AF3282" i="1"/>
  <c r="AE3282" i="1"/>
  <c r="AD3282" i="1"/>
  <c r="Y3282" i="1" l="1"/>
  <c r="AA3282" i="1"/>
  <c r="Z3282" i="1"/>
  <c r="AE3286" i="1"/>
  <c r="AE3287" i="1" s="1"/>
  <c r="K3298" i="1" s="1"/>
  <c r="P3298" i="1" s="1"/>
  <c r="P3308" i="1" s="1"/>
  <c r="P3330" i="1" s="1"/>
  <c r="AD3286" i="1"/>
  <c r="AF3286" i="1"/>
  <c r="AK3282" i="1"/>
  <c r="AJ3282" i="1"/>
  <c r="AI3282" i="1"/>
  <c r="AJ3279" i="1"/>
  <c r="AI3279" i="1"/>
  <c r="AK3279" i="1"/>
  <c r="AF3287" i="1"/>
  <c r="K3299" i="1" s="1"/>
  <c r="Q3298" i="1" s="1"/>
  <c r="Q3308" i="1" s="1"/>
  <c r="Q3330" i="1" s="1"/>
  <c r="AA3283" i="1"/>
  <c r="Z3283" i="1"/>
  <c r="Y3283" i="1"/>
  <c r="AJ3283" i="1"/>
  <c r="AI3283" i="1"/>
  <c r="AK3283" i="1"/>
  <c r="AI3277" i="1"/>
  <c r="AJ3277" i="1"/>
  <c r="AJ3287" i="1" s="1"/>
  <c r="L3298" i="1" s="1"/>
  <c r="P3299" i="1" s="1"/>
  <c r="P3309" i="1" s="1"/>
  <c r="P3331" i="1" s="1"/>
  <c r="AK3277" i="1"/>
  <c r="AI3285" i="1"/>
  <c r="AJ3285" i="1"/>
  <c r="AK3285" i="1"/>
  <c r="AD3287" i="1"/>
  <c r="K3297" i="1" s="1"/>
  <c r="AA3277" i="1"/>
  <c r="AA3287" i="1" s="1"/>
  <c r="Z3277" i="1"/>
  <c r="Y3277" i="1"/>
  <c r="Z3286" i="1"/>
  <c r="Y3286" i="1"/>
  <c r="AA3286" i="1"/>
  <c r="O3298" i="1" l="1"/>
  <c r="O3308" i="1" s="1"/>
  <c r="AK3287" i="1"/>
  <c r="L3299" i="1" s="1"/>
  <c r="Q3299" i="1" s="1"/>
  <c r="Q3309" i="1" s="1"/>
  <c r="Q3331" i="1" s="1"/>
  <c r="L3297" i="1"/>
  <c r="J3299" i="1"/>
  <c r="Y3287" i="1"/>
  <c r="J3297" i="1" s="1"/>
  <c r="O3297" i="1" s="1"/>
  <c r="O3307" i="1" s="1"/>
  <c r="Z3287" i="1"/>
  <c r="J3298" i="1" s="1"/>
  <c r="AI3287" i="1"/>
  <c r="O3330" i="1" l="1"/>
  <c r="Z3312" i="1"/>
  <c r="Z3310" i="1"/>
  <c r="Z3314" i="1"/>
  <c r="Z3313" i="1"/>
  <c r="Z3311" i="1"/>
  <c r="Z3307" i="1"/>
  <c r="Z3308" i="1"/>
  <c r="Z3315" i="1"/>
  <c r="Z3309" i="1"/>
  <c r="O3299" i="1"/>
  <c r="O3309" i="1" s="1"/>
  <c r="O3329" i="1"/>
  <c r="P3297" i="1"/>
  <c r="P3307" i="1" s="1"/>
  <c r="P3329" i="1" s="1"/>
  <c r="O3331" i="1" l="1"/>
  <c r="AA3311" i="1"/>
  <c r="AA3315" i="1"/>
  <c r="AA3312" i="1"/>
  <c r="AA3307" i="1"/>
  <c r="AA3310" i="1"/>
  <c r="AA3308" i="1"/>
  <c r="AA3313" i="1"/>
  <c r="AA3314" i="1"/>
  <c r="AA3316" i="1"/>
  <c r="AA3309" i="1"/>
  <c r="Q3297" i="1"/>
  <c r="Q3307" i="1" s="1"/>
  <c r="Q3329" i="1" s="1"/>
  <c r="T3334" i="1" s="1"/>
  <c r="Y3312" i="1"/>
  <c r="AB3312" i="1" s="1"/>
  <c r="T3329" i="1"/>
  <c r="T3331" i="1"/>
  <c r="T3336" i="1"/>
  <c r="U3331" i="1"/>
  <c r="U3329" i="1"/>
  <c r="U3337" i="1"/>
  <c r="U3336" i="1"/>
  <c r="U3333" i="1"/>
  <c r="U3332" i="1"/>
  <c r="U3330" i="1"/>
  <c r="U3334" i="1"/>
  <c r="U3335" i="1"/>
  <c r="U3338" i="1"/>
  <c r="T3335" i="1" l="1"/>
  <c r="W3335" i="1" s="1"/>
  <c r="Y3335" i="1" s="1"/>
  <c r="J3355" i="1" s="1"/>
  <c r="O3355" i="1" s="1"/>
  <c r="T3338" i="1"/>
  <c r="T3337" i="1"/>
  <c r="Y3307" i="1"/>
  <c r="AB3307" i="1" s="1"/>
  <c r="Y3311" i="1"/>
  <c r="AB3311" i="1" s="1"/>
  <c r="T3332" i="1"/>
  <c r="T3330" i="1"/>
  <c r="Y3314" i="1"/>
  <c r="AB3314" i="1" s="1"/>
  <c r="Y3316" i="1"/>
  <c r="AB3316" i="1" s="1"/>
  <c r="Y3309" i="1"/>
  <c r="AB3309" i="1" s="1"/>
  <c r="V3333" i="1"/>
  <c r="V3337" i="1"/>
  <c r="V3338" i="1"/>
  <c r="V3332" i="1"/>
  <c r="V3336" i="1"/>
  <c r="W3336" i="1" s="1"/>
  <c r="V3330" i="1"/>
  <c r="V3331" i="1"/>
  <c r="V3335" i="1"/>
  <c r="V3334" i="1"/>
  <c r="V3329" i="1"/>
  <c r="W3329" i="1" s="1"/>
  <c r="W3331" i="1"/>
  <c r="Z3331" i="1" s="1"/>
  <c r="K3351" i="1" s="1"/>
  <c r="P3351" i="1" s="1"/>
  <c r="Y3331" i="1"/>
  <c r="J3351" i="1" s="1"/>
  <c r="O3351" i="1" s="1"/>
  <c r="T3333" i="1"/>
  <c r="Y3313" i="1"/>
  <c r="AB3313" i="1" s="1"/>
  <c r="Y3308" i="1"/>
  <c r="AB3308" i="1" s="1"/>
  <c r="Y3310" i="1"/>
  <c r="AB3310" i="1" s="1"/>
  <c r="Y3315" i="1"/>
  <c r="AB3315" i="1" s="1"/>
  <c r="Z3329" i="1" l="1"/>
  <c r="K3349" i="1" s="1"/>
  <c r="P3349" i="1" s="1"/>
  <c r="Y3329" i="1"/>
  <c r="J3349" i="1" s="1"/>
  <c r="O3349" i="1" s="1"/>
  <c r="AA3336" i="1"/>
  <c r="L3356" i="1" s="1"/>
  <c r="Q3356" i="1" s="1"/>
  <c r="Y3336" i="1"/>
  <c r="J3356" i="1" s="1"/>
  <c r="O3356" i="1" s="1"/>
  <c r="Z3336" i="1"/>
  <c r="K3356" i="1" s="1"/>
  <c r="P3356" i="1" s="1"/>
  <c r="W3333" i="1"/>
  <c r="Z3333" i="1" s="1"/>
  <c r="K3353" i="1" s="1"/>
  <c r="P3353" i="1" s="1"/>
  <c r="Y3333" i="1"/>
  <c r="J3353" i="1" s="1"/>
  <c r="O3353" i="1" s="1"/>
  <c r="AA3335" i="1"/>
  <c r="L3355" i="1" s="1"/>
  <c r="Q3355" i="1" s="1"/>
  <c r="W3332" i="1"/>
  <c r="AB3317" i="1"/>
  <c r="AE3307" i="1" s="1"/>
  <c r="T3385" i="1"/>
  <c r="X3355" i="1"/>
  <c r="AC3351" i="1"/>
  <c r="U3381" i="1"/>
  <c r="AA3331" i="1"/>
  <c r="L3351" i="1" s="1"/>
  <c r="Q3351" i="1" s="1"/>
  <c r="W3337" i="1"/>
  <c r="T3381" i="1"/>
  <c r="X3351" i="1"/>
  <c r="W3330" i="1"/>
  <c r="Z3330" i="1" s="1"/>
  <c r="K3350" i="1" s="1"/>
  <c r="P3350" i="1" s="1"/>
  <c r="Y3330" i="1"/>
  <c r="J3350" i="1" s="1"/>
  <c r="O3350" i="1" s="1"/>
  <c r="Z3335" i="1"/>
  <c r="K3355" i="1" s="1"/>
  <c r="P3355" i="1" s="1"/>
  <c r="AA3329" i="1"/>
  <c r="L3349" i="1" s="1"/>
  <c r="Q3349" i="1" s="1"/>
  <c r="AA3330" i="1"/>
  <c r="L3350" i="1" s="1"/>
  <c r="Q3350" i="1" s="1"/>
  <c r="AA3337" i="1"/>
  <c r="L3357" i="1" s="1"/>
  <c r="Q3357" i="1" s="1"/>
  <c r="W3338" i="1"/>
  <c r="W3334" i="1"/>
  <c r="AA3338" i="1" l="1"/>
  <c r="L3358" i="1" s="1"/>
  <c r="Q3358" i="1" s="1"/>
  <c r="Z3338" i="1"/>
  <c r="K3358" i="1" s="1"/>
  <c r="P3358" i="1" s="1"/>
  <c r="AF3351" i="1"/>
  <c r="AE3351" i="1"/>
  <c r="AD3351" i="1"/>
  <c r="T3383" i="1"/>
  <c r="X3353" i="1"/>
  <c r="X3350" i="1"/>
  <c r="T3380" i="1"/>
  <c r="Y3337" i="1"/>
  <c r="J3357" i="1" s="1"/>
  <c r="O3357" i="1" s="1"/>
  <c r="Z3337" i="1"/>
  <c r="K3357" i="1" s="1"/>
  <c r="P3357" i="1" s="1"/>
  <c r="Y3355" i="1"/>
  <c r="AA3355" i="1"/>
  <c r="Z3355" i="1"/>
  <c r="Y3332" i="1"/>
  <c r="J3352" i="1" s="1"/>
  <c r="O3352" i="1" s="1"/>
  <c r="Z3332" i="1"/>
  <c r="K3352" i="1" s="1"/>
  <c r="P3352" i="1" s="1"/>
  <c r="P3359" i="1" s="1"/>
  <c r="K3368" i="1" s="1"/>
  <c r="N3370" i="1" s="1"/>
  <c r="U3383" i="1"/>
  <c r="AC3353" i="1"/>
  <c r="V3386" i="1"/>
  <c r="AH3356" i="1"/>
  <c r="AE3378" i="1"/>
  <c r="AE3308" i="1"/>
  <c r="AH3357" i="1"/>
  <c r="V3387" i="1"/>
  <c r="Y3334" i="1"/>
  <c r="J3354" i="1" s="1"/>
  <c r="O3354" i="1" s="1"/>
  <c r="Z3334" i="1"/>
  <c r="K3354" i="1" s="1"/>
  <c r="P3354" i="1" s="1"/>
  <c r="AC3350" i="1"/>
  <c r="U3380" i="1"/>
  <c r="V3381" i="1"/>
  <c r="AH3351" i="1"/>
  <c r="AA3332" i="1"/>
  <c r="L3352" i="1" s="1"/>
  <c r="Q3352" i="1" s="1"/>
  <c r="AA3333" i="1"/>
  <c r="L3353" i="1" s="1"/>
  <c r="Q3353" i="1" s="1"/>
  <c r="T3379" i="1"/>
  <c r="X3349" i="1"/>
  <c r="U3385" i="1"/>
  <c r="AC3355" i="1"/>
  <c r="T3386" i="1"/>
  <c r="X3356" i="1"/>
  <c r="V3380" i="1"/>
  <c r="AH3350" i="1"/>
  <c r="Y3338" i="1"/>
  <c r="J3358" i="1" s="1"/>
  <c r="O3358" i="1" s="1"/>
  <c r="V3379" i="1"/>
  <c r="AH3349" i="1"/>
  <c r="AA3351" i="1"/>
  <c r="Z3351" i="1"/>
  <c r="Y3351" i="1"/>
  <c r="AA3334" i="1"/>
  <c r="L3354" i="1" s="1"/>
  <c r="Q3354" i="1" s="1"/>
  <c r="AH3355" i="1"/>
  <c r="V3385" i="1"/>
  <c r="U3386" i="1"/>
  <c r="AC3356" i="1"/>
  <c r="AC3349" i="1"/>
  <c r="U3379" i="1"/>
  <c r="AH3353" i="1" l="1"/>
  <c r="V3383" i="1"/>
  <c r="Z3350" i="1"/>
  <c r="Y3350" i="1"/>
  <c r="AA3350" i="1"/>
  <c r="Q3359" i="1"/>
  <c r="L3368" i="1" s="1"/>
  <c r="N3371" i="1" s="1"/>
  <c r="Y3356" i="1"/>
  <c r="AA3356" i="1"/>
  <c r="Z3356" i="1"/>
  <c r="Y3349" i="1"/>
  <c r="AA3349" i="1"/>
  <c r="Z3349" i="1"/>
  <c r="V3382" i="1"/>
  <c r="AH3352" i="1"/>
  <c r="AD3350" i="1"/>
  <c r="AF3350" i="1"/>
  <c r="AE3350" i="1"/>
  <c r="AJ3357" i="1"/>
  <c r="AK3357" i="1"/>
  <c r="AI3357" i="1"/>
  <c r="X3352" i="1"/>
  <c r="T3382" i="1"/>
  <c r="U3387" i="1"/>
  <c r="AC3357" i="1"/>
  <c r="Y3353" i="1"/>
  <c r="AA3353" i="1"/>
  <c r="Z3353" i="1"/>
  <c r="AJ3356" i="1"/>
  <c r="AI3356" i="1"/>
  <c r="AK3356" i="1"/>
  <c r="AJ3355" i="1"/>
  <c r="AI3355" i="1"/>
  <c r="AK3355" i="1"/>
  <c r="T3388" i="1"/>
  <c r="X3358" i="1"/>
  <c r="AI3351" i="1"/>
  <c r="AK3351" i="1"/>
  <c r="AJ3351" i="1"/>
  <c r="AC3354" i="1"/>
  <c r="U3384" i="1"/>
  <c r="AF3353" i="1"/>
  <c r="AE3353" i="1"/>
  <c r="AD3353" i="1"/>
  <c r="T3387" i="1"/>
  <c r="X3357" i="1"/>
  <c r="AC3358" i="1"/>
  <c r="U3388" i="1"/>
  <c r="Z3388" i="1" s="1"/>
  <c r="U3382" i="1"/>
  <c r="AC3352" i="1"/>
  <c r="AD3349" i="1"/>
  <c r="AF3349" i="1"/>
  <c r="AE3349" i="1"/>
  <c r="AE3356" i="1"/>
  <c r="AD3356" i="1"/>
  <c r="AF3356" i="1"/>
  <c r="AH3354" i="1"/>
  <c r="V3384" i="1"/>
  <c r="AK3349" i="1"/>
  <c r="AI3349" i="1"/>
  <c r="AJ3349" i="1"/>
  <c r="AJ3350" i="1"/>
  <c r="AI3350" i="1"/>
  <c r="AK3350" i="1"/>
  <c r="AF3355" i="1"/>
  <c r="AE3355" i="1"/>
  <c r="AD3355" i="1"/>
  <c r="O3359" i="1"/>
  <c r="J3368" i="1" s="1"/>
  <c r="N3369" i="1" s="1"/>
  <c r="X3354" i="1"/>
  <c r="T3384" i="1"/>
  <c r="AH3358" i="1"/>
  <c r="V3388" i="1"/>
  <c r="AA3354" i="1" l="1"/>
  <c r="Z3354" i="1"/>
  <c r="Y3354" i="1"/>
  <c r="AI3354" i="1"/>
  <c r="AK3354" i="1"/>
  <c r="AJ3354" i="1"/>
  <c r="AD3357" i="1"/>
  <c r="AF3357" i="1"/>
  <c r="AE3357" i="1"/>
  <c r="AI3358" i="1"/>
  <c r="AK3358" i="1"/>
  <c r="AJ3358" i="1"/>
  <c r="AF3354" i="1"/>
  <c r="AE3354" i="1"/>
  <c r="AD3354" i="1"/>
  <c r="Y3358" i="1"/>
  <c r="AA3358" i="1"/>
  <c r="Z3358" i="1"/>
  <c r="AI3359" i="1"/>
  <c r="AD3358" i="1"/>
  <c r="AF3358" i="1"/>
  <c r="AE3358" i="1"/>
  <c r="AE3359" i="1" s="1"/>
  <c r="K3370" i="1" s="1"/>
  <c r="P3370" i="1" s="1"/>
  <c r="P3380" i="1" s="1"/>
  <c r="P3402" i="1" s="1"/>
  <c r="AJ3352" i="1"/>
  <c r="AI3352" i="1"/>
  <c r="AK3352" i="1"/>
  <c r="AK3359" i="1" s="1"/>
  <c r="L3371" i="1" s="1"/>
  <c r="Q3371" i="1" s="1"/>
  <c r="Q3381" i="1" s="1"/>
  <c r="Q3403" i="1" s="1"/>
  <c r="AF3352" i="1"/>
  <c r="AF3359" i="1" s="1"/>
  <c r="K3371" i="1" s="1"/>
  <c r="Q3370" i="1" s="1"/>
  <c r="Q3380" i="1" s="1"/>
  <c r="Q3402" i="1" s="1"/>
  <c r="AE3352" i="1"/>
  <c r="AD3352" i="1"/>
  <c r="AD3359" i="1" s="1"/>
  <c r="K3369" i="1" s="1"/>
  <c r="Z3357" i="1"/>
  <c r="Y3357" i="1"/>
  <c r="AA3357" i="1"/>
  <c r="AA3352" i="1"/>
  <c r="AA3359" i="1" s="1"/>
  <c r="Z3352" i="1"/>
  <c r="Z3359" i="1" s="1"/>
  <c r="J3370" i="1" s="1"/>
  <c r="Y3352" i="1"/>
  <c r="Y3359" i="1" s="1"/>
  <c r="J3369" i="1" s="1"/>
  <c r="O3369" i="1" s="1"/>
  <c r="O3379" i="1" s="1"/>
  <c r="AI3353" i="1"/>
  <c r="AJ3353" i="1"/>
  <c r="AJ3359" i="1" s="1"/>
  <c r="L3370" i="1" s="1"/>
  <c r="P3371" i="1" s="1"/>
  <c r="P3381" i="1" s="1"/>
  <c r="P3403" i="1" s="1"/>
  <c r="AK3353" i="1"/>
  <c r="J3371" i="1" l="1"/>
  <c r="L3369" i="1"/>
  <c r="O3401" i="1"/>
  <c r="P3369" i="1"/>
  <c r="P3379" i="1" s="1"/>
  <c r="P3401" i="1" s="1"/>
  <c r="O3370" i="1"/>
  <c r="O3380" i="1" s="1"/>
  <c r="O3371" i="1" l="1"/>
  <c r="O3381" i="1" s="1"/>
  <c r="Q3369" i="1"/>
  <c r="Q3379" i="1" s="1"/>
  <c r="Y3380" i="1" s="1"/>
  <c r="O3402" i="1"/>
  <c r="Z3387" i="1"/>
  <c r="Z3383" i="1"/>
  <c r="Z3380" i="1"/>
  <c r="Z3384" i="1"/>
  <c r="Z3386" i="1"/>
  <c r="Z3381" i="1"/>
  <c r="Z3385" i="1"/>
  <c r="Z3379" i="1"/>
  <c r="Z3382" i="1"/>
  <c r="Y3381" i="1" l="1"/>
  <c r="O3403" i="1"/>
  <c r="AA3387" i="1"/>
  <c r="AA3380" i="1"/>
  <c r="AB3380" i="1" s="1"/>
  <c r="AA3381" i="1"/>
  <c r="AA3382" i="1"/>
  <c r="AA3384" i="1"/>
  <c r="AA3379" i="1"/>
  <c r="AA3383" i="1"/>
  <c r="AA3386" i="1"/>
  <c r="AA3388" i="1"/>
  <c r="AA3385" i="1"/>
  <c r="Y3382" i="1"/>
  <c r="Q3401" i="1"/>
  <c r="Y3386" i="1"/>
  <c r="AB3386" i="1" s="1"/>
  <c r="Y3388" i="1"/>
  <c r="Y3384" i="1"/>
  <c r="Y3385" i="1"/>
  <c r="AB3385" i="1" s="1"/>
  <c r="Y3379" i="1"/>
  <c r="AB3379" i="1" s="1"/>
  <c r="Y3383" i="1"/>
  <c r="AB3383" i="1" s="1"/>
  <c r="U3403" i="1"/>
  <c r="U3402" i="1"/>
  <c r="U3405" i="1"/>
  <c r="U3406" i="1"/>
  <c r="U3407" i="1"/>
  <c r="U3404" i="1"/>
  <c r="U3401" i="1"/>
  <c r="U3409" i="1"/>
  <c r="U3408" i="1"/>
  <c r="U3410" i="1"/>
  <c r="Y3387" i="1"/>
  <c r="AB3387" i="1" s="1"/>
  <c r="V3401" i="1" l="1"/>
  <c r="V3408" i="1"/>
  <c r="V3403" i="1"/>
  <c r="V3405" i="1"/>
  <c r="V3409" i="1"/>
  <c r="V3406" i="1"/>
  <c r="V3404" i="1"/>
  <c r="V3410" i="1"/>
  <c r="V3402" i="1"/>
  <c r="V3407" i="1"/>
  <c r="AB3384" i="1"/>
  <c r="AB3382" i="1"/>
  <c r="AB3381" i="1"/>
  <c r="AB3389" i="1" s="1"/>
  <c r="AE3379" i="1" s="1"/>
  <c r="T3404" i="1"/>
  <c r="T3409" i="1"/>
  <c r="T3407" i="1"/>
  <c r="T3403" i="1"/>
  <c r="T3405" i="1"/>
  <c r="T3408" i="1"/>
  <c r="T3406" i="1"/>
  <c r="T3410" i="1"/>
  <c r="T3402" i="1"/>
  <c r="T3401" i="1"/>
  <c r="AB3388" i="1"/>
  <c r="AE3450" i="1" l="1"/>
  <c r="AE3380" i="1"/>
  <c r="W3410" i="1"/>
  <c r="Z3410" i="1" s="1"/>
  <c r="K3430" i="1" s="1"/>
  <c r="P3430" i="1" s="1"/>
  <c r="W3406" i="1"/>
  <c r="Y3406" i="1"/>
  <c r="J3426" i="1" s="1"/>
  <c r="O3426" i="1" s="1"/>
  <c r="AA3404" i="1"/>
  <c r="L3424" i="1" s="1"/>
  <c r="Q3424" i="1" s="1"/>
  <c r="W3401" i="1"/>
  <c r="Y3401" i="1" s="1"/>
  <c r="J3421" i="1" s="1"/>
  <c r="O3421" i="1" s="1"/>
  <c r="W3408" i="1"/>
  <c r="Y3408" i="1"/>
  <c r="J3428" i="1" s="1"/>
  <c r="O3428" i="1" s="1"/>
  <c r="W3409" i="1"/>
  <c r="Z3409" i="1" s="1"/>
  <c r="K3429" i="1" s="1"/>
  <c r="P3429" i="1" s="1"/>
  <c r="W3403" i="1"/>
  <c r="Z3403" i="1" s="1"/>
  <c r="K3423" i="1" s="1"/>
  <c r="P3423" i="1" s="1"/>
  <c r="Y3403" i="1"/>
  <c r="J3423" i="1" s="1"/>
  <c r="O3423" i="1" s="1"/>
  <c r="W3407" i="1"/>
  <c r="Y3407" i="1"/>
  <c r="J3427" i="1" s="1"/>
  <c r="O3427" i="1" s="1"/>
  <c r="AA3403" i="1"/>
  <c r="L3423" i="1" s="1"/>
  <c r="Q3423" i="1" s="1"/>
  <c r="W3402" i="1"/>
  <c r="Y3402" i="1" s="1"/>
  <c r="J3422" i="1" s="1"/>
  <c r="O3422" i="1" s="1"/>
  <c r="W3405" i="1"/>
  <c r="Z3405" i="1" s="1"/>
  <c r="K3425" i="1" s="1"/>
  <c r="P3425" i="1" s="1"/>
  <c r="Y3405" i="1"/>
  <c r="J3425" i="1" s="1"/>
  <c r="O3425" i="1" s="1"/>
  <c r="W3404" i="1"/>
  <c r="T3452" i="1" l="1"/>
  <c r="X3422" i="1"/>
  <c r="X3421" i="1"/>
  <c r="O3431" i="1"/>
  <c r="J3440" i="1" s="1"/>
  <c r="N3441" i="1" s="1"/>
  <c r="T3451" i="1"/>
  <c r="X3423" i="1"/>
  <c r="T3453" i="1"/>
  <c r="V3454" i="1"/>
  <c r="AH3424" i="1"/>
  <c r="U3455" i="1"/>
  <c r="AC3425" i="1"/>
  <c r="U3453" i="1"/>
  <c r="AC3423" i="1"/>
  <c r="AA3408" i="1"/>
  <c r="L3428" i="1" s="1"/>
  <c r="Q3428" i="1" s="1"/>
  <c r="Z3408" i="1"/>
  <c r="K3428" i="1" s="1"/>
  <c r="P3428" i="1" s="1"/>
  <c r="X3426" i="1"/>
  <c r="T3456" i="1"/>
  <c r="Y3410" i="1"/>
  <c r="J3430" i="1" s="1"/>
  <c r="O3430" i="1" s="1"/>
  <c r="AA3409" i="1"/>
  <c r="L3429" i="1" s="1"/>
  <c r="Q3429" i="1" s="1"/>
  <c r="AA3407" i="1"/>
  <c r="L3427" i="1" s="1"/>
  <c r="Q3427" i="1" s="1"/>
  <c r="Z3407" i="1"/>
  <c r="K3427" i="1" s="1"/>
  <c r="P3427" i="1" s="1"/>
  <c r="Y3409" i="1"/>
  <c r="J3429" i="1" s="1"/>
  <c r="O3429" i="1" s="1"/>
  <c r="AA3406" i="1"/>
  <c r="L3426" i="1" s="1"/>
  <c r="Q3426" i="1" s="1"/>
  <c r="Z3406" i="1"/>
  <c r="K3426" i="1" s="1"/>
  <c r="P3426" i="1" s="1"/>
  <c r="X3425" i="1"/>
  <c r="T3455" i="1"/>
  <c r="AH3423" i="1"/>
  <c r="V3453" i="1"/>
  <c r="T3458" i="1"/>
  <c r="X3428" i="1"/>
  <c r="AC3430" i="1"/>
  <c r="U3460" i="1"/>
  <c r="Z3460" i="1" s="1"/>
  <c r="T3457" i="1"/>
  <c r="X3427" i="1"/>
  <c r="Y3404" i="1"/>
  <c r="J3424" i="1" s="1"/>
  <c r="O3424" i="1" s="1"/>
  <c r="Z3404" i="1"/>
  <c r="K3424" i="1" s="1"/>
  <c r="P3424" i="1" s="1"/>
  <c r="AA3402" i="1"/>
  <c r="L3422" i="1" s="1"/>
  <c r="Q3422" i="1" s="1"/>
  <c r="Z3402" i="1"/>
  <c r="K3422" i="1" s="1"/>
  <c r="P3422" i="1" s="1"/>
  <c r="AA3410" i="1"/>
  <c r="L3430" i="1" s="1"/>
  <c r="Q3430" i="1" s="1"/>
  <c r="AC3429" i="1"/>
  <c r="U3459" i="1"/>
  <c r="AA3401" i="1"/>
  <c r="L3421" i="1" s="1"/>
  <c r="Q3421" i="1" s="1"/>
  <c r="Z3401" i="1"/>
  <c r="K3421" i="1" s="1"/>
  <c r="P3421" i="1" s="1"/>
  <c r="AA3405" i="1"/>
  <c r="L3425" i="1" s="1"/>
  <c r="Q3425" i="1" s="1"/>
  <c r="AC3422" i="1" l="1"/>
  <c r="U3452" i="1"/>
  <c r="Z3428" i="1"/>
  <c r="Y3428" i="1"/>
  <c r="AA3428" i="1"/>
  <c r="AH3426" i="1"/>
  <c r="V3456" i="1"/>
  <c r="AC3428" i="1"/>
  <c r="U3458" i="1"/>
  <c r="P3431" i="1"/>
  <c r="K3440" i="1" s="1"/>
  <c r="N3442" i="1" s="1"/>
  <c r="T3459" i="1"/>
  <c r="X3429" i="1"/>
  <c r="AH3428" i="1"/>
  <c r="V3458" i="1"/>
  <c r="AA3421" i="1"/>
  <c r="Z3421" i="1"/>
  <c r="Y3421" i="1"/>
  <c r="AC3424" i="1"/>
  <c r="U3454" i="1"/>
  <c r="Y3425" i="1"/>
  <c r="Z3425" i="1"/>
  <c r="AA3425" i="1"/>
  <c r="AC3427" i="1"/>
  <c r="U3457" i="1"/>
  <c r="AF3423" i="1"/>
  <c r="AE3423" i="1"/>
  <c r="AD3423" i="1"/>
  <c r="AA3423" i="1"/>
  <c r="Z3423" i="1"/>
  <c r="Y3423" i="1"/>
  <c r="Y3422" i="1"/>
  <c r="AA3422" i="1"/>
  <c r="Z3422" i="1"/>
  <c r="AH3421" i="1"/>
  <c r="V3451" i="1"/>
  <c r="AA3427" i="1"/>
  <c r="Z3427" i="1"/>
  <c r="Y3427" i="1"/>
  <c r="Q3431" i="1"/>
  <c r="L3440" i="1" s="1"/>
  <c r="N3443" i="1" s="1"/>
  <c r="V3459" i="1"/>
  <c r="AH3429" i="1"/>
  <c r="AH3422" i="1"/>
  <c r="V3452" i="1"/>
  <c r="T3460" i="1"/>
  <c r="X3430" i="1"/>
  <c r="AE3425" i="1"/>
  <c r="AD3425" i="1"/>
  <c r="AF3425" i="1"/>
  <c r="AH3425" i="1"/>
  <c r="V3455" i="1"/>
  <c r="AF3429" i="1"/>
  <c r="AE3429" i="1"/>
  <c r="AD3429" i="1"/>
  <c r="AC3421" i="1"/>
  <c r="U3451" i="1"/>
  <c r="V3460" i="1"/>
  <c r="AH3430" i="1"/>
  <c r="T3454" i="1"/>
  <c r="X3424" i="1"/>
  <c r="AF3430" i="1"/>
  <c r="AE3430" i="1"/>
  <c r="AD3430" i="1"/>
  <c r="AJ3423" i="1"/>
  <c r="AI3423" i="1"/>
  <c r="AK3423" i="1"/>
  <c r="AC3426" i="1"/>
  <c r="U3456" i="1"/>
  <c r="V3457" i="1"/>
  <c r="AH3427" i="1"/>
  <c r="Z3426" i="1"/>
  <c r="Y3426" i="1"/>
  <c r="AA3426" i="1"/>
  <c r="AJ3424" i="1"/>
  <c r="AI3424" i="1"/>
  <c r="AK3424" i="1"/>
  <c r="Y3424" i="1" l="1"/>
  <c r="AA3424" i="1"/>
  <c r="AA3431" i="1" s="1"/>
  <c r="Z3424" i="1"/>
  <c r="Z3431" i="1" s="1"/>
  <c r="J3442" i="1" s="1"/>
  <c r="AF3427" i="1"/>
  <c r="AE3427" i="1"/>
  <c r="AD3427" i="1"/>
  <c r="AD3428" i="1"/>
  <c r="AF3428" i="1"/>
  <c r="AE3428" i="1"/>
  <c r="AF3426" i="1"/>
  <c r="AE3426" i="1"/>
  <c r="AD3426" i="1"/>
  <c r="AD3421" i="1"/>
  <c r="AF3421" i="1"/>
  <c r="AE3421" i="1"/>
  <c r="AJ3422" i="1"/>
  <c r="AK3422" i="1"/>
  <c r="AI3422" i="1"/>
  <c r="AK3421" i="1"/>
  <c r="AI3421" i="1"/>
  <c r="AI3431" i="1" s="1"/>
  <c r="AJ3421" i="1"/>
  <c r="AJ3431" i="1" s="1"/>
  <c r="L3442" i="1" s="1"/>
  <c r="P3443" i="1" s="1"/>
  <c r="P3453" i="1" s="1"/>
  <c r="P3475" i="1" s="1"/>
  <c r="AE3424" i="1"/>
  <c r="AD3424" i="1"/>
  <c r="AF3424" i="1"/>
  <c r="AK3426" i="1"/>
  <c r="AJ3426" i="1"/>
  <c r="AI3426" i="1"/>
  <c r="Y3429" i="1"/>
  <c r="AA3429" i="1"/>
  <c r="Z3429" i="1"/>
  <c r="AJ3427" i="1"/>
  <c r="AI3427" i="1"/>
  <c r="AK3427" i="1"/>
  <c r="AI3430" i="1"/>
  <c r="AK3430" i="1"/>
  <c r="AJ3430" i="1"/>
  <c r="AI3425" i="1"/>
  <c r="AJ3425" i="1"/>
  <c r="AK3425" i="1"/>
  <c r="Y3430" i="1"/>
  <c r="Y3431" i="1" s="1"/>
  <c r="J3441" i="1" s="1"/>
  <c r="O3441" i="1" s="1"/>
  <c r="O3451" i="1" s="1"/>
  <c r="AA3430" i="1"/>
  <c r="Z3430" i="1"/>
  <c r="AJ3429" i="1"/>
  <c r="AK3429" i="1"/>
  <c r="AI3429" i="1"/>
  <c r="AJ3428" i="1"/>
  <c r="AI3428" i="1"/>
  <c r="AK3428" i="1"/>
  <c r="AD3422" i="1"/>
  <c r="AF3422" i="1"/>
  <c r="AF3431" i="1" s="1"/>
  <c r="K3443" i="1" s="1"/>
  <c r="Q3442" i="1" s="1"/>
  <c r="Q3452" i="1" s="1"/>
  <c r="Q3474" i="1" s="1"/>
  <c r="AE3422" i="1"/>
  <c r="AE3431" i="1" s="1"/>
  <c r="K3442" i="1" s="1"/>
  <c r="P3442" i="1" s="1"/>
  <c r="P3452" i="1" s="1"/>
  <c r="P3474" i="1" s="1"/>
  <c r="L3441" i="1" l="1"/>
  <c r="J3443" i="1"/>
  <c r="O3473" i="1"/>
  <c r="AD3431" i="1"/>
  <c r="K3441" i="1" s="1"/>
  <c r="AK3431" i="1"/>
  <c r="L3443" i="1" s="1"/>
  <c r="Q3443" i="1" s="1"/>
  <c r="Q3453" i="1" s="1"/>
  <c r="Q3475" i="1" s="1"/>
  <c r="O3442" i="1" l="1"/>
  <c r="O3452" i="1" s="1"/>
  <c r="P3441" i="1"/>
  <c r="P3451" i="1" s="1"/>
  <c r="O3443" i="1"/>
  <c r="O3453" i="1" s="1"/>
  <c r="O3475" i="1" l="1"/>
  <c r="AA3454" i="1"/>
  <c r="AA3455" i="1"/>
  <c r="AA3457" i="1"/>
  <c r="AA3456" i="1"/>
  <c r="AA3453" i="1"/>
  <c r="AA3459" i="1"/>
  <c r="AA3452" i="1"/>
  <c r="AA3460" i="1"/>
  <c r="AA3458" i="1"/>
  <c r="AA3451" i="1"/>
  <c r="P3473" i="1"/>
  <c r="O3474" i="1"/>
  <c r="Z3454" i="1"/>
  <c r="Z3453" i="1"/>
  <c r="Z3459" i="1"/>
  <c r="Z3452" i="1"/>
  <c r="Z3455" i="1"/>
  <c r="Z3456" i="1"/>
  <c r="Z3457" i="1"/>
  <c r="Z3458" i="1"/>
  <c r="Z3451" i="1"/>
  <c r="Q3441" i="1"/>
  <c r="Q3451" i="1" s="1"/>
  <c r="Y3455" i="1" s="1"/>
  <c r="AB3455" i="1" s="1"/>
  <c r="Y3458" i="1" l="1"/>
  <c r="AB3458" i="1" s="1"/>
  <c r="Y3452" i="1"/>
  <c r="AB3452" i="1" s="1"/>
  <c r="Y3454" i="1"/>
  <c r="AB3454" i="1" s="1"/>
  <c r="Q3473" i="1"/>
  <c r="U3477" i="1"/>
  <c r="U3482" i="1"/>
  <c r="U3479" i="1"/>
  <c r="U3476" i="1"/>
  <c r="U3474" i="1"/>
  <c r="U3481" i="1"/>
  <c r="U3478" i="1"/>
  <c r="U3475" i="1"/>
  <c r="U3480" i="1"/>
  <c r="U3473" i="1"/>
  <c r="Y3451" i="1"/>
  <c r="AB3451" i="1" s="1"/>
  <c r="Y3460" i="1"/>
  <c r="AB3460" i="1" s="1"/>
  <c r="Y3457" i="1"/>
  <c r="AB3457" i="1" s="1"/>
  <c r="Y3459" i="1"/>
  <c r="AB3459" i="1" s="1"/>
  <c r="Y3456" i="1"/>
  <c r="AB3456" i="1" s="1"/>
  <c r="Y3453" i="1"/>
  <c r="AB3453" i="1" s="1"/>
  <c r="T3475" i="1"/>
  <c r="T3482" i="1"/>
  <c r="T3473" i="1"/>
  <c r="T3474" i="1"/>
  <c r="T3479" i="1"/>
  <c r="T3478" i="1"/>
  <c r="T3477" i="1"/>
  <c r="T3476" i="1"/>
  <c r="T3481" i="1"/>
  <c r="T3480" i="1"/>
  <c r="V3475" i="1"/>
  <c r="V3479" i="1"/>
  <c r="V3473" i="1"/>
  <c r="V3478" i="1"/>
  <c r="V3474" i="1"/>
  <c r="V3477" i="1"/>
  <c r="V3481" i="1"/>
  <c r="V3476" i="1"/>
  <c r="V3480" i="1"/>
  <c r="V3482" i="1"/>
  <c r="W3478" i="1" l="1"/>
  <c r="AA3478" i="1" s="1"/>
  <c r="L3498" i="1" s="1"/>
  <c r="Q3498" i="1" s="1"/>
  <c r="AA3481" i="1"/>
  <c r="L3501" i="1" s="1"/>
  <c r="Q3501" i="1" s="1"/>
  <c r="W3481" i="1"/>
  <c r="Y3481" i="1" s="1"/>
  <c r="J3501" i="1" s="1"/>
  <c r="O3501" i="1" s="1"/>
  <c r="W3479" i="1"/>
  <c r="AA3479" i="1" s="1"/>
  <c r="L3499" i="1" s="1"/>
  <c r="Q3499" i="1" s="1"/>
  <c r="W3475" i="1"/>
  <c r="Y3475" i="1" s="1"/>
  <c r="J3495" i="1" s="1"/>
  <c r="O3495" i="1" s="1"/>
  <c r="Z3481" i="1"/>
  <c r="K3501" i="1" s="1"/>
  <c r="P3501" i="1" s="1"/>
  <c r="W3482" i="1"/>
  <c r="AA3482" i="1" s="1"/>
  <c r="L3502" i="1" s="1"/>
  <c r="Q3502" i="1" s="1"/>
  <c r="Z3478" i="1"/>
  <c r="K3498" i="1" s="1"/>
  <c r="P3498" i="1" s="1"/>
  <c r="Y3476" i="1"/>
  <c r="J3496" i="1" s="1"/>
  <c r="O3496" i="1" s="1"/>
  <c r="W3476" i="1"/>
  <c r="AA3476" i="1" s="1"/>
  <c r="L3496" i="1" s="1"/>
  <c r="Q3496" i="1" s="1"/>
  <c r="Y3474" i="1"/>
  <c r="J3494" i="1" s="1"/>
  <c r="O3494" i="1" s="1"/>
  <c r="W3474" i="1"/>
  <c r="Z3474" i="1" s="1"/>
  <c r="K3494" i="1" s="1"/>
  <c r="P3494" i="1" s="1"/>
  <c r="Z3480" i="1"/>
  <c r="K3500" i="1" s="1"/>
  <c r="P3500" i="1" s="1"/>
  <c r="AB3461" i="1"/>
  <c r="AE3451" i="1" s="1"/>
  <c r="W3480" i="1"/>
  <c r="AA3480" i="1" s="1"/>
  <c r="L3500" i="1" s="1"/>
  <c r="Q3500" i="1" s="1"/>
  <c r="Y3480" i="1"/>
  <c r="J3500" i="1" s="1"/>
  <c r="O3500" i="1" s="1"/>
  <c r="W3477" i="1"/>
  <c r="Y3477" i="1" s="1"/>
  <c r="J3497" i="1" s="1"/>
  <c r="O3497" i="1" s="1"/>
  <c r="W3473" i="1"/>
  <c r="AA3473" i="1" s="1"/>
  <c r="L3493" i="1" s="1"/>
  <c r="Q3493" i="1" s="1"/>
  <c r="Z3476" i="1"/>
  <c r="K3496" i="1" s="1"/>
  <c r="P3496" i="1" s="1"/>
  <c r="AH3493" i="1" l="1"/>
  <c r="V3523" i="1"/>
  <c r="T3526" i="1"/>
  <c r="X3496" i="1"/>
  <c r="AH3501" i="1"/>
  <c r="V3531" i="1"/>
  <c r="V3530" i="1"/>
  <c r="AH3500" i="1"/>
  <c r="AC3494" i="1"/>
  <c r="U3524" i="1"/>
  <c r="AA3477" i="1"/>
  <c r="L3497" i="1" s="1"/>
  <c r="Q3497" i="1" s="1"/>
  <c r="Z3482" i="1"/>
  <c r="K3502" i="1" s="1"/>
  <c r="P3502" i="1" s="1"/>
  <c r="AH3499" i="1"/>
  <c r="V3529" i="1"/>
  <c r="Z3479" i="1"/>
  <c r="K3499" i="1" s="1"/>
  <c r="P3499" i="1" s="1"/>
  <c r="X3500" i="1"/>
  <c r="T3530" i="1"/>
  <c r="V3532" i="1"/>
  <c r="AH3502" i="1"/>
  <c r="AC3496" i="1"/>
  <c r="U3526" i="1"/>
  <c r="Z3475" i="1"/>
  <c r="K3495" i="1" s="1"/>
  <c r="P3495" i="1" s="1"/>
  <c r="AE3522" i="1"/>
  <c r="AE3452" i="1"/>
  <c r="AC3498" i="1"/>
  <c r="U3528" i="1"/>
  <c r="U3531" i="1"/>
  <c r="AC3501" i="1"/>
  <c r="Y3479" i="1"/>
  <c r="J3499" i="1" s="1"/>
  <c r="O3499" i="1" s="1"/>
  <c r="V3528" i="1"/>
  <c r="AH3498" i="1"/>
  <c r="AC3500" i="1"/>
  <c r="U3530" i="1"/>
  <c r="X3495" i="1"/>
  <c r="T3525" i="1"/>
  <c r="X3497" i="1"/>
  <c r="T3527" i="1"/>
  <c r="AA3475" i="1"/>
  <c r="L3495" i="1" s="1"/>
  <c r="Q3495" i="1" s="1"/>
  <c r="X3494" i="1"/>
  <c r="T3524" i="1"/>
  <c r="Y3473" i="1"/>
  <c r="J3493" i="1" s="1"/>
  <c r="O3493" i="1" s="1"/>
  <c r="AA3474" i="1"/>
  <c r="L3494" i="1" s="1"/>
  <c r="Q3494" i="1" s="1"/>
  <c r="Z3477" i="1"/>
  <c r="K3497" i="1" s="1"/>
  <c r="P3497" i="1" s="1"/>
  <c r="V3526" i="1"/>
  <c r="AH3496" i="1"/>
  <c r="Y3482" i="1"/>
  <c r="J3502" i="1" s="1"/>
  <c r="O3502" i="1" s="1"/>
  <c r="Z3473" i="1"/>
  <c r="K3493" i="1" s="1"/>
  <c r="P3493" i="1" s="1"/>
  <c r="T3531" i="1"/>
  <c r="X3501" i="1"/>
  <c r="Y3478" i="1"/>
  <c r="J3498" i="1" s="1"/>
  <c r="O3498" i="1" s="1"/>
  <c r="AF3501" i="1" l="1"/>
  <c r="AE3501" i="1"/>
  <c r="AD3501" i="1"/>
  <c r="AC3502" i="1"/>
  <c r="U3532" i="1"/>
  <c r="Z3532" i="1" s="1"/>
  <c r="AJ3500" i="1"/>
  <c r="AI3500" i="1"/>
  <c r="AK3500" i="1"/>
  <c r="Z3496" i="1"/>
  <c r="Y3496" i="1"/>
  <c r="AA3496" i="1"/>
  <c r="Y3494" i="1"/>
  <c r="AA3494" i="1"/>
  <c r="Z3494" i="1"/>
  <c r="AK3498" i="1"/>
  <c r="AJ3498" i="1"/>
  <c r="AI3498" i="1"/>
  <c r="AI3502" i="1"/>
  <c r="AK3502" i="1"/>
  <c r="AJ3502" i="1"/>
  <c r="U3529" i="1"/>
  <c r="AC3499" i="1"/>
  <c r="AH3497" i="1"/>
  <c r="V3527" i="1"/>
  <c r="AF3500" i="1"/>
  <c r="AE3500" i="1"/>
  <c r="AD3500" i="1"/>
  <c r="AA3500" i="1"/>
  <c r="Z3500" i="1"/>
  <c r="Y3500" i="1"/>
  <c r="U3527" i="1"/>
  <c r="AC3497" i="1"/>
  <c r="X3498" i="1"/>
  <c r="T3528" i="1"/>
  <c r="Q3503" i="1"/>
  <c r="L3512" i="1" s="1"/>
  <c r="N3515" i="1" s="1"/>
  <c r="AH3494" i="1"/>
  <c r="V3524" i="1"/>
  <c r="AH3495" i="1"/>
  <c r="V3525" i="1"/>
  <c r="AA3495" i="1"/>
  <c r="Z3495" i="1"/>
  <c r="Y3495" i="1"/>
  <c r="U3525" i="1"/>
  <c r="AC3495" i="1"/>
  <c r="AA3497" i="1"/>
  <c r="Z3497" i="1"/>
  <c r="Y3497" i="1"/>
  <c r="AD3496" i="1"/>
  <c r="AF3496" i="1"/>
  <c r="AE3496" i="1"/>
  <c r="AC3493" i="1"/>
  <c r="P3503" i="1"/>
  <c r="K3512" i="1" s="1"/>
  <c r="N3514" i="1" s="1"/>
  <c r="U3523" i="1"/>
  <c r="X3502" i="1"/>
  <c r="T3532" i="1"/>
  <c r="Y3501" i="1"/>
  <c r="AA3501" i="1"/>
  <c r="Z3501" i="1"/>
  <c r="AK3496" i="1"/>
  <c r="AJ3496" i="1"/>
  <c r="AI3496" i="1"/>
  <c r="T3523" i="1"/>
  <c r="X3493" i="1"/>
  <c r="O3503" i="1"/>
  <c r="J3512" i="1" s="1"/>
  <c r="N3513" i="1" s="1"/>
  <c r="X3499" i="1"/>
  <c r="T3529" i="1"/>
  <c r="AF3498" i="1"/>
  <c r="AE3498" i="1"/>
  <c r="AD3498" i="1"/>
  <c r="AJ3499" i="1"/>
  <c r="AI3499" i="1"/>
  <c r="AK3499" i="1"/>
  <c r="AF3494" i="1"/>
  <c r="AE3494" i="1"/>
  <c r="AD3494" i="1"/>
  <c r="AI3501" i="1"/>
  <c r="AJ3501" i="1"/>
  <c r="AK3501" i="1"/>
  <c r="AK3493" i="1"/>
  <c r="AI3493" i="1"/>
  <c r="AJ3493" i="1"/>
  <c r="Y3493" i="1" l="1"/>
  <c r="AA3493" i="1"/>
  <c r="Z3493" i="1"/>
  <c r="AJ3497" i="1"/>
  <c r="AK3497" i="1"/>
  <c r="AI3497" i="1"/>
  <c r="AE3502" i="1"/>
  <c r="AD3502" i="1"/>
  <c r="AF3502" i="1"/>
  <c r="Y3502" i="1"/>
  <c r="AA3502" i="1"/>
  <c r="Z3502" i="1"/>
  <c r="AJ3495" i="1"/>
  <c r="AI3495" i="1"/>
  <c r="AK3495" i="1"/>
  <c r="AF3499" i="1"/>
  <c r="AE3499" i="1"/>
  <c r="AD3499" i="1"/>
  <c r="AD3493" i="1"/>
  <c r="AF3493" i="1"/>
  <c r="AF3503" i="1" s="1"/>
  <c r="K3515" i="1" s="1"/>
  <c r="Q3514" i="1" s="1"/>
  <c r="Q3524" i="1" s="1"/>
  <c r="Q3546" i="1" s="1"/>
  <c r="AE3493" i="1"/>
  <c r="AA3499" i="1"/>
  <c r="Z3499" i="1"/>
  <c r="Y3499" i="1"/>
  <c r="Z3498" i="1"/>
  <c r="Y3498" i="1"/>
  <c r="AA3498" i="1"/>
  <c r="Z3503" i="1"/>
  <c r="J3514" i="1" s="1"/>
  <c r="AE3495" i="1"/>
  <c r="AD3495" i="1"/>
  <c r="AF3495" i="1"/>
  <c r="AJ3494" i="1"/>
  <c r="AJ3503" i="1" s="1"/>
  <c r="L3514" i="1" s="1"/>
  <c r="P3515" i="1" s="1"/>
  <c r="P3525" i="1" s="1"/>
  <c r="P3547" i="1" s="1"/>
  <c r="AI3494" i="1"/>
  <c r="AI3503" i="1" s="1"/>
  <c r="AK3494" i="1"/>
  <c r="AK3503" i="1" s="1"/>
  <c r="L3515" i="1" s="1"/>
  <c r="Q3515" i="1" s="1"/>
  <c r="Q3525" i="1" s="1"/>
  <c r="Q3547" i="1" s="1"/>
  <c r="AE3497" i="1"/>
  <c r="AD3497" i="1"/>
  <c r="AF3497" i="1"/>
  <c r="AD3503" i="1" l="1"/>
  <c r="K3513" i="1" s="1"/>
  <c r="AA3503" i="1"/>
  <c r="AE3503" i="1"/>
  <c r="K3514" i="1" s="1"/>
  <c r="P3514" i="1" s="1"/>
  <c r="P3524" i="1" s="1"/>
  <c r="P3546" i="1" s="1"/>
  <c r="Y3503" i="1"/>
  <c r="J3513" i="1" s="1"/>
  <c r="O3513" i="1" s="1"/>
  <c r="O3523" i="1" s="1"/>
  <c r="O3545" i="1" l="1"/>
  <c r="J3515" i="1"/>
  <c r="L3513" i="1"/>
  <c r="P3513" i="1"/>
  <c r="P3523" i="1" s="1"/>
  <c r="P3545" i="1" s="1"/>
  <c r="O3514" i="1"/>
  <c r="O3524" i="1" s="1"/>
  <c r="O3546" i="1" l="1"/>
  <c r="Z3523" i="1"/>
  <c r="Z3526" i="1"/>
  <c r="Z3531" i="1"/>
  <c r="Z3527" i="1"/>
  <c r="Z3524" i="1"/>
  <c r="Z3528" i="1"/>
  <c r="Z3530" i="1"/>
  <c r="Z3525" i="1"/>
  <c r="Z3529" i="1"/>
  <c r="Y3523" i="1"/>
  <c r="Y3531" i="1"/>
  <c r="O3515" i="1"/>
  <c r="O3525" i="1" s="1"/>
  <c r="Q3513" i="1"/>
  <c r="Q3523" i="1" s="1"/>
  <c r="Y3527" i="1" s="1"/>
  <c r="Y3532" i="1"/>
  <c r="Y3525" i="1" l="1"/>
  <c r="Y3528" i="1"/>
  <c r="Q3545" i="1"/>
  <c r="Y3529" i="1"/>
  <c r="AB3529" i="1" s="1"/>
  <c r="Y3524" i="1"/>
  <c r="AB3524" i="1" s="1"/>
  <c r="Y3526" i="1"/>
  <c r="O3547" i="1"/>
  <c r="AA3526" i="1"/>
  <c r="AA3524" i="1"/>
  <c r="AA3529" i="1"/>
  <c r="AA3530" i="1"/>
  <c r="AA3528" i="1"/>
  <c r="AA3527" i="1"/>
  <c r="AB3527" i="1" s="1"/>
  <c r="AA3525" i="1"/>
  <c r="AA3532" i="1"/>
  <c r="AB3532" i="1" s="1"/>
  <c r="AA3531" i="1"/>
  <c r="AB3531" i="1" s="1"/>
  <c r="AA3523" i="1"/>
  <c r="AB3523" i="1" s="1"/>
  <c r="Y3530" i="1"/>
  <c r="U3546" i="1"/>
  <c r="U3545" i="1"/>
  <c r="U3551" i="1"/>
  <c r="U3554" i="1"/>
  <c r="U3547" i="1"/>
  <c r="U3553" i="1"/>
  <c r="U3548" i="1"/>
  <c r="U3552" i="1"/>
  <c r="U3550" i="1"/>
  <c r="U3549" i="1"/>
  <c r="V3545" i="1" l="1"/>
  <c r="V3550" i="1"/>
  <c r="V3554" i="1"/>
  <c r="V3552" i="1"/>
  <c r="V3551" i="1"/>
  <c r="V3548" i="1"/>
  <c r="V3547" i="1"/>
  <c r="V3546" i="1"/>
  <c r="V3549" i="1"/>
  <c r="V3553" i="1"/>
  <c r="AB3525" i="1"/>
  <c r="AB3530" i="1"/>
  <c r="T3547" i="1"/>
  <c r="T3546" i="1"/>
  <c r="T3552" i="1"/>
  <c r="T3551" i="1"/>
  <c r="W3551" i="1" s="1"/>
  <c r="Y3551" i="1" s="1"/>
  <c r="J3571" i="1" s="1"/>
  <c r="O3571" i="1" s="1"/>
  <c r="T3548" i="1"/>
  <c r="T3549" i="1"/>
  <c r="T3554" i="1"/>
  <c r="T3550" i="1"/>
  <c r="W3550" i="1" s="1"/>
  <c r="Y3550" i="1" s="1"/>
  <c r="J3570" i="1" s="1"/>
  <c r="O3570" i="1" s="1"/>
  <c r="T3553" i="1"/>
  <c r="T3545" i="1"/>
  <c r="AB3528" i="1"/>
  <c r="AB3533" i="1" s="1"/>
  <c r="AE3523" i="1" s="1"/>
  <c r="AB3526" i="1"/>
  <c r="AE3594" i="1" l="1"/>
  <c r="AE3524" i="1"/>
  <c r="W3554" i="1"/>
  <c r="Y3554" i="1"/>
  <c r="J3574" i="1" s="1"/>
  <c r="O3574" i="1" s="1"/>
  <c r="W3552" i="1"/>
  <c r="Z3552" i="1" s="1"/>
  <c r="K3572" i="1" s="1"/>
  <c r="P3572" i="1" s="1"/>
  <c r="AA3548" i="1"/>
  <c r="L3568" i="1" s="1"/>
  <c r="Q3568" i="1" s="1"/>
  <c r="AA3550" i="1"/>
  <c r="L3570" i="1" s="1"/>
  <c r="Q3570" i="1" s="1"/>
  <c r="T3601" i="1"/>
  <c r="X3571" i="1"/>
  <c r="W3545" i="1"/>
  <c r="W3549" i="1"/>
  <c r="Z3549" i="1" s="1"/>
  <c r="K3569" i="1" s="1"/>
  <c r="P3569" i="1" s="1"/>
  <c r="Y3549" i="1"/>
  <c r="J3569" i="1" s="1"/>
  <c r="O3569" i="1" s="1"/>
  <c r="W3546" i="1"/>
  <c r="Z3546" i="1" s="1"/>
  <c r="K3566" i="1" s="1"/>
  <c r="P3566" i="1" s="1"/>
  <c r="Z3550" i="1"/>
  <c r="K3570" i="1" s="1"/>
  <c r="P3570" i="1" s="1"/>
  <c r="AA3549" i="1"/>
  <c r="L3569" i="1" s="1"/>
  <c r="Q3569" i="1" s="1"/>
  <c r="AA3551" i="1"/>
  <c r="L3571" i="1" s="1"/>
  <c r="Q3571" i="1" s="1"/>
  <c r="X3570" i="1"/>
  <c r="T3600" i="1"/>
  <c r="AA3547" i="1"/>
  <c r="L3567" i="1" s="1"/>
  <c r="Q3567" i="1" s="1"/>
  <c r="Z3551" i="1"/>
  <c r="K3571" i="1" s="1"/>
  <c r="P3571" i="1" s="1"/>
  <c r="W3553" i="1"/>
  <c r="Z3553" i="1" s="1"/>
  <c r="K3573" i="1" s="1"/>
  <c r="P3573" i="1" s="1"/>
  <c r="W3548" i="1"/>
  <c r="Z3548" i="1" s="1"/>
  <c r="K3568" i="1" s="1"/>
  <c r="P3568" i="1" s="1"/>
  <c r="Y3548" i="1"/>
  <c r="J3568" i="1" s="1"/>
  <c r="O3568" i="1" s="1"/>
  <c r="Y3547" i="1"/>
  <c r="J3567" i="1" s="1"/>
  <c r="O3567" i="1" s="1"/>
  <c r="W3547" i="1"/>
  <c r="Z3547" i="1" s="1"/>
  <c r="K3567" i="1" s="1"/>
  <c r="P3567" i="1" s="1"/>
  <c r="AA3552" i="1"/>
  <c r="L3572" i="1" s="1"/>
  <c r="Q3572" i="1" s="1"/>
  <c r="AC3571" i="1" l="1"/>
  <c r="U3601" i="1"/>
  <c r="V3598" i="1"/>
  <c r="AH3568" i="1"/>
  <c r="AC3568" i="1"/>
  <c r="U3598" i="1"/>
  <c r="V3597" i="1"/>
  <c r="AH3567" i="1"/>
  <c r="AH3569" i="1"/>
  <c r="V3599" i="1"/>
  <c r="X3569" i="1"/>
  <c r="T3599" i="1"/>
  <c r="Y3571" i="1"/>
  <c r="AA3571" i="1"/>
  <c r="Z3571" i="1"/>
  <c r="AA3553" i="1"/>
  <c r="L3573" i="1" s="1"/>
  <c r="Q3573" i="1" s="1"/>
  <c r="AA3554" i="1"/>
  <c r="L3574" i="1" s="1"/>
  <c r="Q3574" i="1" s="1"/>
  <c r="Z3554" i="1"/>
  <c r="K3574" i="1" s="1"/>
  <c r="P3574" i="1" s="1"/>
  <c r="V3602" i="1"/>
  <c r="AH3572" i="1"/>
  <c r="U3596" i="1"/>
  <c r="AC3566" i="1"/>
  <c r="X3574" i="1"/>
  <c r="T3604" i="1"/>
  <c r="AA3546" i="1"/>
  <c r="L3566" i="1" s="1"/>
  <c r="Q3566" i="1" s="1"/>
  <c r="U3597" i="1"/>
  <c r="AC3567" i="1"/>
  <c r="Y3553" i="1"/>
  <c r="J3573" i="1" s="1"/>
  <c r="O3573" i="1" s="1"/>
  <c r="AC3570" i="1"/>
  <c r="U3600" i="1"/>
  <c r="U3599" i="1"/>
  <c r="AC3569" i="1"/>
  <c r="Y3552" i="1"/>
  <c r="J3572" i="1" s="1"/>
  <c r="O3572" i="1" s="1"/>
  <c r="T3598" i="1"/>
  <c r="X3568" i="1"/>
  <c r="V3601" i="1"/>
  <c r="AH3571" i="1"/>
  <c r="AA3545" i="1"/>
  <c r="L3565" i="1" s="1"/>
  <c r="Q3565" i="1" s="1"/>
  <c r="Z3545" i="1"/>
  <c r="K3565" i="1" s="1"/>
  <c r="P3565" i="1" s="1"/>
  <c r="T3597" i="1"/>
  <c r="X3567" i="1"/>
  <c r="U3603" i="1"/>
  <c r="AC3573" i="1"/>
  <c r="AA3570" i="1"/>
  <c r="Z3570" i="1"/>
  <c r="Y3570" i="1"/>
  <c r="Y3546" i="1"/>
  <c r="J3566" i="1" s="1"/>
  <c r="O3566" i="1" s="1"/>
  <c r="Y3545" i="1"/>
  <c r="J3565" i="1" s="1"/>
  <c r="O3565" i="1" s="1"/>
  <c r="AH3570" i="1"/>
  <c r="V3600" i="1"/>
  <c r="AC3572" i="1"/>
  <c r="U3602" i="1"/>
  <c r="T3603" i="1" l="1"/>
  <c r="X3573" i="1"/>
  <c r="AJ3572" i="1"/>
  <c r="AI3572" i="1"/>
  <c r="AK3572" i="1"/>
  <c r="AI3567" i="1"/>
  <c r="AK3567" i="1"/>
  <c r="AJ3567" i="1"/>
  <c r="AD3572" i="1"/>
  <c r="AF3572" i="1"/>
  <c r="AE3572" i="1"/>
  <c r="P3575" i="1"/>
  <c r="K3584" i="1" s="1"/>
  <c r="N3586" i="1" s="1"/>
  <c r="U3595" i="1"/>
  <c r="AC3565" i="1"/>
  <c r="AA3568" i="1"/>
  <c r="Z3568" i="1"/>
  <c r="Y3568" i="1"/>
  <c r="AF3567" i="1"/>
  <c r="AE3567" i="1"/>
  <c r="AD3567" i="1"/>
  <c r="Y3574" i="1"/>
  <c r="AA3574" i="1"/>
  <c r="Z3574" i="1"/>
  <c r="Y3569" i="1"/>
  <c r="AA3569" i="1"/>
  <c r="Z3569" i="1"/>
  <c r="AF3569" i="1"/>
  <c r="AE3569" i="1"/>
  <c r="AD3569" i="1"/>
  <c r="X3566" i="1"/>
  <c r="T3596" i="1"/>
  <c r="AH3565" i="1"/>
  <c r="V3595" i="1"/>
  <c r="Q3575" i="1"/>
  <c r="L3584" i="1" s="1"/>
  <c r="N3587" i="1" s="1"/>
  <c r="AD3566" i="1"/>
  <c r="AF3566" i="1"/>
  <c r="AE3566" i="1"/>
  <c r="AC3574" i="1"/>
  <c r="U3604" i="1"/>
  <c r="Z3604" i="1" s="1"/>
  <c r="X3565" i="1"/>
  <c r="O3575" i="1"/>
  <c r="J3584" i="1" s="1"/>
  <c r="N3585" i="1" s="1"/>
  <c r="T3595" i="1"/>
  <c r="V3603" i="1"/>
  <c r="AH3573" i="1"/>
  <c r="AI3568" i="1"/>
  <c r="AK3568" i="1"/>
  <c r="AJ3568" i="1"/>
  <c r="AD3573" i="1"/>
  <c r="AF3573" i="1"/>
  <c r="AE3573" i="1"/>
  <c r="AI3570" i="1"/>
  <c r="AK3570" i="1"/>
  <c r="AJ3570" i="1"/>
  <c r="AA3567" i="1"/>
  <c r="Z3567" i="1"/>
  <c r="Y3567" i="1"/>
  <c r="AK3571" i="1"/>
  <c r="AJ3571" i="1"/>
  <c r="AI3571" i="1"/>
  <c r="T3602" i="1"/>
  <c r="X3572" i="1"/>
  <c r="AF3570" i="1"/>
  <c r="AE3570" i="1"/>
  <c r="AD3570" i="1"/>
  <c r="AH3566" i="1"/>
  <c r="V3596" i="1"/>
  <c r="AH3574" i="1"/>
  <c r="V3604" i="1"/>
  <c r="AK3569" i="1"/>
  <c r="AI3569" i="1"/>
  <c r="AJ3569" i="1"/>
  <c r="AE3568" i="1"/>
  <c r="AD3568" i="1"/>
  <c r="AF3568" i="1"/>
  <c r="AF3571" i="1"/>
  <c r="AE3571" i="1"/>
  <c r="AD3571" i="1"/>
  <c r="Y3565" i="1" l="1"/>
  <c r="AA3565" i="1"/>
  <c r="Z3565" i="1"/>
  <c r="AJ3574" i="1"/>
  <c r="AI3574" i="1"/>
  <c r="AK3574" i="1"/>
  <c r="AF3574" i="1"/>
  <c r="AE3574" i="1"/>
  <c r="AD3574" i="1"/>
  <c r="Z3566" i="1"/>
  <c r="Y3566" i="1"/>
  <c r="AA3566" i="1"/>
  <c r="AD3565" i="1"/>
  <c r="AD3575" i="1" s="1"/>
  <c r="K3585" i="1" s="1"/>
  <c r="AF3565" i="1"/>
  <c r="AF3575" i="1" s="1"/>
  <c r="K3587" i="1" s="1"/>
  <c r="Q3586" i="1" s="1"/>
  <c r="Q3596" i="1" s="1"/>
  <c r="Q3618" i="1" s="1"/>
  <c r="AE3565" i="1"/>
  <c r="AE3575" i="1" s="1"/>
  <c r="K3586" i="1" s="1"/>
  <c r="P3586" i="1" s="1"/>
  <c r="P3596" i="1" s="1"/>
  <c r="P3618" i="1" s="1"/>
  <c r="AA3573" i="1"/>
  <c r="Z3573" i="1"/>
  <c r="Y3573" i="1"/>
  <c r="AJ3573" i="1"/>
  <c r="AK3573" i="1"/>
  <c r="AI3573" i="1"/>
  <c r="AK3565" i="1"/>
  <c r="AK3575" i="1" s="1"/>
  <c r="L3587" i="1" s="1"/>
  <c r="Q3587" i="1" s="1"/>
  <c r="Q3597" i="1" s="1"/>
  <c r="Q3619" i="1" s="1"/>
  <c r="AI3565" i="1"/>
  <c r="AI3575" i="1" s="1"/>
  <c r="AJ3565" i="1"/>
  <c r="AK3566" i="1"/>
  <c r="AJ3566" i="1"/>
  <c r="AJ3575" i="1" s="1"/>
  <c r="L3586" i="1" s="1"/>
  <c r="P3587" i="1" s="1"/>
  <c r="P3597" i="1" s="1"/>
  <c r="P3619" i="1" s="1"/>
  <c r="AI3566" i="1"/>
  <c r="Y3572" i="1"/>
  <c r="AA3572" i="1"/>
  <c r="Z3572" i="1"/>
  <c r="O3586" i="1" l="1"/>
  <c r="O3596" i="1" s="1"/>
  <c r="Z3575" i="1"/>
  <c r="J3586" i="1" s="1"/>
  <c r="AA3575" i="1"/>
  <c r="Y3575" i="1"/>
  <c r="J3585" i="1" s="1"/>
  <c r="O3585" i="1" s="1"/>
  <c r="O3595" i="1" s="1"/>
  <c r="O3618" i="1" l="1"/>
  <c r="Z3599" i="1"/>
  <c r="Z3603" i="1"/>
  <c r="Z3598" i="1"/>
  <c r="Z3602" i="1"/>
  <c r="Z3595" i="1"/>
  <c r="Z3600" i="1"/>
  <c r="Z3597" i="1"/>
  <c r="Z3596" i="1"/>
  <c r="Z3601" i="1"/>
  <c r="O3617" i="1"/>
  <c r="P3585" i="1"/>
  <c r="P3595" i="1" s="1"/>
  <c r="P3617" i="1" s="1"/>
  <c r="L3585" i="1"/>
  <c r="J3587" i="1"/>
  <c r="Q3585" i="1" l="1"/>
  <c r="Q3595" i="1" s="1"/>
  <c r="Y3599" i="1" s="1"/>
  <c r="O3587" i="1"/>
  <c r="O3597" i="1" s="1"/>
  <c r="Y3595" i="1"/>
  <c r="Y3596" i="1"/>
  <c r="U3626" i="1"/>
  <c r="U3621" i="1"/>
  <c r="U3620" i="1"/>
  <c r="U3623" i="1"/>
  <c r="U3624" i="1"/>
  <c r="U3625" i="1"/>
  <c r="U3617" i="1"/>
  <c r="U3622" i="1"/>
  <c r="U3619" i="1"/>
  <c r="U3618" i="1"/>
  <c r="O3619" i="1" l="1"/>
  <c r="AA3596" i="1"/>
  <c r="AA3602" i="1"/>
  <c r="AA3604" i="1"/>
  <c r="AA3597" i="1"/>
  <c r="AA3598" i="1"/>
  <c r="AA3601" i="1"/>
  <c r="AA3600" i="1"/>
  <c r="AA3599" i="1"/>
  <c r="AB3599" i="1" s="1"/>
  <c r="AA3595" i="1"/>
  <c r="AA3603" i="1"/>
  <c r="AB3596" i="1"/>
  <c r="Q3617" i="1"/>
  <c r="Y3600" i="1"/>
  <c r="Y3601" i="1"/>
  <c r="AB3601" i="1" s="1"/>
  <c r="Y3604" i="1"/>
  <c r="AB3604" i="1" s="1"/>
  <c r="Y3603" i="1"/>
  <c r="AB3595" i="1"/>
  <c r="Y3597" i="1"/>
  <c r="AB3597" i="1" s="1"/>
  <c r="Y3598" i="1"/>
  <c r="AB3598" i="1" s="1"/>
  <c r="Y3602" i="1"/>
  <c r="AB3602" i="1" s="1"/>
  <c r="AB3600" i="1" l="1"/>
  <c r="AB3603" i="1"/>
  <c r="AB3605" i="1" s="1"/>
  <c r="AE3595" i="1" s="1"/>
  <c r="T3620" i="1"/>
  <c r="W3620" i="1" s="1"/>
  <c r="T3623" i="1"/>
  <c r="T3617" i="1"/>
  <c r="T3621" i="1"/>
  <c r="T3618" i="1"/>
  <c r="T3622" i="1"/>
  <c r="T3625" i="1"/>
  <c r="T3624" i="1"/>
  <c r="T3619" i="1"/>
  <c r="T3626" i="1"/>
  <c r="V3618" i="1"/>
  <c r="V3619" i="1"/>
  <c r="V3623" i="1"/>
  <c r="V3621" i="1"/>
  <c r="V3620" i="1"/>
  <c r="V3624" i="1"/>
  <c r="V3625" i="1"/>
  <c r="V3617" i="1"/>
  <c r="V3622" i="1"/>
  <c r="V3626" i="1"/>
  <c r="AE3596" i="1" l="1"/>
  <c r="AE3666" i="1"/>
  <c r="W3619" i="1"/>
  <c r="Z3619" i="1" s="1"/>
  <c r="K3639" i="1" s="1"/>
  <c r="P3639" i="1" s="1"/>
  <c r="W3618" i="1"/>
  <c r="Y3618" i="1"/>
  <c r="J3638" i="1" s="1"/>
  <c r="O3638" i="1" s="1"/>
  <c r="W3621" i="1"/>
  <c r="Y3621" i="1"/>
  <c r="J3641" i="1" s="1"/>
  <c r="O3641" i="1" s="1"/>
  <c r="Y3620" i="1"/>
  <c r="J3640" i="1" s="1"/>
  <c r="O3640" i="1" s="1"/>
  <c r="Z3620" i="1"/>
  <c r="K3640" i="1" s="1"/>
  <c r="P3640" i="1" s="1"/>
  <c r="W3624" i="1"/>
  <c r="AA3620" i="1"/>
  <c r="L3640" i="1" s="1"/>
  <c r="Q3640" i="1" s="1"/>
  <c r="W3625" i="1"/>
  <c r="Z3625" i="1" s="1"/>
  <c r="K3645" i="1" s="1"/>
  <c r="P3645" i="1" s="1"/>
  <c r="Y3625" i="1"/>
  <c r="J3645" i="1" s="1"/>
  <c r="O3645" i="1" s="1"/>
  <c r="W3617" i="1"/>
  <c r="W3626" i="1"/>
  <c r="Y3626" i="1"/>
  <c r="J3646" i="1" s="1"/>
  <c r="O3646" i="1" s="1"/>
  <c r="W3622" i="1"/>
  <c r="Z3622" i="1" s="1"/>
  <c r="K3642" i="1" s="1"/>
  <c r="P3642" i="1" s="1"/>
  <c r="W3623" i="1"/>
  <c r="Z3623" i="1" s="1"/>
  <c r="K3643" i="1" s="1"/>
  <c r="P3643" i="1" s="1"/>
  <c r="Y3617" i="1" l="1"/>
  <c r="J3637" i="1" s="1"/>
  <c r="O3637" i="1" s="1"/>
  <c r="Z3617" i="1"/>
  <c r="K3637" i="1" s="1"/>
  <c r="P3637" i="1" s="1"/>
  <c r="U3673" i="1"/>
  <c r="AC3643" i="1"/>
  <c r="T3675" i="1"/>
  <c r="X3645" i="1"/>
  <c r="Y3624" i="1"/>
  <c r="J3644" i="1" s="1"/>
  <c r="O3644" i="1" s="1"/>
  <c r="Z3624" i="1"/>
  <c r="K3644" i="1" s="1"/>
  <c r="P3644" i="1" s="1"/>
  <c r="AA3623" i="1"/>
  <c r="L3643" i="1" s="1"/>
  <c r="Q3643" i="1" s="1"/>
  <c r="X3638" i="1"/>
  <c r="T3668" i="1"/>
  <c r="AA3625" i="1"/>
  <c r="L3645" i="1" s="1"/>
  <c r="Q3645" i="1" s="1"/>
  <c r="AC3642" i="1"/>
  <c r="U3672" i="1"/>
  <c r="U3669" i="1"/>
  <c r="AC3639" i="1"/>
  <c r="U3675" i="1"/>
  <c r="AC3645" i="1"/>
  <c r="AA3624" i="1"/>
  <c r="L3644" i="1" s="1"/>
  <c r="Q3644" i="1" s="1"/>
  <c r="X3641" i="1"/>
  <c r="T3671" i="1"/>
  <c r="AA3618" i="1"/>
  <c r="L3638" i="1" s="1"/>
  <c r="Q3638" i="1" s="1"/>
  <c r="Z3618" i="1"/>
  <c r="K3638" i="1" s="1"/>
  <c r="P3638" i="1" s="1"/>
  <c r="AA3622" i="1"/>
  <c r="L3642" i="1" s="1"/>
  <c r="Q3642" i="1" s="1"/>
  <c r="X3640" i="1"/>
  <c r="T3670" i="1"/>
  <c r="AA3619" i="1"/>
  <c r="L3639" i="1" s="1"/>
  <c r="Q3639" i="1" s="1"/>
  <c r="X3646" i="1"/>
  <c r="T3676" i="1"/>
  <c r="Y3623" i="1"/>
  <c r="J3643" i="1" s="1"/>
  <c r="O3643" i="1" s="1"/>
  <c r="AA3626" i="1"/>
  <c r="L3646" i="1" s="1"/>
  <c r="Q3646" i="1" s="1"/>
  <c r="Z3626" i="1"/>
  <c r="K3646" i="1" s="1"/>
  <c r="P3646" i="1" s="1"/>
  <c r="Y3622" i="1"/>
  <c r="J3642" i="1" s="1"/>
  <c r="O3642" i="1" s="1"/>
  <c r="AA3617" i="1"/>
  <c r="L3637" i="1" s="1"/>
  <c r="Q3637" i="1" s="1"/>
  <c r="AH3640" i="1"/>
  <c r="V3670" i="1"/>
  <c r="U3670" i="1"/>
  <c r="AC3640" i="1"/>
  <c r="AA3621" i="1"/>
  <c r="L3641" i="1" s="1"/>
  <c r="Q3641" i="1" s="1"/>
  <c r="Z3621" i="1"/>
  <c r="K3641" i="1" s="1"/>
  <c r="P3641" i="1" s="1"/>
  <c r="Y3619" i="1"/>
  <c r="J3639" i="1" s="1"/>
  <c r="O3639" i="1" s="1"/>
  <c r="AC3646" i="1" l="1"/>
  <c r="U3676" i="1"/>
  <c r="Z3676" i="1" s="1"/>
  <c r="Z3641" i="1"/>
  <c r="Y3641" i="1"/>
  <c r="AA3641" i="1"/>
  <c r="U3674" i="1"/>
  <c r="AC3644" i="1"/>
  <c r="AJ3640" i="1"/>
  <c r="AI3640" i="1"/>
  <c r="AK3640" i="1"/>
  <c r="V3669" i="1"/>
  <c r="AH3639" i="1"/>
  <c r="AC3638" i="1"/>
  <c r="U3668" i="1"/>
  <c r="AH3644" i="1"/>
  <c r="V3674" i="1"/>
  <c r="X3644" i="1"/>
  <c r="T3674" i="1"/>
  <c r="AH3642" i="1"/>
  <c r="V3672" i="1"/>
  <c r="AE3639" i="1"/>
  <c r="AD3639" i="1"/>
  <c r="AF3639" i="1"/>
  <c r="AH3641" i="1"/>
  <c r="V3671" i="1"/>
  <c r="V3667" i="1"/>
  <c r="AH3637" i="1"/>
  <c r="Q3647" i="1"/>
  <c r="L3656" i="1" s="1"/>
  <c r="N3659" i="1" s="1"/>
  <c r="X3643" i="1"/>
  <c r="T3673" i="1"/>
  <c r="AH3638" i="1"/>
  <c r="V3668" i="1"/>
  <c r="AF3645" i="1"/>
  <c r="AE3645" i="1"/>
  <c r="AD3645" i="1"/>
  <c r="AA3638" i="1"/>
  <c r="Z3638" i="1"/>
  <c r="Y3638" i="1"/>
  <c r="Y3645" i="1"/>
  <c r="AA3645" i="1"/>
  <c r="Z3645" i="1"/>
  <c r="AC3637" i="1"/>
  <c r="P3647" i="1"/>
  <c r="K3656" i="1" s="1"/>
  <c r="N3658" i="1" s="1"/>
  <c r="U3667" i="1"/>
  <c r="U3671" i="1"/>
  <c r="AC3641" i="1"/>
  <c r="Z3646" i="1"/>
  <c r="Y3646" i="1"/>
  <c r="AA3646" i="1"/>
  <c r="AH3645" i="1"/>
  <c r="V3675" i="1"/>
  <c r="AF3643" i="1"/>
  <c r="AE3643" i="1"/>
  <c r="AD3643" i="1"/>
  <c r="V3676" i="1"/>
  <c r="AH3646" i="1"/>
  <c r="AE3640" i="1"/>
  <c r="AD3640" i="1"/>
  <c r="AF3640" i="1"/>
  <c r="T3669" i="1"/>
  <c r="X3639" i="1"/>
  <c r="X3642" i="1"/>
  <c r="T3672" i="1"/>
  <c r="AA3640" i="1"/>
  <c r="Z3640" i="1"/>
  <c r="Y3640" i="1"/>
  <c r="AE3642" i="1"/>
  <c r="AD3642" i="1"/>
  <c r="AF3642" i="1"/>
  <c r="V3673" i="1"/>
  <c r="AH3643" i="1"/>
  <c r="T3667" i="1"/>
  <c r="X3637" i="1"/>
  <c r="O3647" i="1"/>
  <c r="J3656" i="1" s="1"/>
  <c r="N3657" i="1" s="1"/>
  <c r="AI3641" i="1" l="1"/>
  <c r="AJ3641" i="1"/>
  <c r="AK3641" i="1"/>
  <c r="AJ3638" i="1"/>
  <c r="AI3638" i="1"/>
  <c r="AK3638" i="1"/>
  <c r="AI3637" i="1"/>
  <c r="AJ3637" i="1"/>
  <c r="AK3637" i="1"/>
  <c r="AK3642" i="1"/>
  <c r="AJ3642" i="1"/>
  <c r="AI3642" i="1"/>
  <c r="AJ3644" i="1"/>
  <c r="AI3644" i="1"/>
  <c r="AK3644" i="1"/>
  <c r="AE3644" i="1"/>
  <c r="AD3644" i="1"/>
  <c r="AF3644" i="1"/>
  <c r="AK3646" i="1"/>
  <c r="AJ3646" i="1"/>
  <c r="AI3646" i="1"/>
  <c r="AI3643" i="1"/>
  <c r="AK3643" i="1"/>
  <c r="AJ3643" i="1"/>
  <c r="AA3642" i="1"/>
  <c r="Z3642" i="1"/>
  <c r="Z3647" i="1" s="1"/>
  <c r="J3658" i="1" s="1"/>
  <c r="Y3642" i="1"/>
  <c r="AJ3645" i="1"/>
  <c r="AK3645" i="1"/>
  <c r="AI3645" i="1"/>
  <c r="AD3641" i="1"/>
  <c r="AF3641" i="1"/>
  <c r="AE3641" i="1"/>
  <c r="AD3637" i="1"/>
  <c r="AD3647" i="1" s="1"/>
  <c r="K3657" i="1" s="1"/>
  <c r="AF3637" i="1"/>
  <c r="AE3637" i="1"/>
  <c r="AJ3639" i="1"/>
  <c r="AI3639" i="1"/>
  <c r="AK3639" i="1"/>
  <c r="AA3637" i="1"/>
  <c r="AA3647" i="1" s="1"/>
  <c r="Z3637" i="1"/>
  <c r="Y3637" i="1"/>
  <c r="Y3647" i="1" s="1"/>
  <c r="J3657" i="1" s="1"/>
  <c r="O3657" i="1" s="1"/>
  <c r="O3667" i="1" s="1"/>
  <c r="AA3639" i="1"/>
  <c r="Z3639" i="1"/>
  <c r="Y3639" i="1"/>
  <c r="AA3643" i="1"/>
  <c r="Z3643" i="1"/>
  <c r="Y3643" i="1"/>
  <c r="Y3644" i="1"/>
  <c r="AA3644" i="1"/>
  <c r="Z3644" i="1"/>
  <c r="AD3638" i="1"/>
  <c r="AF3638" i="1"/>
  <c r="AE3638" i="1"/>
  <c r="AD3646" i="1"/>
  <c r="AF3646" i="1"/>
  <c r="AE3646" i="1"/>
  <c r="O3689" i="1" l="1"/>
  <c r="J3659" i="1"/>
  <c r="L3657" i="1"/>
  <c r="AE3647" i="1"/>
  <c r="K3658" i="1" s="1"/>
  <c r="P3658" i="1" s="1"/>
  <c r="P3668" i="1" s="1"/>
  <c r="P3690" i="1" s="1"/>
  <c r="AK3647" i="1"/>
  <c r="L3659" i="1" s="1"/>
  <c r="Q3659" i="1" s="1"/>
  <c r="Q3669" i="1" s="1"/>
  <c r="Q3691" i="1" s="1"/>
  <c r="P3657" i="1"/>
  <c r="P3667" i="1" s="1"/>
  <c r="P3689" i="1" s="1"/>
  <c r="O3658" i="1"/>
  <c r="O3668" i="1" s="1"/>
  <c r="AI3647" i="1"/>
  <c r="AF3647" i="1"/>
  <c r="K3659" i="1" s="1"/>
  <c r="Q3658" i="1" s="1"/>
  <c r="Q3668" i="1" s="1"/>
  <c r="Q3690" i="1" s="1"/>
  <c r="AJ3647" i="1"/>
  <c r="L3658" i="1" s="1"/>
  <c r="P3659" i="1" s="1"/>
  <c r="P3669" i="1" s="1"/>
  <c r="P3691" i="1" s="1"/>
  <c r="Y3670" i="1" l="1"/>
  <c r="Y3667" i="1"/>
  <c r="O3690" i="1"/>
  <c r="Z3668" i="1"/>
  <c r="Z3671" i="1"/>
  <c r="Z3672" i="1"/>
  <c r="Z3669" i="1"/>
  <c r="Z3673" i="1"/>
  <c r="Z3674" i="1"/>
  <c r="Z3675" i="1"/>
  <c r="Z3670" i="1"/>
  <c r="Z3667" i="1"/>
  <c r="Q3657" i="1"/>
  <c r="Q3667" i="1" s="1"/>
  <c r="Q3689" i="1" s="1"/>
  <c r="T3695" i="1" s="1"/>
  <c r="O3659" i="1"/>
  <c r="O3669" i="1" s="1"/>
  <c r="Y3672" i="1"/>
  <c r="T3690" i="1"/>
  <c r="T3691" i="1"/>
  <c r="T3694" i="1"/>
  <c r="T3698" i="1"/>
  <c r="T3689" i="1"/>
  <c r="T3697" i="1"/>
  <c r="T3692" i="1"/>
  <c r="T3696" i="1"/>
  <c r="O3691" i="1" l="1"/>
  <c r="AA3667" i="1"/>
  <c r="AB3667" i="1" s="1"/>
  <c r="AA3672" i="1"/>
  <c r="AB3672" i="1" s="1"/>
  <c r="AA3671" i="1"/>
  <c r="AA3668" i="1"/>
  <c r="AA3676" i="1"/>
  <c r="AA3675" i="1"/>
  <c r="AA3670" i="1"/>
  <c r="AB3670" i="1" s="1"/>
  <c r="AA3673" i="1"/>
  <c r="AA3669" i="1"/>
  <c r="AA3674" i="1"/>
  <c r="Y3674" i="1"/>
  <c r="Y3669" i="1"/>
  <c r="AB3669" i="1" s="1"/>
  <c r="Y3673" i="1"/>
  <c r="AB3673" i="1" s="1"/>
  <c r="Y3675" i="1"/>
  <c r="AB3675" i="1" s="1"/>
  <c r="T3693" i="1"/>
  <c r="Y3671" i="1"/>
  <c r="U3691" i="1"/>
  <c r="U3690" i="1"/>
  <c r="U3697" i="1"/>
  <c r="U3698" i="1"/>
  <c r="U3694" i="1"/>
  <c r="U3689" i="1"/>
  <c r="U3693" i="1"/>
  <c r="U3692" i="1"/>
  <c r="U3696" i="1"/>
  <c r="U3695" i="1"/>
  <c r="Y3676" i="1"/>
  <c r="Y3668" i="1"/>
  <c r="AB3668" i="1" s="1"/>
  <c r="W3694" i="1" l="1"/>
  <c r="AB3674" i="1"/>
  <c r="AB3677" i="1"/>
  <c r="AE3667" i="1" s="1"/>
  <c r="AB3671" i="1"/>
  <c r="W3690" i="1"/>
  <c r="Y3690" i="1" s="1"/>
  <c r="J3710" i="1" s="1"/>
  <c r="O3710" i="1" s="1"/>
  <c r="AB3676" i="1"/>
  <c r="W3691" i="1"/>
  <c r="Y3691" i="1" s="1"/>
  <c r="J3711" i="1" s="1"/>
  <c r="O3711" i="1" s="1"/>
  <c r="V3698" i="1"/>
  <c r="W3698" i="1" s="1"/>
  <c r="V3694" i="1"/>
  <c r="V3693" i="1"/>
  <c r="V3697" i="1"/>
  <c r="W3697" i="1" s="1"/>
  <c r="V3690" i="1"/>
  <c r="V3691" i="1"/>
  <c r="V3692" i="1"/>
  <c r="V3696" i="1"/>
  <c r="V3695" i="1"/>
  <c r="W3695" i="1" s="1"/>
  <c r="V3689" i="1"/>
  <c r="W3689" i="1" s="1"/>
  <c r="AA3698" i="1" l="1"/>
  <c r="L3718" i="1" s="1"/>
  <c r="Q3718" i="1" s="1"/>
  <c r="Y3698" i="1"/>
  <c r="J3718" i="1" s="1"/>
  <c r="O3718" i="1" s="1"/>
  <c r="Z3698" i="1"/>
  <c r="K3718" i="1" s="1"/>
  <c r="P3718" i="1" s="1"/>
  <c r="Z3695" i="1"/>
  <c r="K3715" i="1" s="1"/>
  <c r="P3715" i="1" s="1"/>
  <c r="Y3695" i="1"/>
  <c r="J3715" i="1" s="1"/>
  <c r="O3715" i="1" s="1"/>
  <c r="AA3697" i="1"/>
  <c r="L3717" i="1" s="1"/>
  <c r="Q3717" i="1" s="1"/>
  <c r="Y3697" i="1"/>
  <c r="J3717" i="1" s="1"/>
  <c r="O3717" i="1" s="1"/>
  <c r="Z3697" i="1"/>
  <c r="K3717" i="1" s="1"/>
  <c r="P3717" i="1" s="1"/>
  <c r="Y3689" i="1"/>
  <c r="J3709" i="1" s="1"/>
  <c r="O3709" i="1" s="1"/>
  <c r="Z3689" i="1"/>
  <c r="K3709" i="1" s="1"/>
  <c r="P3709" i="1" s="1"/>
  <c r="AE3668" i="1"/>
  <c r="AE3738" i="1"/>
  <c r="Z3694" i="1"/>
  <c r="K3714" i="1" s="1"/>
  <c r="P3714" i="1" s="1"/>
  <c r="Y3694" i="1"/>
  <c r="J3714" i="1" s="1"/>
  <c r="O3714" i="1" s="1"/>
  <c r="AA3691" i="1"/>
  <c r="L3711" i="1" s="1"/>
  <c r="Q3711" i="1" s="1"/>
  <c r="AA3694" i="1"/>
  <c r="L3714" i="1" s="1"/>
  <c r="Q3714" i="1" s="1"/>
  <c r="Z3690" i="1"/>
  <c r="K3710" i="1" s="1"/>
  <c r="P3710" i="1" s="1"/>
  <c r="X3710" i="1"/>
  <c r="T3740" i="1"/>
  <c r="AA3695" i="1"/>
  <c r="L3715" i="1" s="1"/>
  <c r="Q3715" i="1" s="1"/>
  <c r="W3693" i="1"/>
  <c r="X3711" i="1"/>
  <c r="T3741" i="1"/>
  <c r="AA3689" i="1"/>
  <c r="L3709" i="1" s="1"/>
  <c r="Q3709" i="1" s="1"/>
  <c r="AA3690" i="1"/>
  <c r="L3710" i="1" s="1"/>
  <c r="Q3710" i="1" s="1"/>
  <c r="AA3696" i="1"/>
  <c r="L3716" i="1" s="1"/>
  <c r="Q3716" i="1" s="1"/>
  <c r="W3692" i="1"/>
  <c r="AA3692" i="1" s="1"/>
  <c r="L3712" i="1" s="1"/>
  <c r="Q3712" i="1" s="1"/>
  <c r="Z3691" i="1"/>
  <c r="K3711" i="1" s="1"/>
  <c r="P3711" i="1" s="1"/>
  <c r="W3696" i="1"/>
  <c r="V3742" i="1" l="1"/>
  <c r="AH3712" i="1"/>
  <c r="V3741" i="1"/>
  <c r="AH3711" i="1"/>
  <c r="AC3715" i="1"/>
  <c r="U3745" i="1"/>
  <c r="Z3696" i="1"/>
  <c r="K3716" i="1" s="1"/>
  <c r="P3716" i="1" s="1"/>
  <c r="Y3696" i="1"/>
  <c r="J3716" i="1" s="1"/>
  <c r="O3716" i="1" s="1"/>
  <c r="V3740" i="1"/>
  <c r="AH3710" i="1"/>
  <c r="Z3693" i="1"/>
  <c r="K3713" i="1" s="1"/>
  <c r="P3713" i="1" s="1"/>
  <c r="Y3693" i="1"/>
  <c r="J3713" i="1" s="1"/>
  <c r="O3713" i="1" s="1"/>
  <c r="T3744" i="1"/>
  <c r="X3714" i="1"/>
  <c r="AA3693" i="1"/>
  <c r="L3713" i="1" s="1"/>
  <c r="Q3713" i="1" s="1"/>
  <c r="T3747" i="1"/>
  <c r="X3717" i="1"/>
  <c r="U3748" i="1"/>
  <c r="Z3748" i="1" s="1"/>
  <c r="AC3718" i="1"/>
  <c r="V3746" i="1"/>
  <c r="AH3716" i="1"/>
  <c r="Z3710" i="1"/>
  <c r="Y3710" i="1"/>
  <c r="AA3710" i="1"/>
  <c r="U3747" i="1"/>
  <c r="AC3717" i="1"/>
  <c r="V3739" i="1"/>
  <c r="AH3709" i="1"/>
  <c r="U3740" i="1"/>
  <c r="AC3710" i="1"/>
  <c r="AC3714" i="1"/>
  <c r="U3744" i="1"/>
  <c r="AC3709" i="1"/>
  <c r="U3739" i="1"/>
  <c r="P3719" i="1"/>
  <c r="K3728" i="1" s="1"/>
  <c r="N3730" i="1" s="1"/>
  <c r="AH3717" i="1"/>
  <c r="V3747" i="1"/>
  <c r="T3748" i="1"/>
  <c r="X3718" i="1"/>
  <c r="Z3711" i="1"/>
  <c r="Y3711" i="1"/>
  <c r="AA3711" i="1"/>
  <c r="U3741" i="1"/>
  <c r="AC3711" i="1"/>
  <c r="V3745" i="1"/>
  <c r="AH3715" i="1"/>
  <c r="Y3692" i="1"/>
  <c r="J3712" i="1" s="1"/>
  <c r="O3712" i="1" s="1"/>
  <c r="Z3692" i="1"/>
  <c r="K3712" i="1" s="1"/>
  <c r="P3712" i="1" s="1"/>
  <c r="V3744" i="1"/>
  <c r="AH3714" i="1"/>
  <c r="T3739" i="1"/>
  <c r="X3709" i="1"/>
  <c r="T3745" i="1"/>
  <c r="X3715" i="1"/>
  <c r="AH3718" i="1"/>
  <c r="V3748" i="1"/>
  <c r="AJ3718" i="1" l="1"/>
  <c r="AI3718" i="1"/>
  <c r="AK3718" i="1"/>
  <c r="AA3718" i="1"/>
  <c r="Z3718" i="1"/>
  <c r="Y3718" i="1"/>
  <c r="AE3714" i="1"/>
  <c r="AD3714" i="1"/>
  <c r="AF3714" i="1"/>
  <c r="AI3711" i="1"/>
  <c r="AK3711" i="1"/>
  <c r="AJ3711" i="1"/>
  <c r="AF3710" i="1"/>
  <c r="AE3710" i="1"/>
  <c r="AD3710" i="1"/>
  <c r="AE3718" i="1"/>
  <c r="AD3718" i="1"/>
  <c r="AF3718" i="1"/>
  <c r="AH3713" i="1"/>
  <c r="V3743" i="1"/>
  <c r="U3743" i="1"/>
  <c r="AC3713" i="1"/>
  <c r="U3746" i="1"/>
  <c r="AC3716" i="1"/>
  <c r="T3742" i="1"/>
  <c r="X3712" i="1"/>
  <c r="O3719" i="1"/>
  <c r="J3728" i="1" s="1"/>
  <c r="N3729" i="1" s="1"/>
  <c r="T3746" i="1"/>
  <c r="X3716" i="1"/>
  <c r="AJ3714" i="1"/>
  <c r="AI3714" i="1"/>
  <c r="AK3714" i="1"/>
  <c r="AE3709" i="1"/>
  <c r="AD3709" i="1"/>
  <c r="AF3709" i="1"/>
  <c r="AF3717" i="1"/>
  <c r="AE3717" i="1"/>
  <c r="AD3717" i="1"/>
  <c r="Z3714" i="1"/>
  <c r="Y3714" i="1"/>
  <c r="AA3714" i="1"/>
  <c r="AJ3710" i="1"/>
  <c r="AI3710" i="1"/>
  <c r="AK3710" i="1"/>
  <c r="AJ3712" i="1"/>
  <c r="AI3712" i="1"/>
  <c r="AK3712" i="1"/>
  <c r="AJ3709" i="1"/>
  <c r="AK3709" i="1"/>
  <c r="AI3709" i="1"/>
  <c r="T3743" i="1"/>
  <c r="X3713" i="1"/>
  <c r="Z3715" i="1"/>
  <c r="Y3715" i="1"/>
  <c r="AA3715" i="1"/>
  <c r="AK3715" i="1"/>
  <c r="AJ3715" i="1"/>
  <c r="AI3715" i="1"/>
  <c r="Z3709" i="1"/>
  <c r="Y3709" i="1"/>
  <c r="AA3709" i="1"/>
  <c r="U3742" i="1"/>
  <c r="AC3712" i="1"/>
  <c r="AF3711" i="1"/>
  <c r="AE3711" i="1"/>
  <c r="AD3711" i="1"/>
  <c r="AK3717" i="1"/>
  <c r="AI3717" i="1"/>
  <c r="AJ3717" i="1"/>
  <c r="Q3719" i="1"/>
  <c r="L3728" i="1" s="1"/>
  <c r="N3731" i="1" s="1"/>
  <c r="AK3716" i="1"/>
  <c r="AJ3716" i="1"/>
  <c r="AI3716" i="1"/>
  <c r="Y3717" i="1"/>
  <c r="AA3717" i="1"/>
  <c r="Z3717" i="1"/>
  <c r="AF3715" i="1"/>
  <c r="AE3715" i="1"/>
  <c r="AD3715" i="1"/>
  <c r="Y3713" i="1" l="1"/>
  <c r="AA3713" i="1"/>
  <c r="Z3713" i="1"/>
  <c r="Z3719" i="1"/>
  <c r="J3730" i="1" s="1"/>
  <c r="AI3713" i="1"/>
  <c r="AJ3713" i="1"/>
  <c r="AK3713" i="1"/>
  <c r="AK3719" i="1"/>
  <c r="L3731" i="1" s="1"/>
  <c r="Q3731" i="1" s="1"/>
  <c r="Q3741" i="1" s="1"/>
  <c r="Q3763" i="1" s="1"/>
  <c r="Y3712" i="1"/>
  <c r="AA3712" i="1"/>
  <c r="Z3712" i="1"/>
  <c r="AD3713" i="1"/>
  <c r="AF3713" i="1"/>
  <c r="AE3713" i="1"/>
  <c r="AI3719" i="1"/>
  <c r="AJ3719" i="1"/>
  <c r="L3730" i="1" s="1"/>
  <c r="P3731" i="1" s="1"/>
  <c r="P3741" i="1" s="1"/>
  <c r="P3763" i="1" s="1"/>
  <c r="AE3716" i="1"/>
  <c r="AD3716" i="1"/>
  <c r="AF3716" i="1"/>
  <c r="AE3712" i="1"/>
  <c r="AE3719" i="1" s="1"/>
  <c r="K3730" i="1" s="1"/>
  <c r="P3730" i="1" s="1"/>
  <c r="P3740" i="1" s="1"/>
  <c r="P3762" i="1" s="1"/>
  <c r="AD3712" i="1"/>
  <c r="AD3719" i="1" s="1"/>
  <c r="K3729" i="1" s="1"/>
  <c r="AF3712" i="1"/>
  <c r="AF3719" i="1" s="1"/>
  <c r="K3731" i="1" s="1"/>
  <c r="Q3730" i="1" s="1"/>
  <c r="Q3740" i="1" s="1"/>
  <c r="Q3762" i="1" s="1"/>
  <c r="AA3716" i="1"/>
  <c r="Z3716" i="1"/>
  <c r="Y3716" i="1"/>
  <c r="Y3719" i="1" s="1"/>
  <c r="J3729" i="1" s="1"/>
  <c r="O3729" i="1" s="1"/>
  <c r="O3739" i="1" s="1"/>
  <c r="P3729" i="1" l="1"/>
  <c r="P3739" i="1" s="1"/>
  <c r="P3761" i="1" s="1"/>
  <c r="O3730" i="1"/>
  <c r="O3740" i="1" s="1"/>
  <c r="O3761" i="1"/>
  <c r="AA3719" i="1"/>
  <c r="L3729" i="1" l="1"/>
  <c r="J3731" i="1"/>
  <c r="O3762" i="1"/>
  <c r="Z3747" i="1"/>
  <c r="Z3746" i="1"/>
  <c r="Z3742" i="1"/>
  <c r="Z3739" i="1"/>
  <c r="Z3745" i="1"/>
  <c r="Z3744" i="1"/>
  <c r="Z3741" i="1"/>
  <c r="Z3740" i="1"/>
  <c r="Z3743" i="1"/>
  <c r="U3764" i="1" l="1"/>
  <c r="U3765" i="1"/>
  <c r="U3766" i="1"/>
  <c r="U3767" i="1"/>
  <c r="U3761" i="1"/>
  <c r="U3768" i="1"/>
  <c r="U3769" i="1"/>
  <c r="U3763" i="1"/>
  <c r="U3762" i="1"/>
  <c r="U3770" i="1"/>
  <c r="Q3729" i="1"/>
  <c r="Q3739" i="1" s="1"/>
  <c r="O3731" i="1"/>
  <c r="O3741" i="1" s="1"/>
  <c r="Q3761" i="1" l="1"/>
  <c r="Y3742" i="1"/>
  <c r="Y3747" i="1"/>
  <c r="Y3748" i="1"/>
  <c r="Y3743" i="1"/>
  <c r="Y3741" i="1"/>
  <c r="Y3746" i="1"/>
  <c r="Y3740" i="1"/>
  <c r="Y3745" i="1"/>
  <c r="Y3739" i="1"/>
  <c r="AB3739" i="1" s="1"/>
  <c r="Y3744" i="1"/>
  <c r="AB3744" i="1" s="1"/>
  <c r="O3763" i="1"/>
  <c r="AA3742" i="1"/>
  <c r="AA3744" i="1"/>
  <c r="AA3747" i="1"/>
  <c r="AA3739" i="1"/>
  <c r="AA3741" i="1"/>
  <c r="AA3745" i="1"/>
  <c r="AA3746" i="1"/>
  <c r="AB3746" i="1" s="1"/>
  <c r="AA3740" i="1"/>
  <c r="AA3748" i="1"/>
  <c r="AA3743" i="1"/>
  <c r="AB3741" i="1" l="1"/>
  <c r="AB3742" i="1"/>
  <c r="AB3747" i="1"/>
  <c r="AB3745" i="1"/>
  <c r="AB3743" i="1"/>
  <c r="T3768" i="1"/>
  <c r="T3763" i="1"/>
  <c r="T3762" i="1"/>
  <c r="T3767" i="1"/>
  <c r="T3764" i="1"/>
  <c r="T3769" i="1"/>
  <c r="T3770" i="1"/>
  <c r="T3761" i="1"/>
  <c r="T3765" i="1"/>
  <c r="T3766" i="1"/>
  <c r="V3766" i="1"/>
  <c r="V3770" i="1"/>
  <c r="V3767" i="1"/>
  <c r="V3768" i="1"/>
  <c r="V3769" i="1"/>
  <c r="V3765" i="1"/>
  <c r="V3764" i="1"/>
  <c r="V3762" i="1"/>
  <c r="V3761" i="1"/>
  <c r="V3763" i="1"/>
  <c r="AB3740" i="1"/>
  <c r="AB3749" i="1" s="1"/>
  <c r="AE3739" i="1" s="1"/>
  <c r="AB3748" i="1"/>
  <c r="AE3740" i="1" l="1"/>
  <c r="AE3810" i="1"/>
  <c r="W3766" i="1"/>
  <c r="Z3766" i="1" s="1"/>
  <c r="K3786" i="1" s="1"/>
  <c r="P3786" i="1" s="1"/>
  <c r="Y3766" i="1"/>
  <c r="J3786" i="1" s="1"/>
  <c r="O3786" i="1" s="1"/>
  <c r="W3769" i="1"/>
  <c r="W3763" i="1"/>
  <c r="Z3763" i="1" s="1"/>
  <c r="K3783" i="1" s="1"/>
  <c r="P3783" i="1" s="1"/>
  <c r="W3765" i="1"/>
  <c r="W3764" i="1"/>
  <c r="AA3764" i="1" s="1"/>
  <c r="L3784" i="1" s="1"/>
  <c r="Q3784" i="1" s="1"/>
  <c r="W3767" i="1"/>
  <c r="AA3767" i="1"/>
  <c r="L3787" i="1" s="1"/>
  <c r="Q3787" i="1" s="1"/>
  <c r="W3768" i="1"/>
  <c r="W3761" i="1"/>
  <c r="AA3761" i="1"/>
  <c r="L3781" i="1" s="1"/>
  <c r="Q3781" i="1" s="1"/>
  <c r="W3770" i="1"/>
  <c r="Z3770" i="1" s="1"/>
  <c r="K3790" i="1" s="1"/>
  <c r="P3790" i="1" s="1"/>
  <c r="Y3770" i="1"/>
  <c r="J3790" i="1" s="1"/>
  <c r="O3790" i="1" s="1"/>
  <c r="W3762" i="1"/>
  <c r="V3814" i="1" l="1"/>
  <c r="AH3784" i="1"/>
  <c r="AA3762" i="1"/>
  <c r="L3782" i="1" s="1"/>
  <c r="Q3782" i="1" s="1"/>
  <c r="Z3762" i="1"/>
  <c r="K3782" i="1" s="1"/>
  <c r="P3782" i="1" s="1"/>
  <c r="AA3765" i="1"/>
  <c r="L3785" i="1" s="1"/>
  <c r="Q3785" i="1" s="1"/>
  <c r="Z3765" i="1"/>
  <c r="K3785" i="1" s="1"/>
  <c r="P3785" i="1" s="1"/>
  <c r="AH3781" i="1"/>
  <c r="V3811" i="1"/>
  <c r="V3817" i="1"/>
  <c r="AH3787" i="1"/>
  <c r="U3813" i="1"/>
  <c r="AC3783" i="1"/>
  <c r="X3786" i="1"/>
  <c r="T3816" i="1"/>
  <c r="Y3761" i="1"/>
  <c r="J3781" i="1" s="1"/>
  <c r="O3781" i="1" s="1"/>
  <c r="Z3761" i="1"/>
  <c r="K3781" i="1" s="1"/>
  <c r="P3781" i="1" s="1"/>
  <c r="Y3765" i="1"/>
  <c r="J3785" i="1" s="1"/>
  <c r="O3785" i="1" s="1"/>
  <c r="AA3769" i="1"/>
  <c r="L3789" i="1" s="1"/>
  <c r="Q3789" i="1" s="1"/>
  <c r="Z3769" i="1"/>
  <c r="K3789" i="1" s="1"/>
  <c r="P3789" i="1" s="1"/>
  <c r="AC3790" i="1"/>
  <c r="U3820" i="1"/>
  <c r="Z3820" i="1" s="1"/>
  <c r="AA3763" i="1"/>
  <c r="L3783" i="1" s="1"/>
  <c r="Q3783" i="1" s="1"/>
  <c r="AA3770" i="1"/>
  <c r="L3790" i="1" s="1"/>
  <c r="Q3790" i="1" s="1"/>
  <c r="Y3769" i="1"/>
  <c r="J3789" i="1" s="1"/>
  <c r="O3789" i="1" s="1"/>
  <c r="T3820" i="1"/>
  <c r="X3790" i="1"/>
  <c r="Y3767" i="1"/>
  <c r="J3787" i="1" s="1"/>
  <c r="O3787" i="1" s="1"/>
  <c r="Z3767" i="1"/>
  <c r="K3787" i="1" s="1"/>
  <c r="P3787" i="1" s="1"/>
  <c r="AC3786" i="1"/>
  <c r="U3816" i="1"/>
  <c r="Y3762" i="1"/>
  <c r="J3782" i="1" s="1"/>
  <c r="O3782" i="1" s="1"/>
  <c r="AA3766" i="1"/>
  <c r="L3786" i="1" s="1"/>
  <c r="Q3786" i="1" s="1"/>
  <c r="Y3768" i="1"/>
  <c r="J3788" i="1" s="1"/>
  <c r="O3788" i="1" s="1"/>
  <c r="Z3768" i="1"/>
  <c r="K3788" i="1" s="1"/>
  <c r="P3788" i="1" s="1"/>
  <c r="Y3764" i="1"/>
  <c r="J3784" i="1" s="1"/>
  <c r="O3784" i="1" s="1"/>
  <c r="Z3764" i="1"/>
  <c r="K3784" i="1" s="1"/>
  <c r="P3784" i="1" s="1"/>
  <c r="Y3763" i="1"/>
  <c r="J3783" i="1" s="1"/>
  <c r="O3783" i="1" s="1"/>
  <c r="AA3768" i="1"/>
  <c r="L3788" i="1" s="1"/>
  <c r="Q3788" i="1" s="1"/>
  <c r="X3784" i="1" l="1"/>
  <c r="T3814" i="1"/>
  <c r="T3817" i="1"/>
  <c r="X3787" i="1"/>
  <c r="U3819" i="1"/>
  <c r="AC3789" i="1"/>
  <c r="AC3782" i="1"/>
  <c r="U3812" i="1"/>
  <c r="X3782" i="1"/>
  <c r="T3812" i="1"/>
  <c r="V3820" i="1"/>
  <c r="AH3790" i="1"/>
  <c r="T3811" i="1"/>
  <c r="X3781" i="1"/>
  <c r="O3791" i="1"/>
  <c r="J3800" i="1" s="1"/>
  <c r="N3801" i="1" s="1"/>
  <c r="AH3788" i="1"/>
  <c r="V3818" i="1"/>
  <c r="U3818" i="1"/>
  <c r="AC3788" i="1"/>
  <c r="Z3790" i="1"/>
  <c r="Y3790" i="1"/>
  <c r="AA3790" i="1"/>
  <c r="V3813" i="1"/>
  <c r="AH3783" i="1"/>
  <c r="V3819" i="1"/>
  <c r="AH3789" i="1"/>
  <c r="AJ3787" i="1"/>
  <c r="AI3787" i="1"/>
  <c r="AK3787" i="1"/>
  <c r="AI3781" i="1"/>
  <c r="AJ3781" i="1"/>
  <c r="AK3781" i="1"/>
  <c r="AH3782" i="1"/>
  <c r="V3812" i="1"/>
  <c r="T3813" i="1"/>
  <c r="X3783" i="1"/>
  <c r="X3788" i="1"/>
  <c r="T3818" i="1"/>
  <c r="AE3786" i="1"/>
  <c r="AD3786" i="1"/>
  <c r="AF3786" i="1"/>
  <c r="T3815" i="1"/>
  <c r="X3785" i="1"/>
  <c r="Z3786" i="1"/>
  <c r="Y3786" i="1"/>
  <c r="AA3786" i="1"/>
  <c r="U3815" i="1"/>
  <c r="AC3785" i="1"/>
  <c r="AJ3784" i="1"/>
  <c r="AI3784" i="1"/>
  <c r="AK3784" i="1"/>
  <c r="U3814" i="1"/>
  <c r="AC3784" i="1"/>
  <c r="AH3786" i="1"/>
  <c r="V3816" i="1"/>
  <c r="U3817" i="1"/>
  <c r="AC3787" i="1"/>
  <c r="T3819" i="1"/>
  <c r="X3789" i="1"/>
  <c r="AF3790" i="1"/>
  <c r="AE3790" i="1"/>
  <c r="AD3790" i="1"/>
  <c r="U3811" i="1"/>
  <c r="AC3781" i="1"/>
  <c r="P3791" i="1"/>
  <c r="K3800" i="1" s="1"/>
  <c r="N3802" i="1" s="1"/>
  <c r="AF3783" i="1"/>
  <c r="AE3783" i="1"/>
  <c r="AD3783" i="1"/>
  <c r="Q3791" i="1"/>
  <c r="L3800" i="1" s="1"/>
  <c r="N3803" i="1" s="1"/>
  <c r="AH3785" i="1"/>
  <c r="V3815" i="1"/>
  <c r="AE3785" i="1" l="1"/>
  <c r="AD3785" i="1"/>
  <c r="AF3785" i="1"/>
  <c r="Y3783" i="1"/>
  <c r="AA3783" i="1"/>
  <c r="Z3783" i="1"/>
  <c r="AJ3783" i="1"/>
  <c r="AI3783" i="1"/>
  <c r="AK3783" i="1"/>
  <c r="AK3788" i="1"/>
  <c r="AJ3788" i="1"/>
  <c r="AI3788" i="1"/>
  <c r="Y3789" i="1"/>
  <c r="AA3789" i="1"/>
  <c r="Z3789" i="1"/>
  <c r="Z3785" i="1"/>
  <c r="Y3785" i="1"/>
  <c r="AA3785" i="1"/>
  <c r="AF3788" i="1"/>
  <c r="AE3788" i="1"/>
  <c r="AD3788" i="1"/>
  <c r="AE3782" i="1"/>
  <c r="AD3782" i="1"/>
  <c r="AF3782" i="1"/>
  <c r="AD3781" i="1"/>
  <c r="AF3781" i="1"/>
  <c r="AE3781" i="1"/>
  <c r="AK3790" i="1"/>
  <c r="AJ3790" i="1"/>
  <c r="AI3790" i="1"/>
  <c r="AA3787" i="1"/>
  <c r="Z3787" i="1"/>
  <c r="Y3787" i="1"/>
  <c r="AJ3785" i="1"/>
  <c r="AK3785" i="1"/>
  <c r="AI3785" i="1"/>
  <c r="AJ3786" i="1"/>
  <c r="AI3786" i="1"/>
  <c r="AI3791" i="1" s="1"/>
  <c r="AK3786" i="1"/>
  <c r="AK3789" i="1"/>
  <c r="AI3789" i="1"/>
  <c r="AJ3789" i="1"/>
  <c r="Y3781" i="1"/>
  <c r="AA3781" i="1"/>
  <c r="Z3781" i="1"/>
  <c r="AF3789" i="1"/>
  <c r="AE3789" i="1"/>
  <c r="AD3789" i="1"/>
  <c r="AF3787" i="1"/>
  <c r="AE3787" i="1"/>
  <c r="AE3791" i="1" s="1"/>
  <c r="K3802" i="1" s="1"/>
  <c r="P3802" i="1" s="1"/>
  <c r="P3812" i="1" s="1"/>
  <c r="P3834" i="1" s="1"/>
  <c r="AD3787" i="1"/>
  <c r="AD3784" i="1"/>
  <c r="AF3784" i="1"/>
  <c r="AE3784" i="1"/>
  <c r="Z3788" i="1"/>
  <c r="Y3788" i="1"/>
  <c r="AA3788" i="1"/>
  <c r="AJ3782" i="1"/>
  <c r="AJ3791" i="1" s="1"/>
  <c r="L3802" i="1" s="1"/>
  <c r="P3803" i="1" s="1"/>
  <c r="P3813" i="1" s="1"/>
  <c r="P3835" i="1" s="1"/>
  <c r="AI3782" i="1"/>
  <c r="AK3782" i="1"/>
  <c r="AK3791" i="1" s="1"/>
  <c r="L3803" i="1" s="1"/>
  <c r="Q3803" i="1" s="1"/>
  <c r="Q3813" i="1" s="1"/>
  <c r="Q3835" i="1" s="1"/>
  <c r="AA3782" i="1"/>
  <c r="Z3782" i="1"/>
  <c r="Y3782" i="1"/>
  <c r="Z3784" i="1"/>
  <c r="Y3784" i="1"/>
  <c r="AA3784" i="1"/>
  <c r="AF3791" i="1" l="1"/>
  <c r="K3803" i="1" s="1"/>
  <c r="Q3802" i="1" s="1"/>
  <c r="Q3812" i="1" s="1"/>
  <c r="Q3834" i="1" s="1"/>
  <c r="Z3791" i="1"/>
  <c r="J3802" i="1" s="1"/>
  <c r="AA3791" i="1"/>
  <c r="AD3791" i="1"/>
  <c r="K3801" i="1" s="1"/>
  <c r="Y3791" i="1"/>
  <c r="J3801" i="1" s="1"/>
  <c r="O3801" i="1" s="1"/>
  <c r="O3811" i="1" s="1"/>
  <c r="O3802" i="1" l="1"/>
  <c r="O3812" i="1" s="1"/>
  <c r="P3801" i="1"/>
  <c r="P3811" i="1" s="1"/>
  <c r="P3833" i="1" s="1"/>
  <c r="L3801" i="1"/>
  <c r="J3803" i="1"/>
  <c r="O3833" i="1"/>
  <c r="Y3811" i="1" l="1"/>
  <c r="Y3816" i="1"/>
  <c r="Y3814" i="1"/>
  <c r="Q3801" i="1"/>
  <c r="Q3811" i="1" s="1"/>
  <c r="O3803" i="1"/>
  <c r="O3813" i="1" s="1"/>
  <c r="Y3817" i="1"/>
  <c r="Y3820" i="1"/>
  <c r="O3834" i="1"/>
  <c r="Z3812" i="1"/>
  <c r="Z3819" i="1"/>
  <c r="Z3818" i="1"/>
  <c r="Z3811" i="1"/>
  <c r="Z3814" i="1"/>
  <c r="Z3813" i="1"/>
  <c r="Z3816" i="1"/>
  <c r="Z3817" i="1"/>
  <c r="Z3815" i="1"/>
  <c r="U3835" i="1" l="1"/>
  <c r="U3834" i="1"/>
  <c r="U3841" i="1"/>
  <c r="U3842" i="1"/>
  <c r="U3833" i="1"/>
  <c r="U3837" i="1"/>
  <c r="U3836" i="1"/>
  <c r="U3840" i="1"/>
  <c r="U3839" i="1"/>
  <c r="U3838" i="1"/>
  <c r="AB3814" i="1"/>
  <c r="O3835" i="1"/>
  <c r="AA3818" i="1"/>
  <c r="AA3816" i="1"/>
  <c r="AB3816" i="1" s="1"/>
  <c r="AA3813" i="1"/>
  <c r="AA3817" i="1"/>
  <c r="AB3817" i="1" s="1"/>
  <c r="AA3819" i="1"/>
  <c r="AA3820" i="1"/>
  <c r="AB3820" i="1" s="1"/>
  <c r="AA3815" i="1"/>
  <c r="AA3811" i="1"/>
  <c r="AB3811" i="1" s="1"/>
  <c r="AA3812" i="1"/>
  <c r="AB3812" i="1" s="1"/>
  <c r="AA3814" i="1"/>
  <c r="Y3818" i="1"/>
  <c r="Q3833" i="1"/>
  <c r="Y3813" i="1"/>
  <c r="Y3815" i="1"/>
  <c r="Y3819" i="1"/>
  <c r="Y3812" i="1"/>
  <c r="AB3815" i="1" l="1"/>
  <c r="AB3818" i="1"/>
  <c r="AB3813" i="1"/>
  <c r="AB3819" i="1"/>
  <c r="T3840" i="1"/>
  <c r="T3842" i="1"/>
  <c r="T3841" i="1"/>
  <c r="T3834" i="1"/>
  <c r="T3838" i="1"/>
  <c r="T3837" i="1"/>
  <c r="T3835" i="1"/>
  <c r="T3836" i="1"/>
  <c r="T3839" i="1"/>
  <c r="T3833" i="1"/>
  <c r="W3833" i="1" s="1"/>
  <c r="Y3833" i="1" s="1"/>
  <c r="J3853" i="1" s="1"/>
  <c r="O3853" i="1" s="1"/>
  <c r="AB3821" i="1"/>
  <c r="AE3811" i="1" s="1"/>
  <c r="V3842" i="1"/>
  <c r="V3838" i="1"/>
  <c r="V3837" i="1"/>
  <c r="V3834" i="1"/>
  <c r="V3835" i="1"/>
  <c r="V3836" i="1"/>
  <c r="V3840" i="1"/>
  <c r="W3840" i="1" s="1"/>
  <c r="V3839" i="1"/>
  <c r="V3841" i="1"/>
  <c r="V3833" i="1"/>
  <c r="Y3840" i="1" l="1"/>
  <c r="J3860" i="1" s="1"/>
  <c r="O3860" i="1" s="1"/>
  <c r="Z3840" i="1"/>
  <c r="K3860" i="1" s="1"/>
  <c r="P3860" i="1" s="1"/>
  <c r="AE3812" i="1"/>
  <c r="AE3882" i="1"/>
  <c r="T3883" i="1"/>
  <c r="X3853" i="1"/>
  <c r="W3837" i="1"/>
  <c r="W3842" i="1"/>
  <c r="Y3842" i="1" s="1"/>
  <c r="J3862" i="1" s="1"/>
  <c r="O3862" i="1" s="1"/>
  <c r="W3841" i="1"/>
  <c r="Z3841" i="1" s="1"/>
  <c r="K3861" i="1" s="1"/>
  <c r="P3861" i="1" s="1"/>
  <c r="Y3841" i="1"/>
  <c r="J3861" i="1" s="1"/>
  <c r="O3861" i="1" s="1"/>
  <c r="W3839" i="1"/>
  <c r="Z3839" i="1" s="1"/>
  <c r="K3859" i="1" s="1"/>
  <c r="P3859" i="1" s="1"/>
  <c r="W3838" i="1"/>
  <c r="Z3838" i="1" s="1"/>
  <c r="K3858" i="1" s="1"/>
  <c r="P3858" i="1" s="1"/>
  <c r="Z3833" i="1"/>
  <c r="K3853" i="1" s="1"/>
  <c r="P3853" i="1" s="1"/>
  <c r="W3835" i="1"/>
  <c r="Z3835" i="1" s="1"/>
  <c r="K3855" i="1" s="1"/>
  <c r="P3855" i="1" s="1"/>
  <c r="AA3840" i="1"/>
  <c r="L3860" i="1" s="1"/>
  <c r="Q3860" i="1" s="1"/>
  <c r="AA3833" i="1"/>
  <c r="L3853" i="1" s="1"/>
  <c r="Q3853" i="1" s="1"/>
  <c r="AA3841" i="1"/>
  <c r="L3861" i="1" s="1"/>
  <c r="Q3861" i="1" s="1"/>
  <c r="W3836" i="1"/>
  <c r="W3834" i="1"/>
  <c r="T3892" i="1" l="1"/>
  <c r="X3862" i="1"/>
  <c r="Y3834" i="1"/>
  <c r="J3854" i="1" s="1"/>
  <c r="O3854" i="1" s="1"/>
  <c r="Z3834" i="1"/>
  <c r="K3854" i="1" s="1"/>
  <c r="P3854" i="1" s="1"/>
  <c r="V3891" i="1"/>
  <c r="AH3861" i="1"/>
  <c r="AA3836" i="1"/>
  <c r="L3856" i="1" s="1"/>
  <c r="Q3856" i="1" s="1"/>
  <c r="Z3836" i="1"/>
  <c r="K3856" i="1" s="1"/>
  <c r="P3856" i="1" s="1"/>
  <c r="AH3860" i="1"/>
  <c r="V3890" i="1"/>
  <c r="U3883" i="1"/>
  <c r="AC3853" i="1"/>
  <c r="U3889" i="1"/>
  <c r="AC3859" i="1"/>
  <c r="AA3834" i="1"/>
  <c r="L3854" i="1" s="1"/>
  <c r="Q3854" i="1" s="1"/>
  <c r="AA3837" i="1"/>
  <c r="L3857" i="1" s="1"/>
  <c r="Q3857" i="1" s="1"/>
  <c r="Z3837" i="1"/>
  <c r="K3857" i="1" s="1"/>
  <c r="P3857" i="1" s="1"/>
  <c r="AA3835" i="1"/>
  <c r="L3855" i="1" s="1"/>
  <c r="Q3855" i="1" s="1"/>
  <c r="Y3835" i="1"/>
  <c r="J3855" i="1" s="1"/>
  <c r="O3855" i="1" s="1"/>
  <c r="Y3838" i="1"/>
  <c r="J3858" i="1" s="1"/>
  <c r="O3858" i="1" s="1"/>
  <c r="AA3838" i="1"/>
  <c r="L3858" i="1" s="1"/>
  <c r="Q3858" i="1" s="1"/>
  <c r="U3885" i="1"/>
  <c r="AC3855" i="1"/>
  <c r="AC3858" i="1"/>
  <c r="U3888" i="1"/>
  <c r="T3891" i="1"/>
  <c r="X3861" i="1"/>
  <c r="AA3842" i="1"/>
  <c r="L3862" i="1" s="1"/>
  <c r="Q3862" i="1" s="1"/>
  <c r="Z3842" i="1"/>
  <c r="K3862" i="1" s="1"/>
  <c r="P3862" i="1" s="1"/>
  <c r="AA3853" i="1"/>
  <c r="Z3853" i="1"/>
  <c r="Y3853" i="1"/>
  <c r="AC3860" i="1"/>
  <c r="U3890" i="1"/>
  <c r="Y3836" i="1"/>
  <c r="J3856" i="1" s="1"/>
  <c r="O3856" i="1" s="1"/>
  <c r="V3883" i="1"/>
  <c r="AH3853" i="1"/>
  <c r="AA3839" i="1"/>
  <c r="L3859" i="1" s="1"/>
  <c r="Q3859" i="1" s="1"/>
  <c r="Y3839" i="1"/>
  <c r="J3859" i="1" s="1"/>
  <c r="O3859" i="1" s="1"/>
  <c r="AC3861" i="1"/>
  <c r="U3891" i="1"/>
  <c r="Y3837" i="1"/>
  <c r="J3857" i="1" s="1"/>
  <c r="O3857" i="1" s="1"/>
  <c r="T3890" i="1"/>
  <c r="X3860" i="1"/>
  <c r="T3887" i="1" l="1"/>
  <c r="X3857" i="1"/>
  <c r="T3886" i="1"/>
  <c r="X3856" i="1"/>
  <c r="Z3861" i="1"/>
  <c r="Y3861" i="1"/>
  <c r="AA3861" i="1"/>
  <c r="AH3854" i="1"/>
  <c r="V3884" i="1"/>
  <c r="AC3854" i="1"/>
  <c r="U3884" i="1"/>
  <c r="AJ3853" i="1"/>
  <c r="AK3853" i="1"/>
  <c r="AI3853" i="1"/>
  <c r="V3885" i="1"/>
  <c r="AH3855" i="1"/>
  <c r="AF3859" i="1"/>
  <c r="AE3859" i="1"/>
  <c r="AD3859" i="1"/>
  <c r="V3886" i="1"/>
  <c r="AH3856" i="1"/>
  <c r="X3854" i="1"/>
  <c r="T3884" i="1"/>
  <c r="O3863" i="1"/>
  <c r="J3872" i="1" s="1"/>
  <c r="N3873" i="1" s="1"/>
  <c r="T3885" i="1"/>
  <c r="X3855" i="1"/>
  <c r="AD3853" i="1"/>
  <c r="AF3853" i="1"/>
  <c r="AE3853" i="1"/>
  <c r="Y3860" i="1"/>
  <c r="AA3860" i="1"/>
  <c r="Z3860" i="1"/>
  <c r="AF3861" i="1"/>
  <c r="AE3861" i="1"/>
  <c r="AD3861" i="1"/>
  <c r="AE3860" i="1"/>
  <c r="AD3860" i="1"/>
  <c r="AF3860" i="1"/>
  <c r="AC3862" i="1"/>
  <c r="U3892" i="1"/>
  <c r="Z3892" i="1" s="1"/>
  <c r="AH3858" i="1"/>
  <c r="V3888" i="1"/>
  <c r="U3887" i="1"/>
  <c r="AC3857" i="1"/>
  <c r="AK3861" i="1"/>
  <c r="AI3861" i="1"/>
  <c r="AJ3861" i="1"/>
  <c r="AA3862" i="1"/>
  <c r="Z3862" i="1"/>
  <c r="Y3862" i="1"/>
  <c r="AH3859" i="1"/>
  <c r="V3889" i="1"/>
  <c r="AE3855" i="1"/>
  <c r="AD3855" i="1"/>
  <c r="AF3855" i="1"/>
  <c r="AC3856" i="1"/>
  <c r="U3886" i="1"/>
  <c r="T3889" i="1"/>
  <c r="X3859" i="1"/>
  <c r="Q3863" i="1"/>
  <c r="L3872" i="1" s="1"/>
  <c r="N3875" i="1" s="1"/>
  <c r="V3892" i="1"/>
  <c r="AH3862" i="1"/>
  <c r="AE3858" i="1"/>
  <c r="AD3858" i="1"/>
  <c r="AF3858" i="1"/>
  <c r="X3858" i="1"/>
  <c r="T3888" i="1"/>
  <c r="V3887" i="1"/>
  <c r="AH3857" i="1"/>
  <c r="P3863" i="1"/>
  <c r="K3872" i="1" s="1"/>
  <c r="N3874" i="1" s="1"/>
  <c r="AJ3860" i="1"/>
  <c r="AI3860" i="1"/>
  <c r="AK3860" i="1"/>
  <c r="AI3855" i="1" l="1"/>
  <c r="AK3855" i="1"/>
  <c r="AJ3855" i="1"/>
  <c r="AJ3863" i="1" s="1"/>
  <c r="L3874" i="1" s="1"/>
  <c r="P3875" i="1" s="1"/>
  <c r="P3885" i="1" s="1"/>
  <c r="P3907" i="1" s="1"/>
  <c r="AK3854" i="1"/>
  <c r="AJ3854" i="1"/>
  <c r="AI3854" i="1"/>
  <c r="Z3856" i="1"/>
  <c r="Y3856" i="1"/>
  <c r="AA3856" i="1"/>
  <c r="AI3857" i="1"/>
  <c r="AJ3857" i="1"/>
  <c r="AK3857" i="1"/>
  <c r="AJ3859" i="1"/>
  <c r="AI3859" i="1"/>
  <c r="AK3859" i="1"/>
  <c r="AE3862" i="1"/>
  <c r="AD3862" i="1"/>
  <c r="AF3862" i="1"/>
  <c r="AA3855" i="1"/>
  <c r="Z3855" i="1"/>
  <c r="Y3855" i="1"/>
  <c r="Z3854" i="1"/>
  <c r="Y3854" i="1"/>
  <c r="AA3854" i="1"/>
  <c r="AI3863" i="1"/>
  <c r="AF3854" i="1"/>
  <c r="AF3863" i="1" s="1"/>
  <c r="K3875" i="1" s="1"/>
  <c r="Q3874" i="1" s="1"/>
  <c r="Q3884" i="1" s="1"/>
  <c r="Q3906" i="1" s="1"/>
  <c r="AE3854" i="1"/>
  <c r="AE3863" i="1" s="1"/>
  <c r="K3874" i="1" s="1"/>
  <c r="P3874" i="1" s="1"/>
  <c r="P3884" i="1" s="1"/>
  <c r="P3906" i="1" s="1"/>
  <c r="AD3854" i="1"/>
  <c r="AD3863" i="1" s="1"/>
  <c r="K3873" i="1" s="1"/>
  <c r="Z3857" i="1"/>
  <c r="Y3857" i="1"/>
  <c r="AA3857" i="1"/>
  <c r="Y3858" i="1"/>
  <c r="AA3858" i="1"/>
  <c r="AA3863" i="1" s="1"/>
  <c r="Z3858" i="1"/>
  <c r="AJ3862" i="1"/>
  <c r="AI3862" i="1"/>
  <c r="AK3862" i="1"/>
  <c r="AA3859" i="1"/>
  <c r="Z3859" i="1"/>
  <c r="Y3859" i="1"/>
  <c r="AD3857" i="1"/>
  <c r="AF3857" i="1"/>
  <c r="AE3857" i="1"/>
  <c r="AF3856" i="1"/>
  <c r="AE3856" i="1"/>
  <c r="AD3856" i="1"/>
  <c r="AK3858" i="1"/>
  <c r="AJ3858" i="1"/>
  <c r="AI3858" i="1"/>
  <c r="AJ3856" i="1"/>
  <c r="AI3856" i="1"/>
  <c r="AK3856" i="1"/>
  <c r="AK3863" i="1" s="1"/>
  <c r="L3875" i="1" s="1"/>
  <c r="Q3875" i="1" s="1"/>
  <c r="Q3885" i="1" s="1"/>
  <c r="Q3907" i="1" s="1"/>
  <c r="O3874" i="1" l="1"/>
  <c r="O3884" i="1" s="1"/>
  <c r="Y3863" i="1"/>
  <c r="J3873" i="1" s="1"/>
  <c r="O3873" i="1" s="1"/>
  <c r="O3883" i="1" s="1"/>
  <c r="J3875" i="1"/>
  <c r="L3873" i="1"/>
  <c r="Z3863" i="1"/>
  <c r="J3874" i="1" s="1"/>
  <c r="O3906" i="1" l="1"/>
  <c r="Z3888" i="1"/>
  <c r="Z3886" i="1"/>
  <c r="Z3885" i="1"/>
  <c r="Z3884" i="1"/>
  <c r="Z3890" i="1"/>
  <c r="Z3887" i="1"/>
  <c r="Z3889" i="1"/>
  <c r="Z3883" i="1"/>
  <c r="Z3891" i="1"/>
  <c r="O3905" i="1"/>
  <c r="O3875" i="1"/>
  <c r="O3885" i="1" s="1"/>
  <c r="P3873" i="1"/>
  <c r="P3883" i="1" s="1"/>
  <c r="P3905" i="1" s="1"/>
  <c r="Q3873" i="1" l="1"/>
  <c r="Q3883" i="1" s="1"/>
  <c r="Q3905" i="1" s="1"/>
  <c r="T3910" i="1" s="1"/>
  <c r="T3912" i="1"/>
  <c r="T3909" i="1"/>
  <c r="O3907" i="1"/>
  <c r="AA3886" i="1"/>
  <c r="AA3891" i="1"/>
  <c r="AA3892" i="1"/>
  <c r="AA3887" i="1"/>
  <c r="AA3883" i="1"/>
  <c r="AA3888" i="1"/>
  <c r="AA3885" i="1"/>
  <c r="AA3884" i="1"/>
  <c r="AA3889" i="1"/>
  <c r="AA3890" i="1"/>
  <c r="Y3884" i="1"/>
  <c r="AB3884" i="1" s="1"/>
  <c r="U3908" i="1"/>
  <c r="U3909" i="1"/>
  <c r="U3912" i="1"/>
  <c r="U3910" i="1"/>
  <c r="U3911" i="1"/>
  <c r="U3905" i="1"/>
  <c r="U3914" i="1"/>
  <c r="U3906" i="1"/>
  <c r="U3913" i="1"/>
  <c r="U3907" i="1"/>
  <c r="T3905" i="1" l="1"/>
  <c r="Y3886" i="1"/>
  <c r="AB3886" i="1" s="1"/>
  <c r="T3906" i="1"/>
  <c r="T3908" i="1"/>
  <c r="T3907" i="1"/>
  <c r="Y3889" i="1"/>
  <c r="AB3889" i="1" s="1"/>
  <c r="Y3890" i="1"/>
  <c r="AB3890" i="1" s="1"/>
  <c r="V3912" i="1"/>
  <c r="V3906" i="1"/>
  <c r="V3910" i="1"/>
  <c r="V3907" i="1"/>
  <c r="V3911" i="1"/>
  <c r="V3905" i="1"/>
  <c r="V3908" i="1"/>
  <c r="V3914" i="1"/>
  <c r="V3913" i="1"/>
  <c r="V3909" i="1"/>
  <c r="W3909" i="1" s="1"/>
  <c r="T3914" i="1"/>
  <c r="T3911" i="1"/>
  <c r="W3911" i="1" s="1"/>
  <c r="Y3911" i="1" s="1"/>
  <c r="J3931" i="1" s="1"/>
  <c r="O3931" i="1" s="1"/>
  <c r="Y3888" i="1"/>
  <c r="AB3888" i="1" s="1"/>
  <c r="Y3885" i="1"/>
  <c r="AB3885" i="1" s="1"/>
  <c r="W3912" i="1"/>
  <c r="AA3912" i="1" s="1"/>
  <c r="L3932" i="1" s="1"/>
  <c r="Q3932" i="1" s="1"/>
  <c r="Y3891" i="1"/>
  <c r="AB3891" i="1" s="1"/>
  <c r="Y3887" i="1"/>
  <c r="AB3887" i="1" s="1"/>
  <c r="T3913" i="1"/>
  <c r="Y3892" i="1"/>
  <c r="AB3892" i="1" s="1"/>
  <c r="Y3883" i="1"/>
  <c r="AB3883" i="1" s="1"/>
  <c r="AA3909" i="1" l="1"/>
  <c r="L3929" i="1" s="1"/>
  <c r="Q3929" i="1" s="1"/>
  <c r="Z3909" i="1"/>
  <c r="K3929" i="1" s="1"/>
  <c r="P3929" i="1" s="1"/>
  <c r="Y3909" i="1"/>
  <c r="J3929" i="1" s="1"/>
  <c r="O3929" i="1" s="1"/>
  <c r="X3931" i="1"/>
  <c r="T3961" i="1"/>
  <c r="W3907" i="1"/>
  <c r="Z3907" i="1" s="1"/>
  <c r="K3927" i="1" s="1"/>
  <c r="P3927" i="1" s="1"/>
  <c r="AA3907" i="1"/>
  <c r="L3927" i="1" s="1"/>
  <c r="Q3927" i="1" s="1"/>
  <c r="V3962" i="1"/>
  <c r="AH3932" i="1"/>
  <c r="Y3912" i="1"/>
  <c r="J3932" i="1" s="1"/>
  <c r="O3932" i="1" s="1"/>
  <c r="Y3914" i="1"/>
  <c r="J3934" i="1" s="1"/>
  <c r="O3934" i="1" s="1"/>
  <c r="W3914" i="1"/>
  <c r="AA3908" i="1"/>
  <c r="L3928" i="1" s="1"/>
  <c r="Q3928" i="1" s="1"/>
  <c r="Y3907" i="1"/>
  <c r="J3927" i="1" s="1"/>
  <c r="O3927" i="1" s="1"/>
  <c r="Z3912" i="1"/>
  <c r="K3932" i="1" s="1"/>
  <c r="P3932" i="1" s="1"/>
  <c r="W3908" i="1"/>
  <c r="Z3908" i="1" s="1"/>
  <c r="K3928" i="1" s="1"/>
  <c r="P3928" i="1" s="1"/>
  <c r="Y3908" i="1"/>
  <c r="J3928" i="1" s="1"/>
  <c r="O3928" i="1" s="1"/>
  <c r="AB3893" i="1"/>
  <c r="AE3883" i="1" s="1"/>
  <c r="Z3911" i="1"/>
  <c r="K3931" i="1" s="1"/>
  <c r="P3931" i="1" s="1"/>
  <c r="W3913" i="1"/>
  <c r="Z3913" i="1" s="1"/>
  <c r="K3933" i="1" s="1"/>
  <c r="P3933" i="1" s="1"/>
  <c r="Y3913" i="1"/>
  <c r="J3933" i="1" s="1"/>
  <c r="O3933" i="1" s="1"/>
  <c r="AA3911" i="1"/>
  <c r="L3931" i="1" s="1"/>
  <c r="Q3931" i="1" s="1"/>
  <c r="W3906" i="1"/>
  <c r="Z3906" i="1" s="1"/>
  <c r="K3926" i="1" s="1"/>
  <c r="P3926" i="1" s="1"/>
  <c r="Y3906" i="1"/>
  <c r="J3926" i="1" s="1"/>
  <c r="O3926" i="1" s="1"/>
  <c r="W3905" i="1"/>
  <c r="W3910" i="1"/>
  <c r="T3958" i="1" l="1"/>
  <c r="X3928" i="1"/>
  <c r="Z3910" i="1"/>
  <c r="K3930" i="1" s="1"/>
  <c r="P3930" i="1" s="1"/>
  <c r="Y3910" i="1"/>
  <c r="J3930" i="1" s="1"/>
  <c r="O3930" i="1" s="1"/>
  <c r="AA3905" i="1"/>
  <c r="L3925" i="1" s="1"/>
  <c r="Q3925" i="1" s="1"/>
  <c r="Z3905" i="1"/>
  <c r="K3925" i="1" s="1"/>
  <c r="P3925" i="1" s="1"/>
  <c r="U3961" i="1"/>
  <c r="AC3931" i="1"/>
  <c r="AA3906" i="1"/>
  <c r="L3926" i="1" s="1"/>
  <c r="Q3926" i="1" s="1"/>
  <c r="AJ3932" i="1"/>
  <c r="AI3932" i="1"/>
  <c r="AK3932" i="1"/>
  <c r="Y3905" i="1"/>
  <c r="J3925" i="1" s="1"/>
  <c r="O3925" i="1" s="1"/>
  <c r="AA3913" i="1"/>
  <c r="L3933" i="1" s="1"/>
  <c r="Q3933" i="1" s="1"/>
  <c r="AE3884" i="1"/>
  <c r="AE3954" i="1"/>
  <c r="U3962" i="1"/>
  <c r="AC3932" i="1"/>
  <c r="AA3914" i="1"/>
  <c r="L3934" i="1" s="1"/>
  <c r="Q3934" i="1" s="1"/>
  <c r="Z3914" i="1"/>
  <c r="K3934" i="1" s="1"/>
  <c r="P3934" i="1" s="1"/>
  <c r="Z3931" i="1"/>
  <c r="Y3931" i="1"/>
  <c r="AA3931" i="1"/>
  <c r="T3963" i="1"/>
  <c r="X3933" i="1"/>
  <c r="T3957" i="1"/>
  <c r="X3927" i="1"/>
  <c r="X3934" i="1"/>
  <c r="T3964" i="1"/>
  <c r="V3957" i="1"/>
  <c r="AH3927" i="1"/>
  <c r="X3929" i="1"/>
  <c r="T3959" i="1"/>
  <c r="AC3926" i="1"/>
  <c r="U3956" i="1"/>
  <c r="U3963" i="1"/>
  <c r="AC3933" i="1"/>
  <c r="U3958" i="1"/>
  <c r="AC3928" i="1"/>
  <c r="AA3910" i="1"/>
  <c r="L3930" i="1" s="1"/>
  <c r="Q3930" i="1" s="1"/>
  <c r="X3932" i="1"/>
  <c r="T3962" i="1"/>
  <c r="AC3927" i="1"/>
  <c r="U3957" i="1"/>
  <c r="AC3929" i="1"/>
  <c r="U3959" i="1"/>
  <c r="X3926" i="1"/>
  <c r="T3956" i="1"/>
  <c r="V3961" i="1"/>
  <c r="AH3931" i="1"/>
  <c r="V3958" i="1"/>
  <c r="AH3928" i="1"/>
  <c r="V3959" i="1"/>
  <c r="AH3929" i="1"/>
  <c r="Z3932" i="1" l="1"/>
  <c r="Y3932" i="1"/>
  <c r="AA3932" i="1"/>
  <c r="AI3928" i="1"/>
  <c r="AK3928" i="1"/>
  <c r="AJ3928" i="1"/>
  <c r="AH3930" i="1"/>
  <c r="V3960" i="1"/>
  <c r="Y3929" i="1"/>
  <c r="AA3929" i="1"/>
  <c r="Z3929" i="1"/>
  <c r="AA3934" i="1"/>
  <c r="Z3934" i="1"/>
  <c r="Y3934" i="1"/>
  <c r="AC3934" i="1"/>
  <c r="U3964" i="1"/>
  <c r="Z3964" i="1" s="1"/>
  <c r="AE3931" i="1"/>
  <c r="AD3931" i="1"/>
  <c r="AF3931" i="1"/>
  <c r="X3930" i="1"/>
  <c r="T3960" i="1"/>
  <c r="AE3927" i="1"/>
  <c r="AD3927" i="1"/>
  <c r="AF3927" i="1"/>
  <c r="V3964" i="1"/>
  <c r="AH3934" i="1"/>
  <c r="AC3930" i="1"/>
  <c r="U3960" i="1"/>
  <c r="AA3926" i="1"/>
  <c r="Y3926" i="1"/>
  <c r="Z3926" i="1"/>
  <c r="AE3928" i="1"/>
  <c r="AD3928" i="1"/>
  <c r="AF3928" i="1"/>
  <c r="AJ3927" i="1"/>
  <c r="AI3927" i="1"/>
  <c r="AK3927" i="1"/>
  <c r="Y3927" i="1"/>
  <c r="AA3927" i="1"/>
  <c r="Z3927" i="1"/>
  <c r="AI3929" i="1"/>
  <c r="AJ3929" i="1"/>
  <c r="AK3929" i="1"/>
  <c r="AJ3931" i="1"/>
  <c r="AI3931" i="1"/>
  <c r="AK3931" i="1"/>
  <c r="AD3926" i="1"/>
  <c r="AF3926" i="1"/>
  <c r="AE3926" i="1"/>
  <c r="AF3932" i="1"/>
  <c r="AE3932" i="1"/>
  <c r="AD3932" i="1"/>
  <c r="AH3933" i="1"/>
  <c r="V3963" i="1"/>
  <c r="U3955" i="1"/>
  <c r="AC3925" i="1"/>
  <c r="P3935" i="1"/>
  <c r="K3944" i="1" s="1"/>
  <c r="N3946" i="1" s="1"/>
  <c r="Z3928" i="1"/>
  <c r="Y3928" i="1"/>
  <c r="AA3928" i="1"/>
  <c r="AF3929" i="1"/>
  <c r="AE3929" i="1"/>
  <c r="AD3929" i="1"/>
  <c r="AD3933" i="1"/>
  <c r="AF3933" i="1"/>
  <c r="AE3933" i="1"/>
  <c r="Z3933" i="1"/>
  <c r="Y3933" i="1"/>
  <c r="AA3933" i="1"/>
  <c r="O3935" i="1"/>
  <c r="J3944" i="1" s="1"/>
  <c r="N3945" i="1" s="1"/>
  <c r="T3955" i="1"/>
  <c r="X3925" i="1"/>
  <c r="AH3926" i="1"/>
  <c r="V3956" i="1"/>
  <c r="AH3925" i="1"/>
  <c r="V3955" i="1"/>
  <c r="Q3935" i="1"/>
  <c r="L3944" i="1" s="1"/>
  <c r="N3947" i="1" s="1"/>
  <c r="Y3930" i="1" l="1"/>
  <c r="AA3930" i="1"/>
  <c r="Z3930" i="1"/>
  <c r="Z3925" i="1"/>
  <c r="Y3925" i="1"/>
  <c r="AA3925" i="1"/>
  <c r="AE3925" i="1"/>
  <c r="AF3925" i="1"/>
  <c r="AD3925" i="1"/>
  <c r="AD3935" i="1" s="1"/>
  <c r="K3945" i="1" s="1"/>
  <c r="AI3925" i="1"/>
  <c r="AJ3925" i="1"/>
  <c r="AK3925" i="1"/>
  <c r="Z3935" i="1"/>
  <c r="J3946" i="1" s="1"/>
  <c r="AF3930" i="1"/>
  <c r="AE3930" i="1"/>
  <c r="AD3930" i="1"/>
  <c r="AE3934" i="1"/>
  <c r="AD3934" i="1"/>
  <c r="AF3934" i="1"/>
  <c r="AJ3930" i="1"/>
  <c r="AI3930" i="1"/>
  <c r="AK3930" i="1"/>
  <c r="Y3935" i="1"/>
  <c r="J3945" i="1" s="1"/>
  <c r="O3945" i="1" s="1"/>
  <c r="O3955" i="1" s="1"/>
  <c r="AJ3934" i="1"/>
  <c r="AI3934" i="1"/>
  <c r="AK3934" i="1"/>
  <c r="AJ3926" i="1"/>
  <c r="AJ3935" i="1" s="1"/>
  <c r="L3946" i="1" s="1"/>
  <c r="P3947" i="1" s="1"/>
  <c r="P3957" i="1" s="1"/>
  <c r="P3979" i="1" s="1"/>
  <c r="AI3926" i="1"/>
  <c r="AK3926" i="1"/>
  <c r="AK3935" i="1" s="1"/>
  <c r="L3947" i="1" s="1"/>
  <c r="Q3947" i="1" s="1"/>
  <c r="Q3957" i="1" s="1"/>
  <c r="Q3979" i="1" s="1"/>
  <c r="AJ3933" i="1"/>
  <c r="AK3933" i="1"/>
  <c r="AI3933" i="1"/>
  <c r="AA3935" i="1"/>
  <c r="AI3935" i="1" l="1"/>
  <c r="AF3935" i="1"/>
  <c r="K3947" i="1" s="1"/>
  <c r="Q3946" i="1" s="1"/>
  <c r="Q3956" i="1" s="1"/>
  <c r="Q3978" i="1" s="1"/>
  <c r="O3977" i="1"/>
  <c r="AE3935" i="1"/>
  <c r="K3946" i="1" s="1"/>
  <c r="P3946" i="1" s="1"/>
  <c r="P3956" i="1" s="1"/>
  <c r="P3978" i="1" s="1"/>
  <c r="J3947" i="1"/>
  <c r="L3945" i="1"/>
  <c r="P3945" i="1"/>
  <c r="P3955" i="1" s="1"/>
  <c r="P3977" i="1" s="1"/>
  <c r="O3946" i="1"/>
  <c r="O3956" i="1" s="1"/>
  <c r="Q3945" i="1" l="1"/>
  <c r="Q3955" i="1" s="1"/>
  <c r="O3947" i="1"/>
  <c r="O3957" i="1" s="1"/>
  <c r="Y3956" i="1"/>
  <c r="Y3964" i="1"/>
  <c r="O3978" i="1"/>
  <c r="Z3960" i="1"/>
  <c r="Z3961" i="1"/>
  <c r="Z3959" i="1"/>
  <c r="Z3956" i="1"/>
  <c r="Z3955" i="1"/>
  <c r="Z3962" i="1"/>
  <c r="Z3963" i="1"/>
  <c r="Z3958" i="1"/>
  <c r="Z3957" i="1"/>
  <c r="Y3959" i="1"/>
  <c r="Y3961" i="1"/>
  <c r="Y3958" i="1"/>
  <c r="U3979" i="1" l="1"/>
  <c r="U3977" i="1"/>
  <c r="U3984" i="1"/>
  <c r="U3986" i="1"/>
  <c r="U3978" i="1"/>
  <c r="U3981" i="1"/>
  <c r="U3980" i="1"/>
  <c r="U3983" i="1"/>
  <c r="U3982" i="1"/>
  <c r="U3985" i="1"/>
  <c r="O3979" i="1"/>
  <c r="AA3959" i="1"/>
  <c r="AA3957" i="1"/>
  <c r="AA3960" i="1"/>
  <c r="AA3964" i="1"/>
  <c r="AB3964" i="1" s="1"/>
  <c r="AA3956" i="1"/>
  <c r="AB3956" i="1" s="1"/>
  <c r="AA3963" i="1"/>
  <c r="AA3961" i="1"/>
  <c r="AA3955" i="1"/>
  <c r="AA3962" i="1"/>
  <c r="AA3958" i="1"/>
  <c r="AB3958" i="1" s="1"/>
  <c r="AB3961" i="1"/>
  <c r="AB3959" i="1"/>
  <c r="Q3977" i="1"/>
  <c r="Y3957" i="1"/>
  <c r="AB3957" i="1" s="1"/>
  <c r="Y3960" i="1"/>
  <c r="AB3960" i="1" s="1"/>
  <c r="Y3963" i="1"/>
  <c r="AB3963" i="1" s="1"/>
  <c r="Y3955" i="1"/>
  <c r="Y3962" i="1"/>
  <c r="AB3962" i="1" s="1"/>
  <c r="T3985" i="1" l="1"/>
  <c r="T3982" i="1"/>
  <c r="T3984" i="1"/>
  <c r="T3980" i="1"/>
  <c r="T3983" i="1"/>
  <c r="T3986" i="1"/>
  <c r="T3978" i="1"/>
  <c r="T3979" i="1"/>
  <c r="T3981" i="1"/>
  <c r="W3981" i="1" s="1"/>
  <c r="Y3981" i="1" s="1"/>
  <c r="J4001" i="1" s="1"/>
  <c r="O4001" i="1" s="1"/>
  <c r="T3977" i="1"/>
  <c r="AB3955" i="1"/>
  <c r="AB3965" i="1" s="1"/>
  <c r="AE3955" i="1" s="1"/>
  <c r="V3981" i="1"/>
  <c r="V3985" i="1"/>
  <c r="V3977" i="1"/>
  <c r="V3978" i="1"/>
  <c r="V3982" i="1"/>
  <c r="V3979" i="1"/>
  <c r="V3983" i="1"/>
  <c r="V3984" i="1"/>
  <c r="V3986" i="1"/>
  <c r="V3980" i="1"/>
  <c r="W3986" i="1"/>
  <c r="Y3986" i="1" s="1"/>
  <c r="J4006" i="1" s="1"/>
  <c r="O4006" i="1" s="1"/>
  <c r="Z3986" i="1"/>
  <c r="K4006" i="1" s="1"/>
  <c r="P4006" i="1" s="1"/>
  <c r="AE3956" i="1" l="1"/>
  <c r="AE4026" i="1"/>
  <c r="U4036" i="1"/>
  <c r="Z4036" i="1" s="1"/>
  <c r="AC4006" i="1"/>
  <c r="AA3986" i="1"/>
  <c r="L4006" i="1" s="1"/>
  <c r="Q4006" i="1" s="1"/>
  <c r="AA3981" i="1"/>
  <c r="L4001" i="1" s="1"/>
  <c r="Q4001" i="1" s="1"/>
  <c r="W3979" i="1"/>
  <c r="Z3979" i="1" s="1"/>
  <c r="K3999" i="1" s="1"/>
  <c r="P3999" i="1" s="1"/>
  <c r="W3980" i="1"/>
  <c r="Z3980" i="1" s="1"/>
  <c r="K4000" i="1" s="1"/>
  <c r="P4000" i="1" s="1"/>
  <c r="Y3980" i="1"/>
  <c r="J4000" i="1" s="1"/>
  <c r="O4000" i="1" s="1"/>
  <c r="AA3980" i="1"/>
  <c r="L4000" i="1" s="1"/>
  <c r="Q4000" i="1" s="1"/>
  <c r="X4006" i="1"/>
  <c r="T4036" i="1"/>
  <c r="AA3978" i="1"/>
  <c r="L3998" i="1" s="1"/>
  <c r="Q3998" i="1" s="1"/>
  <c r="W3978" i="1"/>
  <c r="W3984" i="1"/>
  <c r="Y3984" i="1"/>
  <c r="J4004" i="1" s="1"/>
  <c r="O4004" i="1" s="1"/>
  <c r="Z3981" i="1"/>
  <c r="K4001" i="1" s="1"/>
  <c r="P4001" i="1" s="1"/>
  <c r="AA3979" i="1"/>
  <c r="L3999" i="1" s="1"/>
  <c r="Q3999" i="1" s="1"/>
  <c r="W3977" i="1"/>
  <c r="Z3977" i="1" s="1"/>
  <c r="K3997" i="1" s="1"/>
  <c r="P3997" i="1" s="1"/>
  <c r="W3982" i="1"/>
  <c r="Z3982" i="1" s="1"/>
  <c r="K4002" i="1" s="1"/>
  <c r="P4002" i="1" s="1"/>
  <c r="Y3982" i="1"/>
  <c r="J4002" i="1" s="1"/>
  <c r="O4002" i="1" s="1"/>
  <c r="X4001" i="1"/>
  <c r="T4031" i="1"/>
  <c r="W3983" i="1"/>
  <c r="W3985" i="1"/>
  <c r="Y3985" i="1" l="1"/>
  <c r="J4005" i="1" s="1"/>
  <c r="O4005" i="1" s="1"/>
  <c r="Z3985" i="1"/>
  <c r="K4005" i="1" s="1"/>
  <c r="P4005" i="1" s="1"/>
  <c r="AA3985" i="1"/>
  <c r="L4005" i="1" s="1"/>
  <c r="Q4005" i="1" s="1"/>
  <c r="Y4001" i="1"/>
  <c r="AA4001" i="1"/>
  <c r="Z4001" i="1"/>
  <c r="Y3977" i="1"/>
  <c r="J3997" i="1" s="1"/>
  <c r="O3997" i="1" s="1"/>
  <c r="V4029" i="1"/>
  <c r="AH3999" i="1"/>
  <c r="Y3978" i="1"/>
  <c r="J3998" i="1" s="1"/>
  <c r="O3998" i="1" s="1"/>
  <c r="Z3978" i="1"/>
  <c r="K3998" i="1" s="1"/>
  <c r="P3998" i="1" s="1"/>
  <c r="V4030" i="1"/>
  <c r="AH4000" i="1"/>
  <c r="AC3999" i="1"/>
  <c r="U4029" i="1"/>
  <c r="AD4006" i="1"/>
  <c r="AF4006" i="1"/>
  <c r="AE4006" i="1"/>
  <c r="AC4001" i="1"/>
  <c r="U4031" i="1"/>
  <c r="T4030" i="1"/>
  <c r="X4000" i="1"/>
  <c r="AH4001" i="1"/>
  <c r="V4031" i="1"/>
  <c r="AH3998" i="1"/>
  <c r="V4028" i="1"/>
  <c r="Y3983" i="1"/>
  <c r="J4003" i="1" s="1"/>
  <c r="O4003" i="1" s="1"/>
  <c r="Z3983" i="1"/>
  <c r="K4003" i="1" s="1"/>
  <c r="P4003" i="1" s="1"/>
  <c r="T4034" i="1"/>
  <c r="X4004" i="1"/>
  <c r="AC4000" i="1"/>
  <c r="U4030" i="1"/>
  <c r="AA3982" i="1"/>
  <c r="L4002" i="1" s="1"/>
  <c r="Q4002" i="1" s="1"/>
  <c r="U4027" i="1"/>
  <c r="AC3997" i="1"/>
  <c r="X4002" i="1"/>
  <c r="T4032" i="1"/>
  <c r="AA3977" i="1"/>
  <c r="L3997" i="1" s="1"/>
  <c r="Q3997" i="1" s="1"/>
  <c r="AC4002" i="1"/>
  <c r="U4032" i="1"/>
  <c r="AA3983" i="1"/>
  <c r="L4003" i="1" s="1"/>
  <c r="Q4003" i="1" s="1"/>
  <c r="AA3984" i="1"/>
  <c r="L4004" i="1" s="1"/>
  <c r="Q4004" i="1" s="1"/>
  <c r="Z3984" i="1"/>
  <c r="K4004" i="1" s="1"/>
  <c r="P4004" i="1" s="1"/>
  <c r="Y4006" i="1"/>
  <c r="AA4006" i="1"/>
  <c r="Z4006" i="1"/>
  <c r="Y3979" i="1"/>
  <c r="J3999" i="1" s="1"/>
  <c r="O3999" i="1" s="1"/>
  <c r="AH4006" i="1"/>
  <c r="V4036" i="1"/>
  <c r="AH4004" i="1" l="1"/>
  <c r="V4034" i="1"/>
  <c r="AH3997" i="1"/>
  <c r="V4027" i="1"/>
  <c r="AD3997" i="1"/>
  <c r="AF3997" i="1"/>
  <c r="AE3997" i="1"/>
  <c r="AF4000" i="1"/>
  <c r="AE4000" i="1"/>
  <c r="AD4000" i="1"/>
  <c r="T4033" i="1"/>
  <c r="X4003" i="1"/>
  <c r="AJ4001" i="1"/>
  <c r="AK4001" i="1"/>
  <c r="AI4001" i="1"/>
  <c r="AD4001" i="1"/>
  <c r="AF4001" i="1"/>
  <c r="AE4001" i="1"/>
  <c r="Q4007" i="1"/>
  <c r="L4016" i="1" s="1"/>
  <c r="N4019" i="1" s="1"/>
  <c r="AH4003" i="1"/>
  <c r="V4033" i="1"/>
  <c r="Z4004" i="1"/>
  <c r="Y4004" i="1"/>
  <c r="AA4004" i="1"/>
  <c r="Z4000" i="1"/>
  <c r="Y4000" i="1"/>
  <c r="AA4000" i="1"/>
  <c r="AD3999" i="1"/>
  <c r="AF3999" i="1"/>
  <c r="AE3999" i="1"/>
  <c r="AC3998" i="1"/>
  <c r="U4028" i="1"/>
  <c r="T4027" i="1"/>
  <c r="X3997" i="1"/>
  <c r="O4007" i="1"/>
  <c r="J4016" i="1" s="1"/>
  <c r="N4017" i="1" s="1"/>
  <c r="AH4005" i="1"/>
  <c r="V4035" i="1"/>
  <c r="AJ4006" i="1"/>
  <c r="AI4006" i="1"/>
  <c r="AK4006" i="1"/>
  <c r="AA4002" i="1"/>
  <c r="Z4002" i="1"/>
  <c r="Y4002" i="1"/>
  <c r="V4032" i="1"/>
  <c r="AH4002" i="1"/>
  <c r="AK3998" i="1"/>
  <c r="AJ3998" i="1"/>
  <c r="AI3998" i="1"/>
  <c r="AK4000" i="1"/>
  <c r="AJ4000" i="1"/>
  <c r="AI4000" i="1"/>
  <c r="X3998" i="1"/>
  <c r="T4028" i="1"/>
  <c r="U4035" i="1"/>
  <c r="AC4005" i="1"/>
  <c r="T4029" i="1"/>
  <c r="X3999" i="1"/>
  <c r="U4034" i="1"/>
  <c r="AC4004" i="1"/>
  <c r="AF4002" i="1"/>
  <c r="AE4002" i="1"/>
  <c r="AD4002" i="1"/>
  <c r="P4007" i="1"/>
  <c r="K4016" i="1" s="1"/>
  <c r="N4018" i="1" s="1"/>
  <c r="U4033" i="1"/>
  <c r="AC4003" i="1"/>
  <c r="AI3999" i="1"/>
  <c r="AK3999" i="1"/>
  <c r="AJ3999" i="1"/>
  <c r="T4035" i="1"/>
  <c r="X4005" i="1"/>
  <c r="Z4005" i="1" l="1"/>
  <c r="Y4005" i="1"/>
  <c r="AA4005" i="1"/>
  <c r="AA3998" i="1"/>
  <c r="Z3998" i="1"/>
  <c r="Y3998" i="1"/>
  <c r="AI4005" i="1"/>
  <c r="AJ4005" i="1"/>
  <c r="AK4005" i="1"/>
  <c r="AJ4003" i="1"/>
  <c r="AI4003" i="1"/>
  <c r="AK4003" i="1"/>
  <c r="AA4003" i="1"/>
  <c r="Z4003" i="1"/>
  <c r="Y4003" i="1"/>
  <c r="AD3998" i="1"/>
  <c r="AF3998" i="1"/>
  <c r="AE3998" i="1"/>
  <c r="AI3997" i="1"/>
  <c r="AJ3997" i="1"/>
  <c r="AJ4007" i="1" s="1"/>
  <c r="L4018" i="1" s="1"/>
  <c r="P4019" i="1" s="1"/>
  <c r="P4029" i="1" s="1"/>
  <c r="P4051" i="1" s="1"/>
  <c r="AK3997" i="1"/>
  <c r="AD4004" i="1"/>
  <c r="AF4004" i="1"/>
  <c r="AE4004" i="1"/>
  <c r="AE4007" i="1" s="1"/>
  <c r="K4018" i="1" s="1"/>
  <c r="P4018" i="1" s="1"/>
  <c r="P4028" i="1" s="1"/>
  <c r="P4050" i="1" s="1"/>
  <c r="AA3997" i="1"/>
  <c r="Z3997" i="1"/>
  <c r="Y3997" i="1"/>
  <c r="Y4007" i="1" s="1"/>
  <c r="J4017" i="1" s="1"/>
  <c r="O4017" i="1" s="1"/>
  <c r="O4027" i="1" s="1"/>
  <c r="AE4005" i="1"/>
  <c r="AD4005" i="1"/>
  <c r="AF4005" i="1"/>
  <c r="AF4003" i="1"/>
  <c r="AE4003" i="1"/>
  <c r="AD4003" i="1"/>
  <c r="AA3999" i="1"/>
  <c r="Z3999" i="1"/>
  <c r="Y3999" i="1"/>
  <c r="AI4002" i="1"/>
  <c r="AK4002" i="1"/>
  <c r="AK4007" i="1" s="1"/>
  <c r="L4019" i="1" s="1"/>
  <c r="Q4019" i="1" s="1"/>
  <c r="Q4029" i="1" s="1"/>
  <c r="Q4051" i="1" s="1"/>
  <c r="AJ4002" i="1"/>
  <c r="AI4004" i="1"/>
  <c r="AK4004" i="1"/>
  <c r="AJ4004" i="1"/>
  <c r="O4049" i="1" l="1"/>
  <c r="AF4007" i="1"/>
  <c r="K4019" i="1" s="1"/>
  <c r="Q4018" i="1" s="1"/>
  <c r="Q4028" i="1" s="1"/>
  <c r="Q4050" i="1" s="1"/>
  <c r="Z4007" i="1"/>
  <c r="J4018" i="1" s="1"/>
  <c r="AD4007" i="1"/>
  <c r="K4017" i="1" s="1"/>
  <c r="AA4007" i="1"/>
  <c r="AI4007" i="1"/>
  <c r="J4019" i="1" l="1"/>
  <c r="L4017" i="1"/>
  <c r="O4018" i="1"/>
  <c r="O4028" i="1" s="1"/>
  <c r="P4017" i="1"/>
  <c r="P4027" i="1" s="1"/>
  <c r="P4049" i="1" l="1"/>
  <c r="O4050" i="1"/>
  <c r="Z4034" i="1"/>
  <c r="Z4029" i="1"/>
  <c r="Z4027" i="1"/>
  <c r="Z4030" i="1"/>
  <c r="Z4032" i="1"/>
  <c r="Z4035" i="1"/>
  <c r="Z4031" i="1"/>
  <c r="Z4033" i="1"/>
  <c r="Z4028" i="1"/>
  <c r="Q4017" i="1"/>
  <c r="Q4027" i="1" s="1"/>
  <c r="Y4032" i="1" s="1"/>
  <c r="O4019" i="1"/>
  <c r="O4029" i="1" s="1"/>
  <c r="Y4036" i="1" l="1"/>
  <c r="Y4029" i="1"/>
  <c r="U4051" i="1"/>
  <c r="U4050" i="1"/>
  <c r="U4057" i="1"/>
  <c r="U4052" i="1"/>
  <c r="U4054" i="1"/>
  <c r="U4053" i="1"/>
  <c r="U4056" i="1"/>
  <c r="U4055" i="1"/>
  <c r="U4049" i="1"/>
  <c r="U4058" i="1"/>
  <c r="Y4033" i="1"/>
  <c r="Y4030" i="1"/>
  <c r="Q4049" i="1"/>
  <c r="O4051" i="1"/>
  <c r="AA4033" i="1"/>
  <c r="AB4033" i="1" s="1"/>
  <c r="AA4027" i="1"/>
  <c r="AA4029" i="1"/>
  <c r="AA4034" i="1"/>
  <c r="AA4028" i="1"/>
  <c r="AA4031" i="1"/>
  <c r="AB4031" i="1" s="1"/>
  <c r="AA4035" i="1"/>
  <c r="AA4036" i="1"/>
  <c r="AA4032" i="1"/>
  <c r="AB4032" i="1" s="1"/>
  <c r="AA4030" i="1"/>
  <c r="AB4030" i="1" s="1"/>
  <c r="Y4028" i="1"/>
  <c r="AB4028" i="1" s="1"/>
  <c r="Y4034" i="1"/>
  <c r="Y4031" i="1"/>
  <c r="Y4035" i="1"/>
  <c r="Y4027" i="1"/>
  <c r="T4057" i="1"/>
  <c r="T4055" i="1"/>
  <c r="T4049" i="1"/>
  <c r="T4058" i="1"/>
  <c r="T4050" i="1"/>
  <c r="T4051" i="1"/>
  <c r="T4053" i="1"/>
  <c r="T4052" i="1"/>
  <c r="T4054" i="1"/>
  <c r="T4056" i="1"/>
  <c r="AB4027" i="1" l="1"/>
  <c r="AB4037" i="1" s="1"/>
  <c r="AE4027" i="1" s="1"/>
  <c r="AB4035" i="1"/>
  <c r="AB4029" i="1"/>
  <c r="AB4036" i="1"/>
  <c r="AB4034" i="1"/>
  <c r="V4058" i="1"/>
  <c r="W4058" i="1" s="1"/>
  <c r="V4049" i="1"/>
  <c r="W4049" i="1" s="1"/>
  <c r="V4050" i="1"/>
  <c r="V4051" i="1"/>
  <c r="V4052" i="1"/>
  <c r="W4052" i="1" s="1"/>
  <c r="V4053" i="1"/>
  <c r="V4057" i="1"/>
  <c r="W4057" i="1" s="1"/>
  <c r="V4056" i="1"/>
  <c r="V4054" i="1"/>
  <c r="V4055" i="1"/>
  <c r="Y4057" i="1" l="1"/>
  <c r="J4077" i="1" s="1"/>
  <c r="O4077" i="1" s="1"/>
  <c r="Z4057" i="1"/>
  <c r="K4077" i="1" s="1"/>
  <c r="P4077" i="1" s="1"/>
  <c r="AA4049" i="1"/>
  <c r="L4069" i="1" s="1"/>
  <c r="Q4069" i="1" s="1"/>
  <c r="Z4049" i="1"/>
  <c r="K4069" i="1" s="1"/>
  <c r="P4069" i="1" s="1"/>
  <c r="Y4049" i="1"/>
  <c r="J4069" i="1" s="1"/>
  <c r="O4069" i="1" s="1"/>
  <c r="Z4052" i="1"/>
  <c r="K4072" i="1" s="1"/>
  <c r="P4072" i="1" s="1"/>
  <c r="Y4052" i="1"/>
  <c r="J4072" i="1" s="1"/>
  <c r="O4072" i="1" s="1"/>
  <c r="AA4058" i="1"/>
  <c r="L4078" i="1" s="1"/>
  <c r="Q4078" i="1" s="1"/>
  <c r="Y4058" i="1"/>
  <c r="J4078" i="1" s="1"/>
  <c r="O4078" i="1" s="1"/>
  <c r="Z4058" i="1"/>
  <c r="K4078" i="1" s="1"/>
  <c r="P4078" i="1" s="1"/>
  <c r="AA4054" i="1"/>
  <c r="L4074" i="1" s="1"/>
  <c r="Q4074" i="1" s="1"/>
  <c r="W4056" i="1"/>
  <c r="AA4056" i="1" s="1"/>
  <c r="L4076" i="1" s="1"/>
  <c r="Q4076" i="1" s="1"/>
  <c r="AA4050" i="1"/>
  <c r="L4070" i="1" s="1"/>
  <c r="Q4070" i="1" s="1"/>
  <c r="W4050" i="1"/>
  <c r="AE4028" i="1"/>
  <c r="AE4098" i="1"/>
  <c r="AA4057" i="1"/>
  <c r="L4077" i="1" s="1"/>
  <c r="Q4077" i="1" s="1"/>
  <c r="W4055" i="1"/>
  <c r="AA4055" i="1"/>
  <c r="L4075" i="1" s="1"/>
  <c r="Q4075" i="1" s="1"/>
  <c r="W4051" i="1"/>
  <c r="AA4051" i="1" s="1"/>
  <c r="L4071" i="1" s="1"/>
  <c r="Q4071" i="1" s="1"/>
  <c r="W4053" i="1"/>
  <c r="AA4052" i="1"/>
  <c r="L4072" i="1" s="1"/>
  <c r="Q4072" i="1" s="1"/>
  <c r="W4054" i="1"/>
  <c r="V4101" i="1" l="1"/>
  <c r="AH4071" i="1"/>
  <c r="V4106" i="1"/>
  <c r="AH4076" i="1"/>
  <c r="AH4072" i="1"/>
  <c r="V4102" i="1"/>
  <c r="X4078" i="1"/>
  <c r="T4108" i="1"/>
  <c r="T4107" i="1"/>
  <c r="X4077" i="1"/>
  <c r="Z4053" i="1"/>
  <c r="K4073" i="1" s="1"/>
  <c r="P4073" i="1" s="1"/>
  <c r="Y4053" i="1"/>
  <c r="J4073" i="1" s="1"/>
  <c r="O4073" i="1" s="1"/>
  <c r="Y4055" i="1"/>
  <c r="J4075" i="1" s="1"/>
  <c r="O4075" i="1" s="1"/>
  <c r="Z4055" i="1"/>
  <c r="K4075" i="1" s="1"/>
  <c r="P4075" i="1" s="1"/>
  <c r="Y4050" i="1"/>
  <c r="J4070" i="1" s="1"/>
  <c r="O4070" i="1" s="1"/>
  <c r="Z4050" i="1"/>
  <c r="K4070" i="1" s="1"/>
  <c r="P4070" i="1" s="1"/>
  <c r="V4108" i="1"/>
  <c r="AH4078" i="1"/>
  <c r="U4099" i="1"/>
  <c r="AC4069" i="1"/>
  <c r="AH4077" i="1"/>
  <c r="V4107" i="1"/>
  <c r="V4099" i="1"/>
  <c r="AH4069" i="1"/>
  <c r="Q4079" i="1"/>
  <c r="L4088" i="1" s="1"/>
  <c r="N4091" i="1" s="1"/>
  <c r="Z4051" i="1"/>
  <c r="K4071" i="1" s="1"/>
  <c r="P4071" i="1" s="1"/>
  <c r="Y4051" i="1"/>
  <c r="J4071" i="1" s="1"/>
  <c r="O4071" i="1" s="1"/>
  <c r="V4100" i="1"/>
  <c r="AH4070" i="1"/>
  <c r="V4104" i="1"/>
  <c r="AH4074" i="1"/>
  <c r="X4072" i="1"/>
  <c r="T4102" i="1"/>
  <c r="Z4054" i="1"/>
  <c r="K4074" i="1" s="1"/>
  <c r="P4074" i="1" s="1"/>
  <c r="Y4054" i="1"/>
  <c r="J4074" i="1" s="1"/>
  <c r="O4074" i="1" s="1"/>
  <c r="AA4053" i="1"/>
  <c r="L4073" i="1" s="1"/>
  <c r="Q4073" i="1" s="1"/>
  <c r="Z4056" i="1"/>
  <c r="K4076" i="1" s="1"/>
  <c r="P4076" i="1" s="1"/>
  <c r="Y4056" i="1"/>
  <c r="J4076" i="1" s="1"/>
  <c r="O4076" i="1" s="1"/>
  <c r="AC4078" i="1"/>
  <c r="U4108" i="1"/>
  <c r="Z4108" i="1" s="1"/>
  <c r="AC4072" i="1"/>
  <c r="U4102" i="1"/>
  <c r="U4107" i="1"/>
  <c r="AC4077" i="1"/>
  <c r="V4105" i="1"/>
  <c r="AH4075" i="1"/>
  <c r="O4079" i="1"/>
  <c r="J4088" i="1" s="1"/>
  <c r="N4089" i="1" s="1"/>
  <c r="T4099" i="1"/>
  <c r="X4069" i="1"/>
  <c r="Y4069" i="1" l="1"/>
  <c r="AA4069" i="1"/>
  <c r="Z4069" i="1"/>
  <c r="AE4072" i="1"/>
  <c r="AD4072" i="1"/>
  <c r="AF4072" i="1"/>
  <c r="AD4077" i="1"/>
  <c r="AF4077" i="1"/>
  <c r="AE4077" i="1"/>
  <c r="AH4073" i="1"/>
  <c r="V4103" i="1"/>
  <c r="Z4072" i="1"/>
  <c r="Y4072" i="1"/>
  <c r="AA4072" i="1"/>
  <c r="AI4069" i="1"/>
  <c r="AJ4069" i="1"/>
  <c r="AK4069" i="1"/>
  <c r="AE4069" i="1"/>
  <c r="AD4069" i="1"/>
  <c r="AF4069" i="1"/>
  <c r="P4079" i="1"/>
  <c r="K4088" i="1" s="1"/>
  <c r="N4090" i="1" s="1"/>
  <c r="AC4070" i="1"/>
  <c r="U4100" i="1"/>
  <c r="T4103" i="1"/>
  <c r="X4073" i="1"/>
  <c r="AJ4076" i="1"/>
  <c r="AI4076" i="1"/>
  <c r="AK4076" i="1"/>
  <c r="T4104" i="1"/>
  <c r="X4074" i="1"/>
  <c r="AJ4074" i="1"/>
  <c r="AI4074" i="1"/>
  <c r="AK4074" i="1"/>
  <c r="T4100" i="1"/>
  <c r="X4070" i="1"/>
  <c r="AC4073" i="1"/>
  <c r="U4103" i="1"/>
  <c r="Z4078" i="1"/>
  <c r="Y4078" i="1"/>
  <c r="AA4078" i="1"/>
  <c r="AF4078" i="1"/>
  <c r="AE4078" i="1"/>
  <c r="AD4078" i="1"/>
  <c r="X4071" i="1"/>
  <c r="T4101" i="1"/>
  <c r="AI4075" i="1"/>
  <c r="AK4075" i="1"/>
  <c r="AJ4075" i="1"/>
  <c r="X4076" i="1"/>
  <c r="T4106" i="1"/>
  <c r="U4104" i="1"/>
  <c r="AC4074" i="1"/>
  <c r="U4101" i="1"/>
  <c r="AC4071" i="1"/>
  <c r="AJ4078" i="1"/>
  <c r="AI4078" i="1"/>
  <c r="AK4078" i="1"/>
  <c r="U4105" i="1"/>
  <c r="AC4075" i="1"/>
  <c r="Y4077" i="1"/>
  <c r="AA4077" i="1"/>
  <c r="Z4077" i="1"/>
  <c r="AK4071" i="1"/>
  <c r="AJ4071" i="1"/>
  <c r="AI4071" i="1"/>
  <c r="AC4076" i="1"/>
  <c r="U4106" i="1"/>
  <c r="AJ4070" i="1"/>
  <c r="AI4070" i="1"/>
  <c r="AK4070" i="1"/>
  <c r="AI4077" i="1"/>
  <c r="AJ4077" i="1"/>
  <c r="AK4077" i="1"/>
  <c r="T4105" i="1"/>
  <c r="X4075" i="1"/>
  <c r="AI4072" i="1"/>
  <c r="AK4072" i="1"/>
  <c r="AJ4072" i="1"/>
  <c r="AE4074" i="1" l="1"/>
  <c r="AD4074" i="1"/>
  <c r="AF4074" i="1"/>
  <c r="Y4071" i="1"/>
  <c r="AA4071" i="1"/>
  <c r="Z4071" i="1"/>
  <c r="AE4073" i="1"/>
  <c r="AD4073" i="1"/>
  <c r="AF4073" i="1"/>
  <c r="AA4075" i="1"/>
  <c r="Z4075" i="1"/>
  <c r="Y4075" i="1"/>
  <c r="AF4075" i="1"/>
  <c r="AE4075" i="1"/>
  <c r="AD4075" i="1"/>
  <c r="Y4070" i="1"/>
  <c r="AA4070" i="1"/>
  <c r="AA4079" i="1" s="1"/>
  <c r="Z4070" i="1"/>
  <c r="AE4076" i="1"/>
  <c r="AD4076" i="1"/>
  <c r="AF4076" i="1"/>
  <c r="AF4071" i="1"/>
  <c r="AE4071" i="1"/>
  <c r="AD4071" i="1"/>
  <c r="AD4079" i="1" s="1"/>
  <c r="K4089" i="1" s="1"/>
  <c r="AA4074" i="1"/>
  <c r="Z4074" i="1"/>
  <c r="Y4074" i="1"/>
  <c r="AD4070" i="1"/>
  <c r="AF4070" i="1"/>
  <c r="AF4079" i="1" s="1"/>
  <c r="K4091" i="1" s="1"/>
  <c r="Q4090" i="1" s="1"/>
  <c r="Q4100" i="1" s="1"/>
  <c r="AE4070" i="1"/>
  <c r="AE4079" i="1" s="1"/>
  <c r="K4090" i="1" s="1"/>
  <c r="P4090" i="1" s="1"/>
  <c r="P4100" i="1" s="1"/>
  <c r="AK4073" i="1"/>
  <c r="AK4079" i="1" s="1"/>
  <c r="L4091" i="1" s="1"/>
  <c r="Q4091" i="1" s="1"/>
  <c r="Q4101" i="1" s="1"/>
  <c r="AI4073" i="1"/>
  <c r="AI4079" i="1" s="1"/>
  <c r="AJ4073" i="1"/>
  <c r="AJ4079" i="1" s="1"/>
  <c r="L4090" i="1" s="1"/>
  <c r="P4091" i="1" s="1"/>
  <c r="P4101" i="1" s="1"/>
  <c r="Z4076" i="1"/>
  <c r="Z4079" i="1" s="1"/>
  <c r="J4090" i="1" s="1"/>
  <c r="Y4076" i="1"/>
  <c r="AA4076" i="1"/>
  <c r="Y4073" i="1"/>
  <c r="AA4073" i="1"/>
  <c r="Z4073" i="1"/>
  <c r="Y4079" i="1"/>
  <c r="J4089" i="1" s="1"/>
  <c r="O4089" i="1" s="1"/>
  <c r="O4099" i="1" s="1"/>
  <c r="O4090" i="1" l="1"/>
  <c r="O4100" i="1" s="1"/>
  <c r="P4089" i="1"/>
  <c r="P4099" i="1" s="1"/>
  <c r="L4089" i="1"/>
  <c r="J4091" i="1"/>
  <c r="O4091" i="1" l="1"/>
  <c r="O4101" i="1" s="1"/>
  <c r="Q4089" i="1"/>
  <c r="Q4099" i="1" s="1"/>
  <c r="Z4106" i="1"/>
  <c r="Z4103" i="1"/>
  <c r="Z4102" i="1"/>
  <c r="Z4101" i="1"/>
  <c r="Z4099" i="1"/>
  <c r="Z4104" i="1"/>
  <c r="Z4107" i="1"/>
  <c r="Z4100" i="1"/>
  <c r="Z4105" i="1"/>
  <c r="Y4100" i="1" l="1"/>
  <c r="Y4106" i="1"/>
  <c r="Y4105" i="1"/>
  <c r="Y4103" i="1"/>
  <c r="Y4104" i="1"/>
  <c r="Y4107" i="1"/>
  <c r="Y4102" i="1"/>
  <c r="Y4099" i="1"/>
  <c r="Y4101" i="1"/>
  <c r="Y4108" i="1"/>
  <c r="AA4108" i="1"/>
  <c r="AA4103" i="1"/>
  <c r="AA4104" i="1"/>
  <c r="AA4106" i="1"/>
  <c r="AA4101" i="1"/>
  <c r="AA4100" i="1"/>
  <c r="AB4100" i="1" s="1"/>
  <c r="AA4099" i="1"/>
  <c r="AA4107" i="1"/>
  <c r="AA4102" i="1"/>
  <c r="AA4105" i="1"/>
  <c r="AB4099" i="1" l="1"/>
  <c r="AB4103" i="1"/>
  <c r="AB4102" i="1"/>
  <c r="AB4105" i="1"/>
  <c r="AB4108" i="1"/>
  <c r="AB4107" i="1"/>
  <c r="AB4106" i="1"/>
  <c r="AB4101" i="1"/>
  <c r="AB4104" i="1"/>
  <c r="AB4109" i="1" l="1"/>
  <c r="AE4099" i="1" s="1"/>
  <c r="AE4100" i="1" s="1"/>
</calcChain>
</file>

<file path=xl/sharedStrings.xml><?xml version="1.0" encoding="utf-8"?>
<sst xmlns="http://schemas.openxmlformats.org/spreadsheetml/2006/main" count="5562" uniqueCount="370">
  <si>
    <t>Mukharom</t>
  </si>
  <si>
    <t>Handicraft</t>
  </si>
  <si>
    <t>JOHNNY DINASH/ Nyah Dowang</t>
  </si>
  <si>
    <t>Kuliner</t>
  </si>
  <si>
    <t xml:space="preserve"> Nyah Dowang</t>
  </si>
  <si>
    <t>KATARINA OKTAVIANA PUTRI</t>
  </si>
  <si>
    <t>OPPU SHOP</t>
  </si>
  <si>
    <t>Panji Arditya, S. Pt</t>
  </si>
  <si>
    <t xml:space="preserve">Kuliner </t>
  </si>
  <si>
    <t>yupa latte</t>
  </si>
  <si>
    <t>Nita Desianti</t>
  </si>
  <si>
    <t>Nierra</t>
  </si>
  <si>
    <t>Siti Maesaroh</t>
  </si>
  <si>
    <t>Rizka Wibowo</t>
  </si>
  <si>
    <t>Soto Betawi Bang Riz</t>
  </si>
  <si>
    <t>Yuni Sugiyarti Puspa Warna</t>
  </si>
  <si>
    <t>Fashion</t>
  </si>
  <si>
    <t>Yuni Sugiyarti</t>
  </si>
  <si>
    <t>NGATMI</t>
  </si>
  <si>
    <t>Bakso Goyang Lidah</t>
  </si>
  <si>
    <t>SRI RAHAYU</t>
  </si>
  <si>
    <t>Mie Ayam 88</t>
  </si>
  <si>
    <t>NO</t>
  </si>
  <si>
    <t>NAMA PEMILIK</t>
  </si>
  <si>
    <t>JENIS USAHA</t>
  </si>
  <si>
    <t>NAMA USAHA</t>
  </si>
  <si>
    <t>ASET</t>
  </si>
  <si>
    <t>OMSET</t>
  </si>
  <si>
    <t>TENAGA KERJA</t>
  </si>
  <si>
    <t>Jumlah Cluster</t>
  </si>
  <si>
    <t>Pangkat</t>
  </si>
  <si>
    <t>Maksimum Iterasi</t>
  </si>
  <si>
    <t>Error terkecil yang diharapkan</t>
  </si>
  <si>
    <t>c</t>
  </si>
  <si>
    <t>e</t>
  </si>
  <si>
    <t>w</t>
  </si>
  <si>
    <t>MaxIter</t>
  </si>
  <si>
    <t>10^-4</t>
  </si>
  <si>
    <t>C1</t>
  </si>
  <si>
    <t>C2</t>
  </si>
  <si>
    <t xml:space="preserve">Nilai Random </t>
  </si>
  <si>
    <t>C3</t>
  </si>
  <si>
    <t>C1+C2+C3</t>
  </si>
  <si>
    <t>Miu Kuadrat</t>
  </si>
  <si>
    <t>Total Miu</t>
  </si>
  <si>
    <t>X1C1</t>
  </si>
  <si>
    <t>X2C1</t>
  </si>
  <si>
    <t>PARAMETER</t>
  </si>
  <si>
    <t>X1</t>
  </si>
  <si>
    <t>X2</t>
  </si>
  <si>
    <t>X3</t>
  </si>
  <si>
    <t>MENGHITUNG PUSAT CLUSTER</t>
  </si>
  <si>
    <t>X2C2</t>
  </si>
  <si>
    <t>X3C2</t>
  </si>
  <si>
    <t>X3C1</t>
  </si>
  <si>
    <t>TOTAL</t>
  </si>
  <si>
    <t>X1C2</t>
  </si>
  <si>
    <t>X1C3</t>
  </si>
  <si>
    <t>X2C3</t>
  </si>
  <si>
    <t>X3C3</t>
  </si>
  <si>
    <t>TAHAP 1</t>
  </si>
  <si>
    <t>TAHAP 2</t>
  </si>
  <si>
    <t>TAHAP 3</t>
  </si>
  <si>
    <t>HITUNG PUSAT CLUSTERDARI NILAI TOTAL</t>
  </si>
  <si>
    <t>TOTAL MIU</t>
  </si>
  <si>
    <t>TOTAL X1</t>
  </si>
  <si>
    <t>TOTAL X2</t>
  </si>
  <si>
    <t>TOTAL X3</t>
  </si>
  <si>
    <t>MENCARI PUSAT CLUSTER</t>
  </si>
  <si>
    <t>TOTAL X / TOTAL MIU</t>
  </si>
  <si>
    <t>TAHAP 4</t>
  </si>
  <si>
    <t>PENGHITUNGAN FUNGSI OBJEKTIF</t>
  </si>
  <si>
    <t>PUSAT CLUSTER</t>
  </si>
  <si>
    <t>MIU KUADRAT</t>
  </si>
  <si>
    <t>FUNGSI OBJEKTIVE</t>
  </si>
  <si>
    <t>L1</t>
  </si>
  <si>
    <t>L2</t>
  </si>
  <si>
    <t>L3</t>
  </si>
  <si>
    <r>
      <t>(((</t>
    </r>
    <r>
      <rPr>
        <b/>
        <sz val="11"/>
        <color rgb="FFFF0000"/>
        <rFont val="Calibri"/>
        <family val="2"/>
        <scheme val="minor"/>
      </rPr>
      <t>5.000.000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FF0000"/>
        <rFont val="Calibri"/>
        <family val="2"/>
        <scheme val="minor"/>
      </rPr>
      <t>13.889.787</t>
    </r>
    <r>
      <rPr>
        <b/>
        <sz val="11"/>
        <color theme="1"/>
        <rFont val="Calibri"/>
        <family val="2"/>
        <scheme val="minor"/>
      </rPr>
      <t>)^2 + (</t>
    </r>
    <r>
      <rPr>
        <b/>
        <sz val="11"/>
        <color rgb="FF00B0F0"/>
        <rFont val="Calibri"/>
        <family val="2"/>
        <scheme val="minor"/>
      </rPr>
      <t>3.000.000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rgb="FF00B0F0"/>
        <rFont val="Calibri"/>
        <family val="2"/>
        <scheme val="minor"/>
      </rPr>
      <t>8.110.853</t>
    </r>
    <r>
      <rPr>
        <b/>
        <sz val="11"/>
        <color theme="1"/>
        <rFont val="Calibri"/>
        <family val="2"/>
        <scheme val="minor"/>
      </rPr>
      <t>)^2 + (</t>
    </r>
    <r>
      <rPr>
        <b/>
        <sz val="11"/>
        <color theme="5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sz val="11"/>
        <color theme="5"/>
        <rFont val="Calibri"/>
        <family val="2"/>
        <scheme val="minor"/>
      </rPr>
      <t>4.347.527</t>
    </r>
    <r>
      <rPr>
        <b/>
        <sz val="11"/>
        <color theme="1"/>
        <rFont val="Calibri"/>
        <family val="2"/>
        <scheme val="minor"/>
      </rPr>
      <t>)^2 *</t>
    </r>
    <r>
      <rPr>
        <b/>
        <sz val="11"/>
        <color rgb="FF00B050"/>
        <rFont val="Calibri"/>
        <family val="2"/>
        <scheme val="minor"/>
      </rPr>
      <t xml:space="preserve"> 0,0841</t>
    </r>
  </si>
  <si>
    <t>PERHITUNGAN MATRIX PARTISI U</t>
  </si>
  <si>
    <t>SELISIH FUNGSI OBJEKTIF</t>
  </si>
  <si>
    <t>P1</t>
  </si>
  <si>
    <t>P0</t>
  </si>
  <si>
    <t>|P1 - P0|</t>
  </si>
  <si>
    <t>EROR TERKECIL YANG DIHARAPKAN</t>
  </si>
  <si>
    <t>0.0001</t>
  </si>
  <si>
    <t>Selisih nilai lebih besar dari nilai error
 terkecil yang diharapkan, maka iterasi dilanjutkan</t>
  </si>
  <si>
    <t xml:space="preserve"> maka iterasi dilanjutkan</t>
  </si>
  <si>
    <t>Gunakan langkah V dan VI untuk membuat data keanggotaan baru</t>
  </si>
  <si>
    <t>Inisialisasi Nilai Random Untuk Menentuan Martriks Partisi Awal</t>
  </si>
  <si>
    <t>MATRIX PARTISI U</t>
  </si>
  <si>
    <t>LT</t>
  </si>
  <si>
    <t>DATA KEANGGOTAAN BARU</t>
  </si>
  <si>
    <t>L1/LT</t>
  </si>
  <si>
    <t>L2/LT</t>
  </si>
  <si>
    <t>L3/LT</t>
  </si>
  <si>
    <t>ITERASI II</t>
  </si>
  <si>
    <t>MIU KUADRAT X^2</t>
  </si>
  <si>
    <t>MIU KUADRAT * PARAMETER</t>
  </si>
  <si>
    <t>C1X1</t>
  </si>
  <si>
    <t>C2X2</t>
  </si>
  <si>
    <t>C3X3</t>
  </si>
  <si>
    <t>C1X2</t>
  </si>
  <si>
    <t>C1X3</t>
  </si>
  <si>
    <t>C2X1</t>
  </si>
  <si>
    <t>C2X3</t>
  </si>
  <si>
    <t>C3X1</t>
  </si>
  <si>
    <t>C3X2</t>
  </si>
  <si>
    <t>P2</t>
  </si>
  <si>
    <t>((5000 - 13890)^2 + (3000 - 8111)^2 + (2 - 4348)^2)^ (-1/(2-1))</t>
  </si>
  <si>
    <t>ITERASI III</t>
  </si>
  <si>
    <t>ITERASI IV</t>
  </si>
  <si>
    <t>TAHAP 17</t>
  </si>
  <si>
    <t>ITERASI V</t>
  </si>
  <si>
    <t>TAHAP 18</t>
  </si>
  <si>
    <t>TAHAP 19</t>
  </si>
  <si>
    <t>TAHAP 20</t>
  </si>
  <si>
    <t>|P2 - P1|</t>
  </si>
  <si>
    <t>P3</t>
  </si>
  <si>
    <t>|P3 - P2|</t>
  </si>
  <si>
    <t>|P4 - P3|</t>
  </si>
  <si>
    <t>P4</t>
  </si>
  <si>
    <t>P5</t>
  </si>
  <si>
    <t>|P5 - P4|</t>
  </si>
  <si>
    <t>TAHAP 21</t>
  </si>
  <si>
    <t>ITERASI VI</t>
  </si>
  <si>
    <t>TAHAP 22</t>
  </si>
  <si>
    <t>TAHAP 23</t>
  </si>
  <si>
    <t>TAHAP 24</t>
  </si>
  <si>
    <t>P6</t>
  </si>
  <si>
    <t>|P6 - P5|</t>
  </si>
  <si>
    <t>TAHAP 25</t>
  </si>
  <si>
    <t>ITERASI VII</t>
  </si>
  <si>
    <t>TAHAP 26</t>
  </si>
  <si>
    <t>TAHAP 27</t>
  </si>
  <si>
    <t>TAHAP 28</t>
  </si>
  <si>
    <t>TAHAP 29</t>
  </si>
  <si>
    <t>ITERASI VIII</t>
  </si>
  <si>
    <t>TAHAP 30</t>
  </si>
  <si>
    <t>TAHAP 31</t>
  </si>
  <si>
    <t>TAHAP 32</t>
  </si>
  <si>
    <t>TAHAP 33</t>
  </si>
  <si>
    <t>TAHAP 34</t>
  </si>
  <si>
    <t>TAHAP 35</t>
  </si>
  <si>
    <t>ITERASI IX</t>
  </si>
  <si>
    <t>TAHAP 36</t>
  </si>
  <si>
    <t>TAHAP 37</t>
  </si>
  <si>
    <t>ITERASI X</t>
  </si>
  <si>
    <t>TAHAP 38</t>
  </si>
  <si>
    <t>TAHAP 39</t>
  </si>
  <si>
    <t>TAHAP 40</t>
  </si>
  <si>
    <t>P7</t>
  </si>
  <si>
    <t>|P7 - P6|</t>
  </si>
  <si>
    <t>P8</t>
  </si>
  <si>
    <t>|P8 - P7|</t>
  </si>
  <si>
    <t>P9</t>
  </si>
  <si>
    <t>|P9 - P8|</t>
  </si>
  <si>
    <t>P10</t>
  </si>
  <si>
    <t>|P10 - P9|</t>
  </si>
  <si>
    <t>TAHAP 41</t>
  </si>
  <si>
    <t>ITERASI XI</t>
  </si>
  <si>
    <t>TAHAP 42</t>
  </si>
  <si>
    <t>TAHAP 43</t>
  </si>
  <si>
    <t>TAHAP 44</t>
  </si>
  <si>
    <t>P11</t>
  </si>
  <si>
    <t>|P11 - P10|</t>
  </si>
  <si>
    <t>TAHAP 45</t>
  </si>
  <si>
    <t>ITERASI XII</t>
  </si>
  <si>
    <t>TAHAP 46</t>
  </si>
  <si>
    <t>TAHAP 47</t>
  </si>
  <si>
    <t>TAHAP 48</t>
  </si>
  <si>
    <t>|P12 - P11|</t>
  </si>
  <si>
    <t>P12</t>
  </si>
  <si>
    <t>TAHAP 49</t>
  </si>
  <si>
    <t>ITERASI XIII</t>
  </si>
  <si>
    <t>TAHAP 50</t>
  </si>
  <si>
    <t>TAHAP 51</t>
  </si>
  <si>
    <t>TAHAP 52</t>
  </si>
  <si>
    <t>|P13 - P12|</t>
  </si>
  <si>
    <t>P13</t>
  </si>
  <si>
    <t>TAHAP 53</t>
  </si>
  <si>
    <t>ITERASI XIV</t>
  </si>
  <si>
    <t>TAHAP 54</t>
  </si>
  <si>
    <t>TAHAP 55</t>
  </si>
  <si>
    <t>TAHAP 56</t>
  </si>
  <si>
    <t>|P14 - P13|</t>
  </si>
  <si>
    <t>P14</t>
  </si>
  <si>
    <t>TAHAP 57</t>
  </si>
  <si>
    <t>ITERASI XV</t>
  </si>
  <si>
    <t>TAHAP 58</t>
  </si>
  <si>
    <t>TAHAP 59</t>
  </si>
  <si>
    <t>TAHAP 60</t>
  </si>
  <si>
    <t>|P15 - P14|</t>
  </si>
  <si>
    <t>P15</t>
  </si>
  <si>
    <t>TAHAP 61</t>
  </si>
  <si>
    <t>ITERASI XVI</t>
  </si>
  <si>
    <t>TAHAP 62</t>
  </si>
  <si>
    <t>TAHAP 63</t>
  </si>
  <si>
    <t>TAHAP 64</t>
  </si>
  <si>
    <t>|P16 - P15|</t>
  </si>
  <si>
    <t>P16</t>
  </si>
  <si>
    <t>TAHAP 65</t>
  </si>
  <si>
    <t>TAHAP 66</t>
  </si>
  <si>
    <t>ITERASI XVII</t>
  </si>
  <si>
    <t>TAHAP 67</t>
  </si>
  <si>
    <t>TAHAP 68</t>
  </si>
  <si>
    <t>|P17 - P16|</t>
  </si>
  <si>
    <t>P17</t>
  </si>
  <si>
    <t>TAHAP 69</t>
  </si>
  <si>
    <t>ITERASI XVIII</t>
  </si>
  <si>
    <t>TAHAP 70</t>
  </si>
  <si>
    <t>TAHAP 71</t>
  </si>
  <si>
    <t>TAHAP 72</t>
  </si>
  <si>
    <t>|P18 - P17|</t>
  </si>
  <si>
    <t>P18</t>
  </si>
  <si>
    <t>TAHAP 73</t>
  </si>
  <si>
    <t>ITERASI XIX</t>
  </si>
  <si>
    <t>TAHAP 74</t>
  </si>
  <si>
    <t>TAHAP 75</t>
  </si>
  <si>
    <t>TAHAP 76</t>
  </si>
  <si>
    <t>|P19 - P18|</t>
  </si>
  <si>
    <t>P19</t>
  </si>
  <si>
    <t>TAHAP 77</t>
  </si>
  <si>
    <t>ITERASI XX</t>
  </si>
  <si>
    <t>TAHAP 78</t>
  </si>
  <si>
    <t>TAHAP 79</t>
  </si>
  <si>
    <t>TAHAP 80</t>
  </si>
  <si>
    <t>|P20 - P19|</t>
  </si>
  <si>
    <t>P20</t>
  </si>
  <si>
    <t>TAHAP 81</t>
  </si>
  <si>
    <t>ITERASI XXI</t>
  </si>
  <si>
    <t>TAHAP 82</t>
  </si>
  <si>
    <t>TAHAP 83</t>
  </si>
  <si>
    <t>TAHAP 84</t>
  </si>
  <si>
    <t>P21</t>
  </si>
  <si>
    <t>|P21 - P20|</t>
  </si>
  <si>
    <t>ITERASI XXII</t>
  </si>
  <si>
    <t>TAHAP 85</t>
  </si>
  <si>
    <t>TAHAP 86</t>
  </si>
  <si>
    <t>TAHAP 87</t>
  </si>
  <si>
    <t>TAHAP 88</t>
  </si>
  <si>
    <t>|P22 - P21|</t>
  </si>
  <si>
    <t>P22</t>
  </si>
  <si>
    <t>ITERASI XXIII</t>
  </si>
  <si>
    <t>TAHAP 89</t>
  </si>
  <si>
    <t>TAHAP 90</t>
  </si>
  <si>
    <t>TAHAP 91</t>
  </si>
  <si>
    <t>TAHAP 92</t>
  </si>
  <si>
    <t>|P23 - P22|</t>
  </si>
  <si>
    <t>P23</t>
  </si>
  <si>
    <t>ITERASI XXIV</t>
  </si>
  <si>
    <t>TAHAP 93</t>
  </si>
  <si>
    <t>TAHAP 94</t>
  </si>
  <si>
    <t>TAHAP 95</t>
  </si>
  <si>
    <t>TAHAP 96</t>
  </si>
  <si>
    <t>|P24- P23|</t>
  </si>
  <si>
    <t>P24</t>
  </si>
  <si>
    <t>CLUSTER 1</t>
  </si>
  <si>
    <t>CLUSTER 2</t>
  </si>
  <si>
    <t>CLUSTER 3</t>
  </si>
  <si>
    <t>KESIMPULAN</t>
  </si>
  <si>
    <t>DERAJAT KEANGGOTAAN DATA</t>
  </si>
  <si>
    <t>DATA KE</t>
  </si>
  <si>
    <t>DERAJAT KEANGGOTAAN PADA CLUSTER KE</t>
  </si>
  <si>
    <t>CLUSTER YANG DIPILIH</t>
  </si>
  <si>
    <t>CLUSTER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</si>
  <si>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</si>
  <si>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</si>
  <si>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</si>
  <si>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</si>
  <si>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</si>
  <si>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</si>
  <si>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</si>
  <si>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</si>
  <si>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</si>
  <si>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</si>
  <si>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ITERASI XXV</t>
  </si>
  <si>
    <t>P25</t>
  </si>
  <si>
    <t>|P25- P24|</t>
  </si>
  <si>
    <t>ITERASI XXVI</t>
  </si>
  <si>
    <t>P26</t>
  </si>
  <si>
    <t>|P26- P25|</t>
  </si>
  <si>
    <t>ITERASI XXVII</t>
  </si>
  <si>
    <t>P27</t>
  </si>
  <si>
    <t>|P27- P26|</t>
  </si>
  <si>
    <t>ITERASI XXVIII</t>
  </si>
  <si>
    <t>P28</t>
  </si>
  <si>
    <t>|P28- P27|</t>
  </si>
  <si>
    <t>ITERASI XXIX</t>
  </si>
  <si>
    <t>P29</t>
  </si>
  <si>
    <t>|P29- P28|</t>
  </si>
  <si>
    <t>ITERASI XXX</t>
  </si>
  <si>
    <t>P30</t>
  </si>
  <si>
    <t>ITERASI XXXI</t>
  </si>
  <si>
    <t>ITERASI XXXII</t>
  </si>
  <si>
    <t>P31</t>
  </si>
  <si>
    <t>|P31- P30|</t>
  </si>
  <si>
    <t>P32</t>
  </si>
  <si>
    <t>|P32- P31|</t>
  </si>
  <si>
    <t>ITERASI XXXIII</t>
  </si>
  <si>
    <t>|P33- P32|</t>
  </si>
  <si>
    <t>P33</t>
  </si>
  <si>
    <t>ITERASI XXXIV</t>
  </si>
  <si>
    <t>P34</t>
  </si>
  <si>
    <t>|P34- P33|</t>
  </si>
  <si>
    <t>ITERASI XXXV</t>
  </si>
  <si>
    <t>P35</t>
  </si>
  <si>
    <t>|P35- P34|</t>
  </si>
  <si>
    <t>ITERASI XXXVI</t>
  </si>
  <si>
    <t>P36</t>
  </si>
  <si>
    <t>|P36- P35|</t>
  </si>
  <si>
    <t>P37</t>
  </si>
  <si>
    <t>|P37- P36|</t>
  </si>
  <si>
    <t>ITERASI XXXVII</t>
  </si>
  <si>
    <t>ITERASI XXXVIII</t>
  </si>
  <si>
    <t>P38</t>
  </si>
  <si>
    <t>|P38- P37|</t>
  </si>
  <si>
    <t>ITERASI XXXIX</t>
  </si>
  <si>
    <t>P39</t>
  </si>
  <si>
    <t>|P39- P38|</t>
  </si>
  <si>
    <t>ITERASI XL</t>
  </si>
  <si>
    <t>P40</t>
  </si>
  <si>
    <t>|P40- P39|</t>
  </si>
  <si>
    <t>ITERASI XLI</t>
  </si>
  <si>
    <t>P41</t>
  </si>
  <si>
    <t>|P41- P40|</t>
  </si>
  <si>
    <t>|P42- P41|</t>
  </si>
  <si>
    <t>P42</t>
  </si>
  <si>
    <t>ITERASI XLII</t>
  </si>
  <si>
    <t>ITERASI XLIII</t>
  </si>
  <si>
    <t>P43</t>
  </si>
  <si>
    <t>|P43- P42|</t>
  </si>
  <si>
    <t>ITERASI XLIV</t>
  </si>
  <si>
    <t>P44</t>
  </si>
  <si>
    <t>|P44- P43|</t>
  </si>
  <si>
    <t>ITERASI XLV</t>
  </si>
  <si>
    <t>P45</t>
  </si>
  <si>
    <t>|P45- P44|</t>
  </si>
  <si>
    <t>ITERASI XLVI</t>
  </si>
  <si>
    <t>P46</t>
  </si>
  <si>
    <t>|P46- P45|</t>
  </si>
  <si>
    <t>ITERASI XLVII</t>
  </si>
  <si>
    <t>P47</t>
  </si>
  <si>
    <t>|P47- P46|</t>
  </si>
  <si>
    <t>ITERASI XLVIII</t>
  </si>
  <si>
    <t>P48</t>
  </si>
  <si>
    <t>|P48- P47|</t>
  </si>
  <si>
    <t>ITERASI XLIX</t>
  </si>
  <si>
    <t>P49</t>
  </si>
  <si>
    <t>|P49- P48|</t>
  </si>
  <si>
    <t>P50</t>
  </si>
  <si>
    <t>|P50- P49|</t>
  </si>
  <si>
    <t>ITERASI L</t>
  </si>
  <si>
    <t>ITERASI LI</t>
  </si>
  <si>
    <t>P51</t>
  </si>
  <si>
    <t>|P51- P50|</t>
  </si>
  <si>
    <t>ITERASI LII</t>
  </si>
  <si>
    <t>|P52- P51|</t>
  </si>
  <si>
    <t>P52</t>
  </si>
  <si>
    <t>ITERASI LIII</t>
  </si>
  <si>
    <t>ITERASI LIV</t>
  </si>
  <si>
    <t>|P53- P52|</t>
  </si>
  <si>
    <t>P53</t>
  </si>
  <si>
    <t>|P54- P53|</t>
  </si>
  <si>
    <t>P54</t>
  </si>
  <si>
    <t>|P55- P54|</t>
  </si>
  <si>
    <t>P55</t>
  </si>
  <si>
    <t>ITERASI LV</t>
  </si>
  <si>
    <t>|P56- P55|</t>
  </si>
  <si>
    <t>P56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</si>
</sst>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-* #,##0_-;\-* #,##0_-;_-* &quot;-&quot;_-;_-@_-"/>
    <numFmt numFmtId="164" formatCode="0.0"/>
    <numFmt numFmtId="165" formatCode="0.000"/>
    <numFmt numFmtId="166" formatCode="0.0000"/>
    <numFmt numFmtId="167" formatCode="_-* #,##0.0000_-;\-* #,##0.0000_-;_-* &quot;-&quot;_-;_-@_-"/>
    <numFmt numFmtId="168" formatCode="_-* #,##0.00_-;\-* #,##0.00_-;_-* &quot;-&quot;_-;_-@_-"/>
    <numFmt numFmtId="169" formatCode="_-* #,##0.000_-;\-* #,##0.000_-;_-* &quot;-&quot;_-;_-@_-"/>
    <numFmt numFmtId="170" formatCode="0.00000000"/>
    <numFmt numFmtId="171" formatCode="0.0000000000"/>
    <numFmt numFmtId="172" formatCode="0.000000000000"/>
    <numFmt numFmtId="173" formatCode="#,##0;[Red]#,##0"/>
    <numFmt numFmtId="174" formatCode="#,##0.00000"/>
    <numFmt numFmtId="175" formatCode="0.00000000000000E+00"/>
    <numFmt numFmtId="176" formatCode="#,##0.000"/>
    <numFmt numFmtId="177" formatCode="_-* #,##0.000000000_-;\-* #,##0.000000000_-;_-* &quot;-&quot;_-;_-@_-"/>
    <numFmt numFmtId="178" formatCode="_-* #,##0.0_-;\-* #,##0.0_-;_-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4" tint="0.7999816888943144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2E5FF"/>
        <bgColor indexed="64"/>
      </patternFill>
    </fill>
    <fill>
      <patternFill patternType="solid">
        <fgColor rgb="FF31BEF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4F0D5"/>
        <bgColor indexed="64"/>
      </patternFill>
    </fill>
    <fill>
      <patternFill patternType="solid">
        <fgColor rgb="FF30E8C1"/>
        <bgColor indexed="64"/>
      </patternFill>
    </fill>
    <fill>
      <patternFill patternType="solid">
        <fgColor rgb="FF13B18F"/>
        <bgColor indexed="64"/>
      </patternFill>
    </fill>
    <fill>
      <patternFill patternType="solid">
        <fgColor rgb="FFFCD8E9"/>
        <bgColor indexed="64"/>
      </patternFill>
    </fill>
    <fill>
      <patternFill patternType="solid">
        <fgColor rgb="FFFFA7FF"/>
        <bgColor indexed="64"/>
      </patternFill>
    </fill>
    <fill>
      <patternFill patternType="solid">
        <fgColor rgb="FFB8DCFA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FF0000"/>
      </left>
      <right style="thick">
        <color rgb="FF31BEFD"/>
      </right>
      <top style="thick">
        <color rgb="FFFF0000"/>
      </top>
      <bottom style="thick">
        <color rgb="FFFF0000"/>
      </bottom>
      <diagonal/>
    </border>
    <border>
      <left style="thick">
        <color rgb="FF31BEFD"/>
      </left>
      <right style="thick">
        <color rgb="FFFFC000"/>
      </right>
      <top style="thick">
        <color rgb="FF31BEFD"/>
      </top>
      <bottom style="thick">
        <color rgb="FF31BEF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21C5"/>
      </left>
      <right style="thick">
        <color rgb="FFFF21C5"/>
      </right>
      <top style="thick">
        <color rgb="FFFF21C5"/>
      </top>
      <bottom style="thick">
        <color rgb="FFFF21C5"/>
      </bottom>
      <diagonal/>
    </border>
    <border>
      <left/>
      <right style="thick">
        <color rgb="FF31BEFD"/>
      </right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2" borderId="1" applyNumberFormat="0" applyAlignment="0" applyProtection="0"/>
    <xf numFmtId="0" fontId="10" fillId="0" borderId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3" borderId="0" xfId="0" applyFill="1"/>
    <xf numFmtId="0" fontId="2" fillId="3" borderId="4" xfId="2" applyFill="1" applyBorder="1"/>
    <xf numFmtId="0" fontId="2" fillId="3" borderId="2" xfId="2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2" xfId="0" applyNumberFormat="1" applyFill="1" applyBorder="1" applyAlignment="1">
      <alignment horizontal="left"/>
    </xf>
    <xf numFmtId="166" fontId="0" fillId="3" borderId="2" xfId="0" applyNumberFormat="1" applyFill="1" applyBorder="1"/>
    <xf numFmtId="166" fontId="0" fillId="3" borderId="5" xfId="0" applyNumberFormat="1" applyFill="1" applyBorder="1"/>
    <xf numFmtId="0" fontId="3" fillId="4" borderId="0" xfId="0" applyFont="1" applyFill="1" applyBorder="1" applyAlignment="1"/>
    <xf numFmtId="0" fontId="0" fillId="4" borderId="0" xfId="0" applyFill="1" applyBorder="1" applyAlignment="1"/>
    <xf numFmtId="0" fontId="0" fillId="4" borderId="0" xfId="0" applyFill="1"/>
    <xf numFmtId="0" fontId="3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Border="1"/>
    <xf numFmtId="166" fontId="0" fillId="4" borderId="2" xfId="0" applyNumberFormat="1" applyFill="1" applyBorder="1"/>
    <xf numFmtId="41" fontId="0" fillId="4" borderId="2" xfId="1" applyFont="1" applyFill="1" applyBorder="1"/>
    <xf numFmtId="0" fontId="0" fillId="4" borderId="2" xfId="0" applyNumberFormat="1" applyFill="1" applyBorder="1"/>
    <xf numFmtId="0" fontId="0" fillId="4" borderId="2" xfId="0" applyFill="1" applyBorder="1"/>
    <xf numFmtId="167" fontId="0" fillId="4" borderId="2" xfId="1" applyNumberFormat="1" applyFont="1" applyFill="1" applyBorder="1"/>
    <xf numFmtId="166" fontId="0" fillId="4" borderId="5" xfId="0" applyNumberFormat="1" applyFill="1" applyBorder="1"/>
    <xf numFmtId="41" fontId="0" fillId="4" borderId="5" xfId="1" applyFont="1" applyFill="1" applyBorder="1"/>
    <xf numFmtId="0" fontId="0" fillId="4" borderId="5" xfId="0" applyFill="1" applyBorder="1"/>
    <xf numFmtId="0" fontId="0" fillId="5" borderId="2" xfId="0" applyFill="1" applyBorder="1" applyAlignment="1"/>
    <xf numFmtId="41" fontId="0" fillId="5" borderId="2" xfId="0" applyNumberFormat="1" applyFill="1" applyBorder="1"/>
    <xf numFmtId="41" fontId="0" fillId="5" borderId="2" xfId="1" applyFont="1" applyFill="1" applyBorder="1"/>
    <xf numFmtId="0" fontId="0" fillId="5" borderId="2" xfId="0" applyNumberFormat="1" applyFill="1" applyBorder="1"/>
    <xf numFmtId="0" fontId="0" fillId="5" borderId="2" xfId="0" applyFill="1" applyBorder="1"/>
    <xf numFmtId="167" fontId="0" fillId="5" borderId="2" xfId="0" applyNumberFormat="1" applyFill="1" applyBorder="1"/>
    <xf numFmtId="2" fontId="0" fillId="6" borderId="2" xfId="0" applyNumberFormat="1" applyFill="1" applyBorder="1"/>
    <xf numFmtId="0" fontId="0" fillId="6" borderId="2" xfId="0" applyFill="1" applyBorder="1"/>
    <xf numFmtId="0" fontId="3" fillId="7" borderId="0" xfId="0" applyFont="1" applyFill="1"/>
    <xf numFmtId="0" fontId="0" fillId="7" borderId="0" xfId="0" applyFill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0" fillId="9" borderId="0" xfId="0" applyFill="1" applyBorder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1" xfId="0" applyFill="1" applyBorder="1"/>
    <xf numFmtId="165" fontId="0" fillId="9" borderId="9" xfId="0" applyNumberFormat="1" applyFill="1" applyBorder="1"/>
    <xf numFmtId="41" fontId="0" fillId="9" borderId="11" xfId="0" applyNumberFormat="1" applyFill="1" applyBorder="1"/>
    <xf numFmtId="166" fontId="0" fillId="9" borderId="8" xfId="0" applyNumberFormat="1" applyFill="1" applyBorder="1"/>
    <xf numFmtId="166" fontId="0" fillId="9" borderId="2" xfId="0" applyNumberFormat="1" applyFill="1" applyBorder="1"/>
    <xf numFmtId="0" fontId="0" fillId="9" borderId="6" xfId="0" applyFill="1" applyBorder="1"/>
    <xf numFmtId="165" fontId="0" fillId="9" borderId="6" xfId="0" applyNumberFormat="1" applyFill="1" applyBorder="1"/>
    <xf numFmtId="41" fontId="0" fillId="9" borderId="6" xfId="0" applyNumberFormat="1" applyFill="1" applyBorder="1"/>
    <xf numFmtId="166" fontId="0" fillId="9" borderId="6" xfId="0" applyNumberFormat="1" applyFill="1" applyBorder="1"/>
    <xf numFmtId="0" fontId="0" fillId="9" borderId="2" xfId="0" applyFill="1" applyBorder="1"/>
    <xf numFmtId="165" fontId="0" fillId="9" borderId="2" xfId="0" applyNumberFormat="1" applyFill="1" applyBorder="1"/>
    <xf numFmtId="167" fontId="0" fillId="9" borderId="2" xfId="0" applyNumberFormat="1" applyFill="1" applyBorder="1"/>
    <xf numFmtId="3" fontId="0" fillId="9" borderId="2" xfId="0" applyNumberFormat="1" applyFill="1" applyBorder="1"/>
    <xf numFmtId="0" fontId="0" fillId="9" borderId="0" xfId="0" applyFill="1" applyBorder="1" applyAlignment="1"/>
    <xf numFmtId="0" fontId="0" fillId="9" borderId="0" xfId="0" applyFill="1" applyAlignment="1">
      <alignment vertical="top" wrapText="1"/>
    </xf>
    <xf numFmtId="0" fontId="0" fillId="10" borderId="2" xfId="0" applyFill="1" applyBorder="1" applyAlignment="1">
      <alignment horizontal="center"/>
    </xf>
    <xf numFmtId="166" fontId="0" fillId="9" borderId="13" xfId="0" applyNumberFormat="1" applyFill="1" applyBorder="1"/>
    <xf numFmtId="0" fontId="0" fillId="9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3" fillId="6" borderId="0" xfId="0" applyFont="1" applyFill="1"/>
    <xf numFmtId="164" fontId="0" fillId="8" borderId="2" xfId="1" applyNumberFormat="1" applyFont="1" applyFill="1" applyBorder="1"/>
    <xf numFmtId="164" fontId="0" fillId="8" borderId="2" xfId="0" applyNumberFormat="1" applyFill="1" applyBorder="1"/>
    <xf numFmtId="41" fontId="0" fillId="9" borderId="14" xfId="0" applyNumberFormat="1" applyFill="1" applyBorder="1"/>
    <xf numFmtId="41" fontId="0" fillId="9" borderId="15" xfId="0" applyNumberFormat="1" applyFill="1" applyBorder="1"/>
    <xf numFmtId="167" fontId="0" fillId="9" borderId="8" xfId="0" applyNumberFormat="1" applyFill="1" applyBorder="1"/>
    <xf numFmtId="0" fontId="0" fillId="9" borderId="0" xfId="0" applyFill="1" applyAlignment="1">
      <alignment horizontal="right"/>
    </xf>
    <xf numFmtId="41" fontId="0" fillId="11" borderId="0" xfId="0" applyNumberFormat="1" applyFill="1"/>
    <xf numFmtId="41" fontId="8" fillId="9" borderId="2" xfId="1" applyNumberFormat="1" applyFont="1" applyFill="1" applyBorder="1"/>
    <xf numFmtId="41" fontId="0" fillId="9" borderId="2" xfId="1" applyNumberFormat="1" applyFont="1" applyFill="1" applyBorder="1"/>
    <xf numFmtId="41" fontId="0" fillId="10" borderId="2" xfId="1" applyNumberFormat="1" applyFont="1" applyFill="1" applyBorder="1"/>
    <xf numFmtId="2" fontId="0" fillId="0" borderId="0" xfId="0" applyNumberFormat="1"/>
    <xf numFmtId="0" fontId="0" fillId="12" borderId="0" xfId="0" applyFill="1"/>
    <xf numFmtId="0" fontId="0" fillId="12" borderId="2" xfId="0" applyFill="1" applyBorder="1"/>
    <xf numFmtId="2" fontId="0" fillId="12" borderId="2" xfId="0" applyNumberFormat="1" applyFill="1" applyBorder="1" applyAlignment="1">
      <alignment horizontal="center" vertical="center"/>
    </xf>
    <xf numFmtId="41" fontId="0" fillId="12" borderId="2" xfId="0" applyNumberFormat="1" applyFill="1" applyBorder="1"/>
    <xf numFmtId="169" fontId="0" fillId="12" borderId="2" xfId="0" applyNumberFormat="1" applyFill="1" applyBorder="1"/>
    <xf numFmtId="0" fontId="3" fillId="14" borderId="0" xfId="0" applyFont="1" applyFill="1"/>
    <xf numFmtId="0" fontId="3" fillId="9" borderId="0" xfId="0" applyFont="1" applyFill="1" applyBorder="1"/>
    <xf numFmtId="0" fontId="3" fillId="9" borderId="0" xfId="0" applyFont="1" applyFill="1"/>
    <xf numFmtId="0" fontId="0" fillId="14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2" xfId="0" applyFill="1" applyBorder="1"/>
    <xf numFmtId="0" fontId="0" fillId="14" borderId="2" xfId="0" applyFill="1" applyBorder="1" applyAlignment="1">
      <alignment horizontal="center" vertical="center"/>
    </xf>
    <xf numFmtId="0" fontId="0" fillId="15" borderId="0" xfId="0" applyFill="1"/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  <xf numFmtId="2" fontId="0" fillId="15" borderId="2" xfId="0" applyNumberFormat="1" applyFill="1" applyBorder="1" applyAlignment="1">
      <alignment horizontal="center" vertical="center"/>
    </xf>
    <xf numFmtId="2" fontId="0" fillId="15" borderId="2" xfId="0" applyNumberFormat="1" applyFill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164" fontId="0" fillId="15" borderId="2" xfId="0" applyNumberFormat="1" applyFill="1" applyBorder="1" applyAlignment="1">
      <alignment horizontal="center" vertical="center"/>
    </xf>
    <xf numFmtId="2" fontId="0" fillId="15" borderId="0" xfId="0" applyNumberFormat="1" applyFill="1"/>
    <xf numFmtId="0" fontId="0" fillId="15" borderId="0" xfId="0" applyFill="1" applyAlignment="1">
      <alignment horizontal="center"/>
    </xf>
    <xf numFmtId="1" fontId="0" fillId="9" borderId="10" xfId="0" applyNumberFormat="1" applyFill="1" applyBorder="1"/>
    <xf numFmtId="168" fontId="0" fillId="9" borderId="14" xfId="1" applyNumberFormat="1" applyFont="1" applyFill="1" applyBorder="1"/>
    <xf numFmtId="41" fontId="0" fillId="9" borderId="2" xfId="0" applyNumberFormat="1" applyFill="1" applyBorder="1"/>
    <xf numFmtId="0" fontId="0" fillId="16" borderId="2" xfId="0" applyFill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2" fontId="0" fillId="16" borderId="2" xfId="0" applyNumberFormat="1" applyFill="1" applyBorder="1" applyAlignment="1">
      <alignment horizontal="center"/>
    </xf>
    <xf numFmtId="0" fontId="0" fillId="16" borderId="2" xfId="0" applyFill="1" applyBorder="1" applyAlignment="1">
      <alignment horizontal="center" vertical="center"/>
    </xf>
    <xf numFmtId="0" fontId="0" fillId="17" borderId="0" xfId="0" applyFill="1"/>
    <xf numFmtId="0" fontId="0" fillId="17" borderId="2" xfId="0" applyFill="1" applyBorder="1"/>
    <xf numFmtId="2" fontId="0" fillId="17" borderId="2" xfId="0" applyNumberFormat="1" applyFill="1" applyBorder="1"/>
    <xf numFmtId="164" fontId="0" fillId="17" borderId="2" xfId="0" applyNumberFormat="1" applyFill="1" applyBorder="1"/>
    <xf numFmtId="0" fontId="0" fillId="17" borderId="0" xfId="0" applyFill="1" applyBorder="1"/>
    <xf numFmtId="0" fontId="0" fillId="16" borderId="2" xfId="0" applyFill="1" applyBorder="1"/>
    <xf numFmtId="0" fontId="3" fillId="17" borderId="0" xfId="0" applyFont="1" applyFill="1"/>
    <xf numFmtId="0" fontId="3" fillId="16" borderId="0" xfId="0" applyFont="1" applyFill="1"/>
    <xf numFmtId="0" fontId="3" fillId="12" borderId="0" xfId="0" applyFont="1" applyFill="1"/>
    <xf numFmtId="1" fontId="0" fillId="12" borderId="2" xfId="0" applyNumberFormat="1" applyFill="1" applyBorder="1"/>
    <xf numFmtId="172" fontId="0" fillId="12" borderId="2" xfId="0" applyNumberFormat="1" applyFill="1" applyBorder="1"/>
    <xf numFmtId="0" fontId="3" fillId="15" borderId="0" xfId="0" applyFont="1" applyFill="1"/>
    <xf numFmtId="0" fontId="3" fillId="0" borderId="0" xfId="0" applyFont="1"/>
    <xf numFmtId="0" fontId="0" fillId="12" borderId="2" xfId="1" applyNumberFormat="1" applyFont="1" applyFill="1" applyBorder="1" applyAlignment="1">
      <alignment horizontal="center" vertical="center"/>
    </xf>
    <xf numFmtId="173" fontId="0" fillId="9" borderId="2" xfId="0" applyNumberFormat="1" applyFill="1" applyBorder="1"/>
    <xf numFmtId="165" fontId="0" fillId="12" borderId="2" xfId="1" applyNumberFormat="1" applyFont="1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174" fontId="0" fillId="9" borderId="2" xfId="0" applyNumberFormat="1" applyFill="1" applyBorder="1"/>
    <xf numFmtId="0" fontId="0" fillId="18" borderId="0" xfId="0" applyFill="1"/>
    <xf numFmtId="0" fontId="0" fillId="18" borderId="0" xfId="0" applyFill="1" applyBorder="1"/>
    <xf numFmtId="0" fontId="0" fillId="20" borderId="2" xfId="0" applyFill="1" applyBorder="1" applyAlignment="1">
      <alignment horizontal="center"/>
    </xf>
    <xf numFmtId="0" fontId="0" fillId="20" borderId="2" xfId="0" applyFill="1" applyBorder="1"/>
    <xf numFmtId="170" fontId="0" fillId="20" borderId="2" xfId="0" applyNumberFormat="1" applyFill="1" applyBorder="1" applyAlignment="1">
      <alignment horizontal="center"/>
    </xf>
    <xf numFmtId="0" fontId="0" fillId="20" borderId="2" xfId="0" applyFill="1" applyBorder="1" applyAlignment="1">
      <alignment vertical="center"/>
    </xf>
    <xf numFmtId="0" fontId="3" fillId="18" borderId="2" xfId="0" applyFont="1" applyFill="1" applyBorder="1"/>
    <xf numFmtId="0" fontId="3" fillId="19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41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/>
    </xf>
    <xf numFmtId="0" fontId="10" fillId="0" borderId="6" xfId="3" applyBorder="1" applyAlignment="1">
      <alignment horizontal="center" vertical="center"/>
    </xf>
    <xf numFmtId="0" fontId="10" fillId="0" borderId="2" xfId="3" applyBorder="1" applyAlignment="1">
      <alignment horizontal="center" vertical="center"/>
    </xf>
    <xf numFmtId="41" fontId="0" fillId="4" borderId="2" xfId="0" applyNumberFormat="1" applyFill="1" applyBorder="1" applyAlignment="1">
      <alignment horizontal="left" vertical="center"/>
    </xf>
    <xf numFmtId="41" fontId="0" fillId="9" borderId="10" xfId="0" applyNumberFormat="1" applyFill="1" applyBorder="1"/>
    <xf numFmtId="175" fontId="0" fillId="0" borderId="0" xfId="0" applyNumberFormat="1"/>
    <xf numFmtId="0" fontId="3" fillId="19" borderId="2" xfId="0" applyFont="1" applyFill="1" applyBorder="1" applyAlignment="1">
      <alignment horizontal="center" vertical="center"/>
    </xf>
    <xf numFmtId="0" fontId="0" fillId="20" borderId="2" xfId="0" applyFill="1" applyBorder="1" applyAlignment="1">
      <alignment horizontal="center"/>
    </xf>
    <xf numFmtId="169" fontId="0" fillId="9" borderId="2" xfId="0" applyNumberFormat="1" applyFill="1" applyBorder="1"/>
    <xf numFmtId="176" fontId="0" fillId="9" borderId="2" xfId="0" applyNumberFormat="1" applyFill="1" applyBorder="1"/>
    <xf numFmtId="177" fontId="0" fillId="12" borderId="2" xfId="0" applyNumberFormat="1" applyFill="1" applyBorder="1"/>
    <xf numFmtId="178" fontId="0" fillId="9" borderId="9" xfId="0" applyNumberFormat="1" applyFill="1" applyBorder="1"/>
    <xf numFmtId="178" fontId="0" fillId="9" borderId="6" xfId="0" applyNumberFormat="1" applyFill="1" applyBorder="1"/>
    <xf numFmtId="0" fontId="0" fillId="9" borderId="7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0" xfId="0" applyFill="1" applyAlignment="1">
      <alignment horizontal="left" wrapText="1"/>
    </xf>
    <xf numFmtId="0" fontId="3" fillId="9" borderId="2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0" fillId="9" borderId="0" xfId="0" applyFill="1" applyAlignment="1">
      <alignment horizontal="left" vertical="top" wrapText="1"/>
    </xf>
    <xf numFmtId="0" fontId="0" fillId="16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3" fillId="17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7" borderId="0" xfId="0" applyFont="1" applyFill="1" applyAlignment="1">
      <alignment horizontal="left"/>
    </xf>
    <xf numFmtId="0" fontId="0" fillId="20" borderId="2" xfId="0" applyFill="1" applyBorder="1" applyAlignment="1">
      <alignment horizontal="center"/>
    </xf>
    <xf numFmtId="0" fontId="0" fillId="20" borderId="2" xfId="0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171" fontId="11" fillId="21" borderId="2" xfId="0" applyNumberFormat="1" applyFont="1" applyFill="1" applyBorder="1" applyAlignment="1">
      <alignment horizont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</cellXfs>
  <cellStyles count="4">
    <cellStyle name="Calculation" xfId="2" builtinId="22"/>
    <cellStyle name="Comma [0]" xfId="1" builtinId="6"/>
    <cellStyle name="Normal" xfId="0" builtinId="0"/>
    <cellStyle name="Normal 2" xfId="3" xr:uid="{F2174BFA-B30B-408F-BE59-CAF7DBAF28D5}"/>
  </cellStyles>
  <dxfs count="0"/>
  <tableStyles count="0" defaultTableStyle="TableStyleMedium2" defaultPivotStyle="PivotStyleLight16"/>
  <colors>
    <mruColors>
      <color rgb="FFFF7979"/>
      <color rgb="FFFF4F4F"/>
      <color rgb="FFFF9797"/>
      <color rgb="FFFF3B3B"/>
      <color rgb="FFF96767"/>
      <color rgb="FFFF0066"/>
      <color rgb="FFFCD8E9"/>
      <color rgb="FFFFA7FF"/>
      <color rgb="FFF2E5FF"/>
      <color rgb="FFB8DC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B606-CEE5-4440-ABF8-C58E8284BF20}">
  <dimension ref="A10:BM4112"/>
  <sheetViews>
    <sheetView tabSelected="1" topLeftCell="W4086" zoomScale="70" zoomScaleNormal="70" workbookViewId="0">
      <selection activeCell="AD4086" sqref="AD4086"/>
    </sheetView>
  </sheetViews>
  <sheetFormatPr defaultRowHeight="15" x14ac:dyDescent="0.25"/>
  <cols>
    <col min="1" max="1" width="9" bestFit="1" customWidth="1"/>
    <col min="2" max="2" width="26.85546875" customWidth="1"/>
    <col min="3" max="3" width="24.7109375" customWidth="1"/>
    <col min="4" max="4" width="20.28515625" customWidth="1"/>
    <col min="5" max="5" width="22.42578125" customWidth="1"/>
    <col min="6" max="6" width="23.140625" customWidth="1"/>
    <col min="7" max="7" width="18.7109375" customWidth="1"/>
    <col min="9" max="9" width="29.85546875" customWidth="1"/>
    <col min="10" max="10" width="13" customWidth="1"/>
    <col min="11" max="11" width="14.42578125" customWidth="1"/>
    <col min="12" max="12" width="12.28515625" customWidth="1"/>
    <col min="13" max="13" width="13.28515625" customWidth="1"/>
    <col min="14" max="14" width="19.85546875" customWidth="1"/>
    <col min="15" max="15" width="23.140625" customWidth="1"/>
    <col min="16" max="16" width="14.5703125" customWidth="1"/>
    <col min="17" max="17" width="14.7109375" customWidth="1"/>
    <col min="19" max="19" width="9.85546875" customWidth="1"/>
    <col min="20" max="20" width="35.140625" customWidth="1"/>
    <col min="21" max="21" width="23.140625" customWidth="1"/>
    <col min="22" max="22" width="20.42578125" customWidth="1"/>
    <col min="23" max="23" width="20.28515625" customWidth="1"/>
    <col min="24" max="24" width="9" bestFit="1" customWidth="1"/>
    <col min="25" max="25" width="18.42578125" customWidth="1"/>
    <col min="26" max="26" width="18.85546875" customWidth="1"/>
    <col min="27" max="27" width="24.7109375" customWidth="1"/>
    <col min="28" max="28" width="19.85546875" customWidth="1"/>
    <col min="29" max="29" width="9" bestFit="1" customWidth="1"/>
    <col min="30" max="30" width="16.42578125" customWidth="1"/>
    <col min="31" max="31" width="23.85546875" customWidth="1"/>
    <col min="32" max="32" width="13.28515625" customWidth="1"/>
    <col min="33" max="33" width="24.5703125" customWidth="1"/>
    <col min="34" max="34" width="9" bestFit="1" customWidth="1"/>
    <col min="35" max="35" width="16.7109375" customWidth="1"/>
    <col min="36" max="36" width="15" customWidth="1"/>
    <col min="37" max="37" width="16.7109375" customWidth="1"/>
    <col min="38" max="38" width="14.42578125" customWidth="1"/>
    <col min="55" max="55" width="16.42578125" customWidth="1"/>
    <col min="56" max="57" width="13.140625" bestFit="1" customWidth="1"/>
    <col min="60" max="60" width="9" bestFit="1" customWidth="1"/>
  </cols>
  <sheetData>
    <row r="10" spans="1:11" x14ac:dyDescent="0.25">
      <c r="A10" s="3" t="s">
        <v>22</v>
      </c>
      <c r="B10" s="3" t="s">
        <v>23</v>
      </c>
      <c r="C10" s="3" t="s">
        <v>24</v>
      </c>
      <c r="D10" s="3" t="s">
        <v>25</v>
      </c>
      <c r="E10" s="3" t="s">
        <v>26</v>
      </c>
      <c r="F10" s="3" t="s">
        <v>27</v>
      </c>
      <c r="G10" s="4" t="s">
        <v>28</v>
      </c>
      <c r="I10" s="64" t="s">
        <v>29</v>
      </c>
      <c r="J10" s="3" t="s">
        <v>33</v>
      </c>
      <c r="K10" s="3">
        <v>3</v>
      </c>
    </row>
    <row r="11" spans="1:11" x14ac:dyDescent="0.25">
      <c r="A11" s="1">
        <v>1</v>
      </c>
      <c r="B11" s="2" t="s">
        <v>0</v>
      </c>
      <c r="C11" s="2" t="s">
        <v>1</v>
      </c>
      <c r="D11" s="2" t="s">
        <v>0</v>
      </c>
      <c r="E11" s="137">
        <v>8000</v>
      </c>
      <c r="F11" s="137">
        <v>5000</v>
      </c>
      <c r="G11" s="138">
        <v>1</v>
      </c>
      <c r="I11" s="65" t="s">
        <v>30</v>
      </c>
      <c r="J11" s="3" t="s">
        <v>35</v>
      </c>
      <c r="K11" s="3">
        <v>2</v>
      </c>
    </row>
    <row r="12" spans="1:11" x14ac:dyDescent="0.25">
      <c r="A12" s="1">
        <v>2</v>
      </c>
      <c r="B12" s="2" t="s">
        <v>2</v>
      </c>
      <c r="C12" s="2" t="s">
        <v>3</v>
      </c>
      <c r="D12" s="2" t="s">
        <v>4</v>
      </c>
      <c r="E12" s="137">
        <v>4000</v>
      </c>
      <c r="F12" s="137">
        <v>3000</v>
      </c>
      <c r="G12" s="138">
        <v>1</v>
      </c>
      <c r="I12" s="65" t="s">
        <v>31</v>
      </c>
      <c r="J12" s="3" t="s">
        <v>36</v>
      </c>
      <c r="K12" s="3">
        <v>100</v>
      </c>
    </row>
    <row r="13" spans="1:11" x14ac:dyDescent="0.25">
      <c r="A13" s="1">
        <v>3</v>
      </c>
      <c r="B13" s="2" t="s">
        <v>5</v>
      </c>
      <c r="C13" s="2" t="s">
        <v>1</v>
      </c>
      <c r="D13" s="2" t="s">
        <v>6</v>
      </c>
      <c r="E13" s="137">
        <v>5000</v>
      </c>
      <c r="F13" s="137">
        <v>2000</v>
      </c>
      <c r="G13" s="138">
        <v>1</v>
      </c>
      <c r="I13" s="65" t="s">
        <v>32</v>
      </c>
      <c r="J13" s="3" t="s">
        <v>34</v>
      </c>
      <c r="K13" s="3" t="s">
        <v>37</v>
      </c>
    </row>
    <row r="14" spans="1:11" x14ac:dyDescent="0.25">
      <c r="A14" s="1">
        <v>4</v>
      </c>
      <c r="B14" s="2" t="s">
        <v>7</v>
      </c>
      <c r="C14" s="2" t="s">
        <v>8</v>
      </c>
      <c r="D14" s="2" t="s">
        <v>9</v>
      </c>
      <c r="E14" s="137">
        <v>2000</v>
      </c>
      <c r="F14" s="137">
        <v>1000</v>
      </c>
      <c r="G14" s="138">
        <v>1</v>
      </c>
    </row>
    <row r="15" spans="1:11" x14ac:dyDescent="0.25">
      <c r="A15" s="1">
        <v>5</v>
      </c>
      <c r="B15" s="2" t="s">
        <v>10</v>
      </c>
      <c r="C15" s="2" t="s">
        <v>8</v>
      </c>
      <c r="D15" s="2" t="s">
        <v>11</v>
      </c>
      <c r="E15" s="137">
        <v>500</v>
      </c>
      <c r="F15" s="137">
        <v>2000</v>
      </c>
      <c r="G15" s="138">
        <v>1</v>
      </c>
    </row>
    <row r="16" spans="1:11" x14ac:dyDescent="0.25">
      <c r="A16" s="1">
        <v>6</v>
      </c>
      <c r="B16" s="2" t="s">
        <v>12</v>
      </c>
      <c r="C16" s="2" t="s">
        <v>8</v>
      </c>
      <c r="D16" s="2" t="s">
        <v>12</v>
      </c>
      <c r="E16" s="137">
        <v>8000</v>
      </c>
      <c r="F16" s="137">
        <v>2000</v>
      </c>
      <c r="G16" s="138">
        <v>1</v>
      </c>
    </row>
    <row r="17" spans="1:22" x14ac:dyDescent="0.25">
      <c r="A17" s="1">
        <v>7</v>
      </c>
      <c r="B17" t="s">
        <v>13</v>
      </c>
      <c r="C17" s="2" t="s">
        <v>8</v>
      </c>
      <c r="D17" t="s">
        <v>14</v>
      </c>
      <c r="E17" s="139">
        <v>3000</v>
      </c>
      <c r="F17" s="137">
        <v>2000</v>
      </c>
      <c r="G17" s="138">
        <v>2</v>
      </c>
    </row>
    <row r="18" spans="1:22" x14ac:dyDescent="0.25">
      <c r="A18" s="1">
        <v>8</v>
      </c>
      <c r="B18" t="s">
        <v>15</v>
      </c>
      <c r="C18" t="s">
        <v>16</v>
      </c>
      <c r="D18" t="s">
        <v>17</v>
      </c>
      <c r="E18" s="139">
        <v>7000</v>
      </c>
      <c r="F18" s="137">
        <v>3000</v>
      </c>
      <c r="G18" s="138">
        <v>1</v>
      </c>
    </row>
    <row r="19" spans="1:22" x14ac:dyDescent="0.25">
      <c r="A19" s="1">
        <v>9</v>
      </c>
      <c r="B19" t="s">
        <v>18</v>
      </c>
      <c r="C19" t="s">
        <v>3</v>
      </c>
      <c r="D19" t="s">
        <v>19</v>
      </c>
      <c r="E19" s="139">
        <v>7000</v>
      </c>
      <c r="F19" s="139">
        <v>2000</v>
      </c>
      <c r="G19" s="138">
        <v>1</v>
      </c>
    </row>
    <row r="20" spans="1:22" x14ac:dyDescent="0.25">
      <c r="A20" s="1">
        <v>10</v>
      </c>
      <c r="B20" t="s">
        <v>20</v>
      </c>
      <c r="C20" t="s">
        <v>3</v>
      </c>
      <c r="D20" t="s">
        <v>21</v>
      </c>
      <c r="E20" s="139">
        <v>10000</v>
      </c>
      <c r="F20" s="137">
        <v>2000</v>
      </c>
      <c r="G20" s="138">
        <v>1</v>
      </c>
      <c r="I20" s="66" t="s">
        <v>60</v>
      </c>
      <c r="J20" s="184" t="s">
        <v>89</v>
      </c>
      <c r="K20" s="184"/>
      <c r="L20" s="184"/>
      <c r="M20" s="184"/>
      <c r="N20" s="184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I21" s="6"/>
      <c r="J21" s="6"/>
      <c r="K21" s="6"/>
      <c r="L21" s="6"/>
      <c r="M21" s="6"/>
      <c r="N21" s="6"/>
      <c r="O21" s="6"/>
      <c r="P21" s="6"/>
      <c r="Q21" s="6"/>
      <c r="R21" s="6"/>
      <c r="S21" s="189" t="s">
        <v>43</v>
      </c>
      <c r="T21" s="189"/>
      <c r="U21" s="189"/>
      <c r="V21" s="6"/>
    </row>
    <row r="22" spans="1:22" x14ac:dyDescent="0.25">
      <c r="I22" s="7" t="s">
        <v>40</v>
      </c>
      <c r="J22" s="7" t="s">
        <v>38</v>
      </c>
      <c r="K22" s="7" t="s">
        <v>39</v>
      </c>
      <c r="L22" s="7" t="s">
        <v>41</v>
      </c>
      <c r="M22" s="7" t="s">
        <v>42</v>
      </c>
      <c r="N22" s="6"/>
      <c r="O22" s="8" t="s">
        <v>38</v>
      </c>
      <c r="P22" s="8" t="s">
        <v>39</v>
      </c>
      <c r="Q22" s="8" t="s">
        <v>41</v>
      </c>
      <c r="R22" s="6"/>
      <c r="S22" s="8" t="s">
        <v>38</v>
      </c>
      <c r="T22" s="8" t="s">
        <v>39</v>
      </c>
      <c r="U22" s="8" t="s">
        <v>41</v>
      </c>
      <c r="V22" s="6"/>
    </row>
    <row r="23" spans="1:22" x14ac:dyDescent="0.25">
      <c r="I23" s="9">
        <v>1</v>
      </c>
      <c r="J23" s="140">
        <v>0.3</v>
      </c>
      <c r="K23" s="140">
        <v>0.4</v>
      </c>
      <c r="L23" s="140">
        <v>0.3</v>
      </c>
      <c r="M23" s="10">
        <f>SUM(J23+K23+L23)</f>
        <v>1</v>
      </c>
      <c r="N23" s="6"/>
      <c r="O23" s="11">
        <f>(J23)^2</f>
        <v>0.09</v>
      </c>
      <c r="P23" s="11">
        <f t="shared" ref="P23:Q32" si="0">(K23)^2</f>
        <v>0.16000000000000003</v>
      </c>
      <c r="Q23" s="11">
        <f t="shared" si="0"/>
        <v>0.09</v>
      </c>
      <c r="R23" s="6"/>
      <c r="S23" s="12">
        <f>J23^2</f>
        <v>0.09</v>
      </c>
      <c r="T23" s="12">
        <f t="shared" ref="T23:U23" si="1">K23^2</f>
        <v>0.16000000000000003</v>
      </c>
      <c r="U23" s="12">
        <f t="shared" si="1"/>
        <v>0.09</v>
      </c>
      <c r="V23" s="6"/>
    </row>
    <row r="24" spans="1:22" x14ac:dyDescent="0.25">
      <c r="I24" s="9">
        <v>2</v>
      </c>
      <c r="J24" s="141">
        <v>0.2</v>
      </c>
      <c r="K24" s="141">
        <v>0.3</v>
      </c>
      <c r="L24" s="141">
        <v>0.5</v>
      </c>
      <c r="M24" s="10">
        <f t="shared" ref="M24:M32" si="2">SUM(J24+K24+L24)</f>
        <v>1</v>
      </c>
      <c r="N24" s="6"/>
      <c r="O24" s="11">
        <f t="shared" ref="O24:O32" si="3">(J24)^2</f>
        <v>4.0000000000000008E-2</v>
      </c>
      <c r="P24" s="11">
        <f t="shared" si="0"/>
        <v>0.09</v>
      </c>
      <c r="Q24" s="11">
        <f t="shared" si="0"/>
        <v>0.25</v>
      </c>
      <c r="R24" s="6"/>
      <c r="S24" s="12">
        <f t="shared" ref="S24:S32" si="4">J24^2</f>
        <v>4.0000000000000008E-2</v>
      </c>
      <c r="T24" s="12">
        <f t="shared" ref="T24:T32" si="5">K24^2</f>
        <v>0.09</v>
      </c>
      <c r="U24" s="12">
        <f t="shared" ref="U24:U32" si="6">L24^2</f>
        <v>0.25</v>
      </c>
      <c r="V24" s="6"/>
    </row>
    <row r="25" spans="1:22" x14ac:dyDescent="0.25">
      <c r="I25" s="9">
        <v>3</v>
      </c>
      <c r="J25" s="141">
        <v>0.6</v>
      </c>
      <c r="K25" s="141">
        <v>0.2</v>
      </c>
      <c r="L25" s="141">
        <v>0.2</v>
      </c>
      <c r="M25" s="10">
        <f t="shared" si="2"/>
        <v>1</v>
      </c>
      <c r="N25" s="6"/>
      <c r="O25" s="11">
        <f t="shared" si="3"/>
        <v>0.36</v>
      </c>
      <c r="P25" s="11">
        <f t="shared" si="0"/>
        <v>4.0000000000000008E-2</v>
      </c>
      <c r="Q25" s="11">
        <f t="shared" si="0"/>
        <v>4.0000000000000008E-2</v>
      </c>
      <c r="R25" s="6"/>
      <c r="S25" s="12">
        <f t="shared" si="4"/>
        <v>0.36</v>
      </c>
      <c r="T25" s="12">
        <f t="shared" si="5"/>
        <v>4.0000000000000008E-2</v>
      </c>
      <c r="U25" s="12">
        <f t="shared" si="6"/>
        <v>4.0000000000000008E-2</v>
      </c>
      <c r="V25" s="6"/>
    </row>
    <row r="26" spans="1:22" x14ac:dyDescent="0.25">
      <c r="I26" s="9">
        <v>4</v>
      </c>
      <c r="J26" s="141">
        <v>0.1</v>
      </c>
      <c r="K26" s="141">
        <v>0.5</v>
      </c>
      <c r="L26" s="141">
        <v>0.4</v>
      </c>
      <c r="M26" s="10">
        <f t="shared" si="2"/>
        <v>1</v>
      </c>
      <c r="N26" s="6"/>
      <c r="O26" s="11">
        <f t="shared" si="3"/>
        <v>1.0000000000000002E-2</v>
      </c>
      <c r="P26" s="11">
        <f t="shared" si="0"/>
        <v>0.25</v>
      </c>
      <c r="Q26" s="11">
        <f t="shared" si="0"/>
        <v>0.16000000000000003</v>
      </c>
      <c r="R26" s="6"/>
      <c r="S26" s="12">
        <f t="shared" si="4"/>
        <v>1.0000000000000002E-2</v>
      </c>
      <c r="T26" s="12">
        <f t="shared" si="5"/>
        <v>0.25</v>
      </c>
      <c r="U26" s="12">
        <f t="shared" si="6"/>
        <v>0.16000000000000003</v>
      </c>
      <c r="V26" s="6"/>
    </row>
    <row r="27" spans="1:22" x14ac:dyDescent="0.25">
      <c r="I27" s="9">
        <v>5</v>
      </c>
      <c r="J27" s="141">
        <v>0.2</v>
      </c>
      <c r="K27" s="141">
        <v>0.1</v>
      </c>
      <c r="L27" s="141">
        <v>0.7</v>
      </c>
      <c r="M27" s="10">
        <f t="shared" si="2"/>
        <v>1</v>
      </c>
      <c r="N27" s="6"/>
      <c r="O27" s="11">
        <f t="shared" si="3"/>
        <v>4.0000000000000008E-2</v>
      </c>
      <c r="P27" s="11">
        <f t="shared" si="0"/>
        <v>1.0000000000000002E-2</v>
      </c>
      <c r="Q27" s="11">
        <f t="shared" si="0"/>
        <v>0.48999999999999994</v>
      </c>
      <c r="R27" s="6"/>
      <c r="S27" s="12">
        <f t="shared" si="4"/>
        <v>4.0000000000000008E-2</v>
      </c>
      <c r="T27" s="12">
        <f t="shared" si="5"/>
        <v>1.0000000000000002E-2</v>
      </c>
      <c r="U27" s="12">
        <f t="shared" si="6"/>
        <v>0.48999999999999994</v>
      </c>
      <c r="V27" s="6"/>
    </row>
    <row r="28" spans="1:22" x14ac:dyDescent="0.25">
      <c r="I28" s="9">
        <v>6</v>
      </c>
      <c r="J28" s="141">
        <v>0.4</v>
      </c>
      <c r="K28" s="141">
        <v>0.2</v>
      </c>
      <c r="L28" s="141">
        <v>0.4</v>
      </c>
      <c r="M28" s="10">
        <f t="shared" si="2"/>
        <v>1</v>
      </c>
      <c r="N28" s="6"/>
      <c r="O28" s="11">
        <f t="shared" si="3"/>
        <v>0.16000000000000003</v>
      </c>
      <c r="P28" s="11">
        <f t="shared" si="0"/>
        <v>4.0000000000000008E-2</v>
      </c>
      <c r="Q28" s="11">
        <f t="shared" si="0"/>
        <v>0.16000000000000003</v>
      </c>
      <c r="R28" s="6"/>
      <c r="S28" s="12">
        <f t="shared" si="4"/>
        <v>0.16000000000000003</v>
      </c>
      <c r="T28" s="12">
        <f t="shared" si="5"/>
        <v>4.0000000000000008E-2</v>
      </c>
      <c r="U28" s="12">
        <f t="shared" si="6"/>
        <v>0.16000000000000003</v>
      </c>
      <c r="V28" s="6"/>
    </row>
    <row r="29" spans="1:22" x14ac:dyDescent="0.25">
      <c r="I29" s="9">
        <v>7</v>
      </c>
      <c r="J29" s="141">
        <v>0.8</v>
      </c>
      <c r="K29" s="141">
        <v>0.1</v>
      </c>
      <c r="L29" s="141">
        <v>0.1</v>
      </c>
      <c r="M29" s="10">
        <f t="shared" si="2"/>
        <v>1</v>
      </c>
      <c r="N29" s="6"/>
      <c r="O29" s="11">
        <f t="shared" si="3"/>
        <v>0.64000000000000012</v>
      </c>
      <c r="P29" s="11">
        <f t="shared" si="0"/>
        <v>1.0000000000000002E-2</v>
      </c>
      <c r="Q29" s="11">
        <f t="shared" si="0"/>
        <v>1.0000000000000002E-2</v>
      </c>
      <c r="R29" s="6"/>
      <c r="S29" s="12">
        <f t="shared" si="4"/>
        <v>0.64000000000000012</v>
      </c>
      <c r="T29" s="12">
        <f t="shared" si="5"/>
        <v>1.0000000000000002E-2</v>
      </c>
      <c r="U29" s="12">
        <f t="shared" si="6"/>
        <v>1.0000000000000002E-2</v>
      </c>
      <c r="V29" s="6"/>
    </row>
    <row r="30" spans="1:22" x14ac:dyDescent="0.25">
      <c r="I30" s="9">
        <v>8</v>
      </c>
      <c r="J30" s="141">
        <v>0.5</v>
      </c>
      <c r="K30" s="141">
        <v>0.2</v>
      </c>
      <c r="L30" s="141">
        <v>0.3</v>
      </c>
      <c r="M30" s="10">
        <f t="shared" si="2"/>
        <v>1</v>
      </c>
      <c r="N30" s="6"/>
      <c r="O30" s="11">
        <f t="shared" si="3"/>
        <v>0.25</v>
      </c>
      <c r="P30" s="11">
        <f t="shared" si="0"/>
        <v>4.0000000000000008E-2</v>
      </c>
      <c r="Q30" s="11">
        <f t="shared" si="0"/>
        <v>0.09</v>
      </c>
      <c r="R30" s="6"/>
      <c r="S30" s="12">
        <f t="shared" si="4"/>
        <v>0.25</v>
      </c>
      <c r="T30" s="12">
        <f t="shared" si="5"/>
        <v>4.0000000000000008E-2</v>
      </c>
      <c r="U30" s="12">
        <f t="shared" si="6"/>
        <v>0.09</v>
      </c>
      <c r="V30" s="6"/>
    </row>
    <row r="31" spans="1:22" x14ac:dyDescent="0.25">
      <c r="I31" s="9">
        <v>9</v>
      </c>
      <c r="J31" s="138">
        <v>0.1</v>
      </c>
      <c r="K31" s="138">
        <v>0.4</v>
      </c>
      <c r="L31" s="138">
        <v>0.5</v>
      </c>
      <c r="M31" s="10">
        <f t="shared" si="2"/>
        <v>1</v>
      </c>
      <c r="N31" s="6"/>
      <c r="O31" s="11">
        <f t="shared" si="3"/>
        <v>1.0000000000000002E-2</v>
      </c>
      <c r="P31" s="11">
        <f t="shared" si="0"/>
        <v>0.16000000000000003</v>
      </c>
      <c r="Q31" s="11">
        <f t="shared" si="0"/>
        <v>0.25</v>
      </c>
      <c r="R31" s="6"/>
      <c r="S31" s="12">
        <f t="shared" si="4"/>
        <v>1.0000000000000002E-2</v>
      </c>
      <c r="T31" s="12">
        <f t="shared" si="5"/>
        <v>0.16000000000000003</v>
      </c>
      <c r="U31" s="12">
        <f t="shared" si="6"/>
        <v>0.25</v>
      </c>
      <c r="V31" s="6"/>
    </row>
    <row r="32" spans="1:22" x14ac:dyDescent="0.25">
      <c r="I32" s="9">
        <v>10</v>
      </c>
      <c r="J32" s="138">
        <v>0.2</v>
      </c>
      <c r="K32" s="138">
        <v>0.1</v>
      </c>
      <c r="L32" s="138">
        <v>0.7</v>
      </c>
      <c r="M32" s="10">
        <f t="shared" si="2"/>
        <v>1</v>
      </c>
      <c r="N32" s="6"/>
      <c r="O32" s="11">
        <f t="shared" si="3"/>
        <v>4.0000000000000008E-2</v>
      </c>
      <c r="P32" s="11">
        <f t="shared" si="0"/>
        <v>1.0000000000000002E-2</v>
      </c>
      <c r="Q32" s="11">
        <f t="shared" si="0"/>
        <v>0.48999999999999994</v>
      </c>
      <c r="R32" s="6"/>
      <c r="S32" s="13">
        <f t="shared" si="4"/>
        <v>4.0000000000000008E-2</v>
      </c>
      <c r="T32" s="13">
        <f t="shared" si="5"/>
        <v>1.0000000000000002E-2</v>
      </c>
      <c r="U32" s="13">
        <f t="shared" si="6"/>
        <v>0.48999999999999994</v>
      </c>
      <c r="V32" s="6"/>
    </row>
    <row r="33" spans="9:27" x14ac:dyDescent="0.25">
      <c r="I33" s="6"/>
      <c r="J33" s="6"/>
      <c r="K33" s="6"/>
      <c r="L33" s="6"/>
      <c r="M33" s="6"/>
      <c r="N33" s="6"/>
      <c r="O33" s="6"/>
      <c r="P33" s="6"/>
      <c r="Q33" s="6"/>
      <c r="R33" s="6"/>
      <c r="S33" s="36">
        <f>SUM(S23:S32)</f>
        <v>1.6400000000000003</v>
      </c>
      <c r="T33" s="36">
        <f t="shared" ref="T33:U33" si="7">SUM(T23:T32)</f>
        <v>0.81000000000000016</v>
      </c>
      <c r="U33" s="36">
        <f t="shared" si="7"/>
        <v>2.0299999999999998</v>
      </c>
      <c r="V33" s="37" t="s">
        <v>44</v>
      </c>
    </row>
    <row r="35" spans="9:27" x14ac:dyDescent="0.25">
      <c r="I35" s="14" t="s">
        <v>61</v>
      </c>
      <c r="J35" s="15"/>
      <c r="K35" s="15"/>
      <c r="L35" s="15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9:27" x14ac:dyDescent="0.25">
      <c r="I36" s="17" t="s">
        <v>51</v>
      </c>
      <c r="J36" s="190" t="s">
        <v>47</v>
      </c>
      <c r="K36" s="190"/>
      <c r="L36" s="190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9:27" x14ac:dyDescent="0.25">
      <c r="I37" s="18" t="s">
        <v>23</v>
      </c>
      <c r="J37" s="18" t="s">
        <v>48</v>
      </c>
      <c r="K37" s="18" t="s">
        <v>49</v>
      </c>
      <c r="L37" s="18" t="s">
        <v>50</v>
      </c>
      <c r="M37" s="19"/>
      <c r="N37" s="18" t="s">
        <v>38</v>
      </c>
      <c r="O37" s="18" t="s">
        <v>45</v>
      </c>
      <c r="P37" s="18" t="s">
        <v>46</v>
      </c>
      <c r="Q37" s="18" t="s">
        <v>54</v>
      </c>
      <c r="R37" s="16"/>
      <c r="S37" s="18" t="s">
        <v>39</v>
      </c>
      <c r="T37" s="18" t="s">
        <v>56</v>
      </c>
      <c r="U37" s="18" t="s">
        <v>52</v>
      </c>
      <c r="V37" s="18" t="s">
        <v>53</v>
      </c>
      <c r="W37" s="16"/>
      <c r="X37" s="18" t="s">
        <v>41</v>
      </c>
      <c r="Y37" s="18" t="s">
        <v>57</v>
      </c>
      <c r="Z37" s="18" t="s">
        <v>58</v>
      </c>
      <c r="AA37" s="18" t="s">
        <v>59</v>
      </c>
    </row>
    <row r="38" spans="9:27" x14ac:dyDescent="0.25">
      <c r="I38" s="20" t="s">
        <v>0</v>
      </c>
      <c r="J38" s="142">
        <f>E11</f>
        <v>8000</v>
      </c>
      <c r="K38" s="142">
        <f t="shared" ref="K38:L47" si="8">F11</f>
        <v>5000</v>
      </c>
      <c r="L38" s="142">
        <f t="shared" si="8"/>
        <v>1</v>
      </c>
      <c r="M38" s="21"/>
      <c r="N38" s="22">
        <f>(S23)</f>
        <v>0.09</v>
      </c>
      <c r="O38" s="23">
        <f>(J38*N38)</f>
        <v>720</v>
      </c>
      <c r="P38" s="23">
        <f>(K38*N38)</f>
        <v>450</v>
      </c>
      <c r="Q38" s="24">
        <f>(L38*N38)</f>
        <v>0.09</v>
      </c>
      <c r="R38" s="16"/>
      <c r="S38" s="22">
        <f>(T23)</f>
        <v>0.16000000000000003</v>
      </c>
      <c r="T38" s="23">
        <f>(J38*S38)</f>
        <v>1280.0000000000002</v>
      </c>
      <c r="U38" s="23">
        <f>(K38*S38)</f>
        <v>800.00000000000011</v>
      </c>
      <c r="V38" s="25">
        <f>(L38*S38)</f>
        <v>0.16000000000000003</v>
      </c>
      <c r="W38" s="16"/>
      <c r="X38" s="22">
        <f>(U23)</f>
        <v>0.09</v>
      </c>
      <c r="Y38" s="23">
        <f>(J38*X38)</f>
        <v>720</v>
      </c>
      <c r="Z38" s="23">
        <f>(K38*X38)</f>
        <v>450</v>
      </c>
      <c r="AA38" s="26">
        <f>(L38*X38)</f>
        <v>0.09</v>
      </c>
    </row>
    <row r="39" spans="9:27" x14ac:dyDescent="0.25">
      <c r="I39" s="20" t="s">
        <v>2</v>
      </c>
      <c r="J39" s="142">
        <f t="shared" ref="J39:J47" si="9">E12</f>
        <v>4000</v>
      </c>
      <c r="K39" s="142">
        <f t="shared" si="8"/>
        <v>3000</v>
      </c>
      <c r="L39" s="142">
        <f t="shared" si="8"/>
        <v>1</v>
      </c>
      <c r="M39" s="21"/>
      <c r="N39" s="22">
        <f t="shared" ref="N39:N47" si="10">(S24)</f>
        <v>4.0000000000000008E-2</v>
      </c>
      <c r="O39" s="23">
        <f t="shared" ref="O39:O47" si="11">(J39*N39)</f>
        <v>160.00000000000003</v>
      </c>
      <c r="P39" s="23">
        <f t="shared" ref="P39:P47" si="12">(K39*N39)</f>
        <v>120.00000000000003</v>
      </c>
      <c r="Q39" s="24">
        <f t="shared" ref="Q39:Q47" si="13">(L39*N39)</f>
        <v>4.0000000000000008E-2</v>
      </c>
      <c r="R39" s="16"/>
      <c r="S39" s="22">
        <f t="shared" ref="S39:S47" si="14">(T24)</f>
        <v>0.09</v>
      </c>
      <c r="T39" s="23">
        <f t="shared" ref="T39:T47" si="15">(J39*S39)</f>
        <v>360</v>
      </c>
      <c r="U39" s="23">
        <f t="shared" ref="U39:U47" si="16">(K39*S39)</f>
        <v>270</v>
      </c>
      <c r="V39" s="25">
        <f t="shared" ref="V39:V47" si="17">(L39*S39)</f>
        <v>0.09</v>
      </c>
      <c r="W39" s="16"/>
      <c r="X39" s="22">
        <f t="shared" ref="X39:X47" si="18">(U24)</f>
        <v>0.25</v>
      </c>
      <c r="Y39" s="23">
        <f t="shared" ref="Y39:Y47" si="19">(J39*X39)</f>
        <v>1000</v>
      </c>
      <c r="Z39" s="23">
        <f t="shared" ref="Z39:Z47" si="20">(K39*X39)</f>
        <v>750</v>
      </c>
      <c r="AA39" s="26">
        <f t="shared" ref="AA39:AA47" si="21">(L39*X39)</f>
        <v>0.25</v>
      </c>
    </row>
    <row r="40" spans="9:27" x14ac:dyDescent="0.25">
      <c r="I40" s="20" t="s">
        <v>5</v>
      </c>
      <c r="J40" s="142">
        <f t="shared" si="9"/>
        <v>5000</v>
      </c>
      <c r="K40" s="142">
        <f t="shared" si="8"/>
        <v>2000</v>
      </c>
      <c r="L40" s="142">
        <f t="shared" si="8"/>
        <v>1</v>
      </c>
      <c r="M40" s="21"/>
      <c r="N40" s="22">
        <f t="shared" si="10"/>
        <v>0.36</v>
      </c>
      <c r="O40" s="23">
        <f t="shared" si="11"/>
        <v>1800</v>
      </c>
      <c r="P40" s="23">
        <f t="shared" si="12"/>
        <v>720</v>
      </c>
      <c r="Q40" s="24">
        <f t="shared" si="13"/>
        <v>0.36</v>
      </c>
      <c r="R40" s="16"/>
      <c r="S40" s="22">
        <f t="shared" si="14"/>
        <v>4.0000000000000008E-2</v>
      </c>
      <c r="T40" s="23">
        <f t="shared" si="15"/>
        <v>200.00000000000003</v>
      </c>
      <c r="U40" s="23">
        <f t="shared" si="16"/>
        <v>80.000000000000014</v>
      </c>
      <c r="V40" s="25">
        <f t="shared" si="17"/>
        <v>4.0000000000000008E-2</v>
      </c>
      <c r="W40" s="16"/>
      <c r="X40" s="22">
        <f t="shared" si="18"/>
        <v>4.0000000000000008E-2</v>
      </c>
      <c r="Y40" s="23">
        <f t="shared" si="19"/>
        <v>200.00000000000003</v>
      </c>
      <c r="Z40" s="23">
        <f t="shared" si="20"/>
        <v>80.000000000000014</v>
      </c>
      <c r="AA40" s="26">
        <f t="shared" si="21"/>
        <v>4.0000000000000008E-2</v>
      </c>
    </row>
    <row r="41" spans="9:27" x14ac:dyDescent="0.25">
      <c r="I41" s="20" t="s">
        <v>7</v>
      </c>
      <c r="J41" s="142">
        <f t="shared" si="9"/>
        <v>2000</v>
      </c>
      <c r="K41" s="142">
        <f t="shared" si="8"/>
        <v>1000</v>
      </c>
      <c r="L41" s="142">
        <f t="shared" si="8"/>
        <v>1</v>
      </c>
      <c r="M41" s="21"/>
      <c r="N41" s="22">
        <f t="shared" si="10"/>
        <v>1.0000000000000002E-2</v>
      </c>
      <c r="O41" s="23">
        <f t="shared" si="11"/>
        <v>20.000000000000004</v>
      </c>
      <c r="P41" s="23">
        <f t="shared" si="12"/>
        <v>10.000000000000002</v>
      </c>
      <c r="Q41" s="24">
        <f t="shared" si="13"/>
        <v>1.0000000000000002E-2</v>
      </c>
      <c r="R41" s="16"/>
      <c r="S41" s="22">
        <f t="shared" si="14"/>
        <v>0.25</v>
      </c>
      <c r="T41" s="23">
        <f t="shared" si="15"/>
        <v>500</v>
      </c>
      <c r="U41" s="23">
        <f t="shared" si="16"/>
        <v>250</v>
      </c>
      <c r="V41" s="25">
        <f t="shared" si="17"/>
        <v>0.25</v>
      </c>
      <c r="W41" s="16"/>
      <c r="X41" s="22">
        <f t="shared" si="18"/>
        <v>0.16000000000000003</v>
      </c>
      <c r="Y41" s="23">
        <f t="shared" si="19"/>
        <v>320.00000000000006</v>
      </c>
      <c r="Z41" s="23">
        <f t="shared" si="20"/>
        <v>160.00000000000003</v>
      </c>
      <c r="AA41" s="26">
        <f t="shared" si="21"/>
        <v>0.16000000000000003</v>
      </c>
    </row>
    <row r="42" spans="9:27" x14ac:dyDescent="0.25">
      <c r="I42" s="20" t="s">
        <v>10</v>
      </c>
      <c r="J42" s="142">
        <f t="shared" si="9"/>
        <v>500</v>
      </c>
      <c r="K42" s="142">
        <f t="shared" si="8"/>
        <v>2000</v>
      </c>
      <c r="L42" s="142">
        <f t="shared" si="8"/>
        <v>1</v>
      </c>
      <c r="M42" s="21"/>
      <c r="N42" s="22">
        <f t="shared" si="10"/>
        <v>4.0000000000000008E-2</v>
      </c>
      <c r="O42" s="23">
        <f t="shared" si="11"/>
        <v>20.000000000000004</v>
      </c>
      <c r="P42" s="23">
        <f t="shared" si="12"/>
        <v>80.000000000000014</v>
      </c>
      <c r="Q42" s="24">
        <f t="shared" si="13"/>
        <v>4.0000000000000008E-2</v>
      </c>
      <c r="R42" s="16"/>
      <c r="S42" s="22">
        <f t="shared" si="14"/>
        <v>1.0000000000000002E-2</v>
      </c>
      <c r="T42" s="23">
        <f t="shared" si="15"/>
        <v>5.0000000000000009</v>
      </c>
      <c r="U42" s="23">
        <f t="shared" si="16"/>
        <v>20.000000000000004</v>
      </c>
      <c r="V42" s="25">
        <f t="shared" si="17"/>
        <v>1.0000000000000002E-2</v>
      </c>
      <c r="W42" s="16"/>
      <c r="X42" s="22">
        <f t="shared" si="18"/>
        <v>0.48999999999999994</v>
      </c>
      <c r="Y42" s="23">
        <f t="shared" si="19"/>
        <v>244.99999999999997</v>
      </c>
      <c r="Z42" s="23">
        <f t="shared" si="20"/>
        <v>979.99999999999989</v>
      </c>
      <c r="AA42" s="26">
        <f t="shared" si="21"/>
        <v>0.48999999999999994</v>
      </c>
    </row>
    <row r="43" spans="9:27" x14ac:dyDescent="0.25">
      <c r="I43" s="20" t="s">
        <v>12</v>
      </c>
      <c r="J43" s="142">
        <f t="shared" si="9"/>
        <v>8000</v>
      </c>
      <c r="K43" s="142">
        <f t="shared" si="8"/>
        <v>2000</v>
      </c>
      <c r="L43" s="142">
        <f t="shared" si="8"/>
        <v>1</v>
      </c>
      <c r="M43" s="21"/>
      <c r="N43" s="22">
        <f t="shared" si="10"/>
        <v>0.16000000000000003</v>
      </c>
      <c r="O43" s="23">
        <f t="shared" si="11"/>
        <v>1280.0000000000002</v>
      </c>
      <c r="P43" s="23">
        <f t="shared" si="12"/>
        <v>320.00000000000006</v>
      </c>
      <c r="Q43" s="24">
        <f t="shared" si="13"/>
        <v>0.16000000000000003</v>
      </c>
      <c r="R43" s="16"/>
      <c r="S43" s="22">
        <f t="shared" si="14"/>
        <v>4.0000000000000008E-2</v>
      </c>
      <c r="T43" s="23">
        <f t="shared" si="15"/>
        <v>320.00000000000006</v>
      </c>
      <c r="U43" s="23">
        <f t="shared" si="16"/>
        <v>80.000000000000014</v>
      </c>
      <c r="V43" s="25">
        <f t="shared" si="17"/>
        <v>4.0000000000000008E-2</v>
      </c>
      <c r="W43" s="16"/>
      <c r="X43" s="22">
        <f t="shared" si="18"/>
        <v>0.16000000000000003</v>
      </c>
      <c r="Y43" s="23">
        <f t="shared" si="19"/>
        <v>1280.0000000000002</v>
      </c>
      <c r="Z43" s="23">
        <f t="shared" si="20"/>
        <v>320.00000000000006</v>
      </c>
      <c r="AA43" s="26">
        <f t="shared" si="21"/>
        <v>0.16000000000000003</v>
      </c>
    </row>
    <row r="44" spans="9:27" x14ac:dyDescent="0.25">
      <c r="I44" s="25" t="s">
        <v>13</v>
      </c>
      <c r="J44" s="142">
        <f t="shared" si="9"/>
        <v>3000</v>
      </c>
      <c r="K44" s="142">
        <f t="shared" si="8"/>
        <v>2000</v>
      </c>
      <c r="L44" s="142">
        <f t="shared" si="8"/>
        <v>2</v>
      </c>
      <c r="M44" s="21"/>
      <c r="N44" s="22">
        <f t="shared" si="10"/>
        <v>0.64000000000000012</v>
      </c>
      <c r="O44" s="23">
        <f t="shared" si="11"/>
        <v>1920.0000000000005</v>
      </c>
      <c r="P44" s="23">
        <f t="shared" si="12"/>
        <v>1280.0000000000002</v>
      </c>
      <c r="Q44" s="24">
        <f t="shared" si="13"/>
        <v>1.2800000000000002</v>
      </c>
      <c r="R44" s="16"/>
      <c r="S44" s="22">
        <f t="shared" si="14"/>
        <v>1.0000000000000002E-2</v>
      </c>
      <c r="T44" s="23">
        <f t="shared" si="15"/>
        <v>30.000000000000007</v>
      </c>
      <c r="U44" s="23">
        <f t="shared" si="16"/>
        <v>20.000000000000004</v>
      </c>
      <c r="V44" s="25">
        <f t="shared" si="17"/>
        <v>2.0000000000000004E-2</v>
      </c>
      <c r="W44" s="16"/>
      <c r="X44" s="22">
        <f t="shared" si="18"/>
        <v>1.0000000000000002E-2</v>
      </c>
      <c r="Y44" s="23">
        <f t="shared" si="19"/>
        <v>30.000000000000007</v>
      </c>
      <c r="Z44" s="23">
        <f t="shared" si="20"/>
        <v>20.000000000000004</v>
      </c>
      <c r="AA44" s="26">
        <f t="shared" si="21"/>
        <v>2.0000000000000004E-2</v>
      </c>
    </row>
    <row r="45" spans="9:27" x14ac:dyDescent="0.25">
      <c r="I45" s="25" t="s">
        <v>15</v>
      </c>
      <c r="J45" s="142">
        <f t="shared" si="9"/>
        <v>7000</v>
      </c>
      <c r="K45" s="142">
        <f t="shared" si="8"/>
        <v>3000</v>
      </c>
      <c r="L45" s="142">
        <f t="shared" si="8"/>
        <v>1</v>
      </c>
      <c r="M45" s="21"/>
      <c r="N45" s="22">
        <f t="shared" si="10"/>
        <v>0.25</v>
      </c>
      <c r="O45" s="23">
        <f t="shared" si="11"/>
        <v>1750</v>
      </c>
      <c r="P45" s="23">
        <f t="shared" si="12"/>
        <v>750</v>
      </c>
      <c r="Q45" s="24">
        <f t="shared" si="13"/>
        <v>0.25</v>
      </c>
      <c r="R45" s="16"/>
      <c r="S45" s="22">
        <f t="shared" si="14"/>
        <v>4.0000000000000008E-2</v>
      </c>
      <c r="T45" s="23">
        <f t="shared" si="15"/>
        <v>280.00000000000006</v>
      </c>
      <c r="U45" s="23">
        <f t="shared" si="16"/>
        <v>120.00000000000003</v>
      </c>
      <c r="V45" s="25">
        <f t="shared" si="17"/>
        <v>4.0000000000000008E-2</v>
      </c>
      <c r="W45" s="16"/>
      <c r="X45" s="22">
        <f t="shared" si="18"/>
        <v>0.09</v>
      </c>
      <c r="Y45" s="23">
        <f t="shared" si="19"/>
        <v>630</v>
      </c>
      <c r="Z45" s="23">
        <f t="shared" si="20"/>
        <v>270</v>
      </c>
      <c r="AA45" s="26">
        <f t="shared" si="21"/>
        <v>0.09</v>
      </c>
    </row>
    <row r="46" spans="9:27" x14ac:dyDescent="0.25">
      <c r="I46" s="25" t="s">
        <v>18</v>
      </c>
      <c r="J46" s="142">
        <f t="shared" si="9"/>
        <v>7000</v>
      </c>
      <c r="K46" s="142">
        <f t="shared" si="8"/>
        <v>2000</v>
      </c>
      <c r="L46" s="142">
        <f t="shared" si="8"/>
        <v>1</v>
      </c>
      <c r="M46" s="21"/>
      <c r="N46" s="22">
        <f t="shared" si="10"/>
        <v>1.0000000000000002E-2</v>
      </c>
      <c r="O46" s="23">
        <f t="shared" si="11"/>
        <v>70.000000000000014</v>
      </c>
      <c r="P46" s="23">
        <f t="shared" si="12"/>
        <v>20.000000000000004</v>
      </c>
      <c r="Q46" s="24">
        <f t="shared" si="13"/>
        <v>1.0000000000000002E-2</v>
      </c>
      <c r="R46" s="16"/>
      <c r="S46" s="22">
        <f t="shared" si="14"/>
        <v>0.16000000000000003</v>
      </c>
      <c r="T46" s="23">
        <f t="shared" si="15"/>
        <v>1120.0000000000002</v>
      </c>
      <c r="U46" s="23">
        <f t="shared" si="16"/>
        <v>320.00000000000006</v>
      </c>
      <c r="V46" s="25">
        <f t="shared" si="17"/>
        <v>0.16000000000000003</v>
      </c>
      <c r="W46" s="16"/>
      <c r="X46" s="22">
        <f t="shared" si="18"/>
        <v>0.25</v>
      </c>
      <c r="Y46" s="23">
        <f t="shared" si="19"/>
        <v>1750</v>
      </c>
      <c r="Z46" s="23">
        <f t="shared" si="20"/>
        <v>500</v>
      </c>
      <c r="AA46" s="26">
        <f t="shared" si="21"/>
        <v>0.25</v>
      </c>
    </row>
    <row r="47" spans="9:27" x14ac:dyDescent="0.25">
      <c r="I47" s="25" t="s">
        <v>20</v>
      </c>
      <c r="J47" s="142">
        <f t="shared" si="9"/>
        <v>10000</v>
      </c>
      <c r="K47" s="142">
        <f t="shared" si="8"/>
        <v>2000</v>
      </c>
      <c r="L47" s="142">
        <f t="shared" si="8"/>
        <v>1</v>
      </c>
      <c r="M47" s="21"/>
      <c r="N47" s="22">
        <f t="shared" si="10"/>
        <v>4.0000000000000008E-2</v>
      </c>
      <c r="O47" s="23">
        <f t="shared" si="11"/>
        <v>400.00000000000006</v>
      </c>
      <c r="P47" s="23">
        <f t="shared" si="12"/>
        <v>80.000000000000014</v>
      </c>
      <c r="Q47" s="24">
        <f t="shared" si="13"/>
        <v>4.0000000000000008E-2</v>
      </c>
      <c r="R47" s="16"/>
      <c r="S47" s="27">
        <f t="shared" si="14"/>
        <v>1.0000000000000002E-2</v>
      </c>
      <c r="T47" s="28">
        <f t="shared" si="15"/>
        <v>100.00000000000001</v>
      </c>
      <c r="U47" s="28">
        <f t="shared" si="16"/>
        <v>20.000000000000004</v>
      </c>
      <c r="V47" s="29">
        <f t="shared" si="17"/>
        <v>1.0000000000000002E-2</v>
      </c>
      <c r="W47" s="16"/>
      <c r="X47" s="22">
        <f t="shared" si="18"/>
        <v>0.48999999999999994</v>
      </c>
      <c r="Y47" s="23">
        <f t="shared" si="19"/>
        <v>4899.9999999999991</v>
      </c>
      <c r="Z47" s="23">
        <f t="shared" si="20"/>
        <v>979.99999999999989</v>
      </c>
      <c r="AA47" s="26">
        <f t="shared" si="21"/>
        <v>0.48999999999999994</v>
      </c>
    </row>
    <row r="48" spans="9:27" x14ac:dyDescent="0.25">
      <c r="I48" s="16"/>
      <c r="J48" s="16"/>
      <c r="K48" s="16"/>
      <c r="L48" s="16"/>
      <c r="M48" s="16"/>
      <c r="N48" s="30" t="s">
        <v>55</v>
      </c>
      <c r="O48" s="31">
        <f>SUM(O38:O47)</f>
        <v>8140</v>
      </c>
      <c r="P48" s="32">
        <f>SUM(P38:P47)</f>
        <v>3830</v>
      </c>
      <c r="Q48" s="33">
        <f>SUM(Q38:Q47)</f>
        <v>2.2800000000000002</v>
      </c>
      <c r="R48" s="16"/>
      <c r="S48" s="30" t="s">
        <v>55</v>
      </c>
      <c r="T48" s="31">
        <f>SUM(T38:T47)</f>
        <v>4195</v>
      </c>
      <c r="U48" s="31">
        <f>SUM(U38:U47)</f>
        <v>1980</v>
      </c>
      <c r="V48" s="34">
        <f>SUM(V38:V47)</f>
        <v>0.82000000000000017</v>
      </c>
      <c r="W48" s="16"/>
      <c r="X48" s="34" t="s">
        <v>55</v>
      </c>
      <c r="Y48" s="31">
        <f>SUM(Y38:Y47)</f>
        <v>11075</v>
      </c>
      <c r="Z48" s="31">
        <f>SUM(Z38:Z47)</f>
        <v>4510</v>
      </c>
      <c r="AA48" s="35">
        <f>SUM(AA38:AA47)</f>
        <v>2.04</v>
      </c>
    </row>
    <row r="49" spans="9:65" x14ac:dyDescent="0.25">
      <c r="R49" s="5"/>
      <c r="AY49" s="125"/>
      <c r="AZ49" s="131" t="s">
        <v>260</v>
      </c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</row>
    <row r="50" spans="9:65" x14ac:dyDescent="0.25">
      <c r="AY50" s="125"/>
      <c r="AZ50" s="125"/>
      <c r="BA50" s="192" t="s">
        <v>261</v>
      </c>
      <c r="BB50" s="192"/>
      <c r="BC50" s="192"/>
      <c r="BD50" s="192"/>
      <c r="BE50" s="192"/>
      <c r="BF50" s="125"/>
      <c r="BG50" s="125"/>
      <c r="BH50" s="125"/>
      <c r="BI50" s="125"/>
      <c r="BJ50" s="125"/>
      <c r="BK50" s="125"/>
      <c r="BL50" s="125"/>
      <c r="BM50" s="125"/>
    </row>
    <row r="51" spans="9:65" x14ac:dyDescent="0.25">
      <c r="I51" s="38" t="s">
        <v>62</v>
      </c>
      <c r="J51" s="38"/>
      <c r="K51" s="39"/>
      <c r="L51" s="39"/>
      <c r="M51" s="39"/>
      <c r="N51" s="39"/>
      <c r="O51" s="39"/>
      <c r="P51" s="39"/>
      <c r="Q51" s="39"/>
      <c r="AY51" s="193" t="s">
        <v>262</v>
      </c>
      <c r="AZ51" s="196" t="str">
        <f>(B10)</f>
        <v>NAMA PEMILIK</v>
      </c>
      <c r="BA51" s="193" t="str">
        <f>(C10)</f>
        <v>JENIS USAHA</v>
      </c>
      <c r="BB51" s="193" t="str">
        <f>(D10)</f>
        <v>NAMA USAHA</v>
      </c>
      <c r="BC51" s="192" t="s">
        <v>263</v>
      </c>
      <c r="BD51" s="192"/>
      <c r="BE51" s="192"/>
      <c r="BF51" s="197" t="s">
        <v>264</v>
      </c>
      <c r="BG51" s="193"/>
      <c r="BH51" s="193" t="s">
        <v>265</v>
      </c>
      <c r="BI51" s="126"/>
      <c r="BJ51" s="126"/>
      <c r="BK51" s="194" t="s">
        <v>257</v>
      </c>
      <c r="BL51" s="194" t="s">
        <v>258</v>
      </c>
      <c r="BM51" s="194" t="s">
        <v>259</v>
      </c>
    </row>
    <row r="52" spans="9:65" x14ac:dyDescent="0.25">
      <c r="I52" s="191" t="s">
        <v>63</v>
      </c>
      <c r="J52" s="191"/>
      <c r="K52" s="39"/>
      <c r="L52" s="39"/>
      <c r="M52" s="39"/>
      <c r="N52" s="39"/>
      <c r="O52" s="39"/>
      <c r="P52" s="39"/>
      <c r="Q52" s="39"/>
      <c r="AY52" s="193"/>
      <c r="AZ52" s="196"/>
      <c r="BA52" s="193"/>
      <c r="BB52" s="193"/>
      <c r="BC52" s="127">
        <v>1</v>
      </c>
      <c r="BD52" s="127">
        <v>2</v>
      </c>
      <c r="BE52" s="127">
        <v>3</v>
      </c>
      <c r="BF52" s="197"/>
      <c r="BG52" s="193"/>
      <c r="BH52" s="193"/>
      <c r="BI52" s="126"/>
      <c r="BJ52" s="126"/>
      <c r="BK52" s="194"/>
      <c r="BL52" s="194"/>
      <c r="BM52" s="194"/>
    </row>
    <row r="53" spans="9:65" x14ac:dyDescent="0.25">
      <c r="I53" s="39"/>
      <c r="J53" s="39"/>
      <c r="K53" s="39"/>
      <c r="L53" s="39"/>
      <c r="M53" s="39"/>
      <c r="N53" s="39"/>
      <c r="O53" s="188" t="s">
        <v>68</v>
      </c>
      <c r="P53" s="188"/>
      <c r="Q53" s="188"/>
      <c r="T53" s="144"/>
      <c r="AY53" s="127" t="s">
        <v>266</v>
      </c>
      <c r="AZ53" s="128" t="str">
        <f t="shared" ref="AZ53:AZ62" si="22">(B11)</f>
        <v>Mukharom</v>
      </c>
      <c r="BA53" s="128" t="str">
        <f t="shared" ref="BA53:BA62" si="23">(C11)</f>
        <v>Handicraft</v>
      </c>
      <c r="BB53" s="128" t="str">
        <f t="shared" ref="BB53:BB62" si="24">(D11)</f>
        <v>Mukharom</v>
      </c>
      <c r="BC53" s="129" t="e">
        <f>(#REF!)</f>
        <v>#REF!</v>
      </c>
      <c r="BD53" s="129" t="e">
        <f>(#REF!)</f>
        <v>#REF!</v>
      </c>
      <c r="BE53" s="129" t="e">
        <f>(#REF!)</f>
        <v>#REF!</v>
      </c>
      <c r="BF53" s="195" t="e">
        <f>(BD53)</f>
        <v>#REF!</v>
      </c>
      <c r="BG53" s="195"/>
      <c r="BH53" s="130">
        <v>2</v>
      </c>
      <c r="BI53" s="126"/>
      <c r="BJ53" s="126"/>
      <c r="BK53" s="132" t="s">
        <v>267</v>
      </c>
      <c r="BL53" s="132" t="s">
        <v>266</v>
      </c>
      <c r="BM53" s="132"/>
    </row>
    <row r="54" spans="9:65" x14ac:dyDescent="0.25">
      <c r="I54" s="40"/>
      <c r="J54" s="41" t="s">
        <v>38</v>
      </c>
      <c r="K54" s="41" t="s">
        <v>39</v>
      </c>
      <c r="L54" s="41" t="s">
        <v>41</v>
      </c>
      <c r="M54" s="39"/>
      <c r="N54" s="40"/>
      <c r="O54" s="185" t="s">
        <v>69</v>
      </c>
      <c r="P54" s="186"/>
      <c r="Q54" s="187"/>
      <c r="AY54" s="127" t="s">
        <v>267</v>
      </c>
      <c r="AZ54" s="128" t="str">
        <f t="shared" si="22"/>
        <v>JOHNNY DINASH/ Nyah Dowang</v>
      </c>
      <c r="BA54" s="128" t="str">
        <f t="shared" si="23"/>
        <v>Kuliner</v>
      </c>
      <c r="BB54" s="128" t="str">
        <f t="shared" si="24"/>
        <v xml:space="preserve"> Nyah Dowang</v>
      </c>
      <c r="BC54" s="129" t="e">
        <f>(#REF!)</f>
        <v>#REF!</v>
      </c>
      <c r="BD54" s="129" t="e">
        <f>(#REF!)</f>
        <v>#REF!</v>
      </c>
      <c r="BE54" s="129" t="e">
        <f>(#REF!)</f>
        <v>#REF!</v>
      </c>
      <c r="BF54" s="195" t="e">
        <f>(BC54)</f>
        <v>#REF!</v>
      </c>
      <c r="BG54" s="195"/>
      <c r="BH54" s="130">
        <v>1</v>
      </c>
      <c r="BI54" s="126"/>
      <c r="BJ54" s="126"/>
      <c r="BK54" s="132" t="s">
        <v>268</v>
      </c>
      <c r="BL54" s="132" t="s">
        <v>270</v>
      </c>
      <c r="BM54" s="132"/>
    </row>
    <row r="55" spans="9:65" x14ac:dyDescent="0.25">
      <c r="I55" s="37" t="s">
        <v>64</v>
      </c>
      <c r="J55" s="36">
        <f>(S33)</f>
        <v>1.6400000000000003</v>
      </c>
      <c r="K55" s="36">
        <f t="shared" ref="K55:L55" si="25">(T33)</f>
        <v>0.81000000000000016</v>
      </c>
      <c r="L55" s="36">
        <f t="shared" si="25"/>
        <v>2.0299999999999998</v>
      </c>
      <c r="M55" s="39"/>
      <c r="N55" s="37" t="s">
        <v>64</v>
      </c>
      <c r="O55" s="41" t="s">
        <v>38</v>
      </c>
      <c r="P55" s="41" t="s">
        <v>39</v>
      </c>
      <c r="Q55" s="41" t="s">
        <v>41</v>
      </c>
      <c r="AY55" s="127" t="s">
        <v>268</v>
      </c>
      <c r="AZ55" s="128" t="str">
        <f t="shared" si="22"/>
        <v>KATARINA OKTAVIANA PUTRI</v>
      </c>
      <c r="BA55" s="128" t="str">
        <f t="shared" si="23"/>
        <v>Handicraft</v>
      </c>
      <c r="BB55" s="128" t="str">
        <f t="shared" si="24"/>
        <v>OPPU SHOP</v>
      </c>
      <c r="BC55" s="129" t="e">
        <f>(#REF!)</f>
        <v>#REF!</v>
      </c>
      <c r="BD55" s="129" t="e">
        <f>(#REF!)</f>
        <v>#REF!</v>
      </c>
      <c r="BE55" s="129" t="e">
        <f>(#REF!)</f>
        <v>#REF!</v>
      </c>
      <c r="BF55" s="195" t="e">
        <f>(BC55)</f>
        <v>#REF!</v>
      </c>
      <c r="BG55" s="195"/>
      <c r="BH55" s="130">
        <v>1</v>
      </c>
      <c r="BI55" s="126"/>
      <c r="BJ55" s="126"/>
      <c r="BK55" s="132" t="s">
        <v>269</v>
      </c>
      <c r="BL55" s="132" t="s">
        <v>273</v>
      </c>
      <c r="BM55" s="132"/>
    </row>
    <row r="56" spans="9:65" x14ac:dyDescent="0.25">
      <c r="I56" s="34" t="s">
        <v>65</v>
      </c>
      <c r="J56" s="31">
        <f>(O48)</f>
        <v>8140</v>
      </c>
      <c r="K56" s="31">
        <f>(T48)</f>
        <v>4195</v>
      </c>
      <c r="L56" s="31">
        <f>(Y48)</f>
        <v>11075</v>
      </c>
      <c r="M56" s="39"/>
      <c r="N56" s="36">
        <f>(J55)</f>
        <v>1.6400000000000003</v>
      </c>
      <c r="O56" s="67">
        <f>(J56/N56)</f>
        <v>4963.4146341463402</v>
      </c>
      <c r="P56" s="67">
        <f>(J57/N56)</f>
        <v>2335.3658536585363</v>
      </c>
      <c r="Q56" s="67">
        <f>(J58/N56)</f>
        <v>1.3902439024390243</v>
      </c>
      <c r="AY56" s="127" t="s">
        <v>269</v>
      </c>
      <c r="AZ56" s="128" t="str">
        <f t="shared" si="22"/>
        <v>Panji Arditya, S. Pt</v>
      </c>
      <c r="BA56" s="128" t="str">
        <f t="shared" si="23"/>
        <v xml:space="preserve">Kuliner </v>
      </c>
      <c r="BB56" s="128" t="str">
        <f t="shared" si="24"/>
        <v>yupa latte</v>
      </c>
      <c r="BC56" s="129" t="e">
        <f>(#REF!)</f>
        <v>#REF!</v>
      </c>
      <c r="BD56" s="129" t="e">
        <f>(#REF!)</f>
        <v>#REF!</v>
      </c>
      <c r="BE56" s="129" t="e">
        <f>(#REF!)</f>
        <v>#REF!</v>
      </c>
      <c r="BF56" s="195" t="e">
        <f>(BC56)</f>
        <v>#REF!</v>
      </c>
      <c r="BG56" s="195"/>
      <c r="BH56" s="130">
        <v>1</v>
      </c>
      <c r="BI56" s="126"/>
      <c r="BJ56" s="126"/>
      <c r="BK56" s="132" t="s">
        <v>271</v>
      </c>
      <c r="BL56" s="132" t="s">
        <v>274</v>
      </c>
      <c r="BM56" s="132"/>
    </row>
    <row r="57" spans="9:65" x14ac:dyDescent="0.25">
      <c r="I57" s="34" t="s">
        <v>66</v>
      </c>
      <c r="J57" s="31">
        <f>(P48)</f>
        <v>3830</v>
      </c>
      <c r="K57" s="31">
        <f>(U48)</f>
        <v>1980</v>
      </c>
      <c r="L57" s="31">
        <f>(Z48)</f>
        <v>4510</v>
      </c>
      <c r="M57" s="39"/>
      <c r="N57" s="36">
        <f>(K55)</f>
        <v>0.81000000000000016</v>
      </c>
      <c r="O57" s="67">
        <f>(K56/N57)</f>
        <v>5179.0123456790116</v>
      </c>
      <c r="P57" s="68">
        <f>(K57/N57)</f>
        <v>2444.4444444444439</v>
      </c>
      <c r="Q57" s="68">
        <f>(K58/N57)</f>
        <v>1.0123456790123457</v>
      </c>
      <c r="AY57" s="127" t="s">
        <v>270</v>
      </c>
      <c r="AZ57" s="128" t="str">
        <f t="shared" si="22"/>
        <v>Nita Desianti</v>
      </c>
      <c r="BA57" s="128" t="str">
        <f t="shared" si="23"/>
        <v xml:space="preserve">Kuliner </v>
      </c>
      <c r="BB57" s="128" t="str">
        <f t="shared" si="24"/>
        <v>Nierra</v>
      </c>
      <c r="BC57" s="129" t="e">
        <f>(#REF!)</f>
        <v>#REF!</v>
      </c>
      <c r="BD57" s="129" t="e">
        <f>(#REF!)</f>
        <v>#REF!</v>
      </c>
      <c r="BE57" s="129" t="e">
        <f>(#REF!)</f>
        <v>#REF!</v>
      </c>
      <c r="BF57" s="195" t="e">
        <f>(BD57)</f>
        <v>#REF!</v>
      </c>
      <c r="BG57" s="195"/>
      <c r="BH57" s="130">
        <v>3</v>
      </c>
      <c r="BI57" s="126"/>
      <c r="BJ57" s="126"/>
      <c r="BK57" s="132" t="s">
        <v>272</v>
      </c>
      <c r="BL57" s="132" t="s">
        <v>275</v>
      </c>
      <c r="BM57" s="132"/>
    </row>
    <row r="58" spans="9:65" x14ac:dyDescent="0.25">
      <c r="I58" s="34" t="s">
        <v>67</v>
      </c>
      <c r="J58" s="34">
        <f>(Q48)</f>
        <v>2.2800000000000002</v>
      </c>
      <c r="K58" s="34">
        <f>(V48)</f>
        <v>0.82000000000000017</v>
      </c>
      <c r="L58" s="35">
        <f>(AA48)</f>
        <v>2.04</v>
      </c>
      <c r="M58" s="39"/>
      <c r="N58" s="36">
        <f>(L55)</f>
        <v>2.0299999999999998</v>
      </c>
      <c r="O58" s="67">
        <f>(L56/N58)</f>
        <v>5455.6650246305426</v>
      </c>
      <c r="P58" s="68">
        <f>(L57/N58)</f>
        <v>2221.6748768472908</v>
      </c>
      <c r="Q58" s="68">
        <f>(L58/N58)</f>
        <v>1.0049261083743843</v>
      </c>
      <c r="AY58" s="127" t="s">
        <v>271</v>
      </c>
      <c r="AZ58" s="128" t="str">
        <f t="shared" si="22"/>
        <v>Siti Maesaroh</v>
      </c>
      <c r="BA58" s="128" t="str">
        <f t="shared" si="23"/>
        <v xml:space="preserve">Kuliner </v>
      </c>
      <c r="BB58" s="128" t="str">
        <f t="shared" si="24"/>
        <v>Siti Maesaroh</v>
      </c>
      <c r="BC58" s="129" t="e">
        <f>(#REF!)</f>
        <v>#REF!</v>
      </c>
      <c r="BD58" s="129" t="e">
        <f>(#REF!)</f>
        <v>#REF!</v>
      </c>
      <c r="BE58" s="129" t="e">
        <f>(#REF!)</f>
        <v>#REF!</v>
      </c>
      <c r="BF58" s="195" t="e">
        <f>(BC58)</f>
        <v>#REF!</v>
      </c>
      <c r="BG58" s="195"/>
      <c r="BH58" s="130">
        <v>2</v>
      </c>
      <c r="BI58" s="126"/>
      <c r="BJ58" s="126"/>
      <c r="BK58" s="126"/>
      <c r="BL58" s="126"/>
      <c r="BM58" s="126"/>
    </row>
    <row r="59" spans="9:65" x14ac:dyDescent="0.25">
      <c r="AY59" s="127" t="s">
        <v>272</v>
      </c>
      <c r="AZ59" s="128" t="str">
        <f t="shared" si="22"/>
        <v>Rizka Wibowo</v>
      </c>
      <c r="BA59" s="128" t="str">
        <f t="shared" si="23"/>
        <v xml:space="preserve">Kuliner </v>
      </c>
      <c r="BB59" s="128" t="str">
        <f t="shared" si="24"/>
        <v>Soto Betawi Bang Riz</v>
      </c>
      <c r="BC59" s="129" t="e">
        <f>(#REF!)</f>
        <v>#REF!</v>
      </c>
      <c r="BD59" s="129" t="e">
        <f>(#REF!)</f>
        <v>#REF!</v>
      </c>
      <c r="BE59" s="129" t="e">
        <f>(#REF!)</f>
        <v>#REF!</v>
      </c>
      <c r="BF59" s="195" t="e">
        <f>(BC59)</f>
        <v>#REF!</v>
      </c>
      <c r="BG59" s="195"/>
      <c r="BH59" s="130">
        <v>1</v>
      </c>
      <c r="BI59" s="126"/>
      <c r="BJ59" s="126"/>
      <c r="BK59" s="126"/>
      <c r="BL59" s="126"/>
      <c r="BM59" s="126"/>
    </row>
    <row r="60" spans="9:65" x14ac:dyDescent="0.25">
      <c r="AY60" s="127" t="s">
        <v>273</v>
      </c>
      <c r="AZ60" s="128" t="str">
        <f t="shared" si="22"/>
        <v>Yuni Sugiyarti Puspa Warna</v>
      </c>
      <c r="BA60" s="128" t="str">
        <f t="shared" si="23"/>
        <v>Fashion</v>
      </c>
      <c r="BB60" s="128" t="str">
        <f t="shared" si="24"/>
        <v>Yuni Sugiyarti</v>
      </c>
      <c r="BC60" s="129" t="e">
        <f>(#REF!)</f>
        <v>#REF!</v>
      </c>
      <c r="BD60" s="129" t="e">
        <f>(#REF!)</f>
        <v>#REF!</v>
      </c>
      <c r="BE60" s="129" t="e">
        <f>(#REF!)</f>
        <v>#REF!</v>
      </c>
      <c r="BF60" s="195" t="e">
        <f>(BD60)</f>
        <v>#REF!</v>
      </c>
      <c r="BG60" s="195"/>
      <c r="BH60" s="130">
        <v>2</v>
      </c>
      <c r="BI60" s="126"/>
      <c r="BJ60" s="126"/>
      <c r="BK60" s="126"/>
      <c r="BL60" s="126"/>
      <c r="BM60" s="126"/>
    </row>
    <row r="61" spans="9:65" x14ac:dyDescent="0.25">
      <c r="I61" s="84" t="s">
        <v>70</v>
      </c>
      <c r="J61" s="85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Y61" s="127" t="s">
        <v>274</v>
      </c>
      <c r="AZ61" s="128" t="str">
        <f t="shared" si="22"/>
        <v>NGATMI</v>
      </c>
      <c r="BA61" s="128" t="str">
        <f t="shared" si="23"/>
        <v>Kuliner</v>
      </c>
      <c r="BB61" s="128" t="str">
        <f t="shared" si="24"/>
        <v>Bakso Goyang Lidah</v>
      </c>
      <c r="BC61" s="129" t="e">
        <f>(#REF!)</f>
        <v>#REF!</v>
      </c>
      <c r="BD61" s="129" t="e">
        <f>(#REF!)</f>
        <v>#REF!</v>
      </c>
      <c r="BE61" s="129" t="e">
        <f>(#REF!)</f>
        <v>#REF!</v>
      </c>
      <c r="BF61" s="195" t="e">
        <f>(BD61)</f>
        <v>#REF!</v>
      </c>
      <c r="BG61" s="195"/>
      <c r="BH61" s="130">
        <v>2</v>
      </c>
      <c r="BI61" s="126"/>
      <c r="BJ61" s="126"/>
      <c r="BK61" s="126"/>
      <c r="BL61" s="126"/>
      <c r="BM61" s="126"/>
    </row>
    <row r="62" spans="9:65" x14ac:dyDescent="0.25">
      <c r="I62" s="84" t="s">
        <v>71</v>
      </c>
      <c r="J62" s="85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Y62" s="127" t="s">
        <v>275</v>
      </c>
      <c r="AZ62" s="128" t="str">
        <f t="shared" si="22"/>
        <v>SRI RAHAYU</v>
      </c>
      <c r="BA62" s="128" t="str">
        <f t="shared" si="23"/>
        <v>Kuliner</v>
      </c>
      <c r="BB62" s="128" t="str">
        <f t="shared" si="24"/>
        <v>Mie Ayam 88</v>
      </c>
      <c r="BC62" s="129" t="e">
        <f>(#REF!)</f>
        <v>#REF!</v>
      </c>
      <c r="BD62" s="129" t="e">
        <f>(#REF!)</f>
        <v>#REF!</v>
      </c>
      <c r="BE62" s="129" t="e">
        <f>(#REF!)</f>
        <v>#REF!</v>
      </c>
      <c r="BF62" s="195" t="e">
        <f>(BD62)</f>
        <v>#REF!</v>
      </c>
      <c r="BG62" s="195"/>
      <c r="BH62" s="130">
        <v>2</v>
      </c>
      <c r="BI62" s="126"/>
      <c r="BJ62" s="126"/>
      <c r="BK62" s="126"/>
      <c r="BL62" s="126"/>
      <c r="BM62" s="126"/>
    </row>
    <row r="63" spans="9:65" x14ac:dyDescent="0.25"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spans="9:65" x14ac:dyDescent="0.25">
      <c r="I64" s="43"/>
      <c r="J64" s="152" t="s">
        <v>47</v>
      </c>
      <c r="K64" s="153"/>
      <c r="L64" s="154"/>
      <c r="M64" s="43"/>
      <c r="N64" s="43"/>
      <c r="O64" s="152" t="s">
        <v>72</v>
      </c>
      <c r="P64" s="153"/>
      <c r="Q64" s="154"/>
      <c r="R64" s="43"/>
      <c r="S64" s="43"/>
      <c r="T64" s="152" t="s">
        <v>73</v>
      </c>
      <c r="U64" s="153"/>
      <c r="V64" s="154"/>
      <c r="W64" s="43"/>
      <c r="X64" s="43"/>
      <c r="Y64" s="152" t="s">
        <v>74</v>
      </c>
      <c r="Z64" s="153"/>
      <c r="AA64" s="154"/>
      <c r="AB64" s="55"/>
      <c r="AC64" s="43"/>
      <c r="AD64" s="152" t="s">
        <v>80</v>
      </c>
      <c r="AE64" s="154"/>
      <c r="AF64" s="59"/>
    </row>
    <row r="65" spans="9:32" ht="15.75" thickBot="1" x14ac:dyDescent="0.3">
      <c r="I65" s="43"/>
      <c r="J65" s="44" t="s">
        <v>48</v>
      </c>
      <c r="K65" s="44" t="s">
        <v>49</v>
      </c>
      <c r="L65" s="44" t="s">
        <v>50</v>
      </c>
      <c r="M65" s="43"/>
      <c r="N65" s="43"/>
      <c r="O65" s="43"/>
      <c r="P65" s="43"/>
      <c r="Q65" s="43"/>
      <c r="R65" s="43"/>
      <c r="S65" s="43"/>
      <c r="T65" s="44" t="s">
        <v>38</v>
      </c>
      <c r="U65" s="44" t="s">
        <v>39</v>
      </c>
      <c r="V65" s="44" t="s">
        <v>41</v>
      </c>
      <c r="W65" s="43"/>
      <c r="X65" s="43"/>
      <c r="Y65" s="45" t="s">
        <v>75</v>
      </c>
      <c r="Z65" s="45" t="s">
        <v>76</v>
      </c>
      <c r="AA65" s="45" t="s">
        <v>77</v>
      </c>
      <c r="AB65" s="61" t="s">
        <v>55</v>
      </c>
      <c r="AC65" s="43"/>
      <c r="AD65" s="63" t="s">
        <v>81</v>
      </c>
      <c r="AE65" s="58">
        <f>(AB76)</f>
        <v>44886759.407833241</v>
      </c>
      <c r="AF65" s="42"/>
    </row>
    <row r="66" spans="9:32" ht="16.5" thickTop="1" thickBot="1" x14ac:dyDescent="0.3">
      <c r="I66" s="43"/>
      <c r="J66" s="143">
        <f>(J38)</f>
        <v>8000</v>
      </c>
      <c r="K66" s="46">
        <f t="shared" ref="K66:L66" si="26">(K38)</f>
        <v>5000</v>
      </c>
      <c r="L66" s="47">
        <f t="shared" si="26"/>
        <v>1</v>
      </c>
      <c r="M66" s="43"/>
      <c r="N66" s="45" t="s">
        <v>75</v>
      </c>
      <c r="O66" s="69">
        <f>(O56)</f>
        <v>4963.4146341463402</v>
      </c>
      <c r="P66" s="48">
        <f t="shared" ref="O66:Q68" si="27">(P56)</f>
        <v>2335.3658536585363</v>
      </c>
      <c r="Q66" s="150">
        <f t="shared" si="27"/>
        <v>1.3902439024390243</v>
      </c>
      <c r="R66" s="43"/>
      <c r="S66" s="43"/>
      <c r="T66" s="62">
        <f>(S23)</f>
        <v>0.09</v>
      </c>
      <c r="U66" s="49">
        <f t="shared" ref="U66:V66" si="28">(T23)</f>
        <v>0.16000000000000003</v>
      </c>
      <c r="V66" s="50">
        <f t="shared" si="28"/>
        <v>0.09</v>
      </c>
      <c r="W66" s="43"/>
      <c r="X66" s="43"/>
      <c r="Y66" s="74">
        <f>((J66 - O66)^2 + (K66 - P66)^2 + (L66 - Q66)^2) * T66</f>
        <v>1468901.337323023</v>
      </c>
      <c r="Z66" s="74">
        <f>((J66 -O67)^2 + (K66 - P67)^2 + (L66 - Q67)^2) * U66</f>
        <v>2318213.6869623549</v>
      </c>
      <c r="AA66" s="75">
        <f>((J66 -O68)^2 + (K66 - P68)^2 + (L66 - Q68)^2) * V66</f>
        <v>1277345.7861168673</v>
      </c>
      <c r="AB66" s="76">
        <f>SUM(Y66:AA66)</f>
        <v>5064460.8104022453</v>
      </c>
      <c r="AC66" s="43"/>
      <c r="AD66" s="63" t="s">
        <v>82</v>
      </c>
      <c r="AE66" s="55">
        <v>0</v>
      </c>
      <c r="AF66" s="42"/>
    </row>
    <row r="67" spans="9:32" ht="15.75" thickTop="1" x14ac:dyDescent="0.25">
      <c r="I67" s="43"/>
      <c r="J67" s="51">
        <f t="shared" ref="J67:L67" si="29">(J39)</f>
        <v>4000</v>
      </c>
      <c r="K67" s="51">
        <f t="shared" si="29"/>
        <v>3000</v>
      </c>
      <c r="L67" s="52">
        <f t="shared" si="29"/>
        <v>1</v>
      </c>
      <c r="M67" s="43"/>
      <c r="N67" s="45" t="s">
        <v>76</v>
      </c>
      <c r="O67" s="70">
        <f>(O57)</f>
        <v>5179.0123456790116</v>
      </c>
      <c r="P67" s="53">
        <f t="shared" si="27"/>
        <v>2444.4444444444439</v>
      </c>
      <c r="Q67" s="151">
        <f t="shared" si="27"/>
        <v>1.0123456790123457</v>
      </c>
      <c r="R67" s="43"/>
      <c r="S67" s="43"/>
      <c r="T67" s="54">
        <f t="shared" ref="T67:V67" si="30">(S24)</f>
        <v>4.0000000000000008E-2</v>
      </c>
      <c r="U67" s="50">
        <f t="shared" si="30"/>
        <v>0.09</v>
      </c>
      <c r="V67" s="50">
        <f t="shared" si="30"/>
        <v>0.25</v>
      </c>
      <c r="W67" s="43"/>
      <c r="X67" s="43"/>
      <c r="Y67" s="74">
        <f>((J67-O66)^2 + (K67-P66)^2 + (L67-Q66)^2) * T67</f>
        <v>54796.258322427057</v>
      </c>
      <c r="Z67" s="74">
        <f>((J67 -O67)^2 + (K67 - P67)^2 + (L67 - Q67)^2) * U67</f>
        <v>152884.0878052125</v>
      </c>
      <c r="AA67" s="75">
        <f>((J67 -O68)^2 + (K67 - P68)^2 + (L67 - Q68)^2) * V67</f>
        <v>681187.6653218962</v>
      </c>
      <c r="AB67" s="76">
        <f t="shared" ref="AB67:AB75" si="31">SUM(Y67:AA67)</f>
        <v>888868.01144953573</v>
      </c>
      <c r="AC67" s="43"/>
      <c r="AD67" s="63" t="s">
        <v>83</v>
      </c>
      <c r="AE67" s="58">
        <f>(AE65-AE66)</f>
        <v>44886759.407833241</v>
      </c>
      <c r="AF67" s="42"/>
    </row>
    <row r="68" spans="9:32" x14ac:dyDescent="0.25">
      <c r="I68" s="43"/>
      <c r="J68" s="55">
        <f t="shared" ref="J68:L68" si="32">(J40)</f>
        <v>5000</v>
      </c>
      <c r="K68" s="55">
        <f t="shared" si="32"/>
        <v>2000</v>
      </c>
      <c r="L68" s="56">
        <f t="shared" si="32"/>
        <v>1</v>
      </c>
      <c r="M68" s="43"/>
      <c r="N68" s="45" t="s">
        <v>77</v>
      </c>
      <c r="O68" s="71">
        <f t="shared" si="27"/>
        <v>5455.6650246305426</v>
      </c>
      <c r="P68" s="57">
        <f t="shared" si="27"/>
        <v>2221.6748768472908</v>
      </c>
      <c r="Q68" s="57">
        <f t="shared" si="27"/>
        <v>1.0049261083743843</v>
      </c>
      <c r="R68" s="43"/>
      <c r="S68" s="43"/>
      <c r="T68" s="50">
        <f t="shared" ref="T68:V68" si="33">(S25)</f>
        <v>0.36</v>
      </c>
      <c r="U68" s="50">
        <f t="shared" si="33"/>
        <v>4.0000000000000008E-2</v>
      </c>
      <c r="V68" s="50">
        <f t="shared" si="33"/>
        <v>4.0000000000000008E-2</v>
      </c>
      <c r="W68" s="43"/>
      <c r="X68" s="43"/>
      <c r="Y68" s="74">
        <f>((J68 - O66)^2 + (K68 - P66)^2 + (L68 -Q66)^2) * T68</f>
        <v>40971.202950624582</v>
      </c>
      <c r="Z68" s="74">
        <f>((J68 -O67)^2 + (K68 - P67)^2 + (L68 - Q67)^2) * U68</f>
        <v>9183.0513702179269</v>
      </c>
      <c r="AA68" s="75">
        <f>((J68 -O68)^2 + (K68 - P68)^2 + (L68 - Q68)^2) * V68</f>
        <v>10270.814628843244</v>
      </c>
      <c r="AB68" s="76">
        <f t="shared" si="31"/>
        <v>60425.068949685752</v>
      </c>
      <c r="AC68" s="43"/>
      <c r="AD68" s="43"/>
      <c r="AE68" s="43"/>
      <c r="AF68" s="43"/>
    </row>
    <row r="69" spans="9:32" x14ac:dyDescent="0.25">
      <c r="I69" s="43"/>
      <c r="J69" s="55">
        <f t="shared" ref="J69:L69" si="34">(J41)</f>
        <v>2000</v>
      </c>
      <c r="K69" s="55">
        <f t="shared" si="34"/>
        <v>1000</v>
      </c>
      <c r="L69" s="56">
        <f t="shared" si="34"/>
        <v>1</v>
      </c>
      <c r="M69" s="43"/>
      <c r="N69" s="43"/>
      <c r="O69" s="55"/>
      <c r="P69" s="55"/>
      <c r="Q69" s="55"/>
      <c r="R69" s="43"/>
      <c r="S69" s="43"/>
      <c r="T69" s="50">
        <f t="shared" ref="T69:V69" si="35">(S26)</f>
        <v>1.0000000000000002E-2</v>
      </c>
      <c r="U69" s="50">
        <f t="shared" si="35"/>
        <v>0.25</v>
      </c>
      <c r="V69" s="50">
        <f t="shared" si="35"/>
        <v>0.16000000000000003</v>
      </c>
      <c r="W69" s="43"/>
      <c r="X69" s="43"/>
      <c r="Y69" s="74">
        <f>((J69-O66)^2 + (K69-P66)^2 + (L69-Q66)^2) * T69</f>
        <v>105650.28409280184</v>
      </c>
      <c r="Z69" s="74">
        <f>((J69 -O67)^2 + (K69 - P67)^2 + (L69 - Q67)^2) * U69</f>
        <v>3048134.8118046015</v>
      </c>
      <c r="AA69" s="75">
        <f>((J69 -O68)^2 + (K69 - P68)^2 + (L69 - Q68)^2) * V69</f>
        <v>2149457.6427518269</v>
      </c>
      <c r="AB69" s="76">
        <f t="shared" si="31"/>
        <v>5303242.7386492305</v>
      </c>
      <c r="AC69" s="43"/>
      <c r="AD69" s="43"/>
      <c r="AE69" s="43"/>
      <c r="AF69" s="43"/>
    </row>
    <row r="70" spans="9:32" x14ac:dyDescent="0.25">
      <c r="I70" s="43"/>
      <c r="J70" s="55">
        <f t="shared" ref="J70:L70" si="36">(J42)</f>
        <v>500</v>
      </c>
      <c r="K70" s="55">
        <f t="shared" si="36"/>
        <v>2000</v>
      </c>
      <c r="L70" s="56">
        <f t="shared" si="36"/>
        <v>1</v>
      </c>
      <c r="M70" s="43"/>
      <c r="N70" s="43"/>
      <c r="O70" s="55"/>
      <c r="P70" s="55"/>
      <c r="Q70" s="55"/>
      <c r="R70" s="43"/>
      <c r="S70" s="43"/>
      <c r="T70" s="50">
        <f t="shared" ref="T70:V70" si="37">(S27)</f>
        <v>4.0000000000000008E-2</v>
      </c>
      <c r="U70" s="50">
        <f t="shared" si="37"/>
        <v>1.0000000000000002E-2</v>
      </c>
      <c r="V70" s="50">
        <f t="shared" si="37"/>
        <v>0.48999999999999994</v>
      </c>
      <c r="W70" s="43"/>
      <c r="X70" s="43"/>
      <c r="Y70" s="74">
        <f>((J70 - O66)^2 + (K70 -P66)^2 + (L70 - Q66)^2) * T70</f>
        <v>801381.62417608546</v>
      </c>
      <c r="Z70" s="74">
        <f>((J70 -O67)^2 + (K70 - P67)^2 + (L70 - Q67)^2) * U70</f>
        <v>220906.87395366558</v>
      </c>
      <c r="AA70" s="75">
        <f>((J70 -O68)^2 + (K70 - P68)^2 + (L70 - Q68)^A602) * V70</f>
        <v>12057800.727812132</v>
      </c>
      <c r="AB70" s="76">
        <f t="shared" si="31"/>
        <v>13080089.225941883</v>
      </c>
      <c r="AC70" s="43"/>
      <c r="AD70" s="152" t="s">
        <v>84</v>
      </c>
      <c r="AE70" s="153"/>
      <c r="AF70" s="154"/>
    </row>
    <row r="71" spans="9:32" x14ac:dyDescent="0.25">
      <c r="I71" s="43"/>
      <c r="J71" s="55">
        <f t="shared" ref="J71:L71" si="38">(J43)</f>
        <v>8000</v>
      </c>
      <c r="K71" s="55">
        <f t="shared" si="38"/>
        <v>2000</v>
      </c>
      <c r="L71" s="56">
        <f t="shared" si="38"/>
        <v>1</v>
      </c>
      <c r="M71" s="43"/>
      <c r="N71" s="43"/>
      <c r="O71" s="55"/>
      <c r="P71" s="55"/>
      <c r="Q71" s="55"/>
      <c r="R71" s="43"/>
      <c r="S71" s="43"/>
      <c r="T71" s="50">
        <f t="shared" ref="T71:V71" si="39">(S28)</f>
        <v>0.16000000000000003</v>
      </c>
      <c r="U71" s="50">
        <f t="shared" si="39"/>
        <v>4.0000000000000008E-2</v>
      </c>
      <c r="V71" s="50">
        <f t="shared" si="39"/>
        <v>0.16000000000000003</v>
      </c>
      <c r="W71" s="43"/>
      <c r="X71" s="43"/>
      <c r="Y71" s="74">
        <f>((J71-O66)^2 + (K71-P66)^2 + (L71-Q66)^2) * T71</f>
        <v>1493331.3747531248</v>
      </c>
      <c r="Z71" s="74">
        <f>((J71 -O67)^2 + (K71 - P67)^2 + (L71 - Q67)^2) * U71</f>
        <v>326220.08840725519</v>
      </c>
      <c r="AA71" s="75">
        <f>((J71 -O68)^2 + (K71 - P68)^2 + (L71 - Q68)^2) * V71</f>
        <v>1043644.8348700523</v>
      </c>
      <c r="AB71" s="76">
        <f t="shared" si="31"/>
        <v>2863196.2980304323</v>
      </c>
      <c r="AC71" s="43"/>
      <c r="AD71" s="152" t="s">
        <v>85</v>
      </c>
      <c r="AE71" s="153"/>
      <c r="AF71" s="154"/>
    </row>
    <row r="72" spans="9:32" x14ac:dyDescent="0.25">
      <c r="I72" s="43"/>
      <c r="J72" s="55">
        <f t="shared" ref="J72:L72" si="40">(J44)</f>
        <v>3000</v>
      </c>
      <c r="K72" s="55">
        <f t="shared" si="40"/>
        <v>2000</v>
      </c>
      <c r="L72" s="56">
        <f t="shared" si="40"/>
        <v>2</v>
      </c>
      <c r="M72" s="43"/>
      <c r="N72" s="43"/>
      <c r="O72" s="55"/>
      <c r="P72" s="55"/>
      <c r="Q72" s="55"/>
      <c r="R72" s="43"/>
      <c r="S72" s="43"/>
      <c r="T72" s="50">
        <f t="shared" ref="T72:V72" si="41">(S29)</f>
        <v>0.64000000000000012</v>
      </c>
      <c r="U72" s="50">
        <f t="shared" si="41"/>
        <v>1.0000000000000002E-2</v>
      </c>
      <c r="V72" s="50">
        <f t="shared" si="41"/>
        <v>1.0000000000000002E-2</v>
      </c>
      <c r="W72" s="43"/>
      <c r="X72" s="43"/>
      <c r="Y72" s="74">
        <f>((J72 - O66)^2 + (K72 - P66)^2 + (L72 - Q66)^2) * T72</f>
        <v>2539179.2980368799</v>
      </c>
      <c r="Z72" s="74">
        <f>((J72 -O67)^2 + (K72 - P67)^2 + (L72 - Q67)^2) * U72</f>
        <v>49456.266422801375</v>
      </c>
      <c r="AA72" s="75">
        <f>((J72 -O68)^2 + (K72 - P68)^2 + (L72 - Q68)^2) * V72</f>
        <v>60794.314543910354</v>
      </c>
      <c r="AB72" s="76">
        <f t="shared" si="31"/>
        <v>2649429.8790035914</v>
      </c>
      <c r="AC72" s="43"/>
      <c r="AD72" s="43"/>
      <c r="AE72" s="43"/>
      <c r="AF72" s="43"/>
    </row>
    <row r="73" spans="9:32" x14ac:dyDescent="0.25">
      <c r="I73" s="43"/>
      <c r="J73" s="55">
        <f t="shared" ref="J73:L73" si="42">(J45)</f>
        <v>7000</v>
      </c>
      <c r="K73" s="55">
        <f t="shared" si="42"/>
        <v>3000</v>
      </c>
      <c r="L73" s="56">
        <f t="shared" si="42"/>
        <v>1</v>
      </c>
      <c r="M73" s="43"/>
      <c r="N73" s="43"/>
      <c r="O73" s="55"/>
      <c r="P73" s="55"/>
      <c r="Q73" s="55"/>
      <c r="R73" s="43"/>
      <c r="S73" s="43"/>
      <c r="T73" s="50">
        <f t="shared" ref="T73:V73" si="43">(S30)</f>
        <v>0.25</v>
      </c>
      <c r="U73" s="50">
        <f t="shared" si="43"/>
        <v>4.0000000000000008E-2</v>
      </c>
      <c r="V73" s="50">
        <f t="shared" si="43"/>
        <v>0.09</v>
      </c>
      <c r="W73" s="43"/>
      <c r="X73" s="43"/>
      <c r="Y73" s="74">
        <f>((J73-O66)^2 + (K73-P66)^2 + (L73-Q66)^2) * T73</f>
        <v>1147354.6632956588</v>
      </c>
      <c r="Z73" s="74">
        <f>((J73 -O67)^2 + (K73 - P67)^2 + (L73 - Q67)^2) * U73</f>
        <v>144985.52050602058</v>
      </c>
      <c r="AA73" s="75">
        <f>((J73 -O68)^2 + (K73 - P68)^2 + (L73 - Q68)^2) * V73</f>
        <v>269168.44621538959</v>
      </c>
      <c r="AB73" s="76">
        <f t="shared" si="31"/>
        <v>1561508.6300170689</v>
      </c>
      <c r="AC73" s="43"/>
      <c r="AD73" s="43"/>
      <c r="AE73" s="43"/>
      <c r="AF73" s="43"/>
    </row>
    <row r="74" spans="9:32" ht="15" customHeight="1" x14ac:dyDescent="0.25">
      <c r="I74" s="43"/>
      <c r="J74" s="55">
        <f t="shared" ref="J74:L74" si="44">(J46)</f>
        <v>7000</v>
      </c>
      <c r="K74" s="55">
        <f t="shared" si="44"/>
        <v>2000</v>
      </c>
      <c r="L74" s="56">
        <f t="shared" si="44"/>
        <v>1</v>
      </c>
      <c r="M74" s="43"/>
      <c r="N74" s="43"/>
      <c r="O74" s="55"/>
      <c r="P74" s="55"/>
      <c r="Q74" s="55"/>
      <c r="R74" s="43"/>
      <c r="S74" s="43"/>
      <c r="T74" s="50">
        <f t="shared" ref="T74:V74" si="45">(S31)</f>
        <v>1.0000000000000002E-2</v>
      </c>
      <c r="U74" s="50">
        <f t="shared" si="45"/>
        <v>0.16000000000000003</v>
      </c>
      <c r="V74" s="50">
        <f t="shared" si="45"/>
        <v>0.25</v>
      </c>
      <c r="W74" s="43"/>
      <c r="X74" s="43"/>
      <c r="Y74" s="74">
        <f>((J74 - O66)^2 + (K74 - P66)^2 + (L74 - Q66)^2) * T74</f>
        <v>42601.503604997088</v>
      </c>
      <c r="Z74" s="74">
        <f>((J74 -O67)^2 + (K74 - P67)^2 + (L74 - Q67)^2) * U74</f>
        <v>562164.30424630432</v>
      </c>
      <c r="AA74" s="75">
        <f>((J74 -O68)^2 + (K74 - P68)^2 + (L74 - Q68)^2) * V74</f>
        <v>608527.56679972762</v>
      </c>
      <c r="AB74" s="76">
        <f t="shared" si="31"/>
        <v>1213293.374651029</v>
      </c>
      <c r="AC74" s="43"/>
      <c r="AD74" s="155" t="s">
        <v>86</v>
      </c>
      <c r="AE74" s="155"/>
      <c r="AF74" s="43"/>
    </row>
    <row r="75" spans="9:32" x14ac:dyDescent="0.25">
      <c r="I75" s="43"/>
      <c r="J75" s="55">
        <f t="shared" ref="J75:L75" si="46">(J47)</f>
        <v>10000</v>
      </c>
      <c r="K75" s="55">
        <f t="shared" si="46"/>
        <v>2000</v>
      </c>
      <c r="L75" s="56">
        <f t="shared" si="46"/>
        <v>1</v>
      </c>
      <c r="M75" s="43"/>
      <c r="N75" s="43"/>
      <c r="O75" s="55"/>
      <c r="P75" s="55"/>
      <c r="Q75" s="55"/>
      <c r="R75" s="43"/>
      <c r="S75" s="43"/>
      <c r="T75" s="50">
        <f t="shared" ref="T75:V75" si="47">(S32)</f>
        <v>4.0000000000000008E-2</v>
      </c>
      <c r="U75" s="50">
        <f t="shared" si="47"/>
        <v>1.0000000000000002E-2</v>
      </c>
      <c r="V75" s="50">
        <f t="shared" si="47"/>
        <v>0.48999999999999994</v>
      </c>
      <c r="W75" s="43"/>
      <c r="X75" s="43"/>
      <c r="Y75" s="74">
        <f>((J75-O66)^2 + (K75-P66)^2 + (L75-Q66)^2) * T75</f>
        <v>1019186.502224867</v>
      </c>
      <c r="Z75" s="74">
        <f t="shared" ref="Z75" si="48">((J75 -O76)^2 + (K75 - P76)^2 + (L75 - Q76)^2) * U75</f>
        <v>1040000.0100000002</v>
      </c>
      <c r="AA75" s="75">
        <f>((J75 -O68)^2 + (K75 - P68)^2 + (L75 - Q68)^2) * V75</f>
        <v>10143058.85851367</v>
      </c>
      <c r="AB75" s="76">
        <f t="shared" si="31"/>
        <v>12202245.370738538</v>
      </c>
      <c r="AC75" s="43"/>
      <c r="AD75" s="155"/>
      <c r="AE75" s="155"/>
      <c r="AF75" s="43"/>
    </row>
    <row r="76" spans="9:32" ht="15.75" thickBot="1" x14ac:dyDescent="0.3"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72" t="s">
        <v>55</v>
      </c>
      <c r="AB76" s="73">
        <f>SUM(AB66:AB75)</f>
        <v>44886759.407833241</v>
      </c>
      <c r="AC76" s="43"/>
      <c r="AD76" s="155"/>
      <c r="AE76" s="155"/>
      <c r="AF76" s="43"/>
    </row>
    <row r="77" spans="9:32" ht="16.5" customHeight="1" thickTop="1" x14ac:dyDescent="0.25">
      <c r="I77" s="43"/>
      <c r="J77" s="43"/>
      <c r="K77" s="43"/>
      <c r="L77" s="43"/>
      <c r="M77" s="156" t="s">
        <v>78</v>
      </c>
      <c r="N77" s="157"/>
      <c r="O77" s="157"/>
      <c r="P77" s="157"/>
      <c r="Q77" s="157"/>
      <c r="R77" s="157"/>
      <c r="S77" s="157"/>
      <c r="T77" s="158"/>
      <c r="U77" s="43"/>
      <c r="V77" s="43"/>
      <c r="W77" s="43"/>
      <c r="X77" s="43"/>
      <c r="Y77" s="43"/>
      <c r="Z77" s="43"/>
      <c r="AA77" s="43"/>
      <c r="AB77" s="43"/>
      <c r="AC77" s="43"/>
      <c r="AD77" s="162" t="s">
        <v>87</v>
      </c>
      <c r="AE77" s="162"/>
      <c r="AF77" s="43"/>
    </row>
    <row r="78" spans="9:32" ht="46.5" customHeight="1" thickBot="1" x14ac:dyDescent="0.3">
      <c r="I78" s="43"/>
      <c r="J78" s="43"/>
      <c r="K78" s="43"/>
      <c r="L78" s="43"/>
      <c r="M78" s="159"/>
      <c r="N78" s="160"/>
      <c r="O78" s="160"/>
      <c r="P78" s="160"/>
      <c r="Q78" s="160"/>
      <c r="R78" s="160"/>
      <c r="S78" s="160"/>
      <c r="T78" s="161"/>
      <c r="U78" s="43"/>
      <c r="V78" s="43"/>
      <c r="W78" s="43"/>
      <c r="X78" s="43"/>
      <c r="Y78" s="43"/>
      <c r="Z78" s="43"/>
      <c r="AA78" s="43"/>
      <c r="AB78" s="43"/>
      <c r="AC78" s="43"/>
      <c r="AD78" s="155" t="s">
        <v>88</v>
      </c>
      <c r="AE78" s="155"/>
      <c r="AF78" s="43"/>
    </row>
    <row r="79" spans="9:32" ht="15.75" thickTop="1" x14ac:dyDescent="0.25"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60"/>
      <c r="AE79" s="60"/>
      <c r="AF79" s="43"/>
    </row>
    <row r="83" spans="9:27" x14ac:dyDescent="0.25">
      <c r="I83" s="83" t="s">
        <v>60</v>
      </c>
      <c r="J83" s="83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</row>
    <row r="84" spans="9:27" x14ac:dyDescent="0.25">
      <c r="I84" s="83" t="s">
        <v>79</v>
      </c>
      <c r="J84" s="83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</row>
    <row r="85" spans="9:27" x14ac:dyDescent="0.25">
      <c r="I85" s="115" t="s">
        <v>96</v>
      </c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</row>
    <row r="86" spans="9:27" x14ac:dyDescent="0.25"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</row>
    <row r="87" spans="9:27" x14ac:dyDescent="0.25">
      <c r="I87" s="78"/>
      <c r="J87" s="172" t="s">
        <v>47</v>
      </c>
      <c r="K87" s="173"/>
      <c r="L87" s="174"/>
      <c r="M87" s="78"/>
      <c r="N87" s="78"/>
      <c r="O87" s="172" t="s">
        <v>72</v>
      </c>
      <c r="P87" s="173"/>
      <c r="Q87" s="174"/>
      <c r="R87" s="78"/>
      <c r="S87" s="78"/>
      <c r="T87" s="172" t="s">
        <v>90</v>
      </c>
      <c r="U87" s="173"/>
      <c r="V87" s="174"/>
      <c r="W87" s="88"/>
      <c r="X87" s="78"/>
      <c r="Y87" s="172" t="s">
        <v>92</v>
      </c>
      <c r="Z87" s="173"/>
      <c r="AA87" s="174"/>
    </row>
    <row r="88" spans="9:27" x14ac:dyDescent="0.25">
      <c r="I88" s="78"/>
      <c r="J88" s="89" t="s">
        <v>48</v>
      </c>
      <c r="K88" s="89" t="s">
        <v>49</v>
      </c>
      <c r="L88" s="89" t="s">
        <v>50</v>
      </c>
      <c r="M88" s="78"/>
      <c r="N88" s="78"/>
      <c r="O88" s="79"/>
      <c r="P88" s="79"/>
      <c r="Q88" s="79"/>
      <c r="R88" s="78"/>
      <c r="S88" s="78"/>
      <c r="T88" s="86" t="s">
        <v>75</v>
      </c>
      <c r="U88" s="86" t="s">
        <v>76</v>
      </c>
      <c r="V88" s="86" t="s">
        <v>77</v>
      </c>
      <c r="W88" s="86" t="s">
        <v>91</v>
      </c>
      <c r="X88" s="78"/>
      <c r="Y88" s="86" t="s">
        <v>93</v>
      </c>
      <c r="Z88" s="86" t="s">
        <v>94</v>
      </c>
      <c r="AA88" s="86" t="s">
        <v>95</v>
      </c>
    </row>
    <row r="89" spans="9:27" x14ac:dyDescent="0.25">
      <c r="I89" s="78"/>
      <c r="J89" s="79">
        <f>(J66)</f>
        <v>8000</v>
      </c>
      <c r="K89" s="79">
        <f t="shared" ref="K89:L89" si="49">(K66)</f>
        <v>5000</v>
      </c>
      <c r="L89" s="79">
        <f t="shared" si="49"/>
        <v>1</v>
      </c>
      <c r="M89" s="78"/>
      <c r="N89" s="78"/>
      <c r="O89" s="81">
        <f>(O66)</f>
        <v>4963.4146341463402</v>
      </c>
      <c r="P89" s="81">
        <f t="shared" ref="P89:Q89" si="50">(P66)</f>
        <v>2335.3658536585363</v>
      </c>
      <c r="Q89" s="81">
        <f t="shared" si="50"/>
        <v>1.3902439024390243</v>
      </c>
      <c r="R89" s="78"/>
      <c r="S89" s="78"/>
      <c r="T89" s="149">
        <f>((J89-O89)^2 + (K89-P89)^2 + (L89-Q89)^2) ^ (-1/(2-1))</f>
        <v>6.1270282566437808E-8</v>
      </c>
      <c r="U89" s="149">
        <f>((J89-O90)^2 + (K89-P90)^2 + (L89-Q90)^2) ^ (-1/(2-1))</f>
        <v>6.9018659021746272E-8</v>
      </c>
      <c r="V89" s="149">
        <f>((J89-O91)^2 + (K89-P91)^2 + (L89-Q91)^2) ^ (-1/(2-1))</f>
        <v>7.0458603283610545E-8</v>
      </c>
      <c r="W89" s="149">
        <f>SUM(T89:V89)</f>
        <v>2.0074754487179461E-7</v>
      </c>
      <c r="X89" s="78"/>
      <c r="Y89" s="80">
        <f>(T89/W89)</f>
        <v>0.30521061966445195</v>
      </c>
      <c r="Z89" s="80">
        <f>(U89/W89)</f>
        <v>0.34380823469509597</v>
      </c>
      <c r="AA89" s="80">
        <f>(V89/W89)</f>
        <v>0.35098114564045213</v>
      </c>
    </row>
    <row r="90" spans="9:27" x14ac:dyDescent="0.25">
      <c r="I90" s="78"/>
      <c r="J90" s="79">
        <f t="shared" ref="J90:L98" si="51">(J67)</f>
        <v>4000</v>
      </c>
      <c r="K90" s="79">
        <f t="shared" si="51"/>
        <v>3000</v>
      </c>
      <c r="L90" s="79">
        <f t="shared" si="51"/>
        <v>1</v>
      </c>
      <c r="M90" s="78"/>
      <c r="N90" s="78"/>
      <c r="O90" s="81">
        <f t="shared" ref="O90:Q90" si="52">(O67)</f>
        <v>5179.0123456790116</v>
      </c>
      <c r="P90" s="81">
        <f t="shared" si="52"/>
        <v>2444.4444444444439</v>
      </c>
      <c r="Q90" s="81">
        <f t="shared" si="52"/>
        <v>1.0123456790123457</v>
      </c>
      <c r="R90" s="78"/>
      <c r="S90" s="78"/>
      <c r="T90" s="149">
        <f>((J90-O89)^2 + (K90-P89)^2 + (L90-Q89)^2) ^ (-1/(2-1))</f>
        <v>7.2997684923367795E-7</v>
      </c>
      <c r="U90" s="149">
        <f>((J90-O90)^2 + (K90-P90)^2 + (L90-Q90)^2) ^ (-1/(2-1))</f>
        <v>5.8868127672428382E-7</v>
      </c>
      <c r="V90" s="149">
        <f>((J90-O91)^2 + (K90-P91)^2 + (L90-Q91)^2) ^ (-1/(2-1))</f>
        <v>3.6700605828184243E-7</v>
      </c>
      <c r="W90" s="149">
        <f t="shared" ref="W90:W98" si="53">SUM(T90:V90)</f>
        <v>1.6856641842398042E-6</v>
      </c>
      <c r="X90" s="78"/>
      <c r="Y90" s="80">
        <f t="shared" ref="Y90:Y98" si="54">(T90/W90)</f>
        <v>0.43304998472330997</v>
      </c>
      <c r="Z90" s="80">
        <f t="shared" ref="Z90:Z98" si="55">(U90/W90)</f>
        <v>0.34922808601392069</v>
      </c>
      <c r="AA90" s="80">
        <f t="shared" ref="AA90:AA98" si="56">(V90/W90)</f>
        <v>0.21772192926276934</v>
      </c>
    </row>
    <row r="91" spans="9:27" x14ac:dyDescent="0.25">
      <c r="I91" s="78"/>
      <c r="J91" s="79">
        <f t="shared" si="51"/>
        <v>5000</v>
      </c>
      <c r="K91" s="79">
        <f t="shared" si="51"/>
        <v>2000</v>
      </c>
      <c r="L91" s="79">
        <f t="shared" si="51"/>
        <v>1</v>
      </c>
      <c r="M91" s="78"/>
      <c r="N91" s="78"/>
      <c r="O91" s="82">
        <f t="shared" ref="O91:Q91" si="57">(O68)</f>
        <v>5455.6650246305426</v>
      </c>
      <c r="P91" s="82">
        <f t="shared" si="57"/>
        <v>2221.6748768472908</v>
      </c>
      <c r="Q91" s="82">
        <f t="shared" si="57"/>
        <v>1.0049261083743843</v>
      </c>
      <c r="R91" s="78"/>
      <c r="S91" s="78"/>
      <c r="T91" s="149">
        <f>((J91-O89)^2 + (K91-P89)^2 + (L91-Q89)^2) ^ (-1/(2-1))</f>
        <v>8.7866592648950289E-6</v>
      </c>
      <c r="U91" s="149">
        <f>((J91-O90)^2 + (K91-P90)^2 + (L91-Q90)^2) ^ (-1/(2-1))</f>
        <v>4.3558506195148018E-6</v>
      </c>
      <c r="V91" s="149">
        <f>((J91-O91)^2 + (K91-P91)^2 + (L91-Q91)^2) ^ (-1/(2-1))</f>
        <v>3.8945304190058226E-6</v>
      </c>
      <c r="W91" s="149">
        <f t="shared" si="53"/>
        <v>1.7037040303415654E-5</v>
      </c>
      <c r="X91" s="78"/>
      <c r="Y91" s="80">
        <f t="shared" si="54"/>
        <v>0.51573859710441872</v>
      </c>
      <c r="Z91" s="80">
        <f t="shared" si="55"/>
        <v>0.25566944386705026</v>
      </c>
      <c r="AA91" s="80">
        <f t="shared" si="56"/>
        <v>0.22859195902853099</v>
      </c>
    </row>
    <row r="92" spans="9:27" x14ac:dyDescent="0.25">
      <c r="I92" s="78"/>
      <c r="J92" s="79">
        <f t="shared" si="51"/>
        <v>2000</v>
      </c>
      <c r="K92" s="79">
        <f t="shared" si="51"/>
        <v>1000</v>
      </c>
      <c r="L92" s="79">
        <f t="shared" si="51"/>
        <v>1</v>
      </c>
      <c r="M92" s="78"/>
      <c r="N92" s="78"/>
      <c r="O92" s="81"/>
      <c r="P92" s="81"/>
      <c r="Q92" s="81"/>
      <c r="R92" s="78"/>
      <c r="S92" s="78"/>
      <c r="T92" s="149">
        <f>((J92-O89)^2 + (K92-P89)^2 + (L92-Q89)^2) ^ (-1/(2-1))</f>
        <v>9.4651898817575636E-8</v>
      </c>
      <c r="U92" s="149">
        <f>((J92-O90)^2 + (K92-P90)^2 + (L92-Q90)^2) ^ (-1/(2-1))</f>
        <v>8.2017369780305532E-8</v>
      </c>
      <c r="V92" s="149">
        <f>((J92-O91)^2 + (K92-P91)^2 + (L92-Q91)^2) ^ (-1/(2-1))</f>
        <v>7.4437382164535809E-8</v>
      </c>
      <c r="W92" s="149">
        <f t="shared" si="53"/>
        <v>2.51106650762417E-7</v>
      </c>
      <c r="X92" s="78"/>
      <c r="Y92" s="80">
        <f t="shared" si="54"/>
        <v>0.37693903578495791</v>
      </c>
      <c r="Z92" s="80">
        <f t="shared" si="55"/>
        <v>0.32662364589421311</v>
      </c>
      <c r="AA92" s="80">
        <f t="shared" si="56"/>
        <v>0.29643731832082887</v>
      </c>
    </row>
    <row r="93" spans="9:27" x14ac:dyDescent="0.25">
      <c r="I93" s="78"/>
      <c r="J93" s="79">
        <f t="shared" si="51"/>
        <v>500</v>
      </c>
      <c r="K93" s="79">
        <f t="shared" si="51"/>
        <v>2000</v>
      </c>
      <c r="L93" s="79">
        <f t="shared" si="51"/>
        <v>1</v>
      </c>
      <c r="M93" s="78"/>
      <c r="N93" s="78"/>
      <c r="O93" s="78"/>
      <c r="P93" s="78"/>
      <c r="Q93" s="78"/>
      <c r="R93" s="78"/>
      <c r="S93" s="78"/>
      <c r="T93" s="149">
        <f>((J93-O89)^2 + (K93-P89)^2 + (L93-Q89)^2) ^ (-1/(2-1))</f>
        <v>4.9913797363552865E-8</v>
      </c>
      <c r="U93" s="149">
        <f>((J93-O90)^2 + (K93-P90)^2 + (L93-Q90)^2) ^ (-1/(2-1))</f>
        <v>4.5267944002944274E-8</v>
      </c>
      <c r="V93" s="149">
        <f>((J93-O91)^2 + (K93-P91)^2 + (L93-Q91)^2) ^ (-1/(2-1))</f>
        <v>4.0637594779761127E-8</v>
      </c>
      <c r="W93" s="149">
        <f t="shared" si="53"/>
        <v>1.3581933614625827E-7</v>
      </c>
      <c r="X93" s="78"/>
      <c r="Y93" s="80">
        <f t="shared" si="54"/>
        <v>0.36750140870812931</v>
      </c>
      <c r="Z93" s="80">
        <f t="shared" si="55"/>
        <v>0.33329528244930517</v>
      </c>
      <c r="AA93" s="80">
        <f t="shared" si="56"/>
        <v>0.29920330884256546</v>
      </c>
    </row>
    <row r="94" spans="9:27" x14ac:dyDescent="0.25">
      <c r="I94" s="78"/>
      <c r="J94" s="79">
        <f t="shared" si="51"/>
        <v>8000</v>
      </c>
      <c r="K94" s="79">
        <f t="shared" si="51"/>
        <v>2000</v>
      </c>
      <c r="L94" s="79">
        <f t="shared" si="51"/>
        <v>1</v>
      </c>
      <c r="M94" s="78"/>
      <c r="N94" s="78"/>
      <c r="O94" s="78"/>
      <c r="P94" s="78"/>
      <c r="Q94" s="78"/>
      <c r="R94" s="78"/>
      <c r="S94" s="78"/>
      <c r="T94" s="149">
        <f>((J94-O89)^2 + (K94-P89)^2 + (L94-Q89)^2) ^ (-1/(2-1))</f>
        <v>1.0714299766617505E-7</v>
      </c>
      <c r="U94" s="149">
        <f>((J94-O90)^2 + (K94-P90)^2 + (L94-Q90)^2) ^ (-1/(2-1))</f>
        <v>1.2261660584820809E-7</v>
      </c>
      <c r="V94" s="149">
        <f>((J94-O91)^2 + (K94-P91)^2 + (L94-Q91)^2) ^ (-1/(2-1))</f>
        <v>1.5330886011611621E-7</v>
      </c>
      <c r="W94" s="149">
        <f t="shared" si="53"/>
        <v>3.8306846363049939E-7</v>
      </c>
      <c r="X94" s="78"/>
      <c r="Y94" s="80">
        <f t="shared" si="54"/>
        <v>0.27969673266949785</v>
      </c>
      <c r="Z94" s="80">
        <f t="shared" si="55"/>
        <v>0.32009057776805599</v>
      </c>
      <c r="AA94" s="80">
        <f t="shared" si="56"/>
        <v>0.40021268956244604</v>
      </c>
    </row>
    <row r="95" spans="9:27" x14ac:dyDescent="0.25">
      <c r="I95" s="78"/>
      <c r="J95" s="79">
        <f t="shared" si="51"/>
        <v>3000</v>
      </c>
      <c r="K95" s="79">
        <f t="shared" si="51"/>
        <v>2000</v>
      </c>
      <c r="L95" s="79">
        <f t="shared" si="51"/>
        <v>2</v>
      </c>
      <c r="M95" s="78"/>
      <c r="N95" s="78"/>
      <c r="O95" s="78"/>
      <c r="P95" s="78"/>
      <c r="Q95" s="78"/>
      <c r="R95" s="78"/>
      <c r="S95" s="78"/>
      <c r="T95" s="149">
        <f>((J95-O89)^2 + (K95-P89)^2 + (L95-Q89)^2) ^ (-1/(2-1))</f>
        <v>2.5204994404877374E-7</v>
      </c>
      <c r="U95" s="149">
        <f>((J95-O90)^2 + (K95-P90)^2 + (L95-Q90)^2) ^ (-1/(2-1))</f>
        <v>2.0219884603722513E-7</v>
      </c>
      <c r="V95" s="149">
        <f>((J95-O91)^2 + (K95-P91)^2 + (L95-Q91)^2) ^ (-1/(2-1))</f>
        <v>1.644890657131635E-7</v>
      </c>
      <c r="W95" s="149">
        <f t="shared" si="53"/>
        <v>6.1873785579916235E-7</v>
      </c>
      <c r="X95" s="78"/>
      <c r="Y95" s="80">
        <f t="shared" si="54"/>
        <v>0.40736144020673476</v>
      </c>
      <c r="Z95" s="80">
        <f t="shared" si="55"/>
        <v>0.3267924277496565</v>
      </c>
      <c r="AA95" s="80">
        <f t="shared" si="56"/>
        <v>0.2658461320436088</v>
      </c>
    </row>
    <row r="96" spans="9:27" x14ac:dyDescent="0.25">
      <c r="I96" s="78"/>
      <c r="J96" s="79">
        <f t="shared" si="51"/>
        <v>7000</v>
      </c>
      <c r="K96" s="79">
        <f t="shared" si="51"/>
        <v>3000</v>
      </c>
      <c r="L96" s="79">
        <f t="shared" si="51"/>
        <v>1</v>
      </c>
      <c r="M96" s="78"/>
      <c r="N96" s="78"/>
      <c r="O96" s="78"/>
      <c r="P96" s="78"/>
      <c r="Q96" s="78"/>
      <c r="R96" s="78"/>
      <c r="S96" s="78"/>
      <c r="T96" s="149">
        <f>((J96-O89)^2 + (K96-P89)^2 + (L96-Q89)^2) ^ (-1/(2-1))</f>
        <v>2.1789252094195581E-7</v>
      </c>
      <c r="U96" s="149">
        <f>((J96-O90)^2 + (K96-P90)^2 + (L96-Q90)^2) ^ (-1/(2-1))</f>
        <v>2.7588961891086901E-7</v>
      </c>
      <c r="V96" s="149">
        <f>((J96-O91)^2 + (K96-P91)^2 + (L96-Q91)^2) ^ (-1/(2-1))</f>
        <v>3.3436311449367156E-7</v>
      </c>
      <c r="W96" s="149">
        <f t="shared" si="53"/>
        <v>8.2814525434649641E-7</v>
      </c>
      <c r="X96" s="78"/>
      <c r="Y96" s="80">
        <f t="shared" si="54"/>
        <v>0.26310906184434824</v>
      </c>
      <c r="Z96" s="80">
        <f t="shared" si="55"/>
        <v>0.33314158049312043</v>
      </c>
      <c r="AA96" s="80">
        <f t="shared" si="56"/>
        <v>0.40374935766253134</v>
      </c>
    </row>
    <row r="97" spans="9:37" x14ac:dyDescent="0.25">
      <c r="I97" s="78"/>
      <c r="J97" s="79">
        <f t="shared" si="51"/>
        <v>7000</v>
      </c>
      <c r="K97" s="79">
        <f t="shared" si="51"/>
        <v>2000</v>
      </c>
      <c r="L97" s="79">
        <f t="shared" si="51"/>
        <v>1</v>
      </c>
      <c r="M97" s="78"/>
      <c r="N97" s="78"/>
      <c r="O97" s="78"/>
      <c r="P97" s="78"/>
      <c r="Q97" s="78"/>
      <c r="R97" s="78"/>
      <c r="S97" s="78"/>
      <c r="T97" s="149">
        <f>((J97-O89)^2 + (K97-P89)^2 + (L97-Q89)^2) ^ (-1/(2-1))</f>
        <v>2.3473349890934407E-7</v>
      </c>
      <c r="U97" s="149">
        <f>((J97-O90)^2 + (K97-P90)^2 + (L97-Q90)^2) ^ (-1/(2-1))</f>
        <v>2.8461430011020104E-7</v>
      </c>
      <c r="V97" s="149">
        <f>((J97-O91)^2 + (K97-P91)^2 + (L97-Q91)^2) ^ (-1/(2-1))</f>
        <v>4.1082773178996745E-7</v>
      </c>
      <c r="W97" s="149">
        <f t="shared" si="53"/>
        <v>9.3017553080951253E-7</v>
      </c>
      <c r="X97" s="78"/>
      <c r="Y97" s="80">
        <f t="shared" si="54"/>
        <v>0.25235398173187845</v>
      </c>
      <c r="Z97" s="80">
        <f t="shared" si="55"/>
        <v>0.30597913047928393</v>
      </c>
      <c r="AA97" s="80">
        <f t="shared" si="56"/>
        <v>0.44166688778883761</v>
      </c>
    </row>
    <row r="98" spans="9:37" x14ac:dyDescent="0.25">
      <c r="I98" s="78"/>
      <c r="J98" s="79">
        <f t="shared" si="51"/>
        <v>10000</v>
      </c>
      <c r="K98" s="79">
        <f t="shared" si="51"/>
        <v>2000</v>
      </c>
      <c r="L98" s="79">
        <f t="shared" si="51"/>
        <v>1</v>
      </c>
      <c r="M98" s="78"/>
      <c r="N98" s="78"/>
      <c r="O98" s="78"/>
      <c r="P98" s="78"/>
      <c r="Q98" s="78"/>
      <c r="R98" s="78"/>
      <c r="S98" s="78"/>
      <c r="T98" s="149">
        <f>((J98-O89)^2 + (K98-P89)^2 + (L98-Q89)^2) ^ (-1/(2-1))</f>
        <v>3.9246987585373908E-8</v>
      </c>
      <c r="U98" s="149">
        <f>((J98-O90)^2 + (K98-P90)^2 + (L98-Q90)^2) ^ (-1/(2-1))</f>
        <v>4.2663111948937796E-8</v>
      </c>
      <c r="V98" s="149">
        <f>((J98-O91)^2 + (K98-P91)^2 + (L98-Q91)^2) ^ (-1/(2-1))</f>
        <v>4.8308898413688483E-8</v>
      </c>
      <c r="W98" s="149">
        <f t="shared" si="53"/>
        <v>1.302189979480002E-7</v>
      </c>
      <c r="X98" s="78"/>
      <c r="Y98" s="80">
        <f t="shared" si="54"/>
        <v>0.30139217935808599</v>
      </c>
      <c r="Z98" s="80">
        <f t="shared" si="55"/>
        <v>0.32762586582008774</v>
      </c>
      <c r="AA98" s="80">
        <f t="shared" si="56"/>
        <v>0.37098195482182617</v>
      </c>
    </row>
    <row r="99" spans="9:37" x14ac:dyDescent="0.25"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</row>
    <row r="100" spans="9:37" x14ac:dyDescent="0.25">
      <c r="I100" s="78"/>
      <c r="J100" s="78"/>
      <c r="K100" s="78"/>
      <c r="L100" s="78"/>
      <c r="M100" s="78"/>
      <c r="N100" s="175" t="s">
        <v>109</v>
      </c>
      <c r="O100" s="176"/>
      <c r="P100" s="176"/>
      <c r="Q100" s="176"/>
      <c r="R100" s="176"/>
      <c r="S100" s="177"/>
      <c r="T100" s="78"/>
      <c r="U100" s="78"/>
      <c r="V100" s="78"/>
      <c r="W100" s="78"/>
      <c r="X100" s="78"/>
      <c r="Y100" s="78"/>
      <c r="Z100" s="78"/>
      <c r="AA100" s="78"/>
    </row>
    <row r="101" spans="9:37" x14ac:dyDescent="0.25">
      <c r="I101" s="78"/>
      <c r="J101" s="78"/>
      <c r="K101" s="78"/>
      <c r="L101" s="78"/>
      <c r="M101" s="78"/>
      <c r="N101" s="178"/>
      <c r="O101" s="179"/>
      <c r="P101" s="179"/>
      <c r="Q101" s="179"/>
      <c r="R101" s="179"/>
      <c r="S101" s="180"/>
      <c r="T101" s="78"/>
      <c r="U101" s="78"/>
      <c r="V101" s="78"/>
      <c r="W101" s="78"/>
      <c r="X101" s="78"/>
      <c r="Y101" s="78"/>
      <c r="Z101" s="78"/>
      <c r="AA101" s="78"/>
    </row>
    <row r="104" spans="9:37" x14ac:dyDescent="0.25">
      <c r="I104" s="119"/>
    </row>
    <row r="105" spans="9:37" x14ac:dyDescent="0.25">
      <c r="I105" s="118" t="s">
        <v>61</v>
      </c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</row>
    <row r="106" spans="9:37" x14ac:dyDescent="0.25">
      <c r="I106" s="118" t="s">
        <v>96</v>
      </c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</row>
    <row r="107" spans="9:37" x14ac:dyDescent="0.25">
      <c r="I107" s="90"/>
      <c r="J107" s="90"/>
      <c r="K107" s="90"/>
      <c r="L107" s="90"/>
      <c r="M107" s="90"/>
      <c r="N107" s="91"/>
      <c r="O107" s="163" t="s">
        <v>97</v>
      </c>
      <c r="P107" s="164"/>
      <c r="Q107" s="165"/>
      <c r="R107" s="90"/>
      <c r="S107" s="90"/>
      <c r="T107" s="163" t="s">
        <v>47</v>
      </c>
      <c r="U107" s="164"/>
      <c r="V107" s="165"/>
      <c r="W107" s="90"/>
      <c r="X107" s="91"/>
      <c r="Y107" s="163" t="s">
        <v>98</v>
      </c>
      <c r="Z107" s="164"/>
      <c r="AA107" s="165"/>
      <c r="AB107" s="90"/>
      <c r="AC107" s="91"/>
      <c r="AD107" s="163" t="s">
        <v>98</v>
      </c>
      <c r="AE107" s="164"/>
      <c r="AF107" s="165"/>
      <c r="AG107" s="90"/>
      <c r="AH107" s="92"/>
      <c r="AI107" s="163" t="s">
        <v>98</v>
      </c>
      <c r="AJ107" s="164"/>
      <c r="AK107" s="165"/>
    </row>
    <row r="108" spans="9:37" x14ac:dyDescent="0.25">
      <c r="I108" s="90"/>
      <c r="J108" s="181" t="s">
        <v>92</v>
      </c>
      <c r="K108" s="182"/>
      <c r="L108" s="183"/>
      <c r="M108" s="90"/>
      <c r="N108" s="91"/>
      <c r="O108" s="103" t="s">
        <v>38</v>
      </c>
      <c r="P108" s="103" t="s">
        <v>39</v>
      </c>
      <c r="Q108" s="103" t="s">
        <v>41</v>
      </c>
      <c r="R108" s="90"/>
      <c r="S108" s="90"/>
      <c r="T108" s="106" t="s">
        <v>48</v>
      </c>
      <c r="U108" s="106" t="s">
        <v>49</v>
      </c>
      <c r="V108" s="106" t="s">
        <v>50</v>
      </c>
      <c r="W108" s="90"/>
      <c r="X108" s="103" t="s">
        <v>38</v>
      </c>
      <c r="Y108" s="103" t="s">
        <v>99</v>
      </c>
      <c r="Z108" s="103" t="s">
        <v>102</v>
      </c>
      <c r="AA108" s="103" t="s">
        <v>103</v>
      </c>
      <c r="AB108" s="90"/>
      <c r="AC108" s="106" t="s">
        <v>39</v>
      </c>
      <c r="AD108" s="106" t="s">
        <v>104</v>
      </c>
      <c r="AE108" s="106" t="s">
        <v>100</v>
      </c>
      <c r="AF108" s="106" t="s">
        <v>105</v>
      </c>
      <c r="AG108" s="90"/>
      <c r="AH108" s="106" t="s">
        <v>41</v>
      </c>
      <c r="AI108" s="106" t="s">
        <v>106</v>
      </c>
      <c r="AJ108" s="106" t="s">
        <v>107</v>
      </c>
      <c r="AK108" s="106" t="s">
        <v>101</v>
      </c>
    </row>
    <row r="109" spans="9:37" x14ac:dyDescent="0.25">
      <c r="I109" s="90"/>
      <c r="J109" s="94">
        <f>(Y89)</f>
        <v>0.30521061966445195</v>
      </c>
      <c r="K109" s="94">
        <f t="shared" ref="K109:K118" si="58">(Z89)</f>
        <v>0.34380823469509597</v>
      </c>
      <c r="L109" s="94">
        <f t="shared" ref="L109:L118" si="59">(AA89)</f>
        <v>0.35098114564045213</v>
      </c>
      <c r="M109" s="98"/>
      <c r="N109" s="91"/>
      <c r="O109" s="95">
        <f>(J109^2)</f>
        <v>9.3153522355958751E-2</v>
      </c>
      <c r="P109" s="95">
        <f t="shared" ref="P109:Q109" si="60">(K109^2)</f>
        <v>0.1182041022441582</v>
      </c>
      <c r="Q109" s="95">
        <f t="shared" si="60"/>
        <v>0.12318776459508426</v>
      </c>
      <c r="R109" s="90"/>
      <c r="S109" s="90"/>
      <c r="T109" s="93">
        <f>(J89)</f>
        <v>8000</v>
      </c>
      <c r="U109" s="93">
        <f t="shared" ref="U109:V118" si="61">(K89)</f>
        <v>5000</v>
      </c>
      <c r="V109" s="93">
        <f t="shared" si="61"/>
        <v>1</v>
      </c>
      <c r="W109" s="90"/>
      <c r="X109" s="95">
        <f>(O109)</f>
        <v>9.3153522355958751E-2</v>
      </c>
      <c r="Y109" s="96">
        <f>(X109*T109)</f>
        <v>745.22817884767005</v>
      </c>
      <c r="Z109" s="96">
        <f>(X109*U109)</f>
        <v>465.76761177979375</v>
      </c>
      <c r="AA109" s="96">
        <f>(X109*V109)</f>
        <v>9.3153522355958751E-2</v>
      </c>
      <c r="AB109" s="90"/>
      <c r="AC109" s="94">
        <f>(P109)</f>
        <v>0.1182041022441582</v>
      </c>
      <c r="AD109" s="97">
        <f>(AC109*T109)</f>
        <v>945.63281795326554</v>
      </c>
      <c r="AE109" s="97">
        <f>(AC109*U109)</f>
        <v>591.02051122079104</v>
      </c>
      <c r="AF109" s="97">
        <f>(AC109*V109)</f>
        <v>0.1182041022441582</v>
      </c>
      <c r="AG109" s="90"/>
      <c r="AH109" s="95">
        <f>(Q109)</f>
        <v>0.12318776459508426</v>
      </c>
      <c r="AI109" s="95">
        <f>(AH109*T109)</f>
        <v>985.50211676067408</v>
      </c>
      <c r="AJ109" s="95">
        <f>(AH109*U109)</f>
        <v>615.93882297542132</v>
      </c>
      <c r="AK109" s="95">
        <f>(V109*AH109)</f>
        <v>0.12318776459508426</v>
      </c>
    </row>
    <row r="110" spans="9:37" x14ac:dyDescent="0.25">
      <c r="I110" s="90"/>
      <c r="J110" s="94">
        <f t="shared" ref="J110:J118" si="62">(Y90)</f>
        <v>0.43304998472330997</v>
      </c>
      <c r="K110" s="94">
        <f t="shared" si="58"/>
        <v>0.34922808601392069</v>
      </c>
      <c r="L110" s="94">
        <f t="shared" si="59"/>
        <v>0.21772192926276934</v>
      </c>
      <c r="M110" s="98"/>
      <c r="N110" s="91"/>
      <c r="O110" s="95">
        <f t="shared" ref="O110:O118" si="63">(J110^2)</f>
        <v>0.18753228926885898</v>
      </c>
      <c r="P110" s="95">
        <f t="shared" ref="P110:P118" si="64">(K110^2)</f>
        <v>0.12196025606094639</v>
      </c>
      <c r="Q110" s="95">
        <f t="shared" ref="Q110:Q118" si="65">(L110^2)</f>
        <v>4.740283848190234E-2</v>
      </c>
      <c r="R110" s="90"/>
      <c r="S110" s="90"/>
      <c r="T110" s="93">
        <f t="shared" ref="T110:T118" si="66">(J90)</f>
        <v>4000</v>
      </c>
      <c r="U110" s="93">
        <f t="shared" si="61"/>
        <v>3000</v>
      </c>
      <c r="V110" s="93">
        <f t="shared" si="61"/>
        <v>1</v>
      </c>
      <c r="W110" s="90"/>
      <c r="X110" s="95">
        <f t="shared" ref="X110:X118" si="67">(O110)</f>
        <v>0.18753228926885898</v>
      </c>
      <c r="Y110" s="96">
        <f t="shared" ref="Y110:Y118" si="68">(X110*T110)</f>
        <v>750.12915707543596</v>
      </c>
      <c r="Z110" s="96">
        <f t="shared" ref="Z110:Z118" si="69">(X110*U110)</f>
        <v>562.59686780657694</v>
      </c>
      <c r="AA110" s="96">
        <f t="shared" ref="AA110:AA118" si="70">(X110*V110)</f>
        <v>0.18753228926885898</v>
      </c>
      <c r="AB110" s="90"/>
      <c r="AC110" s="94">
        <f t="shared" ref="AC110:AC118" si="71">(P110)</f>
        <v>0.12196025606094639</v>
      </c>
      <c r="AD110" s="97">
        <f t="shared" ref="AD110:AD118" si="72">(AC110*T110)</f>
        <v>487.84102424378557</v>
      </c>
      <c r="AE110" s="97">
        <f t="shared" ref="AE110:AE118" si="73">(AC110*U110)</f>
        <v>365.88076818283918</v>
      </c>
      <c r="AF110" s="97">
        <f t="shared" ref="AF110:AF118" si="74">(AC110*V110)</f>
        <v>0.12196025606094639</v>
      </c>
      <c r="AG110" s="90"/>
      <c r="AH110" s="95">
        <f t="shared" ref="AH110:AH118" si="75">(Q110)</f>
        <v>4.740283848190234E-2</v>
      </c>
      <c r="AI110" s="95">
        <f t="shared" ref="AI110:AI118" si="76">(AH110*T110)</f>
        <v>189.61135392760937</v>
      </c>
      <c r="AJ110" s="95">
        <f t="shared" ref="AJ110:AJ117" si="77">(AH110*U110)</f>
        <v>142.20851544570701</v>
      </c>
      <c r="AK110" s="95">
        <f t="shared" ref="AK110:AK118" si="78">(V110*AH110)</f>
        <v>4.740283848190234E-2</v>
      </c>
    </row>
    <row r="111" spans="9:37" x14ac:dyDescent="0.25">
      <c r="I111" s="90"/>
      <c r="J111" s="94">
        <f t="shared" si="62"/>
        <v>0.51573859710441872</v>
      </c>
      <c r="K111" s="94">
        <f t="shared" si="58"/>
        <v>0.25566944386705026</v>
      </c>
      <c r="L111" s="94">
        <f t="shared" si="59"/>
        <v>0.22859195902853099</v>
      </c>
      <c r="M111" s="98"/>
      <c r="N111" s="91"/>
      <c r="O111" s="95">
        <f t="shared" si="63"/>
        <v>0.26598630054323391</v>
      </c>
      <c r="P111" s="95">
        <f t="shared" si="64"/>
        <v>6.5366864527286767E-2</v>
      </c>
      <c r="Q111" s="95">
        <f t="shared" si="65"/>
        <v>5.2254283732501593E-2</v>
      </c>
      <c r="R111" s="90"/>
      <c r="S111" s="90"/>
      <c r="T111" s="93">
        <f t="shared" si="66"/>
        <v>5000</v>
      </c>
      <c r="U111" s="93">
        <f t="shared" si="61"/>
        <v>2000</v>
      </c>
      <c r="V111" s="93">
        <f t="shared" si="61"/>
        <v>1</v>
      </c>
      <c r="W111" s="90"/>
      <c r="X111" s="95">
        <f t="shared" si="67"/>
        <v>0.26598630054323391</v>
      </c>
      <c r="Y111" s="96">
        <f t="shared" si="68"/>
        <v>1329.9315027161695</v>
      </c>
      <c r="Z111" s="96">
        <f t="shared" si="69"/>
        <v>531.97260108646788</v>
      </c>
      <c r="AA111" s="96">
        <f t="shared" si="70"/>
        <v>0.26598630054323391</v>
      </c>
      <c r="AB111" s="90"/>
      <c r="AC111" s="94">
        <f t="shared" si="71"/>
        <v>6.5366864527286767E-2</v>
      </c>
      <c r="AD111" s="97">
        <f t="shared" si="72"/>
        <v>326.83432263643385</v>
      </c>
      <c r="AE111" s="97">
        <f t="shared" si="73"/>
        <v>130.73372905457353</v>
      </c>
      <c r="AF111" s="97">
        <f t="shared" si="74"/>
        <v>6.5366864527286767E-2</v>
      </c>
      <c r="AG111" s="90"/>
      <c r="AH111" s="95">
        <f t="shared" si="75"/>
        <v>5.2254283732501593E-2</v>
      </c>
      <c r="AI111" s="95">
        <f t="shared" si="76"/>
        <v>261.27141866250798</v>
      </c>
      <c r="AJ111" s="95">
        <f t="shared" si="77"/>
        <v>104.50856746500318</v>
      </c>
      <c r="AK111" s="95">
        <f t="shared" si="78"/>
        <v>5.2254283732501593E-2</v>
      </c>
    </row>
    <row r="112" spans="9:37" x14ac:dyDescent="0.25">
      <c r="I112" s="90"/>
      <c r="J112" s="94">
        <f t="shared" si="62"/>
        <v>0.37693903578495791</v>
      </c>
      <c r="K112" s="94">
        <f t="shared" si="58"/>
        <v>0.32662364589421311</v>
      </c>
      <c r="L112" s="94">
        <f t="shared" si="59"/>
        <v>0.29643731832082887</v>
      </c>
      <c r="M112" s="98"/>
      <c r="N112" s="91"/>
      <c r="O112" s="95">
        <f t="shared" si="63"/>
        <v>0.14208303669849379</v>
      </c>
      <c r="P112" s="95">
        <f t="shared" si="64"/>
        <v>0.10668300605722832</v>
      </c>
      <c r="Q112" s="95">
        <f t="shared" si="65"/>
        <v>8.7875083693244427E-2</v>
      </c>
      <c r="R112" s="90"/>
      <c r="S112" s="90"/>
      <c r="T112" s="93">
        <f t="shared" si="66"/>
        <v>2000</v>
      </c>
      <c r="U112" s="93">
        <f t="shared" si="61"/>
        <v>1000</v>
      </c>
      <c r="V112" s="93">
        <f t="shared" si="61"/>
        <v>1</v>
      </c>
      <c r="W112" s="90"/>
      <c r="X112" s="95">
        <f t="shared" si="67"/>
        <v>0.14208303669849379</v>
      </c>
      <c r="Y112" s="96">
        <f t="shared" si="68"/>
        <v>284.1660733969876</v>
      </c>
      <c r="Z112" s="96">
        <f t="shared" si="69"/>
        <v>142.0830366984938</v>
      </c>
      <c r="AA112" s="96">
        <f t="shared" si="70"/>
        <v>0.14208303669849379</v>
      </c>
      <c r="AB112" s="90"/>
      <c r="AC112" s="94">
        <f t="shared" si="71"/>
        <v>0.10668300605722832</v>
      </c>
      <c r="AD112" s="97">
        <f t="shared" si="72"/>
        <v>213.36601211445662</v>
      </c>
      <c r="AE112" s="97">
        <f t="shared" si="73"/>
        <v>106.68300605722831</v>
      </c>
      <c r="AF112" s="97">
        <f t="shared" si="74"/>
        <v>0.10668300605722832</v>
      </c>
      <c r="AG112" s="90"/>
      <c r="AH112" s="95">
        <f t="shared" si="75"/>
        <v>8.7875083693244427E-2</v>
      </c>
      <c r="AI112" s="95">
        <f t="shared" si="76"/>
        <v>175.75016738648884</v>
      </c>
      <c r="AJ112" s="95">
        <f t="shared" si="77"/>
        <v>87.87508369324442</v>
      </c>
      <c r="AK112" s="95">
        <f t="shared" si="78"/>
        <v>8.7875083693244427E-2</v>
      </c>
    </row>
    <row r="113" spans="9:37" x14ac:dyDescent="0.25">
      <c r="I113" s="90"/>
      <c r="J113" s="94">
        <f t="shared" si="62"/>
        <v>0.36750140870812931</v>
      </c>
      <c r="K113" s="94">
        <f t="shared" si="58"/>
        <v>0.33329528244930517</v>
      </c>
      <c r="L113" s="94">
        <f t="shared" si="59"/>
        <v>0.29920330884256546</v>
      </c>
      <c r="M113" s="98"/>
      <c r="N113" s="91"/>
      <c r="O113" s="95">
        <f t="shared" si="63"/>
        <v>0.13505728540245951</v>
      </c>
      <c r="P113" s="95">
        <f t="shared" si="64"/>
        <v>0.11108574530296211</v>
      </c>
      <c r="Q113" s="95">
        <f t="shared" si="65"/>
        <v>8.9522620022339613E-2</v>
      </c>
      <c r="R113" s="90"/>
      <c r="S113" s="90"/>
      <c r="T113" s="93">
        <f t="shared" si="66"/>
        <v>500</v>
      </c>
      <c r="U113" s="93">
        <f t="shared" si="61"/>
        <v>2000</v>
      </c>
      <c r="V113" s="93">
        <f t="shared" si="61"/>
        <v>1</v>
      </c>
      <c r="W113" s="90"/>
      <c r="X113" s="95">
        <f t="shared" si="67"/>
        <v>0.13505728540245951</v>
      </c>
      <c r="Y113" s="96">
        <f t="shared" si="68"/>
        <v>67.528642701229757</v>
      </c>
      <c r="Z113" s="96">
        <f t="shared" si="69"/>
        <v>270.11457080491903</v>
      </c>
      <c r="AA113" s="96">
        <f t="shared" si="70"/>
        <v>0.13505728540245951</v>
      </c>
      <c r="AB113" s="90"/>
      <c r="AC113" s="94">
        <f t="shared" si="71"/>
        <v>0.11108574530296211</v>
      </c>
      <c r="AD113" s="97">
        <f t="shared" si="72"/>
        <v>55.542872651481055</v>
      </c>
      <c r="AE113" s="97">
        <f t="shared" si="73"/>
        <v>222.17149060592422</v>
      </c>
      <c r="AF113" s="97">
        <f t="shared" si="74"/>
        <v>0.11108574530296211</v>
      </c>
      <c r="AG113" s="90"/>
      <c r="AH113" s="95">
        <f t="shared" si="75"/>
        <v>8.9522620022339613E-2</v>
      </c>
      <c r="AI113" s="95">
        <f t="shared" si="76"/>
        <v>44.761310011169805</v>
      </c>
      <c r="AJ113" s="95">
        <f t="shared" si="77"/>
        <v>179.04524004467922</v>
      </c>
      <c r="AK113" s="95">
        <f t="shared" si="78"/>
        <v>8.9522620022339613E-2</v>
      </c>
    </row>
    <row r="114" spans="9:37" x14ac:dyDescent="0.25">
      <c r="I114" s="90"/>
      <c r="J114" s="94">
        <f t="shared" si="62"/>
        <v>0.27969673266949785</v>
      </c>
      <c r="K114" s="94">
        <f t="shared" si="58"/>
        <v>0.32009057776805599</v>
      </c>
      <c r="L114" s="94">
        <f t="shared" si="59"/>
        <v>0.40021268956244604</v>
      </c>
      <c r="M114" s="98"/>
      <c r="N114" s="91"/>
      <c r="O114" s="95">
        <f t="shared" si="63"/>
        <v>7.8230262265992542E-2</v>
      </c>
      <c r="P114" s="95">
        <f t="shared" si="64"/>
        <v>0.1024579779758879</v>
      </c>
      <c r="Q114" s="95">
        <f t="shared" si="65"/>
        <v>0.16017019688680681</v>
      </c>
      <c r="R114" s="90"/>
      <c r="S114" s="90"/>
      <c r="T114" s="93">
        <f t="shared" si="66"/>
        <v>8000</v>
      </c>
      <c r="U114" s="93">
        <f t="shared" si="61"/>
        <v>2000</v>
      </c>
      <c r="V114" s="93">
        <f t="shared" si="61"/>
        <v>1</v>
      </c>
      <c r="W114" s="90"/>
      <c r="X114" s="95">
        <f t="shared" si="67"/>
        <v>7.8230262265992542E-2</v>
      </c>
      <c r="Y114" s="96">
        <f t="shared" si="68"/>
        <v>625.84209812794029</v>
      </c>
      <c r="Z114" s="96">
        <f t="shared" si="69"/>
        <v>156.46052453198507</v>
      </c>
      <c r="AA114" s="96">
        <f t="shared" si="70"/>
        <v>7.8230262265992542E-2</v>
      </c>
      <c r="AB114" s="90"/>
      <c r="AC114" s="94">
        <f t="shared" si="71"/>
        <v>0.1024579779758879</v>
      </c>
      <c r="AD114" s="97">
        <f t="shared" si="72"/>
        <v>819.6638238071032</v>
      </c>
      <c r="AE114" s="97">
        <f t="shared" si="73"/>
        <v>204.9159559517758</v>
      </c>
      <c r="AF114" s="97">
        <f t="shared" si="74"/>
        <v>0.1024579779758879</v>
      </c>
      <c r="AG114" s="90"/>
      <c r="AH114" s="95">
        <f t="shared" si="75"/>
        <v>0.16017019688680681</v>
      </c>
      <c r="AI114" s="95">
        <f t="shared" si="76"/>
        <v>1281.3615750944546</v>
      </c>
      <c r="AJ114" s="95">
        <f t="shared" si="77"/>
        <v>320.34039377361364</v>
      </c>
      <c r="AK114" s="95">
        <f t="shared" si="78"/>
        <v>0.16017019688680681</v>
      </c>
    </row>
    <row r="115" spans="9:37" x14ac:dyDescent="0.25">
      <c r="I115" s="90"/>
      <c r="J115" s="94">
        <f t="shared" si="62"/>
        <v>0.40736144020673476</v>
      </c>
      <c r="K115" s="94">
        <f t="shared" si="58"/>
        <v>0.3267924277496565</v>
      </c>
      <c r="L115" s="94">
        <f t="shared" si="59"/>
        <v>0.2658461320436088</v>
      </c>
      <c r="M115" s="98"/>
      <c r="N115" s="91"/>
      <c r="O115" s="95">
        <f t="shared" si="63"/>
        <v>0.16594334296730515</v>
      </c>
      <c r="P115" s="95">
        <f t="shared" si="64"/>
        <v>0.10679329083451447</v>
      </c>
      <c r="Q115" s="95">
        <f t="shared" si="65"/>
        <v>7.0674165922547882E-2</v>
      </c>
      <c r="R115" s="90"/>
      <c r="S115" s="90"/>
      <c r="T115" s="93">
        <f t="shared" si="66"/>
        <v>3000</v>
      </c>
      <c r="U115" s="93">
        <f t="shared" si="61"/>
        <v>2000</v>
      </c>
      <c r="V115" s="93">
        <f t="shared" si="61"/>
        <v>2</v>
      </c>
      <c r="W115" s="90"/>
      <c r="X115" s="95">
        <f t="shared" si="67"/>
        <v>0.16594334296730515</v>
      </c>
      <c r="Y115" s="96">
        <f t="shared" si="68"/>
        <v>497.83002890191545</v>
      </c>
      <c r="Z115" s="96">
        <f t="shared" si="69"/>
        <v>331.88668593461028</v>
      </c>
      <c r="AA115" s="96">
        <f t="shared" si="70"/>
        <v>0.33188668593461029</v>
      </c>
      <c r="AB115" s="90"/>
      <c r="AC115" s="94">
        <f t="shared" si="71"/>
        <v>0.10679329083451447</v>
      </c>
      <c r="AD115" s="97">
        <f t="shared" si="72"/>
        <v>320.37987250354342</v>
      </c>
      <c r="AE115" s="97">
        <f t="shared" si="73"/>
        <v>213.58658166902893</v>
      </c>
      <c r="AF115" s="97">
        <f t="shared" si="74"/>
        <v>0.21358658166902894</v>
      </c>
      <c r="AG115" s="90"/>
      <c r="AH115" s="95">
        <f t="shared" si="75"/>
        <v>7.0674165922547882E-2</v>
      </c>
      <c r="AI115" s="95">
        <f t="shared" si="76"/>
        <v>212.02249776764364</v>
      </c>
      <c r="AJ115" s="95">
        <f t="shared" si="77"/>
        <v>141.34833184509577</v>
      </c>
      <c r="AK115" s="95">
        <f t="shared" si="78"/>
        <v>0.14134833184509576</v>
      </c>
    </row>
    <row r="116" spans="9:37" x14ac:dyDescent="0.25">
      <c r="I116" s="90"/>
      <c r="J116" s="94">
        <f t="shared" si="62"/>
        <v>0.26310906184434824</v>
      </c>
      <c r="K116" s="94">
        <f t="shared" si="58"/>
        <v>0.33314158049312043</v>
      </c>
      <c r="L116" s="94">
        <f t="shared" si="59"/>
        <v>0.40374935766253134</v>
      </c>
      <c r="M116" s="98"/>
      <c r="N116" s="91"/>
      <c r="O116" s="95">
        <f t="shared" si="63"/>
        <v>6.9226378424613058E-2</v>
      </c>
      <c r="P116" s="95">
        <f t="shared" si="64"/>
        <v>0.11098331265345424</v>
      </c>
      <c r="Q116" s="95">
        <f t="shared" si="65"/>
        <v>0.16301354381290664</v>
      </c>
      <c r="R116" s="90"/>
      <c r="S116" s="90"/>
      <c r="T116" s="93">
        <f t="shared" si="66"/>
        <v>7000</v>
      </c>
      <c r="U116" s="93">
        <f t="shared" si="61"/>
        <v>3000</v>
      </c>
      <c r="V116" s="93">
        <f t="shared" si="61"/>
        <v>1</v>
      </c>
      <c r="W116" s="90"/>
      <c r="X116" s="95">
        <f t="shared" si="67"/>
        <v>6.9226378424613058E-2</v>
      </c>
      <c r="Y116" s="96">
        <f t="shared" si="68"/>
        <v>484.5846489722914</v>
      </c>
      <c r="Z116" s="96">
        <f t="shared" si="69"/>
        <v>207.67913527383917</v>
      </c>
      <c r="AA116" s="96">
        <f t="shared" si="70"/>
        <v>6.9226378424613058E-2</v>
      </c>
      <c r="AB116" s="90"/>
      <c r="AC116" s="94">
        <f t="shared" si="71"/>
        <v>0.11098331265345424</v>
      </c>
      <c r="AD116" s="97">
        <f t="shared" si="72"/>
        <v>776.8831885741796</v>
      </c>
      <c r="AE116" s="97">
        <f t="shared" si="73"/>
        <v>332.94993796036272</v>
      </c>
      <c r="AF116" s="97">
        <f t="shared" si="74"/>
        <v>0.11098331265345424</v>
      </c>
      <c r="AG116" s="90"/>
      <c r="AH116" s="95">
        <f t="shared" si="75"/>
        <v>0.16301354381290664</v>
      </c>
      <c r="AI116" s="95">
        <f t="shared" si="76"/>
        <v>1141.0948066903466</v>
      </c>
      <c r="AJ116" s="95">
        <f t="shared" si="77"/>
        <v>489.04063143871991</v>
      </c>
      <c r="AK116" s="95">
        <f t="shared" si="78"/>
        <v>0.16301354381290664</v>
      </c>
    </row>
    <row r="117" spans="9:37" x14ac:dyDescent="0.25">
      <c r="I117" s="90"/>
      <c r="J117" s="94">
        <f t="shared" si="62"/>
        <v>0.25235398173187845</v>
      </c>
      <c r="K117" s="94">
        <f t="shared" si="58"/>
        <v>0.30597913047928393</v>
      </c>
      <c r="L117" s="94">
        <f t="shared" si="59"/>
        <v>0.44166688778883761</v>
      </c>
      <c r="M117" s="98"/>
      <c r="N117" s="91"/>
      <c r="O117" s="95">
        <f t="shared" si="63"/>
        <v>6.3682532095933247E-2</v>
      </c>
      <c r="P117" s="95">
        <f t="shared" si="64"/>
        <v>9.3623228288858662E-2</v>
      </c>
      <c r="Q117" s="95">
        <f t="shared" si="65"/>
        <v>0.19506963976907768</v>
      </c>
      <c r="R117" s="90"/>
      <c r="S117" s="90"/>
      <c r="T117" s="93">
        <f t="shared" si="66"/>
        <v>7000</v>
      </c>
      <c r="U117" s="93">
        <f t="shared" si="61"/>
        <v>2000</v>
      </c>
      <c r="V117" s="93">
        <f t="shared" si="61"/>
        <v>1</v>
      </c>
      <c r="W117" s="90"/>
      <c r="X117" s="95">
        <f t="shared" si="67"/>
        <v>6.3682532095933247E-2</v>
      </c>
      <c r="Y117" s="96">
        <f t="shared" si="68"/>
        <v>445.77772467153272</v>
      </c>
      <c r="Z117" s="96">
        <f t="shared" si="69"/>
        <v>127.36506419186649</v>
      </c>
      <c r="AA117" s="96">
        <f t="shared" si="70"/>
        <v>6.3682532095933247E-2</v>
      </c>
      <c r="AB117" s="90"/>
      <c r="AC117" s="94">
        <f t="shared" si="71"/>
        <v>9.3623228288858662E-2</v>
      </c>
      <c r="AD117" s="97">
        <f t="shared" si="72"/>
        <v>655.36259802201062</v>
      </c>
      <c r="AE117" s="97">
        <f t="shared" si="73"/>
        <v>187.24645657771731</v>
      </c>
      <c r="AF117" s="97">
        <f t="shared" si="74"/>
        <v>9.3623228288858662E-2</v>
      </c>
      <c r="AG117" s="90"/>
      <c r="AH117" s="95">
        <f t="shared" si="75"/>
        <v>0.19506963976907768</v>
      </c>
      <c r="AI117" s="95">
        <f t="shared" si="76"/>
        <v>1365.4874783835437</v>
      </c>
      <c r="AJ117" s="95">
        <f t="shared" si="77"/>
        <v>390.13927953815534</v>
      </c>
      <c r="AK117" s="95">
        <f t="shared" si="78"/>
        <v>0.19506963976907768</v>
      </c>
    </row>
    <row r="118" spans="9:37" x14ac:dyDescent="0.25">
      <c r="I118" s="90"/>
      <c r="J118" s="94">
        <f t="shared" si="62"/>
        <v>0.30139217935808599</v>
      </c>
      <c r="K118" s="94">
        <f t="shared" si="58"/>
        <v>0.32762586582008774</v>
      </c>
      <c r="L118" s="94">
        <f t="shared" si="59"/>
        <v>0.37098195482182617</v>
      </c>
      <c r="M118" s="98"/>
      <c r="N118" s="91"/>
      <c r="O118" s="95">
        <f t="shared" si="63"/>
        <v>9.0837245778216669E-2</v>
      </c>
      <c r="P118" s="95">
        <f t="shared" si="64"/>
        <v>0.10733870795436214</v>
      </c>
      <c r="Q118" s="95">
        <f t="shared" si="65"/>
        <v>0.13762761080342348</v>
      </c>
      <c r="R118" s="90"/>
      <c r="S118" s="90"/>
      <c r="T118" s="93">
        <f t="shared" si="66"/>
        <v>10000</v>
      </c>
      <c r="U118" s="93">
        <f t="shared" si="61"/>
        <v>2000</v>
      </c>
      <c r="V118" s="93">
        <f t="shared" si="61"/>
        <v>1</v>
      </c>
      <c r="W118" s="90"/>
      <c r="X118" s="95">
        <f t="shared" si="67"/>
        <v>9.0837245778216669E-2</v>
      </c>
      <c r="Y118" s="96">
        <f t="shared" si="68"/>
        <v>908.37245778216663</v>
      </c>
      <c r="Z118" s="96">
        <f t="shared" si="69"/>
        <v>181.67449155643334</v>
      </c>
      <c r="AA118" s="96">
        <f t="shared" si="70"/>
        <v>9.0837245778216669E-2</v>
      </c>
      <c r="AB118" s="90"/>
      <c r="AC118" s="94">
        <f t="shared" si="71"/>
        <v>0.10733870795436214</v>
      </c>
      <c r="AD118" s="97">
        <f t="shared" si="72"/>
        <v>1073.3870795436214</v>
      </c>
      <c r="AE118" s="97">
        <f t="shared" si="73"/>
        <v>214.67741590872427</v>
      </c>
      <c r="AF118" s="97">
        <f t="shared" si="74"/>
        <v>0.10733870795436214</v>
      </c>
      <c r="AG118" s="90"/>
      <c r="AH118" s="95">
        <f t="shared" si="75"/>
        <v>0.13762761080342348</v>
      </c>
      <c r="AI118" s="95">
        <f t="shared" si="76"/>
        <v>1376.2761080342348</v>
      </c>
      <c r="AJ118" s="95">
        <f>(AH118*U118)</f>
        <v>275.25522160684693</v>
      </c>
      <c r="AK118" s="95">
        <f t="shared" si="78"/>
        <v>0.13762761080342348</v>
      </c>
    </row>
    <row r="119" spans="9:37" x14ac:dyDescent="0.25">
      <c r="I119" s="90"/>
      <c r="J119" s="98"/>
      <c r="K119" s="90"/>
      <c r="L119" s="90"/>
      <c r="M119" s="90"/>
      <c r="N119" s="112" t="s">
        <v>55</v>
      </c>
      <c r="O119" s="105">
        <f>SUM(O109:O118)</f>
        <v>1.2917321958010657</v>
      </c>
      <c r="P119" s="105">
        <f t="shared" ref="P119:Q119" si="79">SUM(P109:P118)</f>
        <v>1.0444964918996591</v>
      </c>
      <c r="Q119" s="105">
        <f t="shared" si="79"/>
        <v>1.1267977477198348</v>
      </c>
      <c r="R119" s="90"/>
      <c r="S119" s="90"/>
      <c r="T119" s="90"/>
      <c r="U119" s="90"/>
      <c r="V119" s="90"/>
      <c r="W119" s="90"/>
      <c r="X119" s="103" t="s">
        <v>55</v>
      </c>
      <c r="Y119" s="104">
        <f>SUM(Y109:Y118)</f>
        <v>6139.3905131933388</v>
      </c>
      <c r="Z119" s="104">
        <f t="shared" ref="Z119" si="80">SUM(Z109:Z118)</f>
        <v>2977.6005896649854</v>
      </c>
      <c r="AA119" s="104">
        <f>SUM(AA109:AA118)</f>
        <v>1.4576755387683709</v>
      </c>
      <c r="AB119" s="99"/>
      <c r="AC119" s="103" t="s">
        <v>55</v>
      </c>
      <c r="AD119" s="104">
        <f>SUM(AD109:AD118)</f>
        <v>5674.8936120498811</v>
      </c>
      <c r="AE119" s="104">
        <f t="shared" ref="AE119:AF119" si="81">SUM(AE109:AE118)</f>
        <v>2569.8658531889655</v>
      </c>
      <c r="AF119" s="104">
        <f t="shared" si="81"/>
        <v>1.1512897827341737</v>
      </c>
      <c r="AG119" s="99"/>
      <c r="AH119" s="103" t="s">
        <v>55</v>
      </c>
      <c r="AI119" s="105">
        <f>SUM(AI109:AI118)</f>
        <v>7033.1388327186742</v>
      </c>
      <c r="AJ119" s="105">
        <f t="shared" ref="AJ119:AK119" si="82">SUM(AJ109:AJ118)</f>
        <v>2745.7000878264867</v>
      </c>
      <c r="AK119" s="105">
        <f t="shared" si="82"/>
        <v>1.1974719136423828</v>
      </c>
    </row>
    <row r="120" spans="9:37" x14ac:dyDescent="0.25">
      <c r="J120" s="77"/>
    </row>
    <row r="123" spans="9:37" x14ac:dyDescent="0.25">
      <c r="I123" s="113" t="s">
        <v>62</v>
      </c>
      <c r="J123" s="107"/>
      <c r="K123" s="107"/>
      <c r="L123" s="107"/>
      <c r="M123" s="107"/>
      <c r="N123" s="107"/>
      <c r="O123" s="107"/>
      <c r="P123" s="107"/>
      <c r="Q123" s="107"/>
    </row>
    <row r="124" spans="9:37" x14ac:dyDescent="0.25">
      <c r="I124" s="113" t="s">
        <v>96</v>
      </c>
      <c r="J124" s="107"/>
      <c r="K124" s="107"/>
      <c r="L124" s="166" t="s">
        <v>69</v>
      </c>
      <c r="M124" s="166"/>
      <c r="N124" s="166"/>
      <c r="O124" s="107"/>
      <c r="P124" s="107"/>
      <c r="Q124" s="107"/>
    </row>
    <row r="125" spans="9:37" x14ac:dyDescent="0.25">
      <c r="I125" s="107"/>
      <c r="J125" s="107"/>
      <c r="K125" s="107"/>
      <c r="L125" s="107"/>
      <c r="M125" s="107"/>
      <c r="N125" s="107"/>
      <c r="O125" s="107"/>
      <c r="P125" s="107"/>
      <c r="Q125" s="107"/>
    </row>
    <row r="126" spans="9:37" x14ac:dyDescent="0.25">
      <c r="I126" s="108"/>
      <c r="J126" s="167" t="s">
        <v>68</v>
      </c>
      <c r="K126" s="168"/>
      <c r="L126" s="169"/>
      <c r="M126" s="107"/>
      <c r="N126" s="108"/>
      <c r="O126" s="167" t="s">
        <v>72</v>
      </c>
      <c r="P126" s="168"/>
      <c r="Q126" s="169"/>
    </row>
    <row r="127" spans="9:37" x14ac:dyDescent="0.25">
      <c r="I127" s="108"/>
      <c r="J127" s="108" t="s">
        <v>38</v>
      </c>
      <c r="K127" s="108" t="s">
        <v>39</v>
      </c>
      <c r="L127" s="108" t="s">
        <v>41</v>
      </c>
      <c r="M127" s="107"/>
      <c r="N127" s="170" t="s">
        <v>64</v>
      </c>
      <c r="O127" s="170" t="s">
        <v>38</v>
      </c>
      <c r="P127" s="170" t="s">
        <v>39</v>
      </c>
      <c r="Q127" s="170" t="s">
        <v>41</v>
      </c>
    </row>
    <row r="128" spans="9:37" x14ac:dyDescent="0.25">
      <c r="I128" s="108" t="s">
        <v>64</v>
      </c>
      <c r="J128" s="109">
        <f>(O119)</f>
        <v>1.2917321958010657</v>
      </c>
      <c r="K128" s="109">
        <f t="shared" ref="K128:L128" si="83">(P119)</f>
        <v>1.0444964918996591</v>
      </c>
      <c r="L128" s="109">
        <f t="shared" si="83"/>
        <v>1.1267977477198348</v>
      </c>
      <c r="M128" s="107"/>
      <c r="N128" s="171"/>
      <c r="O128" s="171"/>
      <c r="P128" s="171"/>
      <c r="Q128" s="171"/>
    </row>
    <row r="129" spans="9:32" x14ac:dyDescent="0.25">
      <c r="I129" s="108" t="s">
        <v>65</v>
      </c>
      <c r="J129" s="108">
        <f>(Y119)</f>
        <v>6139.3905131933388</v>
      </c>
      <c r="K129" s="110">
        <f>(AD119)</f>
        <v>5674.8936120498811</v>
      </c>
      <c r="L129" s="110">
        <f>(AA119)</f>
        <v>1.4576755387683709</v>
      </c>
      <c r="M129" s="107"/>
      <c r="N129" s="109">
        <f>(J128)</f>
        <v>1.2917321958010657</v>
      </c>
      <c r="O129" s="67">
        <f>(J129/N129)</f>
        <v>4752.8354043896888</v>
      </c>
      <c r="P129" s="67">
        <f>(J130/N129)</f>
        <v>2305.1222221943854</v>
      </c>
      <c r="Q129" s="67">
        <f>(J131/N129)</f>
        <v>1.1284657481687956</v>
      </c>
    </row>
    <row r="130" spans="9:32" x14ac:dyDescent="0.25">
      <c r="I130" s="108" t="s">
        <v>66</v>
      </c>
      <c r="J130" s="110">
        <f>(Z119)</f>
        <v>2977.6005896649854</v>
      </c>
      <c r="K130" s="110">
        <f>(AE119)</f>
        <v>2569.8658531889655</v>
      </c>
      <c r="L130" s="109">
        <f>(AJ119)</f>
        <v>2745.7000878264867</v>
      </c>
      <c r="M130" s="107"/>
      <c r="N130" s="109">
        <f>(K128)</f>
        <v>1.0444964918996591</v>
      </c>
      <c r="O130" s="67">
        <f>(K129/N130)</f>
        <v>5433.1380297206852</v>
      </c>
      <c r="P130" s="68">
        <f>(K130/N130)</f>
        <v>2460.3872517705336</v>
      </c>
      <c r="Q130" s="68">
        <f>(K131/N130)</f>
        <v>1.1022438003983013</v>
      </c>
    </row>
    <row r="131" spans="9:32" x14ac:dyDescent="0.25">
      <c r="I131" s="108" t="s">
        <v>67</v>
      </c>
      <c r="J131" s="110">
        <f>(AA119)</f>
        <v>1.4576755387683709</v>
      </c>
      <c r="K131" s="110">
        <f>(AF119)</f>
        <v>1.1512897827341737</v>
      </c>
      <c r="L131" s="109">
        <f>(AK119)</f>
        <v>1.1974719136423828</v>
      </c>
      <c r="M131" s="107"/>
      <c r="N131" s="109">
        <f>(L128)</f>
        <v>1.1267977477198348</v>
      </c>
      <c r="O131" s="67">
        <f>(L129/N131)</f>
        <v>1.2936443489686535</v>
      </c>
      <c r="P131" s="68">
        <f>(L130/N131)</f>
        <v>2436.7284132246714</v>
      </c>
      <c r="Q131" s="68">
        <f>(L131/N131)</f>
        <v>1.0627212523858545</v>
      </c>
    </row>
    <row r="132" spans="9:32" x14ac:dyDescent="0.25">
      <c r="I132" s="111"/>
      <c r="J132" s="111"/>
      <c r="K132" s="111"/>
      <c r="L132" s="111"/>
      <c r="M132" s="107"/>
      <c r="N132" s="107"/>
      <c r="O132" s="107"/>
      <c r="P132" s="107"/>
      <c r="Q132" s="107"/>
    </row>
    <row r="136" spans="9:32" x14ac:dyDescent="0.25">
      <c r="I136" s="114" t="s">
        <v>70</v>
      </c>
    </row>
    <row r="137" spans="9:32" x14ac:dyDescent="0.25">
      <c r="I137" s="114" t="s">
        <v>96</v>
      </c>
      <c r="J137" s="152" t="s">
        <v>47</v>
      </c>
      <c r="K137" s="153"/>
      <c r="L137" s="154"/>
      <c r="M137" s="43"/>
      <c r="N137" s="43"/>
      <c r="O137" s="152" t="s">
        <v>72</v>
      </c>
      <c r="P137" s="153"/>
      <c r="Q137" s="154"/>
      <c r="R137" s="43"/>
      <c r="S137" s="43"/>
      <c r="T137" s="152" t="s">
        <v>73</v>
      </c>
      <c r="U137" s="153"/>
      <c r="V137" s="154"/>
      <c r="W137" s="43"/>
      <c r="X137" s="43"/>
      <c r="Y137" s="152" t="s">
        <v>74</v>
      </c>
      <c r="Z137" s="153"/>
      <c r="AA137" s="154"/>
      <c r="AB137" s="55"/>
      <c r="AC137" s="43"/>
      <c r="AD137" s="152" t="s">
        <v>80</v>
      </c>
      <c r="AE137" s="154"/>
      <c r="AF137" s="59"/>
    </row>
    <row r="138" spans="9:32" ht="15.75" thickBot="1" x14ac:dyDescent="0.3">
      <c r="I138" s="43"/>
      <c r="J138" s="44" t="s">
        <v>48</v>
      </c>
      <c r="K138" s="44" t="s">
        <v>49</v>
      </c>
      <c r="L138" s="44" t="s">
        <v>50</v>
      </c>
      <c r="M138" s="43"/>
      <c r="N138" s="43"/>
      <c r="O138" s="43"/>
      <c r="P138" s="43"/>
      <c r="Q138" s="43"/>
      <c r="R138" s="43"/>
      <c r="S138" s="43"/>
      <c r="T138" s="44" t="s">
        <v>38</v>
      </c>
      <c r="U138" s="44" t="s">
        <v>39</v>
      </c>
      <c r="V138" s="44" t="s">
        <v>41</v>
      </c>
      <c r="W138" s="43"/>
      <c r="X138" s="43"/>
      <c r="Y138" s="45" t="s">
        <v>75</v>
      </c>
      <c r="Z138" s="45" t="s">
        <v>76</v>
      </c>
      <c r="AA138" s="45" t="s">
        <v>77</v>
      </c>
      <c r="AB138" s="61" t="s">
        <v>55</v>
      </c>
      <c r="AC138" s="43"/>
      <c r="AD138" s="63" t="s">
        <v>81</v>
      </c>
      <c r="AE138" s="58">
        <f>(AE65)</f>
        <v>44886759.407833241</v>
      </c>
      <c r="AF138" s="42"/>
    </row>
    <row r="139" spans="9:32" ht="16.5" thickTop="1" thickBot="1" x14ac:dyDescent="0.3">
      <c r="I139" s="43"/>
      <c r="J139" s="100">
        <f>J66</f>
        <v>8000</v>
      </c>
      <c r="K139" s="46">
        <f>K66</f>
        <v>5000</v>
      </c>
      <c r="L139" s="47">
        <f>L66</f>
        <v>1</v>
      </c>
      <c r="M139" s="43"/>
      <c r="N139" s="45" t="s">
        <v>75</v>
      </c>
      <c r="O139" s="101">
        <f>(O129)</f>
        <v>4752.8354043896888</v>
      </c>
      <c r="P139" s="101">
        <f t="shared" ref="P139:Q139" si="84">(P129)</f>
        <v>2305.1222221943854</v>
      </c>
      <c r="Q139" s="101">
        <f t="shared" si="84"/>
        <v>1.1284657481687956</v>
      </c>
      <c r="R139" s="43"/>
      <c r="S139" s="43"/>
      <c r="T139" s="62">
        <f>(O109)</f>
        <v>9.3153522355958751E-2</v>
      </c>
      <c r="U139" s="62">
        <f t="shared" ref="U139:V148" si="85">(P109)</f>
        <v>0.1182041022441582</v>
      </c>
      <c r="V139" s="62">
        <f t="shared" si="85"/>
        <v>0.12318776459508426</v>
      </c>
      <c r="W139" s="43"/>
      <c r="X139" s="43"/>
      <c r="Y139" s="74">
        <f>((J139 - O139)^2 + (K139 - P139)^2 + (L139 - Q139)^2) * T139</f>
        <v>1658732.9945857399</v>
      </c>
      <c r="Z139" s="74">
        <f>((J139 -O140)^2 + (K139 - P140)^2 + (L139 - Q140)^2) * U139</f>
        <v>1541193.9383289288</v>
      </c>
      <c r="AA139" s="75">
        <f>((J139 -O141)^2 + (K139 - P141)^2 + (L139 - Q141)^2) * V139</f>
        <v>8690855.4744447041</v>
      </c>
      <c r="AB139" s="76">
        <f>SUM(Y139:AA139)</f>
        <v>11890782.407359373</v>
      </c>
      <c r="AC139" s="43"/>
      <c r="AD139" s="63" t="s">
        <v>108</v>
      </c>
      <c r="AE139" s="102">
        <f>(AB149)</f>
        <v>83074936.312895596</v>
      </c>
      <c r="AF139" s="42"/>
    </row>
    <row r="140" spans="9:32" ht="16.5" thickTop="1" thickBot="1" x14ac:dyDescent="0.3">
      <c r="I140" s="43"/>
      <c r="J140" s="100">
        <f t="shared" ref="J140:L148" si="86">J67</f>
        <v>4000</v>
      </c>
      <c r="K140" s="46">
        <f t="shared" si="86"/>
        <v>3000</v>
      </c>
      <c r="L140" s="47">
        <f t="shared" si="86"/>
        <v>1</v>
      </c>
      <c r="M140" s="43"/>
      <c r="N140" s="45" t="s">
        <v>76</v>
      </c>
      <c r="O140" s="101">
        <f t="shared" ref="O140:Q140" si="87">(O130)</f>
        <v>5433.1380297206852</v>
      </c>
      <c r="P140" s="101">
        <f t="shared" si="87"/>
        <v>2460.3872517705336</v>
      </c>
      <c r="Q140" s="101">
        <f t="shared" si="87"/>
        <v>1.1022438003983013</v>
      </c>
      <c r="R140" s="43"/>
      <c r="S140" s="43"/>
      <c r="T140" s="62">
        <f t="shared" ref="T140:T148" si="88">(O110)</f>
        <v>0.18753228926885898</v>
      </c>
      <c r="U140" s="62">
        <f t="shared" si="85"/>
        <v>0.12196025606094639</v>
      </c>
      <c r="V140" s="62">
        <f t="shared" si="85"/>
        <v>4.740283848190234E-2</v>
      </c>
      <c r="W140" s="43"/>
      <c r="X140" s="43"/>
      <c r="Y140" s="74">
        <f>((J140-O139)^2 + (K140-P139)^2 + (L140-Q139)^2) * T140</f>
        <v>196836.94547268891</v>
      </c>
      <c r="Z140" s="74">
        <f>((J140 -O140)^2 + (K140 - P140)^2 + (L140 - Q140)^2) * U140</f>
        <v>286004.91578827152</v>
      </c>
      <c r="AA140" s="75">
        <f>((J140 -O141)^2 + (K140 - P141)^2 + (L140 - Q141)^2) * V140</f>
        <v>772994.6458265034</v>
      </c>
      <c r="AB140" s="76">
        <f t="shared" ref="AB140:AB148" si="89">SUM(Y140:AA140)</f>
        <v>1255836.507087464</v>
      </c>
      <c r="AC140" s="43"/>
      <c r="AD140" s="63" t="s">
        <v>117</v>
      </c>
      <c r="AE140" s="121">
        <f>(-1*(AE139-AE138))</f>
        <v>-38188176.905062355</v>
      </c>
      <c r="AF140" s="42"/>
    </row>
    <row r="141" spans="9:32" ht="16.5" thickTop="1" thickBot="1" x14ac:dyDescent="0.3">
      <c r="I141" s="43"/>
      <c r="J141" s="100">
        <f t="shared" si="86"/>
        <v>5000</v>
      </c>
      <c r="K141" s="46">
        <f t="shared" si="86"/>
        <v>2000</v>
      </c>
      <c r="L141" s="47">
        <f t="shared" si="86"/>
        <v>1</v>
      </c>
      <c r="M141" s="43"/>
      <c r="N141" s="45" t="s">
        <v>77</v>
      </c>
      <c r="O141" s="101">
        <f t="shared" ref="O141:Q141" si="90">(O131)</f>
        <v>1.2936443489686535</v>
      </c>
      <c r="P141" s="101">
        <f t="shared" si="90"/>
        <v>2436.7284132246714</v>
      </c>
      <c r="Q141" s="101">
        <f t="shared" si="90"/>
        <v>1.0627212523858545</v>
      </c>
      <c r="R141" s="43"/>
      <c r="S141" s="43"/>
      <c r="T141" s="62">
        <f t="shared" si="88"/>
        <v>0.26598630054323391</v>
      </c>
      <c r="U141" s="62">
        <f t="shared" si="85"/>
        <v>6.5366864527286767E-2</v>
      </c>
      <c r="V141" s="62">
        <f t="shared" si="85"/>
        <v>5.2254283732501593E-2</v>
      </c>
      <c r="W141" s="43"/>
      <c r="X141" s="43"/>
      <c r="Y141" s="74">
        <f>((J141 - O139)^2 + (K141 - P139)^2 + (L141 -Q139)^2) * T141</f>
        <v>41012.407546528433</v>
      </c>
      <c r="Z141" s="74">
        <f>((J141 -O140)^2 + (K141 - P140)^2 + (L141 - Q140)^2) * U141</f>
        <v>26118.31023368342</v>
      </c>
      <c r="AA141" s="75">
        <f>((J141 -O141)^2 + (K141 - P141)^2 + (L141 - Q141)^2) * V141</f>
        <v>1315647.7451079346</v>
      </c>
      <c r="AB141" s="76">
        <f t="shared" si="89"/>
        <v>1382778.4628881465</v>
      </c>
      <c r="AC141" s="43"/>
      <c r="AD141" s="43"/>
      <c r="AE141" s="43"/>
      <c r="AF141" s="43"/>
    </row>
    <row r="142" spans="9:32" ht="16.5" thickTop="1" thickBot="1" x14ac:dyDescent="0.3">
      <c r="I142" s="43"/>
      <c r="J142" s="100">
        <f t="shared" si="86"/>
        <v>2000</v>
      </c>
      <c r="K142" s="46">
        <f t="shared" si="86"/>
        <v>1000</v>
      </c>
      <c r="L142" s="47">
        <f t="shared" si="86"/>
        <v>1</v>
      </c>
      <c r="M142" s="43"/>
      <c r="N142" s="43"/>
      <c r="O142" s="55"/>
      <c r="P142" s="55"/>
      <c r="Q142" s="55"/>
      <c r="R142" s="43"/>
      <c r="S142" s="43"/>
      <c r="T142" s="62">
        <f t="shared" si="88"/>
        <v>0.14208303669849379</v>
      </c>
      <c r="U142" s="62">
        <f t="shared" si="85"/>
        <v>0.10668300605722832</v>
      </c>
      <c r="V142" s="62">
        <f t="shared" si="85"/>
        <v>8.7875083693244427E-2</v>
      </c>
      <c r="W142" s="43"/>
      <c r="X142" s="43"/>
      <c r="Y142" s="74">
        <f>((J142-O139)^2 + (K142-P139)^2 + (L142-Q139)^2) * T142</f>
        <v>1318736.1455934218</v>
      </c>
      <c r="Z142" s="74">
        <f>((J142 -O140)^2 + (K142 - P140)^2 + (L142 - Q140)^2) * U142</f>
        <v>1484938.6484983582</v>
      </c>
      <c r="AA142" s="75">
        <f>((J142 -O141)^2 + (K142 - P141)^2 + (L142 - Q141)^2) * V142</f>
        <v>532436.50588553492</v>
      </c>
      <c r="AB142" s="76">
        <f t="shared" si="89"/>
        <v>3336111.2999773147</v>
      </c>
      <c r="AC142" s="43"/>
      <c r="AD142" s="43"/>
      <c r="AE142" s="43"/>
      <c r="AF142" s="43"/>
    </row>
    <row r="143" spans="9:32" ht="16.5" thickTop="1" thickBot="1" x14ac:dyDescent="0.3">
      <c r="I143" s="43"/>
      <c r="J143" s="100">
        <f t="shared" si="86"/>
        <v>500</v>
      </c>
      <c r="K143" s="46">
        <f t="shared" si="86"/>
        <v>2000</v>
      </c>
      <c r="L143" s="47">
        <f t="shared" si="86"/>
        <v>1</v>
      </c>
      <c r="M143" s="43"/>
      <c r="N143" s="43"/>
      <c r="O143" s="55"/>
      <c r="P143" s="55"/>
      <c r="Q143" s="55"/>
      <c r="R143" s="43"/>
      <c r="S143" s="43"/>
      <c r="T143" s="62">
        <f t="shared" si="88"/>
        <v>0.13505728540245951</v>
      </c>
      <c r="U143" s="62">
        <f t="shared" si="85"/>
        <v>0.11108574530296211</v>
      </c>
      <c r="V143" s="62">
        <f t="shared" si="85"/>
        <v>8.9522620022339613E-2</v>
      </c>
      <c r="W143" s="43"/>
      <c r="X143" s="43"/>
      <c r="Y143" s="74">
        <f>((J143 - O139)^2 + (K143 -P139)^2 + (L143 - Q139)^2) * T143</f>
        <v>2455302.088036119</v>
      </c>
      <c r="Z143" s="74">
        <f>((J143 -O140)^2 + (K143 - P140)^2 + (L143 - Q140)^2) * U143</f>
        <v>2726911.4641777705</v>
      </c>
      <c r="AA143" s="75">
        <f>((J143 -O141)^2 + (K143 - P141)^2 + (L143 - Q141)^AA675) * V143</f>
        <v>39339.886038827433</v>
      </c>
      <c r="AB143" s="76">
        <f t="shared" si="89"/>
        <v>5221553.4382527173</v>
      </c>
      <c r="AC143" s="43"/>
      <c r="AD143" s="152" t="s">
        <v>84</v>
      </c>
      <c r="AE143" s="153"/>
      <c r="AF143" s="154"/>
    </row>
    <row r="144" spans="9:32" ht="16.5" thickTop="1" thickBot="1" x14ac:dyDescent="0.3">
      <c r="I144" s="43"/>
      <c r="J144" s="100">
        <f t="shared" si="86"/>
        <v>8000</v>
      </c>
      <c r="K144" s="46">
        <f t="shared" si="86"/>
        <v>2000</v>
      </c>
      <c r="L144" s="47">
        <f t="shared" si="86"/>
        <v>1</v>
      </c>
      <c r="M144" s="43"/>
      <c r="N144" s="43"/>
      <c r="O144" s="55"/>
      <c r="P144" s="55"/>
      <c r="Q144" s="55"/>
      <c r="R144" s="43"/>
      <c r="S144" s="43"/>
      <c r="T144" s="62">
        <f t="shared" si="88"/>
        <v>7.8230262265992542E-2</v>
      </c>
      <c r="U144" s="62">
        <f t="shared" si="85"/>
        <v>0.1024579779758879</v>
      </c>
      <c r="V144" s="62">
        <f t="shared" si="85"/>
        <v>0.16017019688680681</v>
      </c>
      <c r="W144" s="43"/>
      <c r="X144" s="43"/>
      <c r="Y144" s="74">
        <f>((J144-O139)^2 + (K144-P139)^2 + (L144-Q139)^2) * T144</f>
        <v>832149.18543574458</v>
      </c>
      <c r="Z144" s="74">
        <f>((J144 -O140)^2 + (K144 - P140)^2 + (L144 - Q140)^2) * U144</f>
        <v>696789.74194150139</v>
      </c>
      <c r="AA144" s="75">
        <f>((J144 -O141)^2 + (K144 - P141)^2 + (L144 - Q141)^2) * V144</f>
        <v>10278127.152161436</v>
      </c>
      <c r="AB144" s="76">
        <f t="shared" si="89"/>
        <v>11807066.079538682</v>
      </c>
      <c r="AC144" s="43"/>
      <c r="AD144" s="152" t="s">
        <v>85</v>
      </c>
      <c r="AE144" s="153"/>
      <c r="AF144" s="154"/>
    </row>
    <row r="145" spans="9:32" ht="16.5" thickTop="1" thickBot="1" x14ac:dyDescent="0.3">
      <c r="I145" s="43"/>
      <c r="J145" s="100">
        <f t="shared" si="86"/>
        <v>3000</v>
      </c>
      <c r="K145" s="46">
        <f t="shared" si="86"/>
        <v>2000</v>
      </c>
      <c r="L145" s="47">
        <f t="shared" si="86"/>
        <v>2</v>
      </c>
      <c r="M145" s="43"/>
      <c r="N145" s="43"/>
      <c r="O145" s="55"/>
      <c r="P145" s="55"/>
      <c r="Q145" s="55"/>
      <c r="R145" s="43"/>
      <c r="S145" s="43"/>
      <c r="T145" s="62">
        <f t="shared" si="88"/>
        <v>0.16594334296730515</v>
      </c>
      <c r="U145" s="62">
        <f t="shared" si="85"/>
        <v>0.10679329083451447</v>
      </c>
      <c r="V145" s="62">
        <f t="shared" si="85"/>
        <v>7.0674165922547882E-2</v>
      </c>
      <c r="W145" s="43"/>
      <c r="X145" s="43"/>
      <c r="Y145" s="74">
        <f>((J145 - O139)^2 + (K145 - P139)^2 + (L145 - Q139)^2) * T145</f>
        <v>525299.00963234156</v>
      </c>
      <c r="Z145" s="74">
        <f>((J145 -O140)^2 + (K145 - P140)^2 + (L145 - Q140)^2) * U145</f>
        <v>654869.05024422309</v>
      </c>
      <c r="AA145" s="75">
        <f>((J145 -O141)^2 + (K145 - P141)^2 + (L145 - Q141)^2) * V145</f>
        <v>648998.91455312027</v>
      </c>
      <c r="AB145" s="76">
        <f t="shared" si="89"/>
        <v>1829166.9744296849</v>
      </c>
      <c r="AC145" s="43"/>
      <c r="AD145" s="43"/>
      <c r="AE145" s="43"/>
      <c r="AF145" s="43"/>
    </row>
    <row r="146" spans="9:32" ht="16.5" thickTop="1" thickBot="1" x14ac:dyDescent="0.3">
      <c r="I146" s="43"/>
      <c r="J146" s="100">
        <f t="shared" si="86"/>
        <v>7000</v>
      </c>
      <c r="K146" s="46">
        <f t="shared" si="86"/>
        <v>3000</v>
      </c>
      <c r="L146" s="47">
        <f t="shared" si="86"/>
        <v>1</v>
      </c>
      <c r="M146" s="43"/>
      <c r="N146" s="43"/>
      <c r="O146" s="55"/>
      <c r="P146" s="55"/>
      <c r="Q146" s="55"/>
      <c r="R146" s="43"/>
      <c r="S146" s="43"/>
      <c r="T146" s="62">
        <f t="shared" si="88"/>
        <v>6.9226378424613058E-2</v>
      </c>
      <c r="U146" s="62">
        <f t="shared" si="85"/>
        <v>0.11098331265345424</v>
      </c>
      <c r="V146" s="62">
        <f t="shared" si="85"/>
        <v>0.16301354381290664</v>
      </c>
      <c r="W146" s="43"/>
      <c r="X146" s="43"/>
      <c r="Y146" s="74">
        <f>((J146-O139)^2 + (K146-P139)^2 + (L146-Q139)^2) * T146</f>
        <v>383002.12864893023</v>
      </c>
      <c r="Z146" s="74">
        <f>((J146 -O140)^2 + (K146 - P140)^2 + (L146 - Q140)^2) * U146</f>
        <v>304786.63079660636</v>
      </c>
      <c r="AA146" s="75">
        <f>((J146 -O141)^2 + (K146 - P141)^2 + (L146 - Q141)^2) * V146</f>
        <v>8036431.6812107833</v>
      </c>
      <c r="AB146" s="76">
        <f t="shared" si="89"/>
        <v>8724220.4406563193</v>
      </c>
      <c r="AC146" s="43"/>
      <c r="AD146" s="43"/>
      <c r="AE146" s="43"/>
      <c r="AF146" s="43"/>
    </row>
    <row r="147" spans="9:32" ht="16.5" thickTop="1" thickBot="1" x14ac:dyDescent="0.3">
      <c r="I147" s="43"/>
      <c r="J147" s="100">
        <f t="shared" si="86"/>
        <v>7000</v>
      </c>
      <c r="K147" s="46">
        <f t="shared" si="86"/>
        <v>2000</v>
      </c>
      <c r="L147" s="47">
        <f t="shared" si="86"/>
        <v>1</v>
      </c>
      <c r="M147" s="43"/>
      <c r="N147" s="43"/>
      <c r="O147" s="55"/>
      <c r="P147" s="55"/>
      <c r="Q147" s="55"/>
      <c r="R147" s="43"/>
      <c r="S147" s="43"/>
      <c r="T147" s="62">
        <f t="shared" si="88"/>
        <v>6.3682532095933247E-2</v>
      </c>
      <c r="U147" s="62">
        <f t="shared" si="85"/>
        <v>9.3623228288858662E-2</v>
      </c>
      <c r="V147" s="62">
        <f t="shared" si="85"/>
        <v>0.19506963976907768</v>
      </c>
      <c r="W147" s="43"/>
      <c r="X147" s="43"/>
      <c r="Y147" s="74">
        <f>((J147 - O139)^2 + (K147 - P139)^2 + (L147 - Q139)^2) * T147</f>
        <v>327509.60235878802</v>
      </c>
      <c r="Z147" s="74">
        <f>((J147 -O140)^2 + (K147 - P140)^2 + (L147 - Q140)^2) * U147</f>
        <v>249694.35439855285</v>
      </c>
      <c r="AA147" s="75">
        <f>((J147 -O141)^2 + (K147 - P141)^2 + (L147 - Q141)^2) * V147</f>
        <v>9592085.7309452947</v>
      </c>
      <c r="AB147" s="76">
        <f t="shared" si="89"/>
        <v>10169289.687702635</v>
      </c>
      <c r="AC147" s="43"/>
      <c r="AD147" s="155" t="s">
        <v>86</v>
      </c>
      <c r="AE147" s="155"/>
      <c r="AF147" s="43"/>
    </row>
    <row r="148" spans="9:32" ht="16.5" thickTop="1" thickBot="1" x14ac:dyDescent="0.3">
      <c r="I148" s="43"/>
      <c r="J148" s="100">
        <f t="shared" si="86"/>
        <v>10000</v>
      </c>
      <c r="K148" s="46">
        <f t="shared" si="86"/>
        <v>2000</v>
      </c>
      <c r="L148" s="47">
        <f t="shared" si="86"/>
        <v>1</v>
      </c>
      <c r="M148" s="43"/>
      <c r="N148" s="43"/>
      <c r="O148" s="55"/>
      <c r="P148" s="55"/>
      <c r="Q148" s="55"/>
      <c r="R148" s="43"/>
      <c r="S148" s="43"/>
      <c r="T148" s="62">
        <f t="shared" si="88"/>
        <v>9.0837245778216669E-2</v>
      </c>
      <c r="U148" s="62">
        <f t="shared" si="85"/>
        <v>0.10733870795436214</v>
      </c>
      <c r="V148" s="62">
        <f t="shared" si="85"/>
        <v>0.13762761080342348</v>
      </c>
      <c r="W148" s="43"/>
      <c r="X148" s="43"/>
      <c r="Y148" s="74">
        <f>((J148-O139)^2 + (K148-P139)^2 + (L148-Q139)^2) * T148</f>
        <v>2509454.8436971721</v>
      </c>
      <c r="Z148" s="74">
        <f t="shared" ref="Z148" si="91">((J148 -O149)^2 + (K148 - P149)^2 + (L148 - Q149)^2) * U148</f>
        <v>11163225.734592371</v>
      </c>
      <c r="AA148" s="75">
        <f>((J148 -O141)^2 + (K148 - P141)^2 + (L148 - Q141)^2) * V148</f>
        <v>13785450.436713723</v>
      </c>
      <c r="AB148" s="76">
        <f t="shared" si="89"/>
        <v>27458131.015003264</v>
      </c>
      <c r="AC148" s="43"/>
      <c r="AD148" s="155"/>
      <c r="AE148" s="155"/>
      <c r="AF148" s="43"/>
    </row>
    <row r="149" spans="9:32" ht="16.5" thickTop="1" thickBot="1" x14ac:dyDescent="0.3"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72" t="s">
        <v>55</v>
      </c>
      <c r="AB149" s="73">
        <f>SUM(AB139:AB148)</f>
        <v>83074936.312895596</v>
      </c>
      <c r="AC149" s="43"/>
      <c r="AD149" s="155"/>
      <c r="AE149" s="155"/>
      <c r="AF149" s="43"/>
    </row>
    <row r="150" spans="9:32" ht="15.75" thickTop="1" x14ac:dyDescent="0.25">
      <c r="I150" s="43"/>
      <c r="J150" s="43"/>
      <c r="K150" s="43"/>
      <c r="L150" s="43"/>
      <c r="M150" s="156" t="s">
        <v>78</v>
      </c>
      <c r="N150" s="157"/>
      <c r="O150" s="157"/>
      <c r="P150" s="157"/>
      <c r="Q150" s="157"/>
      <c r="R150" s="157"/>
      <c r="S150" s="157"/>
      <c r="T150" s="158"/>
      <c r="U150" s="43"/>
      <c r="V150" s="43"/>
      <c r="W150" s="43"/>
      <c r="X150" s="43"/>
      <c r="Y150" s="43"/>
      <c r="Z150" s="43"/>
      <c r="AA150" s="43"/>
      <c r="AB150" s="43"/>
      <c r="AC150" s="43"/>
      <c r="AD150" s="162" t="s">
        <v>87</v>
      </c>
      <c r="AE150" s="162"/>
      <c r="AF150" s="43"/>
    </row>
    <row r="151" spans="9:32" ht="15.75" thickBot="1" x14ac:dyDescent="0.3">
      <c r="I151" s="43"/>
      <c r="J151" s="43"/>
      <c r="K151" s="43"/>
      <c r="L151" s="43"/>
      <c r="M151" s="159"/>
      <c r="N151" s="160"/>
      <c r="O151" s="160"/>
      <c r="P151" s="160"/>
      <c r="Q151" s="160"/>
      <c r="R151" s="160"/>
      <c r="S151" s="160"/>
      <c r="T151" s="161"/>
      <c r="U151" s="43"/>
      <c r="V151" s="43"/>
      <c r="W151" s="43"/>
      <c r="X151" s="43"/>
      <c r="Y151" s="43"/>
      <c r="Z151" s="43"/>
      <c r="AA151" s="43"/>
      <c r="AB151" s="43"/>
      <c r="AC151" s="43"/>
      <c r="AD151" s="155" t="s">
        <v>88</v>
      </c>
      <c r="AE151" s="155"/>
      <c r="AF151" s="43"/>
    </row>
    <row r="152" spans="9:32" ht="15.75" thickTop="1" x14ac:dyDescent="0.25"/>
    <row r="155" spans="9:32" x14ac:dyDescent="0.25">
      <c r="I155" s="83" t="s">
        <v>60</v>
      </c>
      <c r="J155" s="83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</row>
    <row r="156" spans="9:32" x14ac:dyDescent="0.25">
      <c r="I156" s="83" t="s">
        <v>79</v>
      </c>
      <c r="J156" s="83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</row>
    <row r="157" spans="9:32" x14ac:dyDescent="0.25">
      <c r="I157" s="115" t="s">
        <v>110</v>
      </c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</row>
    <row r="158" spans="9:32" x14ac:dyDescent="0.25"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</row>
    <row r="159" spans="9:32" x14ac:dyDescent="0.25">
      <c r="I159" s="78"/>
      <c r="J159" s="172" t="s">
        <v>47</v>
      </c>
      <c r="K159" s="173"/>
      <c r="L159" s="174"/>
      <c r="M159" s="78"/>
      <c r="N159" s="78"/>
      <c r="O159" s="172" t="s">
        <v>72</v>
      </c>
      <c r="P159" s="173"/>
      <c r="Q159" s="174"/>
      <c r="R159" s="78"/>
      <c r="S159" s="78"/>
      <c r="T159" s="172" t="s">
        <v>90</v>
      </c>
      <c r="U159" s="173"/>
      <c r="V159" s="174"/>
      <c r="W159" s="88"/>
      <c r="X159" s="78"/>
      <c r="Y159" s="172" t="s">
        <v>92</v>
      </c>
      <c r="Z159" s="173"/>
      <c r="AA159" s="174"/>
    </row>
    <row r="160" spans="9:32" x14ac:dyDescent="0.25">
      <c r="I160" s="78"/>
      <c r="J160" s="89" t="s">
        <v>48</v>
      </c>
      <c r="K160" s="89" t="s">
        <v>49</v>
      </c>
      <c r="L160" s="89" t="s">
        <v>50</v>
      </c>
      <c r="M160" s="78"/>
      <c r="N160" s="78"/>
      <c r="O160" s="79"/>
      <c r="P160" s="79"/>
      <c r="Q160" s="79"/>
      <c r="R160" s="78"/>
      <c r="S160" s="78"/>
      <c r="T160" s="87" t="s">
        <v>75</v>
      </c>
      <c r="U160" s="87" t="s">
        <v>76</v>
      </c>
      <c r="V160" s="87" t="s">
        <v>77</v>
      </c>
      <c r="W160" s="87" t="s">
        <v>91</v>
      </c>
      <c r="X160" s="78"/>
      <c r="Y160" s="87" t="s">
        <v>93</v>
      </c>
      <c r="Z160" s="87" t="s">
        <v>94</v>
      </c>
      <c r="AA160" s="87" t="s">
        <v>95</v>
      </c>
    </row>
    <row r="161" spans="9:27" x14ac:dyDescent="0.25">
      <c r="I161" s="78"/>
      <c r="J161" s="79">
        <f>(J38)</f>
        <v>8000</v>
      </c>
      <c r="K161" s="79">
        <f t="shared" ref="K161:L161" si="92">(K38)</f>
        <v>5000</v>
      </c>
      <c r="L161" s="79">
        <f t="shared" si="92"/>
        <v>1</v>
      </c>
      <c r="M161" s="78"/>
      <c r="N161" s="78"/>
      <c r="O161" s="116">
        <f>(O129)</f>
        <v>4752.8354043896888</v>
      </c>
      <c r="P161" s="116">
        <f t="shared" ref="P161:Q161" si="93">(P129)</f>
        <v>2305.1222221943854</v>
      </c>
      <c r="Q161" s="116">
        <f t="shared" si="93"/>
        <v>1.1284657481687956</v>
      </c>
      <c r="R161" s="78"/>
      <c r="S161" s="78"/>
      <c r="T161" s="117">
        <f>((J161-O161)^2 + (K161-P161)^2 + (L161-Q161)^2) ^ (-1/(2-1))</f>
        <v>5.6159443780295313E-8</v>
      </c>
      <c r="U161" s="117">
        <f>((J161-O162)^2 + (K161-P162)^2 + (L161-Q162)^2) ^ (-1/(2-1))</f>
        <v>7.6696448970155841E-8</v>
      </c>
      <c r="V161" s="117">
        <f>((J161-O163)^2 + (K161-P163)^2 + (L161-Q163)^2) ^ (-1/(2-1))</f>
        <v>1.4174411823705453E-8</v>
      </c>
      <c r="W161" s="117">
        <f>SUM(T161:V161)</f>
        <v>1.470303045741566E-7</v>
      </c>
      <c r="X161" s="78"/>
      <c r="Y161" s="80">
        <f>(T161/W161)</f>
        <v>0.38195829045549301</v>
      </c>
      <c r="Z161" s="80">
        <f>(U161/W161)</f>
        <v>0.52163701348705982</v>
      </c>
      <c r="AA161" s="80">
        <f>(V161/W161)</f>
        <v>9.6404696057447184E-2</v>
      </c>
    </row>
    <row r="162" spans="9:27" x14ac:dyDescent="0.25">
      <c r="I162" s="78"/>
      <c r="J162" s="79">
        <f t="shared" ref="J162:L162" si="94">(J39)</f>
        <v>4000</v>
      </c>
      <c r="K162" s="79">
        <f t="shared" si="94"/>
        <v>3000</v>
      </c>
      <c r="L162" s="79">
        <f t="shared" si="94"/>
        <v>1</v>
      </c>
      <c r="M162" s="78"/>
      <c r="N162" s="78"/>
      <c r="O162" s="116">
        <f t="shared" ref="O162:Q162" si="95">(O130)</f>
        <v>5433.1380297206852</v>
      </c>
      <c r="P162" s="116">
        <f t="shared" si="95"/>
        <v>2460.3872517705336</v>
      </c>
      <c r="Q162" s="116">
        <f t="shared" si="95"/>
        <v>1.1022438003983013</v>
      </c>
      <c r="R162" s="78"/>
      <c r="S162" s="78"/>
      <c r="T162" s="117">
        <f>((J162-O161)^2 + (K162-P161)^2 + (L162-Q161)^2) ^ (-1/(2-1))</f>
        <v>9.5272911707969506E-7</v>
      </c>
      <c r="U162" s="117">
        <f>((J162-O162)^2 + (K162-P162)^2 + (L162-Q162)^2) ^ (-1/(2-1))</f>
        <v>4.2642713229178608E-7</v>
      </c>
      <c r="V162" s="117">
        <f>((J162-O163)^2 + (K162-P163)^2 + (L162-Q163)^2) ^ (-1/(2-1))</f>
        <v>6.1323631072784666E-8</v>
      </c>
      <c r="W162" s="117">
        <f t="shared" ref="W162:W170" si="96">SUM(T162:V162)</f>
        <v>1.4404798804442659E-6</v>
      </c>
      <c r="X162" s="78"/>
      <c r="Y162" s="80">
        <f t="shared" ref="Y162:Y170" si="97">(T162/W162)</f>
        <v>0.66139703165160413</v>
      </c>
      <c r="Z162" s="80">
        <f t="shared" ref="Z162:Z170" si="98">(U162/W162)</f>
        <v>0.29603130045819831</v>
      </c>
      <c r="AA162" s="80">
        <f t="shared" ref="AA162:AA170" si="99">(V162/W162)</f>
        <v>4.2571667890197486E-2</v>
      </c>
    </row>
    <row r="163" spans="9:27" x14ac:dyDescent="0.25">
      <c r="I163" s="78"/>
      <c r="J163" s="79">
        <f t="shared" ref="J163:L163" si="100">(J40)</f>
        <v>5000</v>
      </c>
      <c r="K163" s="79">
        <f t="shared" si="100"/>
        <v>2000</v>
      </c>
      <c r="L163" s="79">
        <f t="shared" si="100"/>
        <v>1</v>
      </c>
      <c r="M163" s="78"/>
      <c r="N163" s="78"/>
      <c r="O163" s="116">
        <f t="shared" ref="O163:Q163" si="101">(O131)</f>
        <v>1.2936443489686535</v>
      </c>
      <c r="P163" s="116">
        <f t="shared" si="101"/>
        <v>2436.7284132246714</v>
      </c>
      <c r="Q163" s="116">
        <f t="shared" si="101"/>
        <v>1.0627212523858545</v>
      </c>
      <c r="R163" s="78"/>
      <c r="S163" s="78"/>
      <c r="T163" s="117">
        <f>((J163-O161)^2 + (K163-P161)^2 + (L163-Q161)^2) ^ (-1/(2-1))</f>
        <v>6.4855080804869445E-6</v>
      </c>
      <c r="U163" s="117">
        <f>((J163-O162)^2 + (K163-P162)^2 + (L163-Q162)^2) ^ (-1/(2-1))</f>
        <v>2.5027218048350823E-6</v>
      </c>
      <c r="V163" s="117">
        <f>((J163-O163)^2 + (K163-P163)^2 + (L163-Q163)^2) ^ (-1/(2-1))</f>
        <v>3.9717533759931086E-8</v>
      </c>
      <c r="W163" s="117">
        <f t="shared" si="96"/>
        <v>9.0279474190819586E-6</v>
      </c>
      <c r="X163" s="78"/>
      <c r="Y163" s="80">
        <f t="shared" si="97"/>
        <v>0.71838124209483356</v>
      </c>
      <c r="Z163" s="80">
        <f t="shared" si="98"/>
        <v>0.27721935991177726</v>
      </c>
      <c r="AA163" s="80">
        <f t="shared" si="99"/>
        <v>4.399397993389057E-3</v>
      </c>
    </row>
    <row r="164" spans="9:27" x14ac:dyDescent="0.25">
      <c r="I164" s="78"/>
      <c r="J164" s="79">
        <f t="shared" ref="J164:L164" si="102">(J41)</f>
        <v>2000</v>
      </c>
      <c r="K164" s="79">
        <f t="shared" si="102"/>
        <v>1000</v>
      </c>
      <c r="L164" s="79">
        <f t="shared" si="102"/>
        <v>1</v>
      </c>
      <c r="M164" s="78"/>
      <c r="N164" s="78"/>
      <c r="O164" s="81"/>
      <c r="P164" s="81"/>
      <c r="Q164" s="81"/>
      <c r="R164" s="78"/>
      <c r="S164" s="78"/>
      <c r="T164" s="117">
        <f>((J164-O161)^2 + (K164-P161)^2 + (L164-Q161)^2) ^ (-1/(2-1))</f>
        <v>1.0774182323982439E-7</v>
      </c>
      <c r="U164" s="117">
        <f>((J164-O162)^2 + (K164-P162)^2 + (L164-Q162)^2) ^ (-1/(2-1))</f>
        <v>7.184337626683186E-8</v>
      </c>
      <c r="V164" s="117">
        <f>((J164-O163)^2 + (K164-P163)^2 + (L164-Q163)^2) ^ (-1/(2-1))</f>
        <v>1.6504331074574386E-7</v>
      </c>
      <c r="W164" s="117">
        <f t="shared" si="96"/>
        <v>3.4462851025240007E-7</v>
      </c>
      <c r="X164" s="78"/>
      <c r="Y164" s="80">
        <f t="shared" si="97"/>
        <v>0.31263177605624126</v>
      </c>
      <c r="Z164" s="80">
        <f t="shared" si="98"/>
        <v>0.20846614290331056</v>
      </c>
      <c r="AA164" s="80">
        <f t="shared" si="99"/>
        <v>0.47890208104044829</v>
      </c>
    </row>
    <row r="165" spans="9:27" x14ac:dyDescent="0.25">
      <c r="I165" s="78"/>
      <c r="J165" s="79">
        <f t="shared" ref="J165:L165" si="103">(J42)</f>
        <v>500</v>
      </c>
      <c r="K165" s="79">
        <f t="shared" si="103"/>
        <v>2000</v>
      </c>
      <c r="L165" s="79">
        <f t="shared" si="103"/>
        <v>1</v>
      </c>
      <c r="M165" s="78"/>
      <c r="N165" s="78"/>
      <c r="O165" s="78"/>
      <c r="P165" s="78"/>
      <c r="Q165" s="78"/>
      <c r="R165" s="78"/>
      <c r="S165" s="78"/>
      <c r="T165" s="117">
        <f>((J165-O161)^2 + (K165-P161)^2 + (L165-Q161)^2) ^ (-1/(2-1))</f>
        <v>5.5006382335008524E-8</v>
      </c>
      <c r="U165" s="117">
        <f>((J165-O162)^2 + (K165-P162)^2 + (L165-Q162)^2) ^ (-1/(2-1))</f>
        <v>4.0736836073428277E-8</v>
      </c>
      <c r="V165" s="117">
        <f>((J165-O163)^2 + (K165-P163)^2 + (L165-Q163)^2) ^ (-1/(2-1))</f>
        <v>2.2756248671503068E-6</v>
      </c>
      <c r="W165" s="117">
        <f t="shared" si="96"/>
        <v>2.3713680855587436E-6</v>
      </c>
      <c r="X165" s="78"/>
      <c r="Y165" s="80">
        <f t="shared" si="97"/>
        <v>2.319605407106079E-2</v>
      </c>
      <c r="Z165" s="80">
        <f t="shared" si="98"/>
        <v>1.7178622045860008E-2</v>
      </c>
      <c r="AA165" s="80">
        <f t="shared" si="99"/>
        <v>0.9596253238830792</v>
      </c>
    </row>
    <row r="166" spans="9:27" x14ac:dyDescent="0.25">
      <c r="I166" s="78"/>
      <c r="J166" s="79">
        <f t="shared" ref="J166:L166" si="104">(J43)</f>
        <v>8000</v>
      </c>
      <c r="K166" s="79">
        <f t="shared" si="104"/>
        <v>2000</v>
      </c>
      <c r="L166" s="79">
        <f t="shared" si="104"/>
        <v>1</v>
      </c>
      <c r="M166" s="78"/>
      <c r="N166" s="78"/>
      <c r="O166" s="78"/>
      <c r="P166" s="78"/>
      <c r="Q166" s="78"/>
      <c r="R166" s="78"/>
      <c r="S166" s="78"/>
      <c r="T166" s="117">
        <f>((J166-O161)^2 + (K166-P161)^2 + (L166-Q161)^2) ^ (-1/(2-1))</f>
        <v>9.4009900670669081E-8</v>
      </c>
      <c r="U166" s="117">
        <f>((J166-O162)^2 + (K166-P162)^2 + (L166-Q162)^2) ^ (-1/(2-1))</f>
        <v>1.4704289085887505E-7</v>
      </c>
      <c r="V166" s="117">
        <f>((J166-O163)^2 + (K166-P163)^2 + (L166-Q163)^2) ^ (-1/(2-1))</f>
        <v>1.5583597528575412E-8</v>
      </c>
      <c r="W166" s="117">
        <f t="shared" si="96"/>
        <v>2.5663638905811951E-7</v>
      </c>
      <c r="X166" s="78"/>
      <c r="Y166" s="80">
        <f t="shared" si="97"/>
        <v>0.36631555258275944</v>
      </c>
      <c r="Z166" s="80">
        <f t="shared" si="98"/>
        <v>0.57296196926140031</v>
      </c>
      <c r="AA166" s="80">
        <f t="shared" si="99"/>
        <v>6.0722478155840372E-2</v>
      </c>
    </row>
    <row r="167" spans="9:27" x14ac:dyDescent="0.25">
      <c r="I167" s="78"/>
      <c r="J167" s="79">
        <f t="shared" ref="J167:L167" si="105">(J44)</f>
        <v>3000</v>
      </c>
      <c r="K167" s="79">
        <f t="shared" si="105"/>
        <v>2000</v>
      </c>
      <c r="L167" s="79">
        <f t="shared" si="105"/>
        <v>2</v>
      </c>
      <c r="M167" s="78"/>
      <c r="N167" s="78"/>
      <c r="O167" s="78"/>
      <c r="P167" s="78"/>
      <c r="Q167" s="78"/>
      <c r="R167" s="78"/>
      <c r="S167" s="78"/>
      <c r="T167" s="117">
        <f>((J167-O161)^2 + (K167-P161)^2 + (L167-Q161)^2) ^ (-1/(2-1))</f>
        <v>3.15902638163071E-7</v>
      </c>
      <c r="U167" s="117">
        <f>((J167-O162)^2 + (K167-P162)^2 + (L167-Q162)^2) ^ (-1/(2-1))</f>
        <v>1.6307579476337689E-7</v>
      </c>
      <c r="V167" s="117">
        <f>((J167-O163)^2 + (K167-P163)^2 + (L167-Q163)^2) ^ (-1/(2-1))</f>
        <v>1.0889720204110331E-7</v>
      </c>
      <c r="W167" s="117">
        <f t="shared" si="96"/>
        <v>5.8787563496755116E-7</v>
      </c>
      <c r="X167" s="78"/>
      <c r="Y167" s="80">
        <f t="shared" si="97"/>
        <v>0.53736303968526911</v>
      </c>
      <c r="Z167" s="80">
        <f t="shared" si="98"/>
        <v>0.27739845821706516</v>
      </c>
      <c r="AA167" s="80">
        <f t="shared" si="99"/>
        <v>0.18523850209766574</v>
      </c>
    </row>
    <row r="168" spans="9:27" x14ac:dyDescent="0.25">
      <c r="I168" s="78"/>
      <c r="J168" s="79">
        <f t="shared" ref="J168:L168" si="106">(J45)</f>
        <v>7000</v>
      </c>
      <c r="K168" s="79">
        <f t="shared" si="106"/>
        <v>3000</v>
      </c>
      <c r="L168" s="79">
        <f t="shared" si="106"/>
        <v>1</v>
      </c>
      <c r="M168" s="78"/>
      <c r="N168" s="78"/>
      <c r="O168" s="78"/>
      <c r="P168" s="78"/>
      <c r="Q168" s="78"/>
      <c r="R168" s="78"/>
      <c r="S168" s="78"/>
      <c r="T168" s="117">
        <f>((J168-O161)^2 + (K168-P161)^2 + (L168-Q161)^2) ^ (-1/(2-1))</f>
        <v>1.8074671978668758E-7</v>
      </c>
      <c r="U168" s="117">
        <f>((J168-O162)^2 + (K168-P162)^2 + (L168-Q162)^2) ^ (-1/(2-1))</f>
        <v>3.6413445157808402E-7</v>
      </c>
      <c r="V168" s="117">
        <f>((J168-O163)^2 + (K168-P163)^2 + (L168-Q163)^2) ^ (-1/(2-1))</f>
        <v>2.0284318996207371E-8</v>
      </c>
      <c r="W168" s="117">
        <f t="shared" si="96"/>
        <v>5.6516549036097894E-7</v>
      </c>
      <c r="X168" s="78"/>
      <c r="Y168" s="80">
        <f t="shared" si="97"/>
        <v>0.31981202474206655</v>
      </c>
      <c r="Z168" s="80">
        <f t="shared" si="98"/>
        <v>0.644297038280781</v>
      </c>
      <c r="AA168" s="80">
        <f t="shared" si="99"/>
        <v>3.5890936977152475E-2</v>
      </c>
    </row>
    <row r="169" spans="9:27" x14ac:dyDescent="0.25">
      <c r="I169" s="78"/>
      <c r="J169" s="79">
        <f t="shared" ref="J169:L169" si="107">(J46)</f>
        <v>7000</v>
      </c>
      <c r="K169" s="79">
        <f t="shared" si="107"/>
        <v>2000</v>
      </c>
      <c r="L169" s="79">
        <f t="shared" si="107"/>
        <v>1</v>
      </c>
      <c r="M169" s="78"/>
      <c r="N169" s="78"/>
      <c r="O169" s="78"/>
      <c r="P169" s="78"/>
      <c r="Q169" s="78"/>
      <c r="R169" s="78"/>
      <c r="S169" s="78"/>
      <c r="T169" s="117">
        <f>((J169-O161)^2 + (K169-P161)^2 + (L169-Q161)^2) ^ (-1/(2-1))</f>
        <v>1.9444477852642865E-7</v>
      </c>
      <c r="U169" s="117">
        <f>((J169-O162)^2 + (K169-P162)^2 + (L169-Q162)^2) ^ (-1/(2-1))</f>
        <v>3.7495132204479379E-7</v>
      </c>
      <c r="V169" s="117">
        <f>((J169-O163)^2 + (K169-P163)^2 + (L169-Q163)^2) ^ (-1/(2-1))</f>
        <v>2.0336519630945132E-8</v>
      </c>
      <c r="W169" s="117">
        <f t="shared" si="96"/>
        <v>5.897326202021676E-7</v>
      </c>
      <c r="X169" s="78"/>
      <c r="Y169" s="80">
        <f t="shared" si="97"/>
        <v>0.32971684432136483</v>
      </c>
      <c r="Z169" s="80">
        <f t="shared" si="98"/>
        <v>0.63579885053035701</v>
      </c>
      <c r="AA169" s="80">
        <f t="shared" si="99"/>
        <v>3.4484305148278084E-2</v>
      </c>
    </row>
    <row r="170" spans="9:27" x14ac:dyDescent="0.25">
      <c r="I170" s="78"/>
      <c r="J170" s="79">
        <f t="shared" ref="J170:L170" si="108">(J47)</f>
        <v>10000</v>
      </c>
      <c r="K170" s="79">
        <f t="shared" si="108"/>
        <v>2000</v>
      </c>
      <c r="L170" s="79">
        <f t="shared" si="108"/>
        <v>1</v>
      </c>
      <c r="M170" s="78"/>
      <c r="N170" s="78"/>
      <c r="O170" s="78"/>
      <c r="P170" s="78"/>
      <c r="Q170" s="78"/>
      <c r="R170" s="78"/>
      <c r="S170" s="78"/>
      <c r="T170" s="117">
        <f>((J170-O161)^2 + (K170-P161)^2 + (L170-Q161)^2) ^ (-1/(2-1))</f>
        <v>3.6197999739412105E-8</v>
      </c>
      <c r="U170" s="117">
        <f>((J170-O162)^2 + (K170-P162)^2 + (L170-Q162)^2) ^ (-1/(2-1))</f>
        <v>4.7464934204185955E-8</v>
      </c>
      <c r="V170" s="117">
        <f>((J170-O163)^2 + (K170-P163)^2 + (L170-Q163)^2) ^ (-1/(2-1))</f>
        <v>9.9835410845111385E-9</v>
      </c>
      <c r="W170" s="117">
        <f t="shared" si="96"/>
        <v>9.3646475028109205E-8</v>
      </c>
      <c r="X170" s="78"/>
      <c r="Y170" s="80">
        <f t="shared" si="97"/>
        <v>0.3865388390598451</v>
      </c>
      <c r="Z170" s="80">
        <f t="shared" si="98"/>
        <v>0.5068523314939376</v>
      </c>
      <c r="AA170" s="80">
        <f t="shared" si="99"/>
        <v>0.10660882944621727</v>
      </c>
    </row>
    <row r="171" spans="9:27" x14ac:dyDescent="0.25"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</row>
    <row r="172" spans="9:27" x14ac:dyDescent="0.25">
      <c r="I172" s="78"/>
      <c r="J172" s="78"/>
      <c r="K172" s="78"/>
      <c r="L172" s="78"/>
      <c r="M172" s="78"/>
      <c r="N172" s="175" t="s">
        <v>109</v>
      </c>
      <c r="O172" s="176"/>
      <c r="P172" s="176"/>
      <c r="Q172" s="176"/>
      <c r="R172" s="176"/>
      <c r="S172" s="177"/>
      <c r="T172" s="78"/>
      <c r="U172" s="78"/>
      <c r="V172" s="78"/>
      <c r="W172" s="78"/>
      <c r="X172" s="78"/>
      <c r="Y172" s="78"/>
      <c r="Z172" s="78"/>
      <c r="AA172" s="78"/>
    </row>
    <row r="173" spans="9:27" x14ac:dyDescent="0.25">
      <c r="I173" s="78"/>
      <c r="J173" s="78"/>
      <c r="K173" s="78"/>
      <c r="L173" s="78"/>
      <c r="M173" s="78"/>
      <c r="N173" s="178"/>
      <c r="O173" s="179"/>
      <c r="P173" s="179"/>
      <c r="Q173" s="179"/>
      <c r="R173" s="179"/>
      <c r="S173" s="180"/>
      <c r="T173" s="78"/>
      <c r="U173" s="78"/>
      <c r="V173" s="78"/>
      <c r="W173" s="78"/>
      <c r="X173" s="78"/>
      <c r="Y173" s="78"/>
      <c r="Z173" s="78"/>
      <c r="AA173" s="78"/>
    </row>
    <row r="177" spans="9:37" x14ac:dyDescent="0.25">
      <c r="I177" s="118" t="s">
        <v>61</v>
      </c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</row>
    <row r="178" spans="9:37" x14ac:dyDescent="0.25">
      <c r="I178" s="118" t="s">
        <v>110</v>
      </c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</row>
    <row r="179" spans="9:37" x14ac:dyDescent="0.25">
      <c r="I179" s="90"/>
      <c r="J179" s="90"/>
      <c r="K179" s="90"/>
      <c r="L179" s="90"/>
      <c r="M179" s="90"/>
      <c r="N179" s="91"/>
      <c r="O179" s="163" t="s">
        <v>97</v>
      </c>
      <c r="P179" s="164"/>
      <c r="Q179" s="165"/>
      <c r="R179" s="90"/>
      <c r="S179" s="90"/>
      <c r="T179" s="163" t="s">
        <v>47</v>
      </c>
      <c r="U179" s="164"/>
      <c r="V179" s="165"/>
      <c r="W179" s="90"/>
      <c r="X179" s="91"/>
      <c r="Y179" s="163" t="s">
        <v>98</v>
      </c>
      <c r="Z179" s="164"/>
      <c r="AA179" s="165"/>
      <c r="AB179" s="90"/>
      <c r="AC179" s="91"/>
      <c r="AD179" s="163" t="s">
        <v>98</v>
      </c>
      <c r="AE179" s="164"/>
      <c r="AF179" s="165"/>
      <c r="AG179" s="90"/>
      <c r="AH179" s="92"/>
      <c r="AI179" s="163" t="s">
        <v>98</v>
      </c>
      <c r="AJ179" s="164"/>
      <c r="AK179" s="165"/>
    </row>
    <row r="180" spans="9:37" x14ac:dyDescent="0.25">
      <c r="I180" s="90"/>
      <c r="J180" s="181" t="s">
        <v>92</v>
      </c>
      <c r="K180" s="182"/>
      <c r="L180" s="183"/>
      <c r="M180" s="90"/>
      <c r="N180" s="91"/>
      <c r="O180" s="103" t="s">
        <v>38</v>
      </c>
      <c r="P180" s="103" t="s">
        <v>39</v>
      </c>
      <c r="Q180" s="103" t="s">
        <v>41</v>
      </c>
      <c r="R180" s="90"/>
      <c r="S180" s="90"/>
      <c r="T180" s="106" t="s">
        <v>48</v>
      </c>
      <c r="U180" s="106" t="s">
        <v>49</v>
      </c>
      <c r="V180" s="106" t="s">
        <v>50</v>
      </c>
      <c r="W180" s="90"/>
      <c r="X180" s="103" t="s">
        <v>38</v>
      </c>
      <c r="Y180" s="103" t="s">
        <v>99</v>
      </c>
      <c r="Z180" s="103" t="s">
        <v>102</v>
      </c>
      <c r="AA180" s="103" t="s">
        <v>103</v>
      </c>
      <c r="AB180" s="90"/>
      <c r="AC180" s="106" t="s">
        <v>39</v>
      </c>
      <c r="AD180" s="106" t="s">
        <v>104</v>
      </c>
      <c r="AE180" s="106" t="s">
        <v>100</v>
      </c>
      <c r="AF180" s="106" t="s">
        <v>105</v>
      </c>
      <c r="AG180" s="90"/>
      <c r="AH180" s="106" t="s">
        <v>41</v>
      </c>
      <c r="AI180" s="106" t="s">
        <v>106</v>
      </c>
      <c r="AJ180" s="106" t="s">
        <v>107</v>
      </c>
      <c r="AK180" s="106" t="s">
        <v>101</v>
      </c>
    </row>
    <row r="181" spans="9:37" x14ac:dyDescent="0.25">
      <c r="I181" s="90"/>
      <c r="J181" s="94">
        <f>(Y161)</f>
        <v>0.38195829045549301</v>
      </c>
      <c r="K181" s="94">
        <f t="shared" ref="K181:K190" si="109">(Z161)</f>
        <v>0.52163701348705982</v>
      </c>
      <c r="L181" s="94">
        <f t="shared" ref="L181:L190" si="110">(AA161)</f>
        <v>9.6404696057447184E-2</v>
      </c>
      <c r="M181" s="98"/>
      <c r="N181" s="91"/>
      <c r="O181" s="95">
        <f>(J181^2)</f>
        <v>0.14589213564768277</v>
      </c>
      <c r="P181" s="95">
        <f t="shared" ref="P181:P190" si="111">(K181^2)</f>
        <v>0.27210517383969901</v>
      </c>
      <c r="Q181" s="95">
        <f t="shared" ref="Q181:Q190" si="112">(L181^2)</f>
        <v>9.2938654219287733E-3</v>
      </c>
      <c r="R181" s="90"/>
      <c r="S181" s="90"/>
      <c r="T181" s="93">
        <f>(J161)</f>
        <v>8000</v>
      </c>
      <c r="U181" s="93">
        <f t="shared" ref="U181:U190" si="113">(K161)</f>
        <v>5000</v>
      </c>
      <c r="V181" s="93">
        <f t="shared" ref="V181:V190" si="114">(L161)</f>
        <v>1</v>
      </c>
      <c r="W181" s="90"/>
      <c r="X181" s="95">
        <f>(O181)</f>
        <v>0.14589213564768277</v>
      </c>
      <c r="Y181" s="96">
        <f>(X181*T181)</f>
        <v>1167.1370851814622</v>
      </c>
      <c r="Z181" s="96">
        <f>(X181*U181)</f>
        <v>729.46067823841383</v>
      </c>
      <c r="AA181" s="96">
        <f>(X181*V181)</f>
        <v>0.14589213564768277</v>
      </c>
      <c r="AB181" s="90"/>
      <c r="AC181" s="94">
        <f>(P181)</f>
        <v>0.27210517383969901</v>
      </c>
      <c r="AD181" s="97">
        <f>(AC181*T181)</f>
        <v>2176.8413907175923</v>
      </c>
      <c r="AE181" s="97">
        <f>(AC181*U181)</f>
        <v>1360.525869198495</v>
      </c>
      <c r="AF181" s="97">
        <f>(AC181*V181)</f>
        <v>0.27210517383969901</v>
      </c>
      <c r="AG181" s="90"/>
      <c r="AH181" s="95">
        <f>(Q181)</f>
        <v>9.2938654219287733E-3</v>
      </c>
      <c r="AI181" s="95">
        <f>(AH181*T181)</f>
        <v>74.350923375430185</v>
      </c>
      <c r="AJ181" s="95">
        <f>(AH181*U181)</f>
        <v>46.469327109643864</v>
      </c>
      <c r="AK181" s="95">
        <f>(V181*AH181)</f>
        <v>9.2938654219287733E-3</v>
      </c>
    </row>
    <row r="182" spans="9:37" x14ac:dyDescent="0.25">
      <c r="I182" s="90"/>
      <c r="J182" s="94">
        <f t="shared" ref="J182:J190" si="115">(Y162)</f>
        <v>0.66139703165160413</v>
      </c>
      <c r="K182" s="94">
        <f t="shared" si="109"/>
        <v>0.29603130045819831</v>
      </c>
      <c r="L182" s="94">
        <f t="shared" si="110"/>
        <v>4.2571667890197486E-2</v>
      </c>
      <c r="M182" s="98"/>
      <c r="N182" s="91"/>
      <c r="O182" s="95">
        <f t="shared" ref="O182:O190" si="116">(J182^2)</f>
        <v>0.43744603347755301</v>
      </c>
      <c r="P182" s="95">
        <f t="shared" si="111"/>
        <v>8.7634530850972087E-2</v>
      </c>
      <c r="Q182" s="95">
        <f t="shared" si="112"/>
        <v>1.8123469069532717E-3</v>
      </c>
      <c r="R182" s="90"/>
      <c r="S182" s="90"/>
      <c r="T182" s="93">
        <f t="shared" ref="T182:T190" si="117">(J162)</f>
        <v>4000</v>
      </c>
      <c r="U182" s="93">
        <f t="shared" si="113"/>
        <v>3000</v>
      </c>
      <c r="V182" s="93">
        <f t="shared" si="114"/>
        <v>1</v>
      </c>
      <c r="W182" s="90"/>
      <c r="X182" s="95">
        <f t="shared" ref="X182:X190" si="118">(O182)</f>
        <v>0.43744603347755301</v>
      </c>
      <c r="Y182" s="96">
        <f t="shared" ref="Y182:Y190" si="119">(X182*T182)</f>
        <v>1749.7841339102119</v>
      </c>
      <c r="Z182" s="96">
        <f t="shared" ref="Z182:Z190" si="120">(X182*U182)</f>
        <v>1312.3381004326591</v>
      </c>
      <c r="AA182" s="96">
        <f t="shared" ref="AA182:AA190" si="121">(X182*V182)</f>
        <v>0.43744603347755301</v>
      </c>
      <c r="AB182" s="90"/>
      <c r="AC182" s="94">
        <f t="shared" ref="AC182:AC190" si="122">(P182)</f>
        <v>8.7634530850972087E-2</v>
      </c>
      <c r="AD182" s="97">
        <f t="shared" ref="AD182:AD190" si="123">(AC182*T182)</f>
        <v>350.53812340388833</v>
      </c>
      <c r="AE182" s="97">
        <f t="shared" ref="AE182:AE190" si="124">(AC182*U182)</f>
        <v>262.90359255291628</v>
      </c>
      <c r="AF182" s="97">
        <f t="shared" ref="AF182:AF190" si="125">(AC182*V182)</f>
        <v>8.7634530850972087E-2</v>
      </c>
      <c r="AG182" s="90"/>
      <c r="AH182" s="95">
        <f t="shared" ref="AH182:AH190" si="126">(Q182)</f>
        <v>1.8123469069532717E-3</v>
      </c>
      <c r="AI182" s="95">
        <f t="shared" ref="AI182:AI190" si="127">(AH182*T182)</f>
        <v>7.2493876278130864</v>
      </c>
      <c r="AJ182" s="95">
        <f t="shared" ref="AJ182:AJ189" si="128">(AH182*U182)</f>
        <v>5.437040720859815</v>
      </c>
      <c r="AK182" s="95">
        <f t="shared" ref="AK182:AK190" si="129">(V182*AH182)</f>
        <v>1.8123469069532717E-3</v>
      </c>
    </row>
    <row r="183" spans="9:37" x14ac:dyDescent="0.25">
      <c r="I183" s="90"/>
      <c r="J183" s="94">
        <f t="shared" si="115"/>
        <v>0.71838124209483356</v>
      </c>
      <c r="K183" s="94">
        <f t="shared" si="109"/>
        <v>0.27721935991177726</v>
      </c>
      <c r="L183" s="94">
        <f t="shared" si="110"/>
        <v>4.399397993389057E-3</v>
      </c>
      <c r="M183" s="98"/>
      <c r="N183" s="91"/>
      <c r="O183" s="95">
        <f t="shared" si="116"/>
        <v>0.51607160899371585</v>
      </c>
      <c r="P183" s="95">
        <f t="shared" si="111"/>
        <v>7.6850573509895492E-2</v>
      </c>
      <c r="Q183" s="95">
        <f t="shared" si="112"/>
        <v>1.9354702704235662E-5</v>
      </c>
      <c r="R183" s="90"/>
      <c r="S183" s="90"/>
      <c r="T183" s="93">
        <f t="shared" si="117"/>
        <v>5000</v>
      </c>
      <c r="U183" s="93">
        <f t="shared" si="113"/>
        <v>2000</v>
      </c>
      <c r="V183" s="93">
        <f t="shared" si="114"/>
        <v>1</v>
      </c>
      <c r="W183" s="90"/>
      <c r="X183" s="95">
        <f t="shared" si="118"/>
        <v>0.51607160899371585</v>
      </c>
      <c r="Y183" s="96">
        <f t="shared" si="119"/>
        <v>2580.3580449685792</v>
      </c>
      <c r="Z183" s="96">
        <f t="shared" si="120"/>
        <v>1032.1432179874316</v>
      </c>
      <c r="AA183" s="96">
        <f t="shared" si="121"/>
        <v>0.51607160899371585</v>
      </c>
      <c r="AB183" s="90"/>
      <c r="AC183" s="94">
        <f t="shared" si="122"/>
        <v>7.6850573509895492E-2</v>
      </c>
      <c r="AD183" s="97">
        <f t="shared" si="123"/>
        <v>384.25286754947746</v>
      </c>
      <c r="AE183" s="97">
        <f t="shared" si="124"/>
        <v>153.70114701979099</v>
      </c>
      <c r="AF183" s="97">
        <f t="shared" si="125"/>
        <v>7.6850573509895492E-2</v>
      </c>
      <c r="AG183" s="90"/>
      <c r="AH183" s="95">
        <f t="shared" si="126"/>
        <v>1.9354702704235662E-5</v>
      </c>
      <c r="AI183" s="95">
        <f t="shared" si="127"/>
        <v>9.6773513521178314E-2</v>
      </c>
      <c r="AJ183" s="95">
        <f t="shared" si="128"/>
        <v>3.8709405408471322E-2</v>
      </c>
      <c r="AK183" s="95">
        <f t="shared" si="129"/>
        <v>1.9354702704235662E-5</v>
      </c>
    </row>
    <row r="184" spans="9:37" x14ac:dyDescent="0.25">
      <c r="I184" s="90"/>
      <c r="J184" s="94">
        <f t="shared" si="115"/>
        <v>0.31263177605624126</v>
      </c>
      <c r="K184" s="94">
        <f t="shared" si="109"/>
        <v>0.20846614290331056</v>
      </c>
      <c r="L184" s="94">
        <f t="shared" si="110"/>
        <v>0.47890208104044829</v>
      </c>
      <c r="M184" s="98"/>
      <c r="N184" s="91"/>
      <c r="O184" s="95">
        <f t="shared" si="116"/>
        <v>9.7738627400079783E-2</v>
      </c>
      <c r="P184" s="95">
        <f t="shared" si="111"/>
        <v>4.3458132736983499E-2</v>
      </c>
      <c r="Q184" s="95">
        <f t="shared" si="112"/>
        <v>0.22934720322487209</v>
      </c>
      <c r="R184" s="90"/>
      <c r="S184" s="90"/>
      <c r="T184" s="93">
        <f t="shared" si="117"/>
        <v>2000</v>
      </c>
      <c r="U184" s="93">
        <f t="shared" si="113"/>
        <v>1000</v>
      </c>
      <c r="V184" s="93">
        <f t="shared" si="114"/>
        <v>1</v>
      </c>
      <c r="W184" s="90"/>
      <c r="X184" s="95">
        <f t="shared" si="118"/>
        <v>9.7738627400079783E-2</v>
      </c>
      <c r="Y184" s="96">
        <f t="shared" si="119"/>
        <v>195.47725480015956</v>
      </c>
      <c r="Z184" s="96">
        <f t="shared" si="120"/>
        <v>97.738627400079778</v>
      </c>
      <c r="AA184" s="96">
        <f t="shared" si="121"/>
        <v>9.7738627400079783E-2</v>
      </c>
      <c r="AB184" s="90"/>
      <c r="AC184" s="94">
        <f t="shared" si="122"/>
        <v>4.3458132736983499E-2</v>
      </c>
      <c r="AD184" s="97">
        <f t="shared" si="123"/>
        <v>86.916265473967002</v>
      </c>
      <c r="AE184" s="97">
        <f t="shared" si="124"/>
        <v>43.458132736983501</v>
      </c>
      <c r="AF184" s="97">
        <f t="shared" si="125"/>
        <v>4.3458132736983499E-2</v>
      </c>
      <c r="AG184" s="90"/>
      <c r="AH184" s="95">
        <f t="shared" si="126"/>
        <v>0.22934720322487209</v>
      </c>
      <c r="AI184" s="95">
        <f t="shared" si="127"/>
        <v>458.69440644974418</v>
      </c>
      <c r="AJ184" s="95">
        <f t="shared" si="128"/>
        <v>229.34720322487209</v>
      </c>
      <c r="AK184" s="95">
        <f t="shared" si="129"/>
        <v>0.22934720322487209</v>
      </c>
    </row>
    <row r="185" spans="9:37" x14ac:dyDescent="0.25">
      <c r="I185" s="90"/>
      <c r="J185" s="94">
        <f t="shared" si="115"/>
        <v>2.319605407106079E-2</v>
      </c>
      <c r="K185" s="94">
        <f t="shared" si="109"/>
        <v>1.7178622045860008E-2</v>
      </c>
      <c r="L185" s="94">
        <f t="shared" si="110"/>
        <v>0.9596253238830792</v>
      </c>
      <c r="M185" s="98"/>
      <c r="N185" s="91"/>
      <c r="O185" s="95">
        <f t="shared" si="116"/>
        <v>5.3805692446757581E-4</v>
      </c>
      <c r="P185" s="95">
        <f t="shared" si="111"/>
        <v>2.9510505539450749E-4</v>
      </c>
      <c r="Q185" s="95">
        <f t="shared" si="112"/>
        <v>0.92088076223770465</v>
      </c>
      <c r="R185" s="90"/>
      <c r="S185" s="90"/>
      <c r="T185" s="93">
        <f t="shared" si="117"/>
        <v>500</v>
      </c>
      <c r="U185" s="93">
        <f t="shared" si="113"/>
        <v>2000</v>
      </c>
      <c r="V185" s="93">
        <f t="shared" si="114"/>
        <v>1</v>
      </c>
      <c r="W185" s="90"/>
      <c r="X185" s="95">
        <f t="shared" si="118"/>
        <v>5.3805692446757581E-4</v>
      </c>
      <c r="Y185" s="96">
        <f t="shared" si="119"/>
        <v>0.2690284622337879</v>
      </c>
      <c r="Z185" s="96">
        <f t="shared" si="120"/>
        <v>1.0761138489351516</v>
      </c>
      <c r="AA185" s="96">
        <f t="shared" si="121"/>
        <v>5.3805692446757581E-4</v>
      </c>
      <c r="AB185" s="90"/>
      <c r="AC185" s="94">
        <f t="shared" si="122"/>
        <v>2.9510505539450749E-4</v>
      </c>
      <c r="AD185" s="97">
        <f t="shared" si="123"/>
        <v>0.14755252769725374</v>
      </c>
      <c r="AE185" s="97">
        <f t="shared" si="124"/>
        <v>0.59021011078901497</v>
      </c>
      <c r="AF185" s="97">
        <f t="shared" si="125"/>
        <v>2.9510505539450749E-4</v>
      </c>
      <c r="AG185" s="90"/>
      <c r="AH185" s="95">
        <f t="shared" si="126"/>
        <v>0.92088076223770465</v>
      </c>
      <c r="AI185" s="95">
        <f t="shared" si="127"/>
        <v>460.44038111885232</v>
      </c>
      <c r="AJ185" s="95">
        <f t="shared" si="128"/>
        <v>1841.7615244754093</v>
      </c>
      <c r="AK185" s="95">
        <f t="shared" si="129"/>
        <v>0.92088076223770465</v>
      </c>
    </row>
    <row r="186" spans="9:37" x14ac:dyDescent="0.25">
      <c r="I186" s="90"/>
      <c r="J186" s="94">
        <f t="shared" si="115"/>
        <v>0.36631555258275944</v>
      </c>
      <c r="K186" s="94">
        <f t="shared" si="109"/>
        <v>0.57296196926140031</v>
      </c>
      <c r="L186" s="94">
        <f t="shared" si="110"/>
        <v>6.0722478155840372E-2</v>
      </c>
      <c r="M186" s="98"/>
      <c r="N186" s="91"/>
      <c r="O186" s="95">
        <f t="shared" si="116"/>
        <v>0.13418708406401239</v>
      </c>
      <c r="P186" s="95">
        <f t="shared" si="111"/>
        <v>0.32828541821990181</v>
      </c>
      <c r="Q186" s="95">
        <f t="shared" si="112"/>
        <v>3.6872193533865113E-3</v>
      </c>
      <c r="R186" s="90"/>
      <c r="S186" s="90"/>
      <c r="T186" s="93">
        <f t="shared" si="117"/>
        <v>8000</v>
      </c>
      <c r="U186" s="93">
        <f t="shared" si="113"/>
        <v>2000</v>
      </c>
      <c r="V186" s="93">
        <f t="shared" si="114"/>
        <v>1</v>
      </c>
      <c r="W186" s="90"/>
      <c r="X186" s="95">
        <f t="shared" si="118"/>
        <v>0.13418708406401239</v>
      </c>
      <c r="Y186" s="96">
        <f t="shared" si="119"/>
        <v>1073.4966725120992</v>
      </c>
      <c r="Z186" s="96">
        <f t="shared" si="120"/>
        <v>268.37416812802479</v>
      </c>
      <c r="AA186" s="96">
        <f t="shared" si="121"/>
        <v>0.13418708406401239</v>
      </c>
      <c r="AB186" s="90"/>
      <c r="AC186" s="94">
        <f t="shared" si="122"/>
        <v>0.32828541821990181</v>
      </c>
      <c r="AD186" s="97">
        <f t="shared" si="123"/>
        <v>2626.2833457592146</v>
      </c>
      <c r="AE186" s="97">
        <f t="shared" si="124"/>
        <v>656.57083643980366</v>
      </c>
      <c r="AF186" s="97">
        <f t="shared" si="125"/>
        <v>0.32828541821990181</v>
      </c>
      <c r="AG186" s="90"/>
      <c r="AH186" s="95">
        <f t="shared" si="126"/>
        <v>3.6872193533865113E-3</v>
      </c>
      <c r="AI186" s="95">
        <f t="shared" si="127"/>
        <v>29.497754827092091</v>
      </c>
      <c r="AJ186" s="95">
        <f t="shared" si="128"/>
        <v>7.3744387067730228</v>
      </c>
      <c r="AK186" s="95">
        <f t="shared" si="129"/>
        <v>3.6872193533865113E-3</v>
      </c>
    </row>
    <row r="187" spans="9:37" x14ac:dyDescent="0.25">
      <c r="I187" s="90"/>
      <c r="J187" s="94">
        <f t="shared" si="115"/>
        <v>0.53736303968526911</v>
      </c>
      <c r="K187" s="94">
        <f t="shared" si="109"/>
        <v>0.27739845821706516</v>
      </c>
      <c r="L187" s="94">
        <f t="shared" si="110"/>
        <v>0.18523850209766574</v>
      </c>
      <c r="M187" s="98"/>
      <c r="N187" s="91"/>
      <c r="O187" s="95">
        <f t="shared" si="116"/>
        <v>0.28875903641979211</v>
      </c>
      <c r="P187" s="95">
        <f t="shared" si="111"/>
        <v>7.6949904621204851E-2</v>
      </c>
      <c r="Q187" s="95">
        <f t="shared" si="112"/>
        <v>3.431330265938691E-2</v>
      </c>
      <c r="R187" s="90"/>
      <c r="S187" s="90"/>
      <c r="T187" s="93">
        <f t="shared" si="117"/>
        <v>3000</v>
      </c>
      <c r="U187" s="93">
        <f t="shared" si="113"/>
        <v>2000</v>
      </c>
      <c r="V187" s="93">
        <f t="shared" si="114"/>
        <v>2</v>
      </c>
      <c r="W187" s="90"/>
      <c r="X187" s="95">
        <f t="shared" si="118"/>
        <v>0.28875903641979211</v>
      </c>
      <c r="Y187" s="96">
        <f t="shared" si="119"/>
        <v>866.27710925937629</v>
      </c>
      <c r="Z187" s="96">
        <f t="shared" si="120"/>
        <v>577.51807283958419</v>
      </c>
      <c r="AA187" s="96">
        <f t="shared" si="121"/>
        <v>0.57751807283958423</v>
      </c>
      <c r="AB187" s="90"/>
      <c r="AC187" s="94">
        <f t="shared" si="122"/>
        <v>7.6949904621204851E-2</v>
      </c>
      <c r="AD187" s="97">
        <f t="shared" si="123"/>
        <v>230.84971386361454</v>
      </c>
      <c r="AE187" s="97">
        <f t="shared" si="124"/>
        <v>153.8998092424097</v>
      </c>
      <c r="AF187" s="97">
        <f t="shared" si="125"/>
        <v>0.1538998092424097</v>
      </c>
      <c r="AG187" s="90"/>
      <c r="AH187" s="95">
        <f t="shared" si="126"/>
        <v>3.431330265938691E-2</v>
      </c>
      <c r="AI187" s="95">
        <f t="shared" si="127"/>
        <v>102.93990797816073</v>
      </c>
      <c r="AJ187" s="95">
        <f t="shared" si="128"/>
        <v>68.626605318773827</v>
      </c>
      <c r="AK187" s="95">
        <f t="shared" si="129"/>
        <v>6.862660531877382E-2</v>
      </c>
    </row>
    <row r="188" spans="9:37" x14ac:dyDescent="0.25">
      <c r="I188" s="90"/>
      <c r="J188" s="94">
        <f t="shared" si="115"/>
        <v>0.31981202474206655</v>
      </c>
      <c r="K188" s="94">
        <f t="shared" si="109"/>
        <v>0.644297038280781</v>
      </c>
      <c r="L188" s="94">
        <f t="shared" si="110"/>
        <v>3.5890936977152475E-2</v>
      </c>
      <c r="M188" s="98"/>
      <c r="N188" s="91"/>
      <c r="O188" s="95">
        <f t="shared" si="116"/>
        <v>0.10227973116962019</v>
      </c>
      <c r="P188" s="95">
        <f t="shared" si="111"/>
        <v>0.41511867353738618</v>
      </c>
      <c r="Q188" s="95">
        <f t="shared" si="112"/>
        <v>1.288159357097931E-3</v>
      </c>
      <c r="R188" s="90"/>
      <c r="S188" s="90"/>
      <c r="T188" s="93">
        <f t="shared" si="117"/>
        <v>7000</v>
      </c>
      <c r="U188" s="93">
        <f t="shared" si="113"/>
        <v>3000</v>
      </c>
      <c r="V188" s="93">
        <f t="shared" si="114"/>
        <v>1</v>
      </c>
      <c r="W188" s="90"/>
      <c r="X188" s="95">
        <f t="shared" si="118"/>
        <v>0.10227973116962019</v>
      </c>
      <c r="Y188" s="96">
        <f t="shared" si="119"/>
        <v>715.95811818734137</v>
      </c>
      <c r="Z188" s="96">
        <f t="shared" si="120"/>
        <v>306.8391935088606</v>
      </c>
      <c r="AA188" s="96">
        <f t="shared" si="121"/>
        <v>0.10227973116962019</v>
      </c>
      <c r="AB188" s="90"/>
      <c r="AC188" s="94">
        <f t="shared" si="122"/>
        <v>0.41511867353738618</v>
      </c>
      <c r="AD188" s="97">
        <f t="shared" si="123"/>
        <v>2905.8307147617033</v>
      </c>
      <c r="AE188" s="97">
        <f t="shared" si="124"/>
        <v>1245.3560206121585</v>
      </c>
      <c r="AF188" s="97">
        <f t="shared" si="125"/>
        <v>0.41511867353738618</v>
      </c>
      <c r="AG188" s="90"/>
      <c r="AH188" s="95">
        <f t="shared" si="126"/>
        <v>1.288159357097931E-3</v>
      </c>
      <c r="AI188" s="95">
        <f t="shared" si="127"/>
        <v>9.0171154996855165</v>
      </c>
      <c r="AJ188" s="95">
        <f t="shared" si="128"/>
        <v>3.8644780712937927</v>
      </c>
      <c r="AK188" s="95">
        <f t="shared" si="129"/>
        <v>1.288159357097931E-3</v>
      </c>
    </row>
    <row r="189" spans="9:37" x14ac:dyDescent="0.25">
      <c r="I189" s="90"/>
      <c r="J189" s="94">
        <f t="shared" si="115"/>
        <v>0.32971684432136483</v>
      </c>
      <c r="K189" s="94">
        <f t="shared" si="109"/>
        <v>0.63579885053035701</v>
      </c>
      <c r="L189" s="94">
        <f t="shared" si="110"/>
        <v>3.4484305148278084E-2</v>
      </c>
      <c r="M189" s="98"/>
      <c r="N189" s="91"/>
      <c r="O189" s="95">
        <f t="shared" si="116"/>
        <v>0.10871319742923913</v>
      </c>
      <c r="P189" s="95">
        <f t="shared" si="111"/>
        <v>0.40424017833572323</v>
      </c>
      <c r="Q189" s="95">
        <f t="shared" si="112"/>
        <v>1.1891673015595584E-3</v>
      </c>
      <c r="R189" s="90"/>
      <c r="S189" s="90"/>
      <c r="T189" s="93">
        <f t="shared" si="117"/>
        <v>7000</v>
      </c>
      <c r="U189" s="93">
        <f t="shared" si="113"/>
        <v>2000</v>
      </c>
      <c r="V189" s="93">
        <f t="shared" si="114"/>
        <v>1</v>
      </c>
      <c r="W189" s="90"/>
      <c r="X189" s="95">
        <f t="shared" si="118"/>
        <v>0.10871319742923913</v>
      </c>
      <c r="Y189" s="96">
        <f t="shared" si="119"/>
        <v>760.99238200467391</v>
      </c>
      <c r="Z189" s="96">
        <f t="shared" si="120"/>
        <v>217.42639485847826</v>
      </c>
      <c r="AA189" s="96">
        <f t="shared" si="121"/>
        <v>0.10871319742923913</v>
      </c>
      <c r="AB189" s="90"/>
      <c r="AC189" s="94">
        <f t="shared" si="122"/>
        <v>0.40424017833572323</v>
      </c>
      <c r="AD189" s="97">
        <f t="shared" si="123"/>
        <v>2829.6812483500626</v>
      </c>
      <c r="AE189" s="97">
        <f t="shared" si="124"/>
        <v>808.48035667144643</v>
      </c>
      <c r="AF189" s="97">
        <f t="shared" si="125"/>
        <v>0.40424017833572323</v>
      </c>
      <c r="AG189" s="90"/>
      <c r="AH189" s="95">
        <f t="shared" si="126"/>
        <v>1.1891673015595584E-3</v>
      </c>
      <c r="AI189" s="95">
        <f t="shared" si="127"/>
        <v>8.3241711109169092</v>
      </c>
      <c r="AJ189" s="95">
        <f t="shared" si="128"/>
        <v>2.378334603119117</v>
      </c>
      <c r="AK189" s="95">
        <f t="shared" si="129"/>
        <v>1.1891673015595584E-3</v>
      </c>
    </row>
    <row r="190" spans="9:37" x14ac:dyDescent="0.25">
      <c r="I190" s="90"/>
      <c r="J190" s="94">
        <f t="shared" si="115"/>
        <v>0.3865388390598451</v>
      </c>
      <c r="K190" s="94">
        <f t="shared" si="109"/>
        <v>0.5068523314939376</v>
      </c>
      <c r="L190" s="94">
        <f t="shared" si="110"/>
        <v>0.10660882944621727</v>
      </c>
      <c r="M190" s="98"/>
      <c r="N190" s="91"/>
      <c r="O190" s="95">
        <f t="shared" si="116"/>
        <v>0.14941227410173283</v>
      </c>
      <c r="P190" s="95">
        <f t="shared" si="111"/>
        <v>0.25689928594084044</v>
      </c>
      <c r="Q190" s="95">
        <f t="shared" si="112"/>
        <v>1.1365442515892643E-2</v>
      </c>
      <c r="R190" s="90"/>
      <c r="S190" s="90"/>
      <c r="T190" s="93">
        <f t="shared" si="117"/>
        <v>10000</v>
      </c>
      <c r="U190" s="93">
        <f t="shared" si="113"/>
        <v>2000</v>
      </c>
      <c r="V190" s="93">
        <f t="shared" si="114"/>
        <v>1</v>
      </c>
      <c r="W190" s="90"/>
      <c r="X190" s="95">
        <f t="shared" si="118"/>
        <v>0.14941227410173283</v>
      </c>
      <c r="Y190" s="96">
        <f t="shared" si="119"/>
        <v>1494.1227410173283</v>
      </c>
      <c r="Z190" s="96">
        <f t="shared" si="120"/>
        <v>298.82454820346567</v>
      </c>
      <c r="AA190" s="96">
        <f t="shared" si="121"/>
        <v>0.14941227410173283</v>
      </c>
      <c r="AB190" s="90"/>
      <c r="AC190" s="94">
        <f t="shared" si="122"/>
        <v>0.25689928594084044</v>
      </c>
      <c r="AD190" s="97">
        <f t="shared" si="123"/>
        <v>2568.9928594084045</v>
      </c>
      <c r="AE190" s="97">
        <f t="shared" si="124"/>
        <v>513.79857188168091</v>
      </c>
      <c r="AF190" s="97">
        <f t="shared" si="125"/>
        <v>0.25689928594084044</v>
      </c>
      <c r="AG190" s="90"/>
      <c r="AH190" s="95">
        <f t="shared" si="126"/>
        <v>1.1365442515892643E-2</v>
      </c>
      <c r="AI190" s="95">
        <f t="shared" si="127"/>
        <v>113.65442515892643</v>
      </c>
      <c r="AJ190" s="95">
        <f>(AH190*U190)</f>
        <v>22.730885031785284</v>
      </c>
      <c r="AK190" s="95">
        <f t="shared" si="129"/>
        <v>1.1365442515892643E-2</v>
      </c>
    </row>
    <row r="191" spans="9:37" x14ac:dyDescent="0.25">
      <c r="I191" s="90"/>
      <c r="J191" s="98"/>
      <c r="K191" s="90"/>
      <c r="L191" s="90"/>
      <c r="M191" s="90"/>
      <c r="N191" s="112" t="s">
        <v>55</v>
      </c>
      <c r="O191" s="105">
        <f>SUM(O181:O190)</f>
        <v>1.9810377856278953</v>
      </c>
      <c r="P191" s="105">
        <f t="shared" ref="P191:Q191" si="130">SUM(P181:P190)</f>
        <v>1.9618369766480011</v>
      </c>
      <c r="Q191" s="105">
        <f t="shared" si="130"/>
        <v>1.2131968236814867</v>
      </c>
      <c r="R191" s="90"/>
      <c r="S191" s="90"/>
      <c r="T191" s="90"/>
      <c r="U191" s="90"/>
      <c r="V191" s="90"/>
      <c r="W191" s="90"/>
      <c r="X191" s="103" t="s">
        <v>55</v>
      </c>
      <c r="Y191" s="104">
        <f>SUM(Y181:Y190)</f>
        <v>10603.872570303465</v>
      </c>
      <c r="Z191" s="104">
        <f t="shared" ref="Z191" si="131">SUM(Z181:Z190)</f>
        <v>4841.7391154459328</v>
      </c>
      <c r="AA191" s="104">
        <f>SUM(AA181:AA190)</f>
        <v>2.2697968220476876</v>
      </c>
      <c r="AB191" s="99"/>
      <c r="AC191" s="103" t="s">
        <v>55</v>
      </c>
      <c r="AD191" s="104">
        <f>SUM(AD181:AD190)</f>
        <v>14160.334081815621</v>
      </c>
      <c r="AE191" s="104">
        <f t="shared" ref="AE191:AF191" si="132">SUM(AE181:AE190)</f>
        <v>5199.2845464664742</v>
      </c>
      <c r="AF191" s="104">
        <f t="shared" si="132"/>
        <v>2.038786881269206</v>
      </c>
      <c r="AG191" s="99"/>
      <c r="AH191" s="103" t="s">
        <v>55</v>
      </c>
      <c r="AI191" s="105">
        <f>SUM(AI181:AI190)</f>
        <v>1264.2652466601428</v>
      </c>
      <c r="AJ191" s="105">
        <f t="shared" ref="AJ191:AK191" si="133">SUM(AJ181:AJ190)</f>
        <v>2228.0285466679388</v>
      </c>
      <c r="AK191" s="105">
        <f t="shared" si="133"/>
        <v>1.2475101263408737</v>
      </c>
    </row>
    <row r="195" spans="9:17" x14ac:dyDescent="0.25">
      <c r="I195" s="113" t="s">
        <v>62</v>
      </c>
      <c r="J195" s="107"/>
      <c r="K195" s="107"/>
      <c r="L195" s="107"/>
      <c r="M195" s="107"/>
      <c r="N195" s="107"/>
      <c r="O195" s="107"/>
      <c r="P195" s="107"/>
      <c r="Q195" s="107"/>
    </row>
    <row r="196" spans="9:17" x14ac:dyDescent="0.25">
      <c r="I196" s="113" t="s">
        <v>110</v>
      </c>
      <c r="J196" s="107"/>
      <c r="K196" s="107"/>
      <c r="L196" s="166" t="s">
        <v>69</v>
      </c>
      <c r="M196" s="166"/>
      <c r="N196" s="166"/>
      <c r="O196" s="107"/>
      <c r="P196" s="107"/>
      <c r="Q196" s="107"/>
    </row>
    <row r="197" spans="9:17" x14ac:dyDescent="0.25">
      <c r="I197" s="107"/>
      <c r="J197" s="107"/>
      <c r="K197" s="107"/>
      <c r="L197" s="107"/>
      <c r="M197" s="107"/>
      <c r="N197" s="107"/>
      <c r="O197" s="107"/>
      <c r="P197" s="107"/>
      <c r="Q197" s="107"/>
    </row>
    <row r="198" spans="9:17" x14ac:dyDescent="0.25">
      <c r="I198" s="108"/>
      <c r="J198" s="167" t="s">
        <v>68</v>
      </c>
      <c r="K198" s="168"/>
      <c r="L198" s="169"/>
      <c r="M198" s="107"/>
      <c r="N198" s="108"/>
      <c r="O198" s="167" t="s">
        <v>72</v>
      </c>
      <c r="P198" s="168"/>
      <c r="Q198" s="169"/>
    </row>
    <row r="199" spans="9:17" x14ac:dyDescent="0.25">
      <c r="I199" s="108"/>
      <c r="J199" s="108" t="s">
        <v>38</v>
      </c>
      <c r="K199" s="108" t="s">
        <v>39</v>
      </c>
      <c r="L199" s="108" t="s">
        <v>41</v>
      </c>
      <c r="M199" s="107"/>
      <c r="N199" s="170" t="s">
        <v>64</v>
      </c>
      <c r="O199" s="170" t="s">
        <v>38</v>
      </c>
      <c r="P199" s="170" t="s">
        <v>39</v>
      </c>
      <c r="Q199" s="170" t="s">
        <v>41</v>
      </c>
    </row>
    <row r="200" spans="9:17" x14ac:dyDescent="0.25">
      <c r="I200" s="108" t="s">
        <v>64</v>
      </c>
      <c r="J200" s="109">
        <f>(O191)</f>
        <v>1.9810377856278953</v>
      </c>
      <c r="K200" s="109">
        <f t="shared" ref="K200" si="134">(P191)</f>
        <v>1.9618369766480011</v>
      </c>
      <c r="L200" s="109">
        <f t="shared" ref="L200" si="135">(Q191)</f>
        <v>1.2131968236814867</v>
      </c>
      <c r="M200" s="107"/>
      <c r="N200" s="171"/>
      <c r="O200" s="171"/>
      <c r="P200" s="171"/>
      <c r="Q200" s="171"/>
    </row>
    <row r="201" spans="9:17" x14ac:dyDescent="0.25">
      <c r="I201" s="108" t="s">
        <v>65</v>
      </c>
      <c r="J201" s="108">
        <f>(Y191)</f>
        <v>10603.872570303465</v>
      </c>
      <c r="K201" s="110">
        <f>(AD191)</f>
        <v>14160.334081815621</v>
      </c>
      <c r="L201" s="110">
        <f>(AA191)</f>
        <v>2.2697968220476876</v>
      </c>
      <c r="M201" s="107"/>
      <c r="N201" s="109">
        <f>(J200)</f>
        <v>1.9810377856278953</v>
      </c>
      <c r="O201" s="67">
        <f>(J201/N201)</f>
        <v>5352.6856717387336</v>
      </c>
      <c r="P201" s="67">
        <f>(J202/N201)</f>
        <v>2444.0417798044828</v>
      </c>
      <c r="Q201" s="67">
        <f>(J203/N201)</f>
        <v>1.1457614986017388</v>
      </c>
    </row>
    <row r="202" spans="9:17" x14ac:dyDescent="0.25">
      <c r="I202" s="108" t="s">
        <v>66</v>
      </c>
      <c r="J202" s="110">
        <f>(Z191)</f>
        <v>4841.7391154459328</v>
      </c>
      <c r="K202" s="110">
        <f>(AE191)</f>
        <v>5199.2845464664742</v>
      </c>
      <c r="L202" s="109">
        <f>(AJ191)</f>
        <v>2228.0285466679388</v>
      </c>
      <c r="M202" s="107"/>
      <c r="N202" s="109">
        <f>(K200)</f>
        <v>1.9618369766480011</v>
      </c>
      <c r="O202" s="67">
        <f>(K201/N202)</f>
        <v>7217.8953961862817</v>
      </c>
      <c r="P202" s="68">
        <f>(K202/N202)</f>
        <v>2650.2123307666384</v>
      </c>
      <c r="Q202" s="68">
        <f>(K203/N202)</f>
        <v>1.0392233939604307</v>
      </c>
    </row>
    <row r="203" spans="9:17" x14ac:dyDescent="0.25">
      <c r="I203" s="108" t="s">
        <v>67</v>
      </c>
      <c r="J203" s="110">
        <f>(AA191)</f>
        <v>2.2697968220476876</v>
      </c>
      <c r="K203" s="110">
        <f>(AF191)</f>
        <v>2.038786881269206</v>
      </c>
      <c r="L203" s="109">
        <f>(AK191)</f>
        <v>1.2475101263408737</v>
      </c>
      <c r="M203" s="107"/>
      <c r="N203" s="109">
        <f>(L200)</f>
        <v>1.2131968236814867</v>
      </c>
      <c r="O203" s="67">
        <f>(L201/N203)</f>
        <v>1.8709221601486827</v>
      </c>
      <c r="P203" s="68">
        <f>(L202/N203)</f>
        <v>1836.4938839082276</v>
      </c>
      <c r="Q203" s="68">
        <f>(L203/N203)</f>
        <v>1.0282833766043518</v>
      </c>
    </row>
    <row r="204" spans="9:17" x14ac:dyDescent="0.25">
      <c r="I204" s="111"/>
      <c r="J204" s="111"/>
      <c r="K204" s="111"/>
      <c r="L204" s="111"/>
      <c r="M204" s="107"/>
      <c r="N204" s="107"/>
      <c r="O204" s="107"/>
      <c r="P204" s="107"/>
      <c r="Q204" s="107"/>
    </row>
    <row r="208" spans="9:17" x14ac:dyDescent="0.25">
      <c r="I208" s="114" t="s">
        <v>70</v>
      </c>
    </row>
    <row r="209" spans="9:32" x14ac:dyDescent="0.25">
      <c r="I209" s="114" t="s">
        <v>110</v>
      </c>
      <c r="J209" s="152" t="s">
        <v>47</v>
      </c>
      <c r="K209" s="153"/>
      <c r="L209" s="154"/>
      <c r="M209" s="43"/>
      <c r="N209" s="43"/>
      <c r="O209" s="152" t="s">
        <v>72</v>
      </c>
      <c r="P209" s="153"/>
      <c r="Q209" s="154"/>
      <c r="R209" s="43"/>
      <c r="S209" s="43"/>
      <c r="T209" s="152" t="s">
        <v>73</v>
      </c>
      <c r="U209" s="153"/>
      <c r="V209" s="154"/>
      <c r="W209" s="43"/>
      <c r="X209" s="43"/>
      <c r="Y209" s="152" t="s">
        <v>74</v>
      </c>
      <c r="Z209" s="153"/>
      <c r="AA209" s="154"/>
      <c r="AB209" s="55"/>
      <c r="AC209" s="43"/>
      <c r="AD209" s="152" t="s">
        <v>80</v>
      </c>
      <c r="AE209" s="154"/>
      <c r="AF209" s="59"/>
    </row>
    <row r="210" spans="9:32" ht="15.75" thickBot="1" x14ac:dyDescent="0.3">
      <c r="I210" s="43"/>
      <c r="J210" s="44" t="s">
        <v>48</v>
      </c>
      <c r="K210" s="44" t="s">
        <v>49</v>
      </c>
      <c r="L210" s="44" t="s">
        <v>50</v>
      </c>
      <c r="M210" s="43"/>
      <c r="N210" s="43"/>
      <c r="O210" s="43"/>
      <c r="P210" s="43"/>
      <c r="Q210" s="43"/>
      <c r="R210" s="43"/>
      <c r="S210" s="43"/>
      <c r="T210" s="44" t="s">
        <v>38</v>
      </c>
      <c r="U210" s="44" t="s">
        <v>39</v>
      </c>
      <c r="V210" s="44" t="s">
        <v>41</v>
      </c>
      <c r="W210" s="43"/>
      <c r="X210" s="43"/>
      <c r="Y210" s="63" t="s">
        <v>75</v>
      </c>
      <c r="Z210" s="63" t="s">
        <v>76</v>
      </c>
      <c r="AA210" s="63" t="s">
        <v>77</v>
      </c>
      <c r="AB210" s="61" t="s">
        <v>55</v>
      </c>
      <c r="AC210" s="43"/>
      <c r="AD210" s="63" t="s">
        <v>108</v>
      </c>
      <c r="AE210" s="58">
        <f>AE140</f>
        <v>-38188176.905062355</v>
      </c>
      <c r="AF210" s="42"/>
    </row>
    <row r="211" spans="9:32" ht="16.5" thickTop="1" thickBot="1" x14ac:dyDescent="0.3">
      <c r="I211" s="43"/>
      <c r="J211" s="100">
        <f>(J89)</f>
        <v>8000</v>
      </c>
      <c r="K211" s="100">
        <f t="shared" ref="K211:L211" si="136">(K89)</f>
        <v>5000</v>
      </c>
      <c r="L211" s="100">
        <f t="shared" si="136"/>
        <v>1</v>
      </c>
      <c r="M211" s="43"/>
      <c r="N211" s="63" t="s">
        <v>75</v>
      </c>
      <c r="O211" s="101">
        <f>(O201)</f>
        <v>5352.6856717387336</v>
      </c>
      <c r="P211" s="101">
        <f t="shared" ref="P211:Q211" si="137">(P201)</f>
        <v>2444.0417798044828</v>
      </c>
      <c r="Q211" s="101">
        <f t="shared" si="137"/>
        <v>1.1457614986017388</v>
      </c>
      <c r="R211" s="43"/>
      <c r="S211" s="43"/>
      <c r="T211" s="62">
        <f>(O181)</f>
        <v>0.14589213564768277</v>
      </c>
      <c r="U211" s="62">
        <f t="shared" ref="U211:U220" si="138">(P181)</f>
        <v>0.27210517383969901</v>
      </c>
      <c r="V211" s="62">
        <f t="shared" ref="V211:V220" si="139">(Q181)</f>
        <v>9.2938654219287733E-3</v>
      </c>
      <c r="W211" s="43"/>
      <c r="X211" s="43"/>
      <c r="Y211" s="74">
        <f>((J211 - O211)^2 + (K211 - P211)^2 + (L211 - Q211)^2) * T211</f>
        <v>1975553.9449056343</v>
      </c>
      <c r="Z211" s="74">
        <f>((J211 -O212)^2 + (K211 - P212)^2 + (L211 - Q212)^2) * U211</f>
        <v>1668872.6504154392</v>
      </c>
      <c r="AA211" s="75">
        <f>((J211 -O213)^2 + (K211 - P213)^2 + (L211 - Q213)^2) * V211</f>
        <v>687540.08631303906</v>
      </c>
      <c r="AB211" s="76">
        <f>SUM(Y211:AA211)</f>
        <v>4331966.6816341123</v>
      </c>
      <c r="AC211" s="43"/>
      <c r="AD211" s="63" t="s">
        <v>118</v>
      </c>
      <c r="AE211" s="102">
        <f>(AB221)</f>
        <v>47781853.723481849</v>
      </c>
      <c r="AF211" s="42"/>
    </row>
    <row r="212" spans="9:32" ht="16.5" thickTop="1" thickBot="1" x14ac:dyDescent="0.3">
      <c r="I212" s="43"/>
      <c r="J212" s="100">
        <f t="shared" ref="J212:L212" si="140">(J90)</f>
        <v>4000</v>
      </c>
      <c r="K212" s="100">
        <f t="shared" si="140"/>
        <v>3000</v>
      </c>
      <c r="L212" s="100">
        <f t="shared" si="140"/>
        <v>1</v>
      </c>
      <c r="M212" s="43"/>
      <c r="N212" s="63" t="s">
        <v>76</v>
      </c>
      <c r="O212" s="101">
        <f t="shared" ref="O212:Q212" si="141">(O202)</f>
        <v>7217.8953961862817</v>
      </c>
      <c r="P212" s="101">
        <f t="shared" si="141"/>
        <v>2650.2123307666384</v>
      </c>
      <c r="Q212" s="101">
        <f t="shared" si="141"/>
        <v>1.0392233939604307</v>
      </c>
      <c r="R212" s="43"/>
      <c r="S212" s="43"/>
      <c r="T212" s="62">
        <f t="shared" ref="T212:T220" si="142">(O182)</f>
        <v>0.43744603347755301</v>
      </c>
      <c r="U212" s="62">
        <f t="shared" si="138"/>
        <v>8.7634530850972087E-2</v>
      </c>
      <c r="V212" s="62">
        <f t="shared" si="139"/>
        <v>1.8123469069532717E-3</v>
      </c>
      <c r="W212" s="43"/>
      <c r="X212" s="43"/>
      <c r="Y212" s="74">
        <f>((J212-O211)^2 + (K212-P211)^2 + (L212-Q211)^2) * T212</f>
        <v>935630.61334630474</v>
      </c>
      <c r="Z212" s="74">
        <f>((J212 -O212)^2 + (K212 - P212)^2 + (L212 - Q212)^2) * U212</f>
        <v>918164.69906698551</v>
      </c>
      <c r="AA212" s="75">
        <f>((J212 -O213)^2 + (K212 - P213)^2 + (L212 - Q213)^2) * V212</f>
        <v>31423.889026412529</v>
      </c>
      <c r="AB212" s="76">
        <f t="shared" ref="AB212:AB220" si="143">SUM(Y212:AA212)</f>
        <v>1885219.2014397027</v>
      </c>
      <c r="AC212" s="43"/>
      <c r="AD212" s="63" t="s">
        <v>119</v>
      </c>
      <c r="AE212" s="58">
        <f>(-1*(AE211-AE210))</f>
        <v>-85970030.628544211</v>
      </c>
      <c r="AF212" s="42"/>
    </row>
    <row r="213" spans="9:32" ht="16.5" thickTop="1" thickBot="1" x14ac:dyDescent="0.3">
      <c r="I213" s="43"/>
      <c r="J213" s="100">
        <f t="shared" ref="J213:L213" si="144">(J91)</f>
        <v>5000</v>
      </c>
      <c r="K213" s="100">
        <f t="shared" si="144"/>
        <v>2000</v>
      </c>
      <c r="L213" s="100">
        <f t="shared" si="144"/>
        <v>1</v>
      </c>
      <c r="M213" s="43"/>
      <c r="N213" s="63" t="s">
        <v>77</v>
      </c>
      <c r="O213" s="101">
        <f t="shared" ref="O213:Q213" si="145">(O203)</f>
        <v>1.8709221601486827</v>
      </c>
      <c r="P213" s="101">
        <f t="shared" si="145"/>
        <v>1836.4938839082276</v>
      </c>
      <c r="Q213" s="101">
        <f t="shared" si="145"/>
        <v>1.0282833766043518</v>
      </c>
      <c r="R213" s="43"/>
      <c r="S213" s="43"/>
      <c r="T213" s="62">
        <f t="shared" si="142"/>
        <v>0.51607160899371585</v>
      </c>
      <c r="U213" s="62">
        <f t="shared" si="138"/>
        <v>7.6850573509895492E-2</v>
      </c>
      <c r="V213" s="62">
        <f t="shared" si="139"/>
        <v>1.9354702704235662E-5</v>
      </c>
      <c r="W213" s="43"/>
      <c r="X213" s="43"/>
      <c r="Y213" s="74">
        <f>((J213 - O211)^2 + (K213 - P211)^2 + (L213 -Q211)^2) * T213</f>
        <v>165948.14476817288</v>
      </c>
      <c r="Z213" s="74">
        <f>((J213 -O212)^2 + (K213 - P212)^2 + (L213 - Q212)^2) * U213</f>
        <v>410523.16519445652</v>
      </c>
      <c r="AA213" s="75">
        <f>((J213 -O213)^2 + (K213 - P213)^2 + (L213 - Q213)^2) * V213</f>
        <v>484.02295740843772</v>
      </c>
      <c r="AB213" s="76">
        <f t="shared" si="143"/>
        <v>576955.33292003779</v>
      </c>
      <c r="AC213" s="43"/>
      <c r="AD213" s="43"/>
      <c r="AE213" s="43"/>
      <c r="AF213" s="43"/>
    </row>
    <row r="214" spans="9:32" ht="16.5" thickTop="1" thickBot="1" x14ac:dyDescent="0.3">
      <c r="I214" s="43"/>
      <c r="J214" s="100">
        <f t="shared" ref="J214:L214" si="146">(J92)</f>
        <v>2000</v>
      </c>
      <c r="K214" s="100">
        <f t="shared" si="146"/>
        <v>1000</v>
      </c>
      <c r="L214" s="100">
        <f t="shared" si="146"/>
        <v>1</v>
      </c>
      <c r="M214" s="43"/>
      <c r="N214" s="43"/>
      <c r="O214" s="55"/>
      <c r="P214" s="55"/>
      <c r="Q214" s="55"/>
      <c r="R214" s="43"/>
      <c r="S214" s="43"/>
      <c r="T214" s="62">
        <f t="shared" si="142"/>
        <v>9.7738627400079783E-2</v>
      </c>
      <c r="U214" s="62">
        <f t="shared" si="138"/>
        <v>4.3458132736983499E-2</v>
      </c>
      <c r="V214" s="62">
        <f t="shared" si="139"/>
        <v>0.22934720322487209</v>
      </c>
      <c r="W214" s="43"/>
      <c r="X214" s="43"/>
      <c r="Y214" s="74">
        <f>((J214-O211)^2 + (K214-P211)^2 + (L214-Q211)^2) * T214</f>
        <v>1302441.2858745239</v>
      </c>
      <c r="Z214" s="74">
        <f>((J214 -O212)^2 + (K214 - P212)^2 + (L214 - Q212)^2) * U214</f>
        <v>1301555.1308443206</v>
      </c>
      <c r="AA214" s="75">
        <f>((J214 -O213)^2 + (K214 - P213)^2 + (L214 - Q213)^2) * V214</f>
        <v>1076152.5406397833</v>
      </c>
      <c r="AB214" s="76">
        <f t="shared" si="143"/>
        <v>3680148.9573586276</v>
      </c>
      <c r="AC214" s="43"/>
      <c r="AD214" s="43"/>
      <c r="AE214" s="43"/>
      <c r="AF214" s="43"/>
    </row>
    <row r="215" spans="9:32" ht="16.5" thickTop="1" thickBot="1" x14ac:dyDescent="0.3">
      <c r="I215" s="43"/>
      <c r="J215" s="100">
        <f t="shared" ref="J215:L215" si="147">(J93)</f>
        <v>500</v>
      </c>
      <c r="K215" s="100">
        <f t="shared" si="147"/>
        <v>2000</v>
      </c>
      <c r="L215" s="100">
        <f t="shared" si="147"/>
        <v>1</v>
      </c>
      <c r="M215" s="43"/>
      <c r="N215" s="43"/>
      <c r="O215" s="55"/>
      <c r="P215" s="55"/>
      <c r="Q215" s="55"/>
      <c r="R215" s="43"/>
      <c r="S215" s="43"/>
      <c r="T215" s="62">
        <f t="shared" si="142"/>
        <v>5.3805692446757581E-4</v>
      </c>
      <c r="U215" s="62">
        <f t="shared" si="138"/>
        <v>2.9510505539450749E-4</v>
      </c>
      <c r="V215" s="62">
        <f t="shared" si="139"/>
        <v>0.92088076223770465</v>
      </c>
      <c r="W215" s="43"/>
      <c r="X215" s="43"/>
      <c r="Y215" s="74">
        <f>((J215 - O211)^2 + (K215 -P211)^2 + (L215 - Q211)^2) * T215</f>
        <v>12776.555180574751</v>
      </c>
      <c r="Z215" s="74">
        <f>((J215 -O212)^2 + (K215 - P212)^2 + (L215 - Q212)^2) * U215</f>
        <v>13442.889493378878</v>
      </c>
      <c r="AA215" s="75">
        <f>((J215 -O213)^2 + (K215 - P213)^2 + (L215 - Q213)^AA747) * V215</f>
        <v>253120.49513730584</v>
      </c>
      <c r="AB215" s="76">
        <f t="shared" si="143"/>
        <v>279339.93981125945</v>
      </c>
      <c r="AC215" s="43"/>
      <c r="AD215" s="152" t="s">
        <v>84</v>
      </c>
      <c r="AE215" s="153"/>
      <c r="AF215" s="154"/>
    </row>
    <row r="216" spans="9:32" ht="16.5" thickTop="1" thickBot="1" x14ac:dyDescent="0.3">
      <c r="I216" s="43"/>
      <c r="J216" s="100">
        <f t="shared" ref="J216:L216" si="148">(J94)</f>
        <v>8000</v>
      </c>
      <c r="K216" s="100">
        <f t="shared" si="148"/>
        <v>2000</v>
      </c>
      <c r="L216" s="100">
        <f t="shared" si="148"/>
        <v>1</v>
      </c>
      <c r="M216" s="43"/>
      <c r="N216" s="43"/>
      <c r="O216" s="55"/>
      <c r="P216" s="55"/>
      <c r="Q216" s="55"/>
      <c r="R216" s="43"/>
      <c r="S216" s="43"/>
      <c r="T216" s="62">
        <f t="shared" si="142"/>
        <v>0.13418708406401239</v>
      </c>
      <c r="U216" s="62">
        <f t="shared" si="138"/>
        <v>0.32828541821990181</v>
      </c>
      <c r="V216" s="62">
        <f t="shared" si="139"/>
        <v>3.6872193533865113E-3</v>
      </c>
      <c r="W216" s="43"/>
      <c r="X216" s="43"/>
      <c r="Y216" s="74">
        <f>((J216-O211)^2 + (K216-P211)^2 + (L216-Q211)^2) * T216</f>
        <v>966877.82516650145</v>
      </c>
      <c r="Z216" s="74">
        <f>((J216 -O212)^2 + (K216 - P212)^2 + (L216 - Q212)^2) * U216</f>
        <v>339599.34442411264</v>
      </c>
      <c r="AA216" s="75">
        <f>((J216 -O213)^2 + (K216 - P213)^2 + (L216 - Q213)^2) * V216</f>
        <v>235970.25056387842</v>
      </c>
      <c r="AB216" s="76">
        <f t="shared" si="143"/>
        <v>1542447.4201544924</v>
      </c>
      <c r="AC216" s="43"/>
      <c r="AD216" s="152" t="s">
        <v>85</v>
      </c>
      <c r="AE216" s="153"/>
      <c r="AF216" s="154"/>
    </row>
    <row r="217" spans="9:32" ht="16.5" thickTop="1" thickBot="1" x14ac:dyDescent="0.3">
      <c r="I217" s="43"/>
      <c r="J217" s="100">
        <f t="shared" ref="J217:L217" si="149">(J95)</f>
        <v>3000</v>
      </c>
      <c r="K217" s="100">
        <f t="shared" si="149"/>
        <v>2000</v>
      </c>
      <c r="L217" s="100">
        <f t="shared" si="149"/>
        <v>2</v>
      </c>
      <c r="M217" s="43"/>
      <c r="N217" s="43"/>
      <c r="O217" s="55"/>
      <c r="P217" s="55"/>
      <c r="Q217" s="55"/>
      <c r="R217" s="43"/>
      <c r="S217" s="43"/>
      <c r="T217" s="62">
        <f t="shared" si="142"/>
        <v>0.28875903641979211</v>
      </c>
      <c r="U217" s="62">
        <f t="shared" si="138"/>
        <v>7.6949904621204851E-2</v>
      </c>
      <c r="V217" s="62">
        <f t="shared" si="139"/>
        <v>3.431330265938691E-2</v>
      </c>
      <c r="W217" s="43"/>
      <c r="X217" s="43"/>
      <c r="Y217" s="74">
        <f>((J217 - O211)^2 + (K217 - P211)^2 + (L217 - Q211)^2) * T217</f>
        <v>1655254.4934378264</v>
      </c>
      <c r="Z217" s="74">
        <f>((J217 -O212)^2 + (K217 - P212)^2 + (L217 - Q212)^2) * U217</f>
        <v>1401520.8218908557</v>
      </c>
      <c r="AA217" s="75">
        <f>((J217 -O213)^2 + (K217 - P213)^2 + (L217 - Q213)^2) * V217</f>
        <v>309352.03174440295</v>
      </c>
      <c r="AB217" s="76">
        <f t="shared" si="143"/>
        <v>3366127.3470730847</v>
      </c>
      <c r="AC217" s="43"/>
      <c r="AD217" s="43"/>
      <c r="AE217" s="43"/>
      <c r="AF217" s="43"/>
    </row>
    <row r="218" spans="9:32" ht="16.5" thickTop="1" thickBot="1" x14ac:dyDescent="0.3">
      <c r="I218" s="43"/>
      <c r="J218" s="100">
        <f t="shared" ref="J218:L218" si="150">(J96)</f>
        <v>7000</v>
      </c>
      <c r="K218" s="100">
        <f t="shared" si="150"/>
        <v>3000</v>
      </c>
      <c r="L218" s="100">
        <f t="shared" si="150"/>
        <v>1</v>
      </c>
      <c r="M218" s="43"/>
      <c r="N218" s="43"/>
      <c r="O218" s="55"/>
      <c r="P218" s="55"/>
      <c r="Q218" s="55"/>
      <c r="R218" s="43"/>
      <c r="S218" s="43"/>
      <c r="T218" s="62">
        <f t="shared" si="142"/>
        <v>0.10227973116962019</v>
      </c>
      <c r="U218" s="62">
        <f t="shared" si="138"/>
        <v>0.41511867353738618</v>
      </c>
      <c r="V218" s="62">
        <f t="shared" si="139"/>
        <v>1.288159357097931E-3</v>
      </c>
      <c r="W218" s="43"/>
      <c r="X218" s="43"/>
      <c r="Y218" s="74">
        <f>((J218-O211)^2 + (K218-P211)^2 + (L218-Q211)^2) * T218</f>
        <v>309164.42704835237</v>
      </c>
      <c r="Z218" s="74">
        <f>((J218 -O212)^2 + (K218 - P212)^2 + (L218 - Q212)^2) * U218</f>
        <v>70499.529092970479</v>
      </c>
      <c r="AA218" s="75">
        <f>((J218 -O213)^2 + (K218 - P213)^2 + (L218 - Q213)^2) * V218</f>
        <v>64829.913563581766</v>
      </c>
      <c r="AB218" s="76">
        <f t="shared" si="143"/>
        <v>444493.86970490462</v>
      </c>
      <c r="AC218" s="43"/>
      <c r="AD218" s="43"/>
      <c r="AE218" s="43"/>
      <c r="AF218" s="43"/>
    </row>
    <row r="219" spans="9:32" ht="16.5" thickTop="1" thickBot="1" x14ac:dyDescent="0.3">
      <c r="I219" s="43"/>
      <c r="J219" s="100">
        <f t="shared" ref="J219:L219" si="151">(J97)</f>
        <v>7000</v>
      </c>
      <c r="K219" s="100">
        <f t="shared" si="151"/>
        <v>2000</v>
      </c>
      <c r="L219" s="100">
        <f t="shared" si="151"/>
        <v>1</v>
      </c>
      <c r="M219" s="43"/>
      <c r="N219" s="43"/>
      <c r="O219" s="55"/>
      <c r="P219" s="55"/>
      <c r="Q219" s="55"/>
      <c r="R219" s="43"/>
      <c r="S219" s="43"/>
      <c r="T219" s="62">
        <f t="shared" si="142"/>
        <v>0.10871319742923913</v>
      </c>
      <c r="U219" s="62">
        <f t="shared" si="138"/>
        <v>0.40424017833572323</v>
      </c>
      <c r="V219" s="62">
        <f t="shared" si="139"/>
        <v>1.1891673015595584E-3</v>
      </c>
      <c r="W219" s="43"/>
      <c r="X219" s="43"/>
      <c r="Y219" s="74">
        <f>((J219 - O211)^2 + (K219 - P211)^2 + (L219 - Q211)^2) * T219</f>
        <v>316444.29055499646</v>
      </c>
      <c r="Z219" s="74">
        <f>((J219 -O212)^2 + (K219 - P212)^2 + (L219 - Q212)^2) * U219</f>
        <v>190095.75497909333</v>
      </c>
      <c r="AA219" s="75">
        <f>((J219 -O213)^2 + (K219 - P213)^2 + (L219 - Q213)^2) * V219</f>
        <v>58269.845683409541</v>
      </c>
      <c r="AB219" s="76">
        <f t="shared" si="143"/>
        <v>564809.89121749927</v>
      </c>
      <c r="AC219" s="43"/>
      <c r="AD219" s="155" t="s">
        <v>86</v>
      </c>
      <c r="AE219" s="155"/>
      <c r="AF219" s="43"/>
    </row>
    <row r="220" spans="9:32" ht="16.5" thickTop="1" thickBot="1" x14ac:dyDescent="0.3">
      <c r="I220" s="43"/>
      <c r="J220" s="100">
        <f t="shared" ref="J220:L220" si="152">(J98)</f>
        <v>10000</v>
      </c>
      <c r="K220" s="100">
        <f t="shared" si="152"/>
        <v>2000</v>
      </c>
      <c r="L220" s="100">
        <f t="shared" si="152"/>
        <v>1</v>
      </c>
      <c r="M220" s="43"/>
      <c r="N220" s="43"/>
      <c r="O220" s="55"/>
      <c r="P220" s="55"/>
      <c r="Q220" s="55"/>
      <c r="R220" s="43"/>
      <c r="S220" s="43"/>
      <c r="T220" s="62">
        <f t="shared" si="142"/>
        <v>0.14941227410173283</v>
      </c>
      <c r="U220" s="62">
        <f t="shared" si="138"/>
        <v>0.25689928594084044</v>
      </c>
      <c r="V220" s="62">
        <f t="shared" si="139"/>
        <v>1.1365442515892643E-2</v>
      </c>
      <c r="W220" s="43"/>
      <c r="X220" s="43"/>
      <c r="Y220" s="74">
        <f>((J220-O211)^2 + (K220-P211)^2 + (L220-Q211)^2) * T220</f>
        <v>3256396.2266237391</v>
      </c>
      <c r="Z220" s="74">
        <f t="shared" ref="Z220" si="153">((J220 -O221)^2 + (K220 - P221)^2 + (L220 - Q221)^2) * U220</f>
        <v>26717525.994746692</v>
      </c>
      <c r="AA220" s="75">
        <f>((J220 -O213)^2 + (K220 - P213)^2 + (L220 - Q213)^2) * V220</f>
        <v>1136422.8607976958</v>
      </c>
      <c r="AB220" s="76">
        <f t="shared" si="143"/>
        <v>31110345.082168128</v>
      </c>
      <c r="AC220" s="43"/>
      <c r="AD220" s="155"/>
      <c r="AE220" s="155"/>
      <c r="AF220" s="43"/>
    </row>
    <row r="221" spans="9:32" ht="16.5" thickTop="1" thickBot="1" x14ac:dyDescent="0.3"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72" t="s">
        <v>55</v>
      </c>
      <c r="AB221" s="73">
        <f>SUM(AB211:AB220)</f>
        <v>47781853.723481849</v>
      </c>
      <c r="AC221" s="43"/>
      <c r="AD221" s="155"/>
      <c r="AE221" s="155"/>
      <c r="AF221" s="43"/>
    </row>
    <row r="222" spans="9:32" ht="15.75" thickTop="1" x14ac:dyDescent="0.25">
      <c r="I222" s="43"/>
      <c r="J222" s="43"/>
      <c r="K222" s="43"/>
      <c r="L222" s="43"/>
      <c r="M222" s="156" t="s">
        <v>78</v>
      </c>
      <c r="N222" s="157"/>
      <c r="O222" s="157"/>
      <c r="P222" s="157"/>
      <c r="Q222" s="157"/>
      <c r="R222" s="157"/>
      <c r="S222" s="157"/>
      <c r="T222" s="158"/>
      <c r="U222" s="43"/>
      <c r="V222" s="43"/>
      <c r="W222" s="43"/>
      <c r="X222" s="43"/>
      <c r="Y222" s="43"/>
      <c r="Z222" s="43"/>
      <c r="AA222" s="43"/>
      <c r="AB222" s="43"/>
      <c r="AC222" s="43"/>
      <c r="AD222" s="162" t="s">
        <v>87</v>
      </c>
      <c r="AE222" s="162"/>
      <c r="AF222" s="43"/>
    </row>
    <row r="223" spans="9:32" ht="15.75" thickBot="1" x14ac:dyDescent="0.3">
      <c r="I223" s="43"/>
      <c r="J223" s="43"/>
      <c r="K223" s="43"/>
      <c r="L223" s="43"/>
      <c r="M223" s="159"/>
      <c r="N223" s="160"/>
      <c r="O223" s="160"/>
      <c r="P223" s="160"/>
      <c r="Q223" s="160"/>
      <c r="R223" s="160"/>
      <c r="S223" s="160"/>
      <c r="T223" s="161"/>
      <c r="U223" s="43"/>
      <c r="V223" s="43"/>
      <c r="W223" s="43"/>
      <c r="X223" s="43"/>
      <c r="Y223" s="43"/>
      <c r="Z223" s="43"/>
      <c r="AA223" s="43"/>
      <c r="AB223" s="43"/>
      <c r="AC223" s="43"/>
      <c r="AD223" s="155" t="s">
        <v>88</v>
      </c>
      <c r="AE223" s="155"/>
      <c r="AF223" s="43"/>
    </row>
    <row r="224" spans="9:32" ht="15.75" thickTop="1" x14ac:dyDescent="0.25"/>
    <row r="227" spans="9:27" x14ac:dyDescent="0.25">
      <c r="I227" s="83" t="s">
        <v>60</v>
      </c>
      <c r="J227" s="83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</row>
    <row r="228" spans="9:27" x14ac:dyDescent="0.25">
      <c r="I228" s="83" t="s">
        <v>79</v>
      </c>
      <c r="J228" s="83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</row>
    <row r="229" spans="9:27" x14ac:dyDescent="0.25">
      <c r="I229" s="115" t="s">
        <v>111</v>
      </c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</row>
    <row r="230" spans="9:27" x14ac:dyDescent="0.25"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</row>
    <row r="231" spans="9:27" x14ac:dyDescent="0.25">
      <c r="I231" s="78"/>
      <c r="J231" s="172" t="s">
        <v>47</v>
      </c>
      <c r="K231" s="173"/>
      <c r="L231" s="174"/>
      <c r="M231" s="78"/>
      <c r="N231" s="78"/>
      <c r="O231" s="172" t="s">
        <v>72</v>
      </c>
      <c r="P231" s="173"/>
      <c r="Q231" s="174"/>
      <c r="R231" s="78"/>
      <c r="S231" s="78"/>
      <c r="T231" s="172" t="s">
        <v>90</v>
      </c>
      <c r="U231" s="173"/>
      <c r="V231" s="174"/>
      <c r="W231" s="88"/>
      <c r="X231" s="78"/>
      <c r="Y231" s="172" t="s">
        <v>92</v>
      </c>
      <c r="Z231" s="173"/>
      <c r="AA231" s="174"/>
    </row>
    <row r="232" spans="9:27" x14ac:dyDescent="0.25">
      <c r="I232" s="78"/>
      <c r="J232" s="89" t="s">
        <v>48</v>
      </c>
      <c r="K232" s="89" t="s">
        <v>49</v>
      </c>
      <c r="L232" s="89" t="s">
        <v>50</v>
      </c>
      <c r="M232" s="78"/>
      <c r="N232" s="78"/>
      <c r="O232" s="79"/>
      <c r="P232" s="79"/>
      <c r="Q232" s="79"/>
      <c r="R232" s="78"/>
      <c r="S232" s="78"/>
      <c r="T232" s="87" t="s">
        <v>75</v>
      </c>
      <c r="U232" s="87" t="s">
        <v>76</v>
      </c>
      <c r="V232" s="87" t="s">
        <v>77</v>
      </c>
      <c r="W232" s="87" t="s">
        <v>91</v>
      </c>
      <c r="X232" s="78"/>
      <c r="Y232" s="87" t="s">
        <v>93</v>
      </c>
      <c r="Z232" s="87" t="s">
        <v>94</v>
      </c>
      <c r="AA232" s="87" t="s">
        <v>95</v>
      </c>
    </row>
    <row r="233" spans="9:27" x14ac:dyDescent="0.25">
      <c r="I233" s="78"/>
      <c r="J233" s="79">
        <f>(J161)</f>
        <v>8000</v>
      </c>
      <c r="K233" s="79">
        <f t="shared" ref="K233:L233" si="154">(K161)</f>
        <v>5000</v>
      </c>
      <c r="L233" s="79">
        <f t="shared" si="154"/>
        <v>1</v>
      </c>
      <c r="M233" s="78"/>
      <c r="N233" s="78"/>
      <c r="O233" s="116">
        <f>(O211)</f>
        <v>5352.6856717387336</v>
      </c>
      <c r="P233" s="116">
        <f t="shared" ref="P233:Q233" si="155">(P211)</f>
        <v>2444.0417798044828</v>
      </c>
      <c r="Q233" s="116">
        <f t="shared" si="155"/>
        <v>1.1457614986017388</v>
      </c>
      <c r="R233" s="78"/>
      <c r="S233" s="78"/>
      <c r="T233" s="117">
        <f>((J233-O233)^2 + (K233-P233)^2 + (L233-Q233)^2) ^ (-1/(2-1))</f>
        <v>7.3848722796912313E-8</v>
      </c>
      <c r="U233" s="117">
        <f>((J233-O234)^2 + (K233-P234)^2 + (L233-Q234)^2) ^ (-1/(2-1))</f>
        <v>1.6304729649201381E-7</v>
      </c>
      <c r="V233" s="117">
        <f>((J233-O235)^2 + (K233-P235)^2 + (L233-Q235)^2) ^ (-1/(2-1))</f>
        <v>1.3517561531237392E-8</v>
      </c>
      <c r="W233" s="117">
        <f>SUM(T233:V233)</f>
        <v>2.5041358082016352E-7</v>
      </c>
      <c r="X233" s="78"/>
      <c r="Y233" s="120">
        <f>(T233/W233)</f>
        <v>0.29490701963943144</v>
      </c>
      <c r="Z233" s="120">
        <f>(U233/W233)</f>
        <v>0.65111203616830793</v>
      </c>
      <c r="AA233" s="80">
        <f>(V233/W233)</f>
        <v>5.398094419226062E-2</v>
      </c>
    </row>
    <row r="234" spans="9:27" x14ac:dyDescent="0.25">
      <c r="I234" s="78"/>
      <c r="J234" s="79">
        <f t="shared" ref="J234:L234" si="156">(J162)</f>
        <v>4000</v>
      </c>
      <c r="K234" s="79">
        <f t="shared" si="156"/>
        <v>3000</v>
      </c>
      <c r="L234" s="79">
        <f t="shared" si="156"/>
        <v>1</v>
      </c>
      <c r="M234" s="78"/>
      <c r="N234" s="78"/>
      <c r="O234" s="116">
        <f t="shared" ref="O234:Q234" si="157">(O212)</f>
        <v>7217.8953961862817</v>
      </c>
      <c r="P234" s="116">
        <f t="shared" si="157"/>
        <v>2650.2123307666384</v>
      </c>
      <c r="Q234" s="116">
        <f t="shared" si="157"/>
        <v>1.0392233939604307</v>
      </c>
      <c r="R234" s="78"/>
      <c r="S234" s="78"/>
      <c r="T234" s="117">
        <f>((J234-O233)^2 + (K234-P233)^2 + (L234-Q233)^2) ^ (-1/(2-1))</f>
        <v>4.6754138571098809E-7</v>
      </c>
      <c r="U234" s="117">
        <f>((J234-O234)^2 + (K234-P234)^2 + (L234-Q234)^2) ^ (-1/(2-1))</f>
        <v>9.5445327989655839E-8</v>
      </c>
      <c r="V234" s="117">
        <f>((J234-O235)^2 + (K234-P235)^2 + (L234-Q235)^2) ^ (-1/(2-1))</f>
        <v>5.7674176020350338E-8</v>
      </c>
      <c r="W234" s="117">
        <f t="shared" ref="W234:W242" si="158">SUM(T234:V234)</f>
        <v>6.2066088972099428E-7</v>
      </c>
      <c r="X234" s="78"/>
      <c r="Y234" s="120">
        <f t="shared" ref="Y234:Y242" si="159">(T234/W234)</f>
        <v>0.7532960324294995</v>
      </c>
      <c r="Z234" s="120">
        <f t="shared" ref="Z234:Z242" si="160">(U234/W234)</f>
        <v>0.15378015526733346</v>
      </c>
      <c r="AA234" s="80">
        <f t="shared" ref="AA234:AA242" si="161">(V234/W234)</f>
        <v>9.2923812303167055E-2</v>
      </c>
    </row>
    <row r="235" spans="9:27" x14ac:dyDescent="0.25">
      <c r="I235" s="78"/>
      <c r="J235" s="79">
        <f t="shared" ref="J235:L235" si="162">(J163)</f>
        <v>5000</v>
      </c>
      <c r="K235" s="79">
        <f t="shared" si="162"/>
        <v>2000</v>
      </c>
      <c r="L235" s="79">
        <f t="shared" si="162"/>
        <v>1</v>
      </c>
      <c r="M235" s="78"/>
      <c r="N235" s="78"/>
      <c r="O235" s="116">
        <f t="shared" ref="O235:Q235" si="163">(O213)</f>
        <v>1.8709221601486827</v>
      </c>
      <c r="P235" s="116">
        <f t="shared" si="163"/>
        <v>1836.4938839082276</v>
      </c>
      <c r="Q235" s="116">
        <f t="shared" si="163"/>
        <v>1.0282833766043518</v>
      </c>
      <c r="R235" s="78"/>
      <c r="S235" s="78"/>
      <c r="T235" s="117">
        <f>((J235-O233)^2 + (K235-P233)^2 + (L235-Q233)^2) ^ (-1/(2-1))</f>
        <v>3.1098365680114129E-6</v>
      </c>
      <c r="U235" s="117">
        <f>((J235-O234)^2 + (K235-P234)^2 + (L235-Q234)^2) ^ (-1/(2-1))</f>
        <v>1.872015516432378E-7</v>
      </c>
      <c r="V235" s="117">
        <f>((J235-O235)^2 + (K235-P235)^2 + (L235-Q235)^2) ^ (-1/(2-1))</f>
        <v>3.9987158476665809E-8</v>
      </c>
      <c r="W235" s="117">
        <f t="shared" si="158"/>
        <v>3.3370252781313168E-6</v>
      </c>
      <c r="X235" s="78"/>
      <c r="Y235" s="120">
        <f t="shared" si="159"/>
        <v>0.93191879258189914</v>
      </c>
      <c r="Z235" s="120">
        <f t="shared" si="160"/>
        <v>5.6098331909570615E-2</v>
      </c>
      <c r="AA235" s="80">
        <f t="shared" si="161"/>
        <v>1.1982875508530163E-2</v>
      </c>
    </row>
    <row r="236" spans="9:27" x14ac:dyDescent="0.25">
      <c r="I236" s="78"/>
      <c r="J236" s="79">
        <f t="shared" ref="J236:L236" si="164">(J164)</f>
        <v>2000</v>
      </c>
      <c r="K236" s="79">
        <f t="shared" si="164"/>
        <v>1000</v>
      </c>
      <c r="L236" s="79">
        <f t="shared" si="164"/>
        <v>1</v>
      </c>
      <c r="M236" s="78"/>
      <c r="N236" s="78"/>
      <c r="O236" s="81"/>
      <c r="P236" s="81"/>
      <c r="Q236" s="81"/>
      <c r="R236" s="78"/>
      <c r="S236" s="78"/>
      <c r="T236" s="117">
        <f>((J236-O233)^2 + (K236-P233)^2 + (L236-Q233)^2) ^ (-1/(2-1))</f>
        <v>7.5042636055914943E-8</v>
      </c>
      <c r="U236" s="117">
        <f>((J236-O234)^2 + (K236-P234)^2 + (L236-Q234)^2) ^ (-1/(2-1))</f>
        <v>3.3389390665912204E-8</v>
      </c>
      <c r="V236" s="117">
        <f>((J236-O235)^2 + (K236-P235)^2 + (L236-Q235)^2) ^ (-1/(2-1))</f>
        <v>2.1311774545318911E-7</v>
      </c>
      <c r="W236" s="117">
        <f t="shared" si="158"/>
        <v>3.2154977217501626E-7</v>
      </c>
      <c r="X236" s="78"/>
      <c r="Y236" s="120">
        <f t="shared" si="159"/>
        <v>0.23337797924195078</v>
      </c>
      <c r="Z236" s="120">
        <f t="shared" si="160"/>
        <v>0.10383894984611806</v>
      </c>
      <c r="AA236" s="80">
        <f t="shared" si="161"/>
        <v>0.66278307091193112</v>
      </c>
    </row>
    <row r="237" spans="9:27" x14ac:dyDescent="0.25">
      <c r="I237" s="78"/>
      <c r="J237" s="79">
        <f t="shared" ref="J237:L237" si="165">(J165)</f>
        <v>500</v>
      </c>
      <c r="K237" s="79">
        <f t="shared" si="165"/>
        <v>2000</v>
      </c>
      <c r="L237" s="79">
        <f t="shared" si="165"/>
        <v>1</v>
      </c>
      <c r="M237" s="78"/>
      <c r="N237" s="78"/>
      <c r="O237" s="78"/>
      <c r="P237" s="78"/>
      <c r="Q237" s="78"/>
      <c r="R237" s="78"/>
      <c r="S237" s="78"/>
      <c r="T237" s="117">
        <f>((J237-O233)^2 + (K237-P233)^2 + (L237-Q233)^2) ^ (-1/(2-1))</f>
        <v>4.2112832204225752E-8</v>
      </c>
      <c r="U237" s="117">
        <f>((J237-O234)^2 + (K237-P234)^2 + (L237-Q234)^2) ^ (-1/(2-1))</f>
        <v>2.195250176979121E-8</v>
      </c>
      <c r="V237" s="117">
        <f>((J237-O235)^2 + (K237-P235)^2 + (L237-Q235)^2) ^ (-1/(2-1))</f>
        <v>3.6381254285151119E-6</v>
      </c>
      <c r="W237" s="117">
        <f t="shared" si="158"/>
        <v>3.702190762489129E-6</v>
      </c>
      <c r="X237" s="78"/>
      <c r="Y237" s="120">
        <f t="shared" si="159"/>
        <v>1.1375111361336667E-2</v>
      </c>
      <c r="Z237" s="120">
        <f t="shared" si="160"/>
        <v>5.9295976836784272E-3</v>
      </c>
      <c r="AA237" s="80">
        <f t="shared" si="161"/>
        <v>0.98269529095498487</v>
      </c>
    </row>
    <row r="238" spans="9:27" x14ac:dyDescent="0.25">
      <c r="I238" s="78"/>
      <c r="J238" s="79">
        <f t="shared" ref="J238:L238" si="166">(J166)</f>
        <v>8000</v>
      </c>
      <c r="K238" s="79">
        <f t="shared" si="166"/>
        <v>2000</v>
      </c>
      <c r="L238" s="79">
        <f t="shared" si="166"/>
        <v>1</v>
      </c>
      <c r="M238" s="78"/>
      <c r="N238" s="78"/>
      <c r="O238" s="78"/>
      <c r="P238" s="78"/>
      <c r="Q238" s="78"/>
      <c r="R238" s="78"/>
      <c r="S238" s="78"/>
      <c r="T238" s="117">
        <f>((J238-O233)^2 + (K238-P233)^2 + (L238-Q233)^2) ^ (-1/(2-1))</f>
        <v>1.3878390896068454E-7</v>
      </c>
      <c r="U238" s="117">
        <f>((J238-O234)^2 + (K238-P234)^2 + (L238-Q234)^2) ^ (-1/(2-1))</f>
        <v>9.666844874998307E-7</v>
      </c>
      <c r="V238" s="117">
        <f>((J238-O235)^2 + (K238-P235)^2 + (L238-Q235)^2) ^ (-1/(2-1))</f>
        <v>1.5625780557402769E-8</v>
      </c>
      <c r="W238" s="117">
        <f t="shared" si="158"/>
        <v>1.121094177017918E-6</v>
      </c>
      <c r="X238" s="78"/>
      <c r="Y238" s="120">
        <f t="shared" si="159"/>
        <v>0.12379326537030653</v>
      </c>
      <c r="Z238" s="120">
        <f t="shared" si="160"/>
        <v>0.8622687614622947</v>
      </c>
      <c r="AA238" s="80">
        <f t="shared" si="161"/>
        <v>1.3937973167398789E-2</v>
      </c>
    </row>
    <row r="239" spans="9:27" x14ac:dyDescent="0.25">
      <c r="I239" s="78"/>
      <c r="J239" s="79">
        <f t="shared" ref="J239:L239" si="167">(J167)</f>
        <v>3000</v>
      </c>
      <c r="K239" s="79">
        <f t="shared" si="167"/>
        <v>2000</v>
      </c>
      <c r="L239" s="79">
        <f t="shared" si="167"/>
        <v>2</v>
      </c>
      <c r="M239" s="78"/>
      <c r="N239" s="78"/>
      <c r="O239" s="78"/>
      <c r="P239" s="78"/>
      <c r="Q239" s="78"/>
      <c r="R239" s="78"/>
      <c r="S239" s="78"/>
      <c r="T239" s="117">
        <f>((J239-O233)^2 + (K239-P233)^2 + (L239-Q233)^2) ^ (-1/(2-1))</f>
        <v>1.7444993356886381E-7</v>
      </c>
      <c r="U239" s="117">
        <f>((J239-O234)^2 + (K239-P234)^2 + (L239-Q234)^2) ^ (-1/(2-1))</f>
        <v>5.490457467295293E-8</v>
      </c>
      <c r="V239" s="117">
        <f>((J239-O235)^2 + (K239-P235)^2 + (L239-Q235)^2) ^ (-1/(2-1))</f>
        <v>1.1091992015018576E-7</v>
      </c>
      <c r="W239" s="117">
        <f t="shared" si="158"/>
        <v>3.4027442839200249E-7</v>
      </c>
      <c r="X239" s="78"/>
      <c r="Y239" s="120">
        <f t="shared" si="159"/>
        <v>0.51267423882906127</v>
      </c>
      <c r="Z239" s="120">
        <f t="shared" si="160"/>
        <v>0.16135380766756247</v>
      </c>
      <c r="AA239" s="80">
        <f t="shared" si="161"/>
        <v>0.32597195350337621</v>
      </c>
    </row>
    <row r="240" spans="9:27" x14ac:dyDescent="0.25">
      <c r="I240" s="78"/>
      <c r="J240" s="79">
        <f t="shared" ref="J240:L240" si="168">(J168)</f>
        <v>7000</v>
      </c>
      <c r="K240" s="79">
        <f t="shared" si="168"/>
        <v>3000</v>
      </c>
      <c r="L240" s="79">
        <f t="shared" si="168"/>
        <v>1</v>
      </c>
      <c r="M240" s="78"/>
      <c r="N240" s="78"/>
      <c r="O240" s="78"/>
      <c r="P240" s="78"/>
      <c r="Q240" s="78"/>
      <c r="R240" s="78"/>
      <c r="S240" s="78"/>
      <c r="T240" s="117">
        <f>((J240-O233)^2 + (K240-P233)^2 + (L240-Q233)^2) ^ (-1/(2-1))</f>
        <v>3.3082632483336756E-7</v>
      </c>
      <c r="U240" s="117">
        <f>((J240-O234)^2 + (K240-P234)^2 + (L240-Q234)^2) ^ (-1/(2-1))</f>
        <v>5.8882474660214111E-6</v>
      </c>
      <c r="V240" s="117">
        <f>((J240-O235)^2 + (K240-P235)^2 + (L240-Q235)^2) ^ (-1/(2-1))</f>
        <v>1.986982993328492E-8</v>
      </c>
      <c r="W240" s="117">
        <f t="shared" si="158"/>
        <v>6.2389436207880633E-6</v>
      </c>
      <c r="X240" s="78"/>
      <c r="Y240" s="120">
        <f t="shared" si="159"/>
        <v>5.3026016092060743E-2</v>
      </c>
      <c r="Z240" s="120">
        <f t="shared" si="160"/>
        <v>0.94378917712958044</v>
      </c>
      <c r="AA240" s="80">
        <f t="shared" si="161"/>
        <v>3.1848067783589121E-3</v>
      </c>
    </row>
    <row r="241" spans="9:37" x14ac:dyDescent="0.25">
      <c r="I241" s="78"/>
      <c r="J241" s="79">
        <f t="shared" ref="J241:L241" si="169">(J169)</f>
        <v>7000</v>
      </c>
      <c r="K241" s="79">
        <f t="shared" si="169"/>
        <v>2000</v>
      </c>
      <c r="L241" s="79">
        <f t="shared" si="169"/>
        <v>1</v>
      </c>
      <c r="M241" s="78"/>
      <c r="N241" s="78"/>
      <c r="O241" s="78"/>
      <c r="P241" s="78"/>
      <c r="Q241" s="78"/>
      <c r="R241" s="78"/>
      <c r="S241" s="78"/>
      <c r="T241" s="117">
        <f>((J241-O233)^2 + (K241-P233)^2 + (L241-Q233)^2) ^ (-1/(2-1))</f>
        <v>3.4354608591159053E-7</v>
      </c>
      <c r="U241" s="117">
        <f>((J241-O234)^2 + (K241-P234)^2 + (L241-Q234)^2) ^ (-1/(2-1))</f>
        <v>2.1265081820484703E-6</v>
      </c>
      <c r="V241" s="117">
        <f>((J241-O235)^2 + (K241-P235)^2 + (L241-Q235)^2) ^ (-1/(2-1))</f>
        <v>2.0407936345335742E-8</v>
      </c>
      <c r="W241" s="117">
        <f t="shared" si="158"/>
        <v>2.4904622043053963E-6</v>
      </c>
      <c r="X241" s="78"/>
      <c r="Y241" s="120">
        <f t="shared" si="159"/>
        <v>0.13794470974812784</v>
      </c>
      <c r="Z241" s="120">
        <f t="shared" si="160"/>
        <v>0.85386085296627312</v>
      </c>
      <c r="AA241" s="80">
        <f t="shared" si="161"/>
        <v>8.1944372855992115E-3</v>
      </c>
    </row>
    <row r="242" spans="9:37" x14ac:dyDescent="0.25">
      <c r="I242" s="78"/>
      <c r="J242" s="79">
        <f t="shared" ref="J242:L242" si="170">(J170)</f>
        <v>10000</v>
      </c>
      <c r="K242" s="79">
        <f t="shared" si="170"/>
        <v>2000</v>
      </c>
      <c r="L242" s="79">
        <f t="shared" si="170"/>
        <v>1</v>
      </c>
      <c r="M242" s="78"/>
      <c r="N242" s="78"/>
      <c r="O242" s="78"/>
      <c r="P242" s="78"/>
      <c r="Q242" s="78"/>
      <c r="R242" s="78"/>
      <c r="S242" s="78"/>
      <c r="T242" s="117">
        <f>((J242-O233)^2 + (K242-P233)^2 + (L242-Q233)^2) ^ (-1/(2-1))</f>
        <v>4.5882707049026655E-8</v>
      </c>
      <c r="U242" s="117">
        <f>((J242-O234)^2 + (K242-P234)^2 + (L242-Q234)^2) ^ (-1/(2-1))</f>
        <v>1.225057507090928E-7</v>
      </c>
      <c r="V242" s="117">
        <f>((J242-O235)^2 + (K242-P235)^2 + (L242-Q235)^2) ^ (-1/(2-1))</f>
        <v>1.0001068183294757E-8</v>
      </c>
      <c r="W242" s="117">
        <f t="shared" si="158"/>
        <v>1.783895259414142E-7</v>
      </c>
      <c r="X242" s="78"/>
      <c r="Y242" s="120">
        <f t="shared" si="159"/>
        <v>0.25720516272965055</v>
      </c>
      <c r="Z242" s="120">
        <f t="shared" si="160"/>
        <v>0.68673174651142654</v>
      </c>
      <c r="AA242" s="80">
        <f t="shared" si="161"/>
        <v>5.6063090758923018E-2</v>
      </c>
    </row>
    <row r="243" spans="9:37" x14ac:dyDescent="0.25"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</row>
    <row r="244" spans="9:37" x14ac:dyDescent="0.25">
      <c r="I244" s="78"/>
      <c r="J244" s="78"/>
      <c r="K244" s="78"/>
      <c r="L244" s="78"/>
      <c r="M244" s="78"/>
      <c r="N244" s="175" t="s">
        <v>109</v>
      </c>
      <c r="O244" s="176"/>
      <c r="P244" s="176"/>
      <c r="Q244" s="176"/>
      <c r="R244" s="176"/>
      <c r="S244" s="177"/>
      <c r="T244" s="78"/>
      <c r="U244" s="78"/>
      <c r="V244" s="78"/>
      <c r="W244" s="78"/>
      <c r="X244" s="78"/>
      <c r="Y244" s="78"/>
      <c r="Z244" s="78"/>
      <c r="AA244" s="78"/>
    </row>
    <row r="245" spans="9:37" x14ac:dyDescent="0.25">
      <c r="I245" s="78"/>
      <c r="J245" s="78"/>
      <c r="K245" s="78"/>
      <c r="L245" s="78"/>
      <c r="M245" s="78"/>
      <c r="N245" s="178"/>
      <c r="O245" s="179"/>
      <c r="P245" s="179"/>
      <c r="Q245" s="179"/>
      <c r="R245" s="179"/>
      <c r="S245" s="180"/>
      <c r="T245" s="78"/>
      <c r="U245" s="78"/>
      <c r="V245" s="78"/>
      <c r="W245" s="78"/>
      <c r="X245" s="78"/>
      <c r="Y245" s="78"/>
      <c r="Z245" s="78"/>
      <c r="AA245" s="78"/>
    </row>
    <row r="249" spans="9:37" x14ac:dyDescent="0.25">
      <c r="I249" s="118" t="s">
        <v>61</v>
      </c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</row>
    <row r="250" spans="9:37" x14ac:dyDescent="0.25">
      <c r="I250" s="118" t="s">
        <v>111</v>
      </c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</row>
    <row r="251" spans="9:37" x14ac:dyDescent="0.25">
      <c r="I251" s="90"/>
      <c r="J251" s="90"/>
      <c r="K251" s="90"/>
      <c r="L251" s="90"/>
      <c r="M251" s="90"/>
      <c r="N251" s="91"/>
      <c r="O251" s="163" t="s">
        <v>97</v>
      </c>
      <c r="P251" s="164"/>
      <c r="Q251" s="165"/>
      <c r="R251" s="90"/>
      <c r="S251" s="90"/>
      <c r="T251" s="163" t="s">
        <v>47</v>
      </c>
      <c r="U251" s="164"/>
      <c r="V251" s="165"/>
      <c r="W251" s="90"/>
      <c r="X251" s="91"/>
      <c r="Y251" s="163" t="s">
        <v>98</v>
      </c>
      <c r="Z251" s="164"/>
      <c r="AA251" s="165"/>
      <c r="AB251" s="90"/>
      <c r="AC251" s="91"/>
      <c r="AD251" s="163" t="s">
        <v>98</v>
      </c>
      <c r="AE251" s="164"/>
      <c r="AF251" s="165"/>
      <c r="AG251" s="90"/>
      <c r="AH251" s="92"/>
      <c r="AI251" s="163" t="s">
        <v>98</v>
      </c>
      <c r="AJ251" s="164"/>
      <c r="AK251" s="165"/>
    </row>
    <row r="252" spans="9:37" x14ac:dyDescent="0.25">
      <c r="I252" s="90"/>
      <c r="J252" s="181" t="s">
        <v>92</v>
      </c>
      <c r="K252" s="182"/>
      <c r="L252" s="183"/>
      <c r="M252" s="90"/>
      <c r="N252" s="91"/>
      <c r="O252" s="103" t="s">
        <v>38</v>
      </c>
      <c r="P252" s="103" t="s">
        <v>39</v>
      </c>
      <c r="Q252" s="103" t="s">
        <v>41</v>
      </c>
      <c r="R252" s="90"/>
      <c r="S252" s="90"/>
      <c r="T252" s="106" t="s">
        <v>48</v>
      </c>
      <c r="U252" s="106" t="s">
        <v>49</v>
      </c>
      <c r="V252" s="106" t="s">
        <v>50</v>
      </c>
      <c r="W252" s="90"/>
      <c r="X252" s="103" t="s">
        <v>38</v>
      </c>
      <c r="Y252" s="103" t="s">
        <v>99</v>
      </c>
      <c r="Z252" s="103" t="s">
        <v>102</v>
      </c>
      <c r="AA252" s="103" t="s">
        <v>103</v>
      </c>
      <c r="AB252" s="90"/>
      <c r="AC252" s="106" t="s">
        <v>39</v>
      </c>
      <c r="AD252" s="106" t="s">
        <v>104</v>
      </c>
      <c r="AE252" s="106" t="s">
        <v>100</v>
      </c>
      <c r="AF252" s="106" t="s">
        <v>105</v>
      </c>
      <c r="AG252" s="90"/>
      <c r="AH252" s="106" t="s">
        <v>41</v>
      </c>
      <c r="AI252" s="106" t="s">
        <v>106</v>
      </c>
      <c r="AJ252" s="106" t="s">
        <v>107</v>
      </c>
      <c r="AK252" s="106" t="s">
        <v>101</v>
      </c>
    </row>
    <row r="253" spans="9:37" x14ac:dyDescent="0.25">
      <c r="I253" s="90"/>
      <c r="J253" s="94">
        <f>(Y233)</f>
        <v>0.29490701963943144</v>
      </c>
      <c r="K253" s="94">
        <f t="shared" ref="K253:K262" si="171">(Z233)</f>
        <v>0.65111203616830793</v>
      </c>
      <c r="L253" s="94">
        <f t="shared" ref="L253:L262" si="172">(AA233)</f>
        <v>5.398094419226062E-2</v>
      </c>
      <c r="M253" s="98"/>
      <c r="N253" s="91"/>
      <c r="O253" s="95">
        <f>(J253^2)</f>
        <v>8.6970150232612009E-2</v>
      </c>
      <c r="P253" s="95">
        <f t="shared" ref="P253:P262" si="173">(K253^2)</f>
        <v>0.42394688364323996</v>
      </c>
      <c r="Q253" s="95">
        <f t="shared" ref="Q253:Q262" si="174">(L253^2)</f>
        <v>2.9139423358879556E-3</v>
      </c>
      <c r="R253" s="90"/>
      <c r="S253" s="90"/>
      <c r="T253" s="93">
        <f>(J233)</f>
        <v>8000</v>
      </c>
      <c r="U253" s="93">
        <f t="shared" ref="U253:U262" si="175">(K233)</f>
        <v>5000</v>
      </c>
      <c r="V253" s="93">
        <f t="shared" ref="V253:V262" si="176">(L233)</f>
        <v>1</v>
      </c>
      <c r="W253" s="90"/>
      <c r="X253" s="95">
        <f>(O253)</f>
        <v>8.6970150232612009E-2</v>
      </c>
      <c r="Y253" s="96">
        <f>(X253*T253)</f>
        <v>695.76120186089611</v>
      </c>
      <c r="Z253" s="96">
        <f>(X253*U253)</f>
        <v>434.85075116306007</v>
      </c>
      <c r="AA253" s="96">
        <f>(X253*V253)</f>
        <v>8.6970150232612009E-2</v>
      </c>
      <c r="AB253" s="90"/>
      <c r="AC253" s="94">
        <f>(P253)</f>
        <v>0.42394688364323996</v>
      </c>
      <c r="AD253" s="97">
        <f>(AC253*T253)</f>
        <v>3391.5750691459198</v>
      </c>
      <c r="AE253" s="97">
        <f>(AC253*U253)</f>
        <v>2119.7344182161996</v>
      </c>
      <c r="AF253" s="97">
        <f>(AC253*V253)</f>
        <v>0.42394688364323996</v>
      </c>
      <c r="AG253" s="90"/>
      <c r="AH253" s="95">
        <f>(Q253)</f>
        <v>2.9139423358879556E-3</v>
      </c>
      <c r="AI253" s="95">
        <f>(AH253*T253)</f>
        <v>23.311538687103646</v>
      </c>
      <c r="AJ253" s="95">
        <f>(AH253*U253)</f>
        <v>14.569711679439777</v>
      </c>
      <c r="AK253" s="95">
        <f>(V253*AH253)</f>
        <v>2.9139423358879556E-3</v>
      </c>
    </row>
    <row r="254" spans="9:37" x14ac:dyDescent="0.25">
      <c r="I254" s="90"/>
      <c r="J254" s="94">
        <f t="shared" ref="J254:J262" si="177">(Y234)</f>
        <v>0.7532960324294995</v>
      </c>
      <c r="K254" s="94">
        <f t="shared" si="171"/>
        <v>0.15378015526733346</v>
      </c>
      <c r="L254" s="94">
        <f t="shared" si="172"/>
        <v>9.2923812303167055E-2</v>
      </c>
      <c r="M254" s="98"/>
      <c r="N254" s="91"/>
      <c r="O254" s="95">
        <f t="shared" ref="O254:O262" si="178">(J254^2)</f>
        <v>0.56745491247402557</v>
      </c>
      <c r="P254" s="95">
        <f t="shared" si="173"/>
        <v>2.3648336154045189E-2</v>
      </c>
      <c r="Q254" s="95">
        <f t="shared" si="174"/>
        <v>8.6348348929542202E-3</v>
      </c>
      <c r="R254" s="90"/>
      <c r="S254" s="90"/>
      <c r="T254" s="93">
        <f t="shared" ref="T254:T262" si="179">(J234)</f>
        <v>4000</v>
      </c>
      <c r="U254" s="93">
        <f t="shared" si="175"/>
        <v>3000</v>
      </c>
      <c r="V254" s="93">
        <f t="shared" si="176"/>
        <v>1</v>
      </c>
      <c r="W254" s="90"/>
      <c r="X254" s="95">
        <f t="shared" ref="X254:X262" si="180">(O254)</f>
        <v>0.56745491247402557</v>
      </c>
      <c r="Y254" s="96">
        <f t="shared" ref="Y254:Y262" si="181">(X254*T254)</f>
        <v>2269.8196498961024</v>
      </c>
      <c r="Z254" s="96">
        <f t="shared" ref="Z254:Z262" si="182">(X254*U254)</f>
        <v>1702.3647374220768</v>
      </c>
      <c r="AA254" s="96">
        <f t="shared" ref="AA254:AA262" si="183">(X254*V254)</f>
        <v>0.56745491247402557</v>
      </c>
      <c r="AB254" s="90"/>
      <c r="AC254" s="94">
        <f t="shared" ref="AC254:AC262" si="184">(P254)</f>
        <v>2.3648336154045189E-2</v>
      </c>
      <c r="AD254" s="97">
        <f t="shared" ref="AD254:AD262" si="185">(AC254*T254)</f>
        <v>94.593344616180758</v>
      </c>
      <c r="AE254" s="97">
        <f t="shared" ref="AE254:AE262" si="186">(AC254*U254)</f>
        <v>70.945008462135561</v>
      </c>
      <c r="AF254" s="97">
        <f t="shared" ref="AF254:AF262" si="187">(AC254*V254)</f>
        <v>2.3648336154045189E-2</v>
      </c>
      <c r="AG254" s="90"/>
      <c r="AH254" s="95">
        <f t="shared" ref="AH254:AH262" si="188">(Q254)</f>
        <v>8.6348348929542202E-3</v>
      </c>
      <c r="AI254" s="95">
        <f t="shared" ref="AI254:AI262" si="189">(AH254*T254)</f>
        <v>34.539339571816882</v>
      </c>
      <c r="AJ254" s="95">
        <f t="shared" ref="AJ254:AJ261" si="190">(AH254*U254)</f>
        <v>25.904504678862661</v>
      </c>
      <c r="AK254" s="95">
        <f t="shared" ref="AK254:AK262" si="191">(V254*AH254)</f>
        <v>8.6348348929542202E-3</v>
      </c>
    </row>
    <row r="255" spans="9:37" x14ac:dyDescent="0.25">
      <c r="I255" s="90"/>
      <c r="J255" s="94">
        <f t="shared" si="177"/>
        <v>0.93191879258189914</v>
      </c>
      <c r="K255" s="94">
        <f t="shared" si="171"/>
        <v>5.6098331909570615E-2</v>
      </c>
      <c r="L255" s="94">
        <f t="shared" si="172"/>
        <v>1.1982875508530163E-2</v>
      </c>
      <c r="M255" s="98"/>
      <c r="N255" s="91"/>
      <c r="O255" s="95">
        <f t="shared" si="178"/>
        <v>0.86847263596730473</v>
      </c>
      <c r="P255" s="95">
        <f t="shared" si="173"/>
        <v>3.1470228430363488E-3</v>
      </c>
      <c r="Q255" s="95">
        <f t="shared" si="174"/>
        <v>1.43589305452932E-4</v>
      </c>
      <c r="R255" s="90"/>
      <c r="S255" s="90"/>
      <c r="T255" s="93">
        <f t="shared" si="179"/>
        <v>5000</v>
      </c>
      <c r="U255" s="93">
        <f t="shared" si="175"/>
        <v>2000</v>
      </c>
      <c r="V255" s="93">
        <f t="shared" si="176"/>
        <v>1</v>
      </c>
      <c r="W255" s="90"/>
      <c r="X255" s="95">
        <f t="shared" si="180"/>
        <v>0.86847263596730473</v>
      </c>
      <c r="Y255" s="96">
        <f t="shared" si="181"/>
        <v>4342.3631798365241</v>
      </c>
      <c r="Z255" s="96">
        <f t="shared" si="182"/>
        <v>1736.9452719346095</v>
      </c>
      <c r="AA255" s="96">
        <f t="shared" si="183"/>
        <v>0.86847263596730473</v>
      </c>
      <c r="AB255" s="90"/>
      <c r="AC255" s="94">
        <f t="shared" si="184"/>
        <v>3.1470228430363488E-3</v>
      </c>
      <c r="AD255" s="97">
        <f t="shared" si="185"/>
        <v>15.735114215181744</v>
      </c>
      <c r="AE255" s="97">
        <f t="shared" si="186"/>
        <v>6.2940456860726979</v>
      </c>
      <c r="AF255" s="97">
        <f t="shared" si="187"/>
        <v>3.1470228430363488E-3</v>
      </c>
      <c r="AG255" s="90"/>
      <c r="AH255" s="95">
        <f t="shared" si="188"/>
        <v>1.43589305452932E-4</v>
      </c>
      <c r="AI255" s="95">
        <f t="shared" si="189"/>
        <v>0.71794652726466002</v>
      </c>
      <c r="AJ255" s="95">
        <f t="shared" si="190"/>
        <v>0.287178610905864</v>
      </c>
      <c r="AK255" s="95">
        <f t="shared" si="191"/>
        <v>1.43589305452932E-4</v>
      </c>
    </row>
    <row r="256" spans="9:37" x14ac:dyDescent="0.25">
      <c r="I256" s="90"/>
      <c r="J256" s="94">
        <f t="shared" si="177"/>
        <v>0.23337797924195078</v>
      </c>
      <c r="K256" s="94">
        <f t="shared" si="171"/>
        <v>0.10383894984611806</v>
      </c>
      <c r="L256" s="94">
        <f t="shared" si="172"/>
        <v>0.66278307091193112</v>
      </c>
      <c r="M256" s="98"/>
      <c r="N256" s="91"/>
      <c r="O256" s="95">
        <f t="shared" si="178"/>
        <v>5.4465281195056406E-2</v>
      </c>
      <c r="P256" s="95">
        <f t="shared" si="173"/>
        <v>1.0782527505144622E-2</v>
      </c>
      <c r="Q256" s="95">
        <f t="shared" si="174"/>
        <v>0.4392813990874499</v>
      </c>
      <c r="R256" s="90"/>
      <c r="S256" s="90"/>
      <c r="T256" s="93">
        <f t="shared" si="179"/>
        <v>2000</v>
      </c>
      <c r="U256" s="93">
        <f t="shared" si="175"/>
        <v>1000</v>
      </c>
      <c r="V256" s="93">
        <f t="shared" si="176"/>
        <v>1</v>
      </c>
      <c r="W256" s="90"/>
      <c r="X256" s="95">
        <f t="shared" si="180"/>
        <v>5.4465281195056406E-2</v>
      </c>
      <c r="Y256" s="96">
        <f t="shared" si="181"/>
        <v>108.93056239011281</v>
      </c>
      <c r="Z256" s="96">
        <f t="shared" si="182"/>
        <v>54.465281195056406</v>
      </c>
      <c r="AA256" s="96">
        <f t="shared" si="183"/>
        <v>5.4465281195056406E-2</v>
      </c>
      <c r="AB256" s="90"/>
      <c r="AC256" s="94">
        <f t="shared" si="184"/>
        <v>1.0782527505144622E-2</v>
      </c>
      <c r="AD256" s="97">
        <f t="shared" si="185"/>
        <v>21.565055010289246</v>
      </c>
      <c r="AE256" s="97">
        <f t="shared" si="186"/>
        <v>10.782527505144623</v>
      </c>
      <c r="AF256" s="97">
        <f t="shared" si="187"/>
        <v>1.0782527505144622E-2</v>
      </c>
      <c r="AG256" s="90"/>
      <c r="AH256" s="95">
        <f t="shared" si="188"/>
        <v>0.4392813990874499</v>
      </c>
      <c r="AI256" s="95">
        <f t="shared" si="189"/>
        <v>878.56279817489974</v>
      </c>
      <c r="AJ256" s="95">
        <f t="shared" si="190"/>
        <v>439.28139908744987</v>
      </c>
      <c r="AK256" s="95">
        <f t="shared" si="191"/>
        <v>0.4392813990874499</v>
      </c>
    </row>
    <row r="257" spans="9:37" x14ac:dyDescent="0.25">
      <c r="I257" s="90"/>
      <c r="J257" s="94">
        <f t="shared" si="177"/>
        <v>1.1375111361336667E-2</v>
      </c>
      <c r="K257" s="94">
        <f t="shared" si="171"/>
        <v>5.9295976836784272E-3</v>
      </c>
      <c r="L257" s="94">
        <f t="shared" si="172"/>
        <v>0.98269529095498487</v>
      </c>
      <c r="M257" s="98"/>
      <c r="N257" s="91"/>
      <c r="O257" s="95">
        <f t="shared" si="178"/>
        <v>1.2939315848281053E-4</v>
      </c>
      <c r="P257" s="95">
        <f t="shared" si="173"/>
        <v>3.5160128690284573E-5</v>
      </c>
      <c r="Q257" s="95">
        <f t="shared" si="174"/>
        <v>0.96569003486510241</v>
      </c>
      <c r="R257" s="90"/>
      <c r="S257" s="90"/>
      <c r="T257" s="93">
        <f t="shared" si="179"/>
        <v>500</v>
      </c>
      <c r="U257" s="93">
        <f t="shared" si="175"/>
        <v>2000</v>
      </c>
      <c r="V257" s="93">
        <f t="shared" si="176"/>
        <v>1</v>
      </c>
      <c r="W257" s="90"/>
      <c r="X257" s="95">
        <f t="shared" si="180"/>
        <v>1.2939315848281053E-4</v>
      </c>
      <c r="Y257" s="96">
        <f t="shared" si="181"/>
        <v>6.4696579241405261E-2</v>
      </c>
      <c r="Z257" s="96">
        <f t="shared" si="182"/>
        <v>0.25878631696562104</v>
      </c>
      <c r="AA257" s="96">
        <f t="shared" si="183"/>
        <v>1.2939315848281053E-4</v>
      </c>
      <c r="AB257" s="90"/>
      <c r="AC257" s="94">
        <f t="shared" si="184"/>
        <v>3.5160128690284573E-5</v>
      </c>
      <c r="AD257" s="97">
        <f t="shared" si="185"/>
        <v>1.7580064345142286E-2</v>
      </c>
      <c r="AE257" s="97">
        <f t="shared" si="186"/>
        <v>7.0320257380569143E-2</v>
      </c>
      <c r="AF257" s="97">
        <f t="shared" si="187"/>
        <v>3.5160128690284573E-5</v>
      </c>
      <c r="AG257" s="90"/>
      <c r="AH257" s="95">
        <f t="shared" si="188"/>
        <v>0.96569003486510241</v>
      </c>
      <c r="AI257" s="95">
        <f t="shared" si="189"/>
        <v>482.84501743255123</v>
      </c>
      <c r="AJ257" s="95">
        <f t="shared" si="190"/>
        <v>1931.3800697302049</v>
      </c>
      <c r="AK257" s="95">
        <f t="shared" si="191"/>
        <v>0.96569003486510241</v>
      </c>
    </row>
    <row r="258" spans="9:37" x14ac:dyDescent="0.25">
      <c r="I258" s="90"/>
      <c r="J258" s="94">
        <f t="shared" si="177"/>
        <v>0.12379326537030653</v>
      </c>
      <c r="K258" s="94">
        <f t="shared" si="171"/>
        <v>0.8622687614622947</v>
      </c>
      <c r="L258" s="94">
        <f t="shared" si="172"/>
        <v>1.3937973167398789E-2</v>
      </c>
      <c r="M258" s="98"/>
      <c r="N258" s="91"/>
      <c r="O258" s="95">
        <f t="shared" si="178"/>
        <v>1.5324772551043135E-2</v>
      </c>
      <c r="P258" s="95">
        <f t="shared" si="173"/>
        <v>0.74350741699371969</v>
      </c>
      <c r="Q258" s="95">
        <f t="shared" si="174"/>
        <v>1.9426709601512863E-4</v>
      </c>
      <c r="R258" s="90"/>
      <c r="S258" s="90"/>
      <c r="T258" s="93">
        <f t="shared" si="179"/>
        <v>8000</v>
      </c>
      <c r="U258" s="93">
        <f t="shared" si="175"/>
        <v>2000</v>
      </c>
      <c r="V258" s="93">
        <f t="shared" si="176"/>
        <v>1</v>
      </c>
      <c r="W258" s="90"/>
      <c r="X258" s="95">
        <f t="shared" si="180"/>
        <v>1.5324772551043135E-2</v>
      </c>
      <c r="Y258" s="96">
        <f t="shared" si="181"/>
        <v>122.59818040834509</v>
      </c>
      <c r="Z258" s="96">
        <f t="shared" si="182"/>
        <v>30.649545102086272</v>
      </c>
      <c r="AA258" s="96">
        <f t="shared" si="183"/>
        <v>1.5324772551043135E-2</v>
      </c>
      <c r="AB258" s="90"/>
      <c r="AC258" s="94">
        <f t="shared" si="184"/>
        <v>0.74350741699371969</v>
      </c>
      <c r="AD258" s="97">
        <f t="shared" si="185"/>
        <v>5948.059335949758</v>
      </c>
      <c r="AE258" s="97">
        <f t="shared" si="186"/>
        <v>1487.0148339874395</v>
      </c>
      <c r="AF258" s="97">
        <f t="shared" si="187"/>
        <v>0.74350741699371969</v>
      </c>
      <c r="AG258" s="90"/>
      <c r="AH258" s="95">
        <f t="shared" si="188"/>
        <v>1.9426709601512863E-4</v>
      </c>
      <c r="AI258" s="95">
        <f t="shared" si="189"/>
        <v>1.554136768121029</v>
      </c>
      <c r="AJ258" s="95">
        <f t="shared" si="190"/>
        <v>0.38853419203025724</v>
      </c>
      <c r="AK258" s="95">
        <f t="shared" si="191"/>
        <v>1.9426709601512863E-4</v>
      </c>
    </row>
    <row r="259" spans="9:37" x14ac:dyDescent="0.25">
      <c r="I259" s="90"/>
      <c r="J259" s="94">
        <f t="shared" si="177"/>
        <v>0.51267423882906127</v>
      </c>
      <c r="K259" s="94">
        <f t="shared" si="171"/>
        <v>0.16135380766756247</v>
      </c>
      <c r="L259" s="94">
        <f t="shared" si="172"/>
        <v>0.32597195350337621</v>
      </c>
      <c r="M259" s="98"/>
      <c r="N259" s="91"/>
      <c r="O259" s="95">
        <f t="shared" si="178"/>
        <v>0.26283487515895737</v>
      </c>
      <c r="P259" s="95">
        <f t="shared" si="173"/>
        <v>2.6035051248820738E-2</v>
      </c>
      <c r="Q259" s="95">
        <f t="shared" si="174"/>
        <v>0.10625771447080726</v>
      </c>
      <c r="R259" s="90"/>
      <c r="S259" s="90"/>
      <c r="T259" s="93">
        <f t="shared" si="179"/>
        <v>3000</v>
      </c>
      <c r="U259" s="93">
        <f t="shared" si="175"/>
        <v>2000</v>
      </c>
      <c r="V259" s="93">
        <f t="shared" si="176"/>
        <v>2</v>
      </c>
      <c r="W259" s="90"/>
      <c r="X259" s="95">
        <f t="shared" si="180"/>
        <v>0.26283487515895737</v>
      </c>
      <c r="Y259" s="96">
        <f t="shared" si="181"/>
        <v>788.50462547687209</v>
      </c>
      <c r="Z259" s="96">
        <f t="shared" si="182"/>
        <v>525.66975031791469</v>
      </c>
      <c r="AA259" s="96">
        <f t="shared" si="183"/>
        <v>0.52566975031791474</v>
      </c>
      <c r="AB259" s="90"/>
      <c r="AC259" s="94">
        <f t="shared" si="184"/>
        <v>2.6035051248820738E-2</v>
      </c>
      <c r="AD259" s="97">
        <f t="shared" si="185"/>
        <v>78.105153746462221</v>
      </c>
      <c r="AE259" s="97">
        <f t="shared" si="186"/>
        <v>52.070102497641479</v>
      </c>
      <c r="AF259" s="97">
        <f t="shared" si="187"/>
        <v>5.2070102497641477E-2</v>
      </c>
      <c r="AG259" s="90"/>
      <c r="AH259" s="95">
        <f t="shared" si="188"/>
        <v>0.10625771447080726</v>
      </c>
      <c r="AI259" s="95">
        <f t="shared" si="189"/>
        <v>318.77314341242175</v>
      </c>
      <c r="AJ259" s="95">
        <f t="shared" si="190"/>
        <v>212.51542894161452</v>
      </c>
      <c r="AK259" s="95">
        <f t="shared" si="191"/>
        <v>0.21251542894161451</v>
      </c>
    </row>
    <row r="260" spans="9:37" x14ac:dyDescent="0.25">
      <c r="I260" s="90"/>
      <c r="J260" s="94">
        <f t="shared" si="177"/>
        <v>5.3026016092060743E-2</v>
      </c>
      <c r="K260" s="94">
        <f t="shared" si="171"/>
        <v>0.94378917712958044</v>
      </c>
      <c r="L260" s="94">
        <f t="shared" si="172"/>
        <v>3.1848067783589121E-3</v>
      </c>
      <c r="M260" s="98"/>
      <c r="N260" s="91"/>
      <c r="O260" s="95">
        <f t="shared" si="178"/>
        <v>2.8117583825954849E-3</v>
      </c>
      <c r="P260" s="95">
        <f t="shared" si="173"/>
        <v>0.89073801086693061</v>
      </c>
      <c r="Q260" s="95">
        <f t="shared" si="174"/>
        <v>1.0142994215480873E-5</v>
      </c>
      <c r="R260" s="90"/>
      <c r="S260" s="90"/>
      <c r="T260" s="93">
        <f t="shared" si="179"/>
        <v>7000</v>
      </c>
      <c r="U260" s="93">
        <f t="shared" si="175"/>
        <v>3000</v>
      </c>
      <c r="V260" s="93">
        <f t="shared" si="176"/>
        <v>1</v>
      </c>
      <c r="W260" s="90"/>
      <c r="X260" s="95">
        <f t="shared" si="180"/>
        <v>2.8117583825954849E-3</v>
      </c>
      <c r="Y260" s="96">
        <f t="shared" si="181"/>
        <v>19.682308678168393</v>
      </c>
      <c r="Z260" s="96">
        <f t="shared" si="182"/>
        <v>8.435275147786454</v>
      </c>
      <c r="AA260" s="96">
        <f t="shared" si="183"/>
        <v>2.8117583825954849E-3</v>
      </c>
      <c r="AB260" s="90"/>
      <c r="AC260" s="94">
        <f t="shared" si="184"/>
        <v>0.89073801086693061</v>
      </c>
      <c r="AD260" s="97">
        <f t="shared" si="185"/>
        <v>6235.1660760685145</v>
      </c>
      <c r="AE260" s="97">
        <f t="shared" si="186"/>
        <v>2672.2140326007916</v>
      </c>
      <c r="AF260" s="97">
        <f t="shared" si="187"/>
        <v>0.89073801086693061</v>
      </c>
      <c r="AG260" s="90"/>
      <c r="AH260" s="95">
        <f t="shared" si="188"/>
        <v>1.0142994215480873E-5</v>
      </c>
      <c r="AI260" s="95">
        <f t="shared" si="189"/>
        <v>7.1000959508366115E-2</v>
      </c>
      <c r="AJ260" s="95">
        <f t="shared" si="190"/>
        <v>3.0428982646442618E-2</v>
      </c>
      <c r="AK260" s="95">
        <f t="shared" si="191"/>
        <v>1.0142994215480873E-5</v>
      </c>
    </row>
    <row r="261" spans="9:37" x14ac:dyDescent="0.25">
      <c r="I261" s="90"/>
      <c r="J261" s="94">
        <f t="shared" si="177"/>
        <v>0.13794470974812784</v>
      </c>
      <c r="K261" s="94">
        <f t="shared" si="171"/>
        <v>0.85386085296627312</v>
      </c>
      <c r="L261" s="94">
        <f t="shared" si="172"/>
        <v>8.1944372855992115E-3</v>
      </c>
      <c r="M261" s="98"/>
      <c r="N261" s="91"/>
      <c r="O261" s="95">
        <f t="shared" si="178"/>
        <v>1.9028742947495236E-2</v>
      </c>
      <c r="P261" s="95">
        <f t="shared" si="173"/>
        <v>0.72907835622829154</v>
      </c>
      <c r="Q261" s="95">
        <f t="shared" si="174"/>
        <v>6.7148802427618575E-5</v>
      </c>
      <c r="R261" s="90"/>
      <c r="S261" s="90"/>
      <c r="T261" s="93">
        <f t="shared" si="179"/>
        <v>7000</v>
      </c>
      <c r="U261" s="93">
        <f t="shared" si="175"/>
        <v>2000</v>
      </c>
      <c r="V261" s="93">
        <f t="shared" si="176"/>
        <v>1</v>
      </c>
      <c r="W261" s="90"/>
      <c r="X261" s="95">
        <f t="shared" si="180"/>
        <v>1.9028742947495236E-2</v>
      </c>
      <c r="Y261" s="96">
        <f t="shared" si="181"/>
        <v>133.20120063246665</v>
      </c>
      <c r="Z261" s="96">
        <f t="shared" si="182"/>
        <v>38.057485894990471</v>
      </c>
      <c r="AA261" s="96">
        <f t="shared" si="183"/>
        <v>1.9028742947495236E-2</v>
      </c>
      <c r="AB261" s="90"/>
      <c r="AC261" s="94">
        <f t="shared" si="184"/>
        <v>0.72907835622829154</v>
      </c>
      <c r="AD261" s="97">
        <f t="shared" si="185"/>
        <v>5103.5484935980403</v>
      </c>
      <c r="AE261" s="97">
        <f t="shared" si="186"/>
        <v>1458.1567124565831</v>
      </c>
      <c r="AF261" s="97">
        <f t="shared" si="187"/>
        <v>0.72907835622829154</v>
      </c>
      <c r="AG261" s="90"/>
      <c r="AH261" s="95">
        <f t="shared" si="188"/>
        <v>6.7148802427618575E-5</v>
      </c>
      <c r="AI261" s="95">
        <f t="shared" si="189"/>
        <v>0.47004161699333002</v>
      </c>
      <c r="AJ261" s="95">
        <f t="shared" si="190"/>
        <v>0.13429760485523715</v>
      </c>
      <c r="AK261" s="95">
        <f t="shared" si="191"/>
        <v>6.7148802427618575E-5</v>
      </c>
    </row>
    <row r="262" spans="9:37" x14ac:dyDescent="0.25">
      <c r="I262" s="90"/>
      <c r="J262" s="94">
        <f t="shared" si="177"/>
        <v>0.25720516272965055</v>
      </c>
      <c r="K262" s="94">
        <f t="shared" si="171"/>
        <v>0.68673174651142654</v>
      </c>
      <c r="L262" s="94">
        <f t="shared" si="172"/>
        <v>5.6063090758923018E-2</v>
      </c>
      <c r="M262" s="98"/>
      <c r="N262" s="91"/>
      <c r="O262" s="95">
        <f t="shared" si="178"/>
        <v>6.6154495734786017E-2</v>
      </c>
      <c r="P262" s="95">
        <f t="shared" si="173"/>
        <v>0.4716004916666342</v>
      </c>
      <c r="Q262" s="95">
        <f t="shared" si="174"/>
        <v>3.1430701454432395E-3</v>
      </c>
      <c r="R262" s="90"/>
      <c r="S262" s="90"/>
      <c r="T262" s="93">
        <f t="shared" si="179"/>
        <v>10000</v>
      </c>
      <c r="U262" s="93">
        <f t="shared" si="175"/>
        <v>2000</v>
      </c>
      <c r="V262" s="93">
        <f t="shared" si="176"/>
        <v>1</v>
      </c>
      <c r="W262" s="90"/>
      <c r="X262" s="95">
        <f t="shared" si="180"/>
        <v>6.6154495734786017E-2</v>
      </c>
      <c r="Y262" s="96">
        <f t="shared" si="181"/>
        <v>661.54495734786019</v>
      </c>
      <c r="Z262" s="96">
        <f t="shared" si="182"/>
        <v>132.30899146957202</v>
      </c>
      <c r="AA262" s="96">
        <f t="shared" si="183"/>
        <v>6.6154495734786017E-2</v>
      </c>
      <c r="AB262" s="90"/>
      <c r="AC262" s="94">
        <f t="shared" si="184"/>
        <v>0.4716004916666342</v>
      </c>
      <c r="AD262" s="97">
        <f t="shared" si="185"/>
        <v>4716.0049166663421</v>
      </c>
      <c r="AE262" s="97">
        <f t="shared" si="186"/>
        <v>943.20098333326837</v>
      </c>
      <c r="AF262" s="97">
        <f t="shared" si="187"/>
        <v>0.4716004916666342</v>
      </c>
      <c r="AG262" s="90"/>
      <c r="AH262" s="95">
        <f t="shared" si="188"/>
        <v>3.1430701454432395E-3</v>
      </c>
      <c r="AI262" s="95">
        <f t="shared" si="189"/>
        <v>31.430701454432395</v>
      </c>
      <c r="AJ262" s="95">
        <f>(AH262*U262)</f>
        <v>6.286140290886479</v>
      </c>
      <c r="AK262" s="95">
        <f t="shared" si="191"/>
        <v>3.1430701454432395E-3</v>
      </c>
    </row>
    <row r="263" spans="9:37" x14ac:dyDescent="0.25">
      <c r="I263" s="90"/>
      <c r="J263" s="98"/>
      <c r="K263" s="90"/>
      <c r="L263" s="90"/>
      <c r="M263" s="90"/>
      <c r="N263" s="112" t="s">
        <v>55</v>
      </c>
      <c r="O263" s="105">
        <f>SUM(O253:O262)</f>
        <v>1.9436470178023584</v>
      </c>
      <c r="P263" s="105">
        <f t="shared" ref="P263:Q263" si="192">SUM(P253:P262)</f>
        <v>3.3225192572785534</v>
      </c>
      <c r="Q263" s="105">
        <f t="shared" si="192"/>
        <v>1.5263361439957561</v>
      </c>
      <c r="R263" s="90"/>
      <c r="S263" s="90"/>
      <c r="T263" s="90"/>
      <c r="U263" s="90"/>
      <c r="V263" s="90"/>
      <c r="W263" s="90"/>
      <c r="X263" s="103" t="s">
        <v>55</v>
      </c>
      <c r="Y263" s="104">
        <f>SUM(Y253:Y262)</f>
        <v>9142.4705631065863</v>
      </c>
      <c r="Z263" s="104">
        <f t="shared" ref="Z263" si="193">SUM(Z253:Z262)</f>
        <v>4664.0058759641179</v>
      </c>
      <c r="AA263" s="104">
        <f>SUM(AA253:AA262)</f>
        <v>2.2064818929613157</v>
      </c>
      <c r="AB263" s="99"/>
      <c r="AC263" s="103" t="s">
        <v>55</v>
      </c>
      <c r="AD263" s="104">
        <f>SUM(AD253:AD262)</f>
        <v>25604.370139081035</v>
      </c>
      <c r="AE263" s="104">
        <f t="shared" ref="AE263:AF263" si="194">SUM(AE253:AE262)</f>
        <v>8820.4829850026581</v>
      </c>
      <c r="AF263" s="104">
        <f t="shared" si="194"/>
        <v>3.3485543085273739</v>
      </c>
      <c r="AG263" s="99"/>
      <c r="AH263" s="103" t="s">
        <v>55</v>
      </c>
      <c r="AI263" s="105">
        <f>SUM(AI253:AI262)</f>
        <v>1772.275664605113</v>
      </c>
      <c r="AJ263" s="105">
        <f t="shared" ref="AJ263:AK263" si="195">SUM(AJ253:AJ262)</f>
        <v>2630.7776937988965</v>
      </c>
      <c r="AK263" s="105">
        <f t="shared" si="195"/>
        <v>1.6325938584665634</v>
      </c>
    </row>
    <row r="267" spans="9:37" x14ac:dyDescent="0.25">
      <c r="I267" s="113" t="s">
        <v>62</v>
      </c>
      <c r="J267" s="107"/>
      <c r="K267" s="107"/>
      <c r="L267" s="107"/>
      <c r="M267" s="107"/>
      <c r="N267" s="107"/>
      <c r="O267" s="107"/>
      <c r="P267" s="107"/>
      <c r="Q267" s="107"/>
    </row>
    <row r="268" spans="9:37" x14ac:dyDescent="0.25">
      <c r="I268" s="113" t="s">
        <v>111</v>
      </c>
      <c r="J268" s="107"/>
      <c r="K268" s="107"/>
      <c r="L268" s="166" t="s">
        <v>69</v>
      </c>
      <c r="M268" s="166"/>
      <c r="N268" s="166"/>
      <c r="O268" s="107"/>
      <c r="P268" s="107"/>
      <c r="Q268" s="107"/>
    </row>
    <row r="269" spans="9:37" x14ac:dyDescent="0.25">
      <c r="I269" s="107"/>
      <c r="J269" s="107"/>
      <c r="K269" s="107"/>
      <c r="L269" s="107"/>
      <c r="M269" s="107"/>
      <c r="N269" s="107"/>
      <c r="O269" s="107"/>
      <c r="P269" s="107"/>
      <c r="Q269" s="107"/>
    </row>
    <row r="270" spans="9:37" x14ac:dyDescent="0.25">
      <c r="I270" s="108"/>
      <c r="J270" s="167" t="s">
        <v>68</v>
      </c>
      <c r="K270" s="168"/>
      <c r="L270" s="169"/>
      <c r="M270" s="107"/>
      <c r="N270" s="108"/>
      <c r="O270" s="167" t="s">
        <v>72</v>
      </c>
      <c r="P270" s="168"/>
      <c r="Q270" s="169"/>
    </row>
    <row r="271" spans="9:37" x14ac:dyDescent="0.25">
      <c r="I271" s="108"/>
      <c r="J271" s="108" t="s">
        <v>38</v>
      </c>
      <c r="K271" s="108" t="s">
        <v>39</v>
      </c>
      <c r="L271" s="108" t="s">
        <v>41</v>
      </c>
      <c r="M271" s="107"/>
      <c r="N271" s="170" t="s">
        <v>64</v>
      </c>
      <c r="O271" s="170" t="s">
        <v>38</v>
      </c>
      <c r="P271" s="170" t="s">
        <v>39</v>
      </c>
      <c r="Q271" s="170" t="s">
        <v>41</v>
      </c>
    </row>
    <row r="272" spans="9:37" x14ac:dyDescent="0.25">
      <c r="I272" s="108" t="s">
        <v>64</v>
      </c>
      <c r="J272" s="109">
        <f>(O263)</f>
        <v>1.9436470178023584</v>
      </c>
      <c r="K272" s="109">
        <f t="shared" ref="K272" si="196">(P263)</f>
        <v>3.3225192572785534</v>
      </c>
      <c r="L272" s="109">
        <f t="shared" ref="L272" si="197">(Q263)</f>
        <v>1.5263361439957561</v>
      </c>
      <c r="M272" s="107"/>
      <c r="N272" s="171"/>
      <c r="O272" s="171"/>
      <c r="P272" s="171"/>
      <c r="Q272" s="171"/>
    </row>
    <row r="273" spans="9:32" x14ac:dyDescent="0.25">
      <c r="I273" s="108" t="s">
        <v>65</v>
      </c>
      <c r="J273" s="110">
        <f>(Y263)</f>
        <v>9142.4705631065863</v>
      </c>
      <c r="K273" s="110">
        <f>(AD263)</f>
        <v>25604.370139081035</v>
      </c>
      <c r="L273" s="110">
        <f>(AA263)</f>
        <v>2.2064818929613157</v>
      </c>
      <c r="M273" s="107"/>
      <c r="N273" s="109">
        <f>(J272)</f>
        <v>1.9436470178023584</v>
      </c>
      <c r="O273" s="67">
        <f>(J273/N273)</f>
        <v>4703.7710445201046</v>
      </c>
      <c r="P273" s="67">
        <f>(J274/N273)</f>
        <v>2399.6156880571934</v>
      </c>
      <c r="Q273" s="67">
        <f>(J275/N273)</f>
        <v>1.1352276790752569</v>
      </c>
    </row>
    <row r="274" spans="9:32" x14ac:dyDescent="0.25">
      <c r="I274" s="108" t="s">
        <v>66</v>
      </c>
      <c r="J274" s="110">
        <f>(Z263)</f>
        <v>4664.0058759641179</v>
      </c>
      <c r="K274" s="110">
        <f>(AE263)</f>
        <v>8820.4829850026581</v>
      </c>
      <c r="L274" s="109">
        <f>(AJ263)</f>
        <v>2630.7776937988965</v>
      </c>
      <c r="M274" s="107"/>
      <c r="N274" s="109">
        <f>(K272)</f>
        <v>3.3225192572785534</v>
      </c>
      <c r="O274" s="67">
        <f>(K273/N274)</f>
        <v>7706.3120350590088</v>
      </c>
      <c r="P274" s="68">
        <f>(K274/N274)</f>
        <v>2654.757520420646</v>
      </c>
      <c r="Q274" s="68">
        <f>(K275/N274)</f>
        <v>1.007835936899925</v>
      </c>
    </row>
    <row r="275" spans="9:32" x14ac:dyDescent="0.25">
      <c r="I275" s="108" t="s">
        <v>67</v>
      </c>
      <c r="J275" s="110">
        <f>(AA263)</f>
        <v>2.2064818929613157</v>
      </c>
      <c r="K275" s="110">
        <f>(AF263)</f>
        <v>3.3485543085273739</v>
      </c>
      <c r="L275" s="109">
        <f>(AK263)</f>
        <v>1.6325938584665634</v>
      </c>
      <c r="M275" s="107"/>
      <c r="N275" s="109">
        <f>(L272)</f>
        <v>1.5263361439957561</v>
      </c>
      <c r="O275" s="67">
        <f>(L273/N275)</f>
        <v>1.4456067895929028</v>
      </c>
      <c r="P275" s="68">
        <f>(L274/N275)</f>
        <v>1723.5899864834828</v>
      </c>
      <c r="Q275" s="68">
        <f>(L275/N275)</f>
        <v>1.0696161948918002</v>
      </c>
    </row>
    <row r="276" spans="9:32" x14ac:dyDescent="0.25">
      <c r="I276" s="111"/>
      <c r="J276" s="111"/>
      <c r="K276" s="111"/>
      <c r="L276" s="111"/>
      <c r="M276" s="107"/>
      <c r="N276" s="107"/>
      <c r="O276" s="107"/>
      <c r="P276" s="107"/>
      <c r="Q276" s="107"/>
    </row>
    <row r="280" spans="9:32" x14ac:dyDescent="0.25">
      <c r="I280" s="114" t="s">
        <v>70</v>
      </c>
    </row>
    <row r="281" spans="9:32" x14ac:dyDescent="0.25">
      <c r="I281" s="114" t="s">
        <v>111</v>
      </c>
      <c r="J281" s="152" t="s">
        <v>47</v>
      </c>
      <c r="K281" s="153"/>
      <c r="L281" s="154"/>
      <c r="M281" s="43"/>
      <c r="N281" s="43"/>
      <c r="O281" s="152" t="s">
        <v>72</v>
      </c>
      <c r="P281" s="153"/>
      <c r="Q281" s="154"/>
      <c r="R281" s="43"/>
      <c r="S281" s="43"/>
      <c r="T281" s="152" t="s">
        <v>73</v>
      </c>
      <c r="U281" s="153"/>
      <c r="V281" s="154"/>
      <c r="W281" s="43"/>
      <c r="X281" s="43"/>
      <c r="Y281" s="152" t="s">
        <v>74</v>
      </c>
      <c r="Z281" s="153"/>
      <c r="AA281" s="154"/>
      <c r="AB281" s="55"/>
      <c r="AC281" s="43"/>
      <c r="AD281" s="152" t="s">
        <v>80</v>
      </c>
      <c r="AE281" s="154"/>
      <c r="AF281" s="59"/>
    </row>
    <row r="282" spans="9:32" ht="15.75" thickBot="1" x14ac:dyDescent="0.3">
      <c r="I282" s="43"/>
      <c r="J282" s="44" t="s">
        <v>48</v>
      </c>
      <c r="K282" s="44" t="s">
        <v>49</v>
      </c>
      <c r="L282" s="44" t="s">
        <v>50</v>
      </c>
      <c r="M282" s="43"/>
      <c r="N282" s="43"/>
      <c r="O282" s="43"/>
      <c r="P282" s="43"/>
      <c r="Q282" s="43"/>
      <c r="R282" s="43"/>
      <c r="S282" s="43"/>
      <c r="T282" s="44" t="s">
        <v>38</v>
      </c>
      <c r="U282" s="44" t="s">
        <v>39</v>
      </c>
      <c r="V282" s="44" t="s">
        <v>41</v>
      </c>
      <c r="W282" s="43"/>
      <c r="X282" s="43"/>
      <c r="Y282" s="63" t="s">
        <v>75</v>
      </c>
      <c r="Z282" s="63" t="s">
        <v>76</v>
      </c>
      <c r="AA282" s="63" t="s">
        <v>77</v>
      </c>
      <c r="AB282" s="61" t="s">
        <v>55</v>
      </c>
      <c r="AC282" s="43"/>
      <c r="AD282" s="63" t="s">
        <v>118</v>
      </c>
      <c r="AE282" s="58">
        <f>(AE211)</f>
        <v>47781853.723481849</v>
      </c>
      <c r="AF282" s="42"/>
    </row>
    <row r="283" spans="9:32" ht="16.5" thickTop="1" thickBot="1" x14ac:dyDescent="0.3">
      <c r="I283" s="43"/>
      <c r="J283" s="100">
        <f>(J161)</f>
        <v>8000</v>
      </c>
      <c r="K283" s="100">
        <f t="shared" ref="K283:L283" si="198">(K161)</f>
        <v>5000</v>
      </c>
      <c r="L283" s="100">
        <f t="shared" si="198"/>
        <v>1</v>
      </c>
      <c r="M283" s="43"/>
      <c r="N283" s="63" t="s">
        <v>75</v>
      </c>
      <c r="O283" s="101">
        <f>(O273)</f>
        <v>4703.7710445201046</v>
      </c>
      <c r="P283" s="101">
        <f t="shared" ref="P283:Q283" si="199">(P273)</f>
        <v>2399.6156880571934</v>
      </c>
      <c r="Q283" s="101">
        <f t="shared" si="199"/>
        <v>1.1352276790752569</v>
      </c>
      <c r="R283" s="43"/>
      <c r="S283" s="43"/>
      <c r="T283" s="62">
        <f>(O253)</f>
        <v>8.6970150232612009E-2</v>
      </c>
      <c r="U283" s="62">
        <f t="shared" ref="U283:U292" si="200">(P253)</f>
        <v>0.42394688364323996</v>
      </c>
      <c r="V283" s="62">
        <f t="shared" ref="V283:V292" si="201">(Q253)</f>
        <v>2.9139423358879556E-3</v>
      </c>
      <c r="W283" s="43"/>
      <c r="X283" s="43"/>
      <c r="Y283" s="74">
        <f>((J283 - O283)^2 + (K283 - P283)^2 + (L283 - Q283)^2) * T283</f>
        <v>1533033.6150589292</v>
      </c>
      <c r="Z283" s="74">
        <f>((J283 -O284)^2 + (K283 - P284)^2 + (L283 - Q284)^2) * U283</f>
        <v>2368343.191339199</v>
      </c>
      <c r="AA283" s="75">
        <f>((J283 -O285)^2 + (K283 - P285)^2 + (L283 - Q285)^2) * V283</f>
        <v>217705.6874953447</v>
      </c>
      <c r="AB283" s="76">
        <f>SUM(Y283:AA283)</f>
        <v>4119082.4938934729</v>
      </c>
      <c r="AC283" s="43"/>
      <c r="AD283" s="63" t="s">
        <v>121</v>
      </c>
      <c r="AE283" s="102">
        <f>(AB293)</f>
        <v>64012897.420478553</v>
      </c>
      <c r="AF283" s="42"/>
    </row>
    <row r="284" spans="9:32" ht="16.5" thickTop="1" thickBot="1" x14ac:dyDescent="0.3">
      <c r="I284" s="43"/>
      <c r="J284" s="100">
        <f t="shared" ref="J284:L284" si="202">(J162)</f>
        <v>4000</v>
      </c>
      <c r="K284" s="100">
        <f t="shared" si="202"/>
        <v>3000</v>
      </c>
      <c r="L284" s="100">
        <f t="shared" si="202"/>
        <v>1</v>
      </c>
      <c r="M284" s="43"/>
      <c r="N284" s="63" t="s">
        <v>76</v>
      </c>
      <c r="O284" s="101">
        <f t="shared" ref="O284:P284" si="203">(O274)</f>
        <v>7706.3120350590088</v>
      </c>
      <c r="P284" s="101">
        <f t="shared" si="203"/>
        <v>2654.757520420646</v>
      </c>
      <c r="Q284" s="101">
        <f>(Q274)</f>
        <v>1.007835936899925</v>
      </c>
      <c r="R284" s="43"/>
      <c r="S284" s="43"/>
      <c r="T284" s="62">
        <f t="shared" ref="T284:T292" si="204">(O254)</f>
        <v>0.56745491247402557</v>
      </c>
      <c r="U284" s="62">
        <f t="shared" si="200"/>
        <v>2.3648336154045189E-2</v>
      </c>
      <c r="V284" s="62">
        <f t="shared" si="201"/>
        <v>8.6348348929542202E-3</v>
      </c>
      <c r="W284" s="43"/>
      <c r="X284" s="43"/>
      <c r="Y284" s="74">
        <f>((J284-O283)^2 + (K284-P283)^2 + (L284-Q283)^2) * T284</f>
        <v>485602.39191314217</v>
      </c>
      <c r="Z284" s="74">
        <f>((J284 -O284)^2 + (K284 - P284)^2 + (L284 - Q284)^2) * U284</f>
        <v>327669.95690709748</v>
      </c>
      <c r="AA284" s="75">
        <f>((J284 -O285)^2 + (K284 - P285)^2 + (L284 - Q285)^2) * V284</f>
        <v>152125.5832530045</v>
      </c>
      <c r="AB284" s="76">
        <f t="shared" ref="AB284:AB292" si="205">SUM(Y284:AA284)</f>
        <v>965397.93207324413</v>
      </c>
      <c r="AC284" s="43"/>
      <c r="AD284" s="63" t="s">
        <v>120</v>
      </c>
      <c r="AE284" s="58">
        <f>(-1*(AE283-AE282))</f>
        <v>-16231043.696996704</v>
      </c>
      <c r="AF284" s="42"/>
    </row>
    <row r="285" spans="9:32" ht="16.5" thickTop="1" thickBot="1" x14ac:dyDescent="0.3">
      <c r="I285" s="43"/>
      <c r="J285" s="100">
        <f t="shared" ref="J285:L285" si="206">(J163)</f>
        <v>5000</v>
      </c>
      <c r="K285" s="100">
        <f t="shared" si="206"/>
        <v>2000</v>
      </c>
      <c r="L285" s="100">
        <f t="shared" si="206"/>
        <v>1</v>
      </c>
      <c r="M285" s="43"/>
      <c r="N285" s="63" t="s">
        <v>77</v>
      </c>
      <c r="O285" s="101">
        <f t="shared" ref="O285:Q285" si="207">(O275)</f>
        <v>1.4456067895929028</v>
      </c>
      <c r="P285" s="101">
        <f t="shared" si="207"/>
        <v>1723.5899864834828</v>
      </c>
      <c r="Q285" s="101">
        <f t="shared" si="207"/>
        <v>1.0696161948918002</v>
      </c>
      <c r="R285" s="43"/>
      <c r="S285" s="43"/>
      <c r="T285" s="62">
        <f t="shared" si="204"/>
        <v>0.86847263596730473</v>
      </c>
      <c r="U285" s="62">
        <f t="shared" si="200"/>
        <v>3.1470228430363488E-3</v>
      </c>
      <c r="V285" s="62">
        <f t="shared" si="201"/>
        <v>1.43589305452932E-4</v>
      </c>
      <c r="W285" s="43"/>
      <c r="X285" s="43"/>
      <c r="Y285" s="74">
        <f>((J285 - O283)^2 + (K285 - P283)^2 + (L285 -Q283)^2) * T285</f>
        <v>214898.61258867188</v>
      </c>
      <c r="Z285" s="74">
        <f>((J285 -O284)^2 + (K285 - P284)^2 + (L285 - Q284)^2) * U285</f>
        <v>24398.34016290275</v>
      </c>
      <c r="AA285" s="75">
        <f>((J285 -O285)^2 + (K285 - P285)^2 + (L285 - Q285)^2) * V285</f>
        <v>3598.6277816144338</v>
      </c>
      <c r="AB285" s="76">
        <f t="shared" si="205"/>
        <v>242895.58053318906</v>
      </c>
      <c r="AC285" s="43"/>
      <c r="AD285" s="43"/>
      <c r="AE285" s="43"/>
      <c r="AF285" s="43"/>
    </row>
    <row r="286" spans="9:32" ht="16.5" thickTop="1" thickBot="1" x14ac:dyDescent="0.3">
      <c r="I286" s="43"/>
      <c r="J286" s="100">
        <f t="shared" ref="J286:L286" si="208">(J164)</f>
        <v>2000</v>
      </c>
      <c r="K286" s="100">
        <f t="shared" si="208"/>
        <v>1000</v>
      </c>
      <c r="L286" s="100">
        <f t="shared" si="208"/>
        <v>1</v>
      </c>
      <c r="M286" s="43"/>
      <c r="N286" s="43"/>
      <c r="O286" s="55"/>
      <c r="P286" s="55"/>
      <c r="Q286" s="55"/>
      <c r="R286" s="43"/>
      <c r="S286" s="43"/>
      <c r="T286" s="62">
        <f t="shared" si="204"/>
        <v>5.4465281195056406E-2</v>
      </c>
      <c r="U286" s="62">
        <f t="shared" si="200"/>
        <v>1.0782527505144622E-2</v>
      </c>
      <c r="V286" s="62">
        <f t="shared" si="201"/>
        <v>0.4392813990874499</v>
      </c>
      <c r="W286" s="43"/>
      <c r="X286" s="43"/>
      <c r="Y286" s="74">
        <f>((J286-O283)^2 + (K286-P283)^2 + (L286-Q283)^2) * T286</f>
        <v>504855.13739166339</v>
      </c>
      <c r="Z286" s="74">
        <f>((J286 -O284)^2 + (K286 - P284)^2 + (L286 - Q284)^2) * U286</f>
        <v>380625.58761993767</v>
      </c>
      <c r="AA286" s="75">
        <f>((J286 -O285)^2 + (K286 - P285)^2 + (L286 - Q285)^2) * V286</f>
        <v>1984586.4431050734</v>
      </c>
      <c r="AB286" s="76">
        <f t="shared" si="205"/>
        <v>2870067.1681166748</v>
      </c>
      <c r="AC286" s="43"/>
      <c r="AD286" s="43"/>
      <c r="AE286" s="43"/>
      <c r="AF286" s="43"/>
    </row>
    <row r="287" spans="9:32" ht="16.5" thickTop="1" thickBot="1" x14ac:dyDescent="0.3">
      <c r="I287" s="43"/>
      <c r="J287" s="100">
        <f t="shared" ref="J287:L287" si="209">(J165)</f>
        <v>500</v>
      </c>
      <c r="K287" s="100">
        <f t="shared" si="209"/>
        <v>2000</v>
      </c>
      <c r="L287" s="100">
        <f t="shared" si="209"/>
        <v>1</v>
      </c>
      <c r="M287" s="43"/>
      <c r="N287" s="43"/>
      <c r="O287" s="55"/>
      <c r="P287" s="55"/>
      <c r="Q287" s="55"/>
      <c r="R287" s="43"/>
      <c r="S287" s="43"/>
      <c r="T287" s="62">
        <f t="shared" si="204"/>
        <v>1.2939315848281053E-4</v>
      </c>
      <c r="U287" s="62">
        <f t="shared" si="200"/>
        <v>3.5160128690284573E-5</v>
      </c>
      <c r="V287" s="62">
        <f t="shared" si="201"/>
        <v>0.96569003486510241</v>
      </c>
      <c r="W287" s="43"/>
      <c r="X287" s="43"/>
      <c r="Y287" s="74">
        <f>((J287 - O283)^2 + (K287 -P283)^2 + (L287 - Q283)^2) * T287</f>
        <v>2307.2590585076923</v>
      </c>
      <c r="Z287" s="74">
        <f>((J287 -O284)^2 + (K287 - P284)^2 + (L287 - Q284)^2) * U287</f>
        <v>1840.9717001697813</v>
      </c>
      <c r="AA287" s="75">
        <f>((J287 -O285)^2 + (K287 - P285)^2 + (L287 - Q285)^AA819) * V287</f>
        <v>313810.61302691296</v>
      </c>
      <c r="AB287" s="76">
        <f t="shared" si="205"/>
        <v>317958.84378559043</v>
      </c>
      <c r="AC287" s="43"/>
      <c r="AD287" s="152" t="s">
        <v>84</v>
      </c>
      <c r="AE287" s="153"/>
      <c r="AF287" s="154"/>
    </row>
    <row r="288" spans="9:32" ht="16.5" thickTop="1" thickBot="1" x14ac:dyDescent="0.3">
      <c r="I288" s="43"/>
      <c r="J288" s="100">
        <f t="shared" ref="J288:L288" si="210">(J166)</f>
        <v>8000</v>
      </c>
      <c r="K288" s="100">
        <f t="shared" si="210"/>
        <v>2000</v>
      </c>
      <c r="L288" s="100">
        <f t="shared" si="210"/>
        <v>1</v>
      </c>
      <c r="M288" s="43"/>
      <c r="N288" s="43"/>
      <c r="O288" s="55"/>
      <c r="P288" s="55"/>
      <c r="Q288" s="55"/>
      <c r="R288" s="43"/>
      <c r="S288" s="43"/>
      <c r="T288" s="62">
        <f t="shared" si="204"/>
        <v>1.5324772551043135E-2</v>
      </c>
      <c r="U288" s="62">
        <f t="shared" si="200"/>
        <v>0.74350741699371969</v>
      </c>
      <c r="V288" s="62">
        <f t="shared" si="201"/>
        <v>1.9426709601512863E-4</v>
      </c>
      <c r="W288" s="43"/>
      <c r="X288" s="43"/>
      <c r="Y288" s="74">
        <f>((J288-O283)^2 + (K288-P283)^2 + (L288-Q283)^2) * T288</f>
        <v>168952.82893131278</v>
      </c>
      <c r="Z288" s="74">
        <f>((J288 -O284)^2 + (K288 - P284)^2 + (L288 - Q284)^2) * U288</f>
        <v>382876.6027714602</v>
      </c>
      <c r="AA288" s="75">
        <f>((J288 -O285)^2 + (K288 - P285)^2 + (L288 - Q285)^2) * V288</f>
        <v>12443.443701500244</v>
      </c>
      <c r="AB288" s="76">
        <f t="shared" si="205"/>
        <v>564272.87540427316</v>
      </c>
      <c r="AC288" s="43"/>
      <c r="AD288" s="152" t="s">
        <v>85</v>
      </c>
      <c r="AE288" s="153"/>
      <c r="AF288" s="154"/>
    </row>
    <row r="289" spans="9:32" ht="16.5" thickTop="1" thickBot="1" x14ac:dyDescent="0.3">
      <c r="I289" s="43"/>
      <c r="J289" s="100">
        <f t="shared" ref="J289:L289" si="211">(J167)</f>
        <v>3000</v>
      </c>
      <c r="K289" s="100">
        <f t="shared" si="211"/>
        <v>2000</v>
      </c>
      <c r="L289" s="100">
        <f t="shared" si="211"/>
        <v>2</v>
      </c>
      <c r="M289" s="43"/>
      <c r="N289" s="43"/>
      <c r="O289" s="55"/>
      <c r="P289" s="55"/>
      <c r="Q289" s="55"/>
      <c r="R289" s="43"/>
      <c r="S289" s="43"/>
      <c r="T289" s="62">
        <f t="shared" si="204"/>
        <v>0.26283487515895737</v>
      </c>
      <c r="U289" s="62">
        <f t="shared" si="200"/>
        <v>2.6035051248820738E-2</v>
      </c>
      <c r="V289" s="62">
        <f t="shared" si="201"/>
        <v>0.10625771447080726</v>
      </c>
      <c r="W289" s="43"/>
      <c r="X289" s="43"/>
      <c r="Y289" s="74">
        <f>((J289 - O283)^2 + (K289 - P283)^2 + (L289 - Q283)^2) * T289</f>
        <v>804939.48471463018</v>
      </c>
      <c r="Z289" s="74">
        <f>((J289 -O284)^2 + (K289 - P284)^2 + (L289 - Q284)^2) * U289</f>
        <v>587821.50547109731</v>
      </c>
      <c r="AA289" s="75">
        <f>((J289 -O285)^2 + (K289 - P285)^2 + (L289 - Q285)^2) * V289</f>
        <v>963516.45758902677</v>
      </c>
      <c r="AB289" s="76">
        <f t="shared" si="205"/>
        <v>2356277.4477747539</v>
      </c>
      <c r="AC289" s="43"/>
      <c r="AD289" s="43"/>
      <c r="AE289" s="43"/>
      <c r="AF289" s="43"/>
    </row>
    <row r="290" spans="9:32" ht="16.5" thickTop="1" thickBot="1" x14ac:dyDescent="0.3">
      <c r="I290" s="43"/>
      <c r="J290" s="100">
        <f t="shared" ref="J290:L290" si="212">(J168)</f>
        <v>7000</v>
      </c>
      <c r="K290" s="100">
        <f t="shared" si="212"/>
        <v>3000</v>
      </c>
      <c r="L290" s="100">
        <f t="shared" si="212"/>
        <v>1</v>
      </c>
      <c r="M290" s="43"/>
      <c r="N290" s="43"/>
      <c r="O290" s="55"/>
      <c r="P290" s="55"/>
      <c r="Q290" s="55"/>
      <c r="R290" s="43"/>
      <c r="S290" s="43"/>
      <c r="T290" s="62">
        <f t="shared" si="204"/>
        <v>2.8117583825954849E-3</v>
      </c>
      <c r="U290" s="62">
        <f t="shared" si="200"/>
        <v>0.89073801086693061</v>
      </c>
      <c r="V290" s="62">
        <f t="shared" si="201"/>
        <v>1.0142994215480873E-5</v>
      </c>
      <c r="W290" s="43"/>
      <c r="X290" s="43"/>
      <c r="Y290" s="74">
        <f>((J290-O283)^2 + (K290-P283)^2 + (L290-Q283)^2) * T290</f>
        <v>15838.99700076017</v>
      </c>
      <c r="Z290" s="74">
        <f>((J290 -O284)^2 + (K290 - P284)^2 + (L290 - Q284)^2) * U290</f>
        <v>550537.6056499274</v>
      </c>
      <c r="AA290" s="75">
        <f>((J290 -O285)^2 + (K290 - P285)^2 + (L290 - Q285)^2) * V290</f>
        <v>513.32665348858643</v>
      </c>
      <c r="AB290" s="76">
        <f t="shared" si="205"/>
        <v>566889.92930417613</v>
      </c>
      <c r="AC290" s="43"/>
      <c r="AD290" s="43"/>
      <c r="AE290" s="43"/>
      <c r="AF290" s="43"/>
    </row>
    <row r="291" spans="9:32" ht="16.5" thickTop="1" thickBot="1" x14ac:dyDescent="0.3">
      <c r="I291" s="43"/>
      <c r="J291" s="100">
        <f t="shared" ref="J291:L291" si="213">(J169)</f>
        <v>7000</v>
      </c>
      <c r="K291" s="100">
        <f t="shared" si="213"/>
        <v>2000</v>
      </c>
      <c r="L291" s="100">
        <f t="shared" si="213"/>
        <v>1</v>
      </c>
      <c r="M291" s="43"/>
      <c r="N291" s="43"/>
      <c r="O291" s="55"/>
      <c r="P291" s="55"/>
      <c r="Q291" s="55"/>
      <c r="R291" s="43"/>
      <c r="S291" s="43"/>
      <c r="T291" s="62">
        <f t="shared" si="204"/>
        <v>1.9028742947495236E-2</v>
      </c>
      <c r="U291" s="62">
        <f t="shared" si="200"/>
        <v>0.72907835622829154</v>
      </c>
      <c r="V291" s="62">
        <f t="shared" si="201"/>
        <v>6.7148802427618575E-5</v>
      </c>
      <c r="W291" s="43"/>
      <c r="X291" s="43"/>
      <c r="Y291" s="74">
        <f>((J291 - O283)^2 + (K291 - P283)^2 + (L291 - Q283)^2) * T291</f>
        <v>103370.98455789371</v>
      </c>
      <c r="Z291" s="74">
        <f>((J291 -O284)^2 + (K291 - P284)^2 + (L291 - Q284)^2) * U291</f>
        <v>676281.49196907191</v>
      </c>
      <c r="AA291" s="75">
        <f>((J291 -O285)^2 + (K291 - P285)^2 + (L291 - Q285)^2) * V291</f>
        <v>3294.062804979219</v>
      </c>
      <c r="AB291" s="76">
        <f t="shared" si="205"/>
        <v>782946.53933194489</v>
      </c>
      <c r="AC291" s="43"/>
      <c r="AD291" s="155" t="s">
        <v>86</v>
      </c>
      <c r="AE291" s="155"/>
      <c r="AF291" s="43"/>
    </row>
    <row r="292" spans="9:32" ht="16.5" thickTop="1" thickBot="1" x14ac:dyDescent="0.3">
      <c r="I292" s="43"/>
      <c r="J292" s="100">
        <f t="shared" ref="J292:L292" si="214">(J170)</f>
        <v>10000</v>
      </c>
      <c r="K292" s="100">
        <f t="shared" si="214"/>
        <v>2000</v>
      </c>
      <c r="L292" s="100">
        <f t="shared" si="214"/>
        <v>1</v>
      </c>
      <c r="M292" s="43"/>
      <c r="N292" s="43"/>
      <c r="O292" s="55"/>
      <c r="P292" s="55"/>
      <c r="Q292" s="55"/>
      <c r="R292" s="43"/>
      <c r="S292" s="43"/>
      <c r="T292" s="62">
        <f t="shared" si="204"/>
        <v>6.6154495734786017E-2</v>
      </c>
      <c r="U292" s="62">
        <f t="shared" si="200"/>
        <v>0.4716004916666342</v>
      </c>
      <c r="V292" s="62">
        <f t="shared" si="201"/>
        <v>3.1430701454432395E-3</v>
      </c>
      <c r="W292" s="43"/>
      <c r="X292" s="43"/>
      <c r="Y292" s="74">
        <f>((J292-O283)^2 + (K292-P283)^2 + (L292-Q283)^2) * T292</f>
        <v>1866200.7186708828</v>
      </c>
      <c r="Z292" s="74">
        <f t="shared" ref="Z292" si="215">((J292 -O293)^2 + (K292 - P293)^2 + (L292 - Q293)^2) * U292</f>
        <v>49046451.604930446</v>
      </c>
      <c r="AA292" s="75">
        <f>((J292 -O285)^2 + (K292 - P285)^2 + (L292 - Q285)^2) * V292</f>
        <v>314456.28665990039</v>
      </c>
      <c r="AB292" s="76">
        <f t="shared" si="205"/>
        <v>51227108.610261232</v>
      </c>
      <c r="AC292" s="43"/>
      <c r="AD292" s="155"/>
      <c r="AE292" s="155"/>
      <c r="AF292" s="43"/>
    </row>
    <row r="293" spans="9:32" ht="16.5" thickTop="1" thickBot="1" x14ac:dyDescent="0.3"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72" t="s">
        <v>55</v>
      </c>
      <c r="AB293" s="73">
        <f>SUM(AB283:AB292)</f>
        <v>64012897.420478553</v>
      </c>
      <c r="AC293" s="43"/>
      <c r="AD293" s="155"/>
      <c r="AE293" s="155"/>
      <c r="AF293" s="43"/>
    </row>
    <row r="294" spans="9:32" ht="15.75" thickTop="1" x14ac:dyDescent="0.25">
      <c r="I294" s="43"/>
      <c r="J294" s="43"/>
      <c r="K294" s="43"/>
      <c r="L294" s="43"/>
      <c r="M294" s="156" t="s">
        <v>78</v>
      </c>
      <c r="N294" s="157"/>
      <c r="O294" s="157"/>
      <c r="P294" s="157"/>
      <c r="Q294" s="157"/>
      <c r="R294" s="157"/>
      <c r="S294" s="157"/>
      <c r="T294" s="158"/>
      <c r="U294" s="43"/>
      <c r="V294" s="43"/>
      <c r="W294" s="43"/>
      <c r="X294" s="43"/>
      <c r="Y294" s="43"/>
      <c r="Z294" s="43"/>
      <c r="AA294" s="43"/>
      <c r="AB294" s="43"/>
      <c r="AC294" s="43"/>
      <c r="AD294" s="162" t="s">
        <v>87</v>
      </c>
      <c r="AE294" s="162"/>
      <c r="AF294" s="43"/>
    </row>
    <row r="295" spans="9:32" ht="15.75" thickBot="1" x14ac:dyDescent="0.3">
      <c r="I295" s="43"/>
      <c r="J295" s="43"/>
      <c r="K295" s="43"/>
      <c r="L295" s="43"/>
      <c r="M295" s="159"/>
      <c r="N295" s="160"/>
      <c r="O295" s="160"/>
      <c r="P295" s="160"/>
      <c r="Q295" s="160"/>
      <c r="R295" s="160"/>
      <c r="S295" s="160"/>
      <c r="T295" s="161"/>
      <c r="U295" s="43"/>
      <c r="V295" s="43"/>
      <c r="W295" s="43"/>
      <c r="X295" s="43"/>
      <c r="Y295" s="43"/>
      <c r="Z295" s="43"/>
      <c r="AA295" s="43"/>
      <c r="AB295" s="43"/>
      <c r="AC295" s="43"/>
      <c r="AD295" s="155" t="s">
        <v>88</v>
      </c>
      <c r="AE295" s="155"/>
      <c r="AF295" s="43"/>
    </row>
    <row r="296" spans="9:32" ht="15.75" thickTop="1" x14ac:dyDescent="0.25"/>
    <row r="299" spans="9:32" x14ac:dyDescent="0.25">
      <c r="I299" s="83" t="s">
        <v>112</v>
      </c>
      <c r="J299" s="83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</row>
    <row r="300" spans="9:32" x14ac:dyDescent="0.25">
      <c r="I300" s="83" t="s">
        <v>79</v>
      </c>
      <c r="J300" s="83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</row>
    <row r="301" spans="9:32" x14ac:dyDescent="0.25">
      <c r="I301" s="115" t="s">
        <v>113</v>
      </c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</row>
    <row r="302" spans="9:32" x14ac:dyDescent="0.25"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</row>
    <row r="303" spans="9:32" x14ac:dyDescent="0.25">
      <c r="I303" s="78"/>
      <c r="J303" s="172" t="s">
        <v>47</v>
      </c>
      <c r="K303" s="173"/>
      <c r="L303" s="174"/>
      <c r="M303" s="78"/>
      <c r="N303" s="78"/>
      <c r="O303" s="172" t="s">
        <v>72</v>
      </c>
      <c r="P303" s="173"/>
      <c r="Q303" s="174"/>
      <c r="R303" s="78"/>
      <c r="S303" s="78"/>
      <c r="T303" s="172" t="s">
        <v>90</v>
      </c>
      <c r="U303" s="173"/>
      <c r="V303" s="174"/>
      <c r="W303" s="88"/>
      <c r="X303" s="78"/>
      <c r="Y303" s="172" t="s">
        <v>92</v>
      </c>
      <c r="Z303" s="173"/>
      <c r="AA303" s="174"/>
    </row>
    <row r="304" spans="9:32" x14ac:dyDescent="0.25">
      <c r="I304" s="78"/>
      <c r="J304" s="89" t="s">
        <v>48</v>
      </c>
      <c r="K304" s="89" t="s">
        <v>49</v>
      </c>
      <c r="L304" s="89" t="s">
        <v>50</v>
      </c>
      <c r="M304" s="78"/>
      <c r="N304" s="78"/>
      <c r="O304" s="79"/>
      <c r="P304" s="79"/>
      <c r="Q304" s="79"/>
      <c r="R304" s="78"/>
      <c r="S304" s="78"/>
      <c r="T304" s="87" t="s">
        <v>75</v>
      </c>
      <c r="U304" s="87" t="s">
        <v>76</v>
      </c>
      <c r="V304" s="87" t="s">
        <v>77</v>
      </c>
      <c r="W304" s="87" t="s">
        <v>91</v>
      </c>
      <c r="X304" s="78"/>
      <c r="Y304" s="87" t="s">
        <v>93</v>
      </c>
      <c r="Z304" s="87" t="s">
        <v>94</v>
      </c>
      <c r="AA304" s="87" t="s">
        <v>95</v>
      </c>
    </row>
    <row r="305" spans="9:27" x14ac:dyDescent="0.25">
      <c r="I305" s="78"/>
      <c r="J305" s="79">
        <f>(J233)</f>
        <v>8000</v>
      </c>
      <c r="K305" s="79">
        <f t="shared" ref="K305:L305" si="216">(K233)</f>
        <v>5000</v>
      </c>
      <c r="L305" s="79">
        <f t="shared" si="216"/>
        <v>1</v>
      </c>
      <c r="M305" s="78"/>
      <c r="N305" s="78"/>
      <c r="O305" s="116">
        <f>(O283)</f>
        <v>4703.7710445201046</v>
      </c>
      <c r="P305" s="116">
        <f t="shared" ref="P305:Q305" si="217">(P283)</f>
        <v>2399.6156880571934</v>
      </c>
      <c r="Q305" s="116">
        <f t="shared" si="217"/>
        <v>1.1352276790752569</v>
      </c>
      <c r="R305" s="78"/>
      <c r="S305" s="78"/>
      <c r="T305" s="117">
        <f>((J305-O305)^2 + (K305-P305)^2 + (L305-Q305)^2) ^ (-1/(2-1))</f>
        <v>5.6730752266817655E-8</v>
      </c>
      <c r="U305" s="117">
        <f>((J305-O306)^2 + (K305-P306)^2 + (L305-Q306)^2) ^ (-1/(2-1))</f>
        <v>1.7900568008621918E-7</v>
      </c>
      <c r="V305" s="117">
        <f>((J305-O307)^2 + (K305-P307)^2 + (L305-Q307)^2) ^ (-1/(2-1))</f>
        <v>1.3384778181094905E-8</v>
      </c>
      <c r="W305" s="117">
        <f>SUM(T305:V305)</f>
        <v>2.4912121053413177E-7</v>
      </c>
      <c r="X305" s="78"/>
      <c r="Y305" s="120">
        <f>(T305/W305)</f>
        <v>0.22772349309472004</v>
      </c>
      <c r="Z305" s="120">
        <f>(U305/W305)</f>
        <v>0.71854853186695578</v>
      </c>
      <c r="AA305" s="80">
        <f>(V305/W305)</f>
        <v>5.3727975038324063E-2</v>
      </c>
    </row>
    <row r="306" spans="9:27" x14ac:dyDescent="0.25">
      <c r="I306" s="78"/>
      <c r="J306" s="79">
        <f t="shared" ref="J306:L306" si="218">(J234)</f>
        <v>4000</v>
      </c>
      <c r="K306" s="79">
        <f t="shared" si="218"/>
        <v>3000</v>
      </c>
      <c r="L306" s="79">
        <f t="shared" si="218"/>
        <v>1</v>
      </c>
      <c r="M306" s="78"/>
      <c r="N306" s="78"/>
      <c r="O306" s="116">
        <f t="shared" ref="O306:Q306" si="219">(O284)</f>
        <v>7706.3120350590088</v>
      </c>
      <c r="P306" s="116">
        <f t="shared" si="219"/>
        <v>2654.757520420646</v>
      </c>
      <c r="Q306" s="116">
        <f t="shared" si="219"/>
        <v>1.007835936899925</v>
      </c>
      <c r="R306" s="78"/>
      <c r="S306" s="78"/>
      <c r="T306" s="117">
        <f>((J306-O305)^2 + (K306-P305)^2 + (L306-Q305)^2) ^ (-1/(2-1))</f>
        <v>1.1685587260771237E-6</v>
      </c>
      <c r="U306" s="117">
        <f>((J306-O306)^2 + (K306-P306)^2 + (L306-Q306)^2) ^ (-1/(2-1))</f>
        <v>7.2171206592339733E-8</v>
      </c>
      <c r="V306" s="117">
        <f>((J306-O307)^2 + (K306-P307)^2 + (L306-Q307)^2) ^ (-1/(2-1))</f>
        <v>5.6761227850764416E-8</v>
      </c>
      <c r="W306" s="117">
        <f t="shared" ref="W306:W314" si="220">SUM(T306:V306)</f>
        <v>1.2974911605202279E-6</v>
      </c>
      <c r="X306" s="78"/>
      <c r="Y306" s="120">
        <f t="shared" ref="Y306:Y314" si="221">(T306/W306)</f>
        <v>0.90062943134702445</v>
      </c>
      <c r="Z306" s="120">
        <f t="shared" ref="Z306:Z314" si="222">(U306/W306)</f>
        <v>5.5623659558037185E-2</v>
      </c>
      <c r="AA306" s="80">
        <f t="shared" ref="AA306:AA314" si="223">(V306/W306)</f>
        <v>4.3746909094938308E-2</v>
      </c>
    </row>
    <row r="307" spans="9:27" x14ac:dyDescent="0.25">
      <c r="I307" s="78"/>
      <c r="J307" s="79">
        <f t="shared" ref="J307:L307" si="224">(J235)</f>
        <v>5000</v>
      </c>
      <c r="K307" s="79">
        <f t="shared" si="224"/>
        <v>2000</v>
      </c>
      <c r="L307" s="79">
        <f t="shared" si="224"/>
        <v>1</v>
      </c>
      <c r="M307" s="78"/>
      <c r="N307" s="78"/>
      <c r="O307" s="116">
        <f t="shared" ref="O307:Q307" si="225">(O285)</f>
        <v>1.4456067895929028</v>
      </c>
      <c r="P307" s="116">
        <f t="shared" si="225"/>
        <v>1723.5899864834828</v>
      </c>
      <c r="Q307" s="116">
        <f t="shared" si="225"/>
        <v>1.0696161948918002</v>
      </c>
      <c r="R307" s="78"/>
      <c r="S307" s="78"/>
      <c r="T307" s="117">
        <f>((J307-O305)^2 + (K307-P305)^2 + (L307-Q305)^2) ^ (-1/(2-1))</f>
        <v>4.0413133686889384E-6</v>
      </c>
      <c r="U307" s="117">
        <f>((J307-O306)^2 + (K307-P306)^2 + (L307-Q306)^2) ^ (-1/(2-1))</f>
        <v>1.2898512038213738E-7</v>
      </c>
      <c r="V307" s="117">
        <f>((J307-O307)^2 + (K307-P307)^2 + (L307-Q307)^2) ^ (-1/(2-1))</f>
        <v>3.9901127364863021E-8</v>
      </c>
      <c r="W307" s="117">
        <f t="shared" si="220"/>
        <v>4.2101996164359385E-6</v>
      </c>
      <c r="X307" s="78"/>
      <c r="Y307" s="120">
        <f t="shared" si="221"/>
        <v>0.9598864037021676</v>
      </c>
      <c r="Z307" s="120">
        <f t="shared" si="222"/>
        <v>3.0636343198218043E-2</v>
      </c>
      <c r="AA307" s="80">
        <f t="shared" si="223"/>
        <v>9.4772530996144397E-3</v>
      </c>
    </row>
    <row r="308" spans="9:27" x14ac:dyDescent="0.25">
      <c r="I308" s="78"/>
      <c r="J308" s="79">
        <f t="shared" ref="J308:L308" si="226">(J236)</f>
        <v>2000</v>
      </c>
      <c r="K308" s="79">
        <f t="shared" si="226"/>
        <v>1000</v>
      </c>
      <c r="L308" s="79">
        <f t="shared" si="226"/>
        <v>1</v>
      </c>
      <c r="M308" s="78"/>
      <c r="N308" s="78"/>
      <c r="O308" s="81"/>
      <c r="P308" s="81"/>
      <c r="Q308" s="81"/>
      <c r="R308" s="78"/>
      <c r="S308" s="78"/>
      <c r="T308" s="117">
        <f>((J308-O305)^2 + (K308-P305)^2 + (L308-Q305)^2) ^ (-1/(2-1))</f>
        <v>1.0788298892322173E-7</v>
      </c>
      <c r="U308" s="117">
        <f>((J308-O306)^2 + (K308-P306)^2 + (L308-Q306)^2) ^ (-1/(2-1))</f>
        <v>2.8328435753802221E-8</v>
      </c>
      <c r="V308" s="117">
        <f>((J308-O307)^2 + (K308-P307)^2 + (L308-Q307)^2) ^ (-1/(2-1))</f>
        <v>2.2134656850731709E-7</v>
      </c>
      <c r="W308" s="117">
        <f t="shared" si="220"/>
        <v>3.5755799318434106E-7</v>
      </c>
      <c r="X308" s="78"/>
      <c r="Y308" s="120">
        <f t="shared" si="221"/>
        <v>0.30172165349300983</v>
      </c>
      <c r="Z308" s="120">
        <f t="shared" si="222"/>
        <v>7.9227527544594237E-2</v>
      </c>
      <c r="AA308" s="80">
        <f t="shared" si="223"/>
        <v>0.61905081896239589</v>
      </c>
    </row>
    <row r="309" spans="9:27" x14ac:dyDescent="0.25">
      <c r="I309" s="78"/>
      <c r="J309" s="79">
        <f t="shared" ref="J309:L309" si="227">(J237)</f>
        <v>500</v>
      </c>
      <c r="K309" s="79">
        <f t="shared" si="227"/>
        <v>2000</v>
      </c>
      <c r="L309" s="79">
        <f t="shared" si="227"/>
        <v>1</v>
      </c>
      <c r="M309" s="78"/>
      <c r="N309" s="78"/>
      <c r="O309" s="78"/>
      <c r="P309" s="78"/>
      <c r="Q309" s="78"/>
      <c r="R309" s="78"/>
      <c r="S309" s="78"/>
      <c r="T309" s="117">
        <f>((J309-O305)^2 + (K309-P305)^2 + (L309-Q305)^2) ^ (-1/(2-1))</f>
        <v>5.608089737721107E-8</v>
      </c>
      <c r="U309" s="117">
        <f>((J309-O306)^2 + (K309-P306)^2 + (L309-Q306)^2) ^ (-1/(2-1))</f>
        <v>1.909867961959544E-8</v>
      </c>
      <c r="V309" s="117">
        <f>((J309-O307)^2 + (K309-P307)^2 + (L309-Q307)^2) ^ (-1/(2-1))</f>
        <v>3.0773114487018712E-6</v>
      </c>
      <c r="W309" s="117">
        <f t="shared" si="220"/>
        <v>3.1524910256986775E-6</v>
      </c>
      <c r="X309" s="78"/>
      <c r="Y309" s="120">
        <f t="shared" si="221"/>
        <v>1.7789391601767374E-2</v>
      </c>
      <c r="Z309" s="120">
        <f t="shared" si="222"/>
        <v>6.0582819947481549E-3</v>
      </c>
      <c r="AA309" s="80">
        <f t="shared" si="223"/>
        <v>0.97615232640348448</v>
      </c>
    </row>
    <row r="310" spans="9:27" x14ac:dyDescent="0.25">
      <c r="I310" s="78"/>
      <c r="J310" s="79">
        <f t="shared" ref="J310:L310" si="228">(J238)</f>
        <v>8000</v>
      </c>
      <c r="K310" s="79">
        <f t="shared" si="228"/>
        <v>2000</v>
      </c>
      <c r="L310" s="79">
        <f t="shared" si="228"/>
        <v>1</v>
      </c>
      <c r="M310" s="78"/>
      <c r="N310" s="78"/>
      <c r="O310" s="78"/>
      <c r="P310" s="78"/>
      <c r="Q310" s="78"/>
      <c r="R310" s="78"/>
      <c r="S310" s="78"/>
      <c r="T310" s="117">
        <f>((J310-O305)^2 + (K310-P305)^2 + (L310-Q305)^2) ^ (-1/(2-1))</f>
        <v>9.0704444832192598E-8</v>
      </c>
      <c r="U310" s="117">
        <f>((J310-O306)^2 + (K310-P306)^2 + (L310-Q306)^2) ^ (-1/(2-1))</f>
        <v>1.9418982816182184E-6</v>
      </c>
      <c r="V310" s="117">
        <f>((J310-O307)^2 + (K310-P307)^2 + (L310-Q307)^2) ^ (-1/(2-1))</f>
        <v>1.5612004255036474E-8</v>
      </c>
      <c r="W310" s="117">
        <f t="shared" si="220"/>
        <v>2.0482147307054476E-6</v>
      </c>
      <c r="X310" s="78"/>
      <c r="Y310" s="120">
        <f t="shared" si="221"/>
        <v>4.4284636504372817E-2</v>
      </c>
      <c r="Z310" s="120">
        <f t="shared" si="222"/>
        <v>0.94809311372806526</v>
      </c>
      <c r="AA310" s="80">
        <f t="shared" si="223"/>
        <v>7.6222497675619083E-3</v>
      </c>
    </row>
    <row r="311" spans="9:27" x14ac:dyDescent="0.25">
      <c r="I311" s="78"/>
      <c r="J311" s="79">
        <f t="shared" ref="J311:L311" si="229">(J239)</f>
        <v>3000</v>
      </c>
      <c r="K311" s="79">
        <f t="shared" si="229"/>
        <v>2000</v>
      </c>
      <c r="L311" s="79">
        <f t="shared" si="229"/>
        <v>2</v>
      </c>
      <c r="M311" s="78"/>
      <c r="N311" s="78"/>
      <c r="O311" s="78"/>
      <c r="P311" s="78"/>
      <c r="Q311" s="78"/>
      <c r="R311" s="78"/>
      <c r="S311" s="78"/>
      <c r="T311" s="117">
        <f>((J311-O305)^2 + (K311-P305)^2 + (L311-Q305)^2) ^ (-1/(2-1))</f>
        <v>3.2652749697343829E-7</v>
      </c>
      <c r="U311" s="117">
        <f>((J311-O306)^2 + (K311-P306)^2 + (L311-Q306)^2) ^ (-1/(2-1))</f>
        <v>4.429074303424045E-8</v>
      </c>
      <c r="V311" s="117">
        <f>((J311-O307)^2 + (K311-P307)^2 + (L311-Q307)^2) ^ (-1/(2-1))</f>
        <v>1.1028116191880333E-7</v>
      </c>
      <c r="W311" s="117">
        <f t="shared" si="220"/>
        <v>4.8109940192648208E-7</v>
      </c>
      <c r="X311" s="78"/>
      <c r="Y311" s="120">
        <f t="shared" si="221"/>
        <v>0.67871108479019837</v>
      </c>
      <c r="Z311" s="120">
        <f t="shared" si="222"/>
        <v>9.206152170816588E-2</v>
      </c>
      <c r="AA311" s="80">
        <f t="shared" si="223"/>
        <v>0.22922739350163576</v>
      </c>
    </row>
    <row r="312" spans="9:27" x14ac:dyDescent="0.25">
      <c r="I312" s="78"/>
      <c r="J312" s="79">
        <f t="shared" ref="J312:L312" si="230">(J240)</f>
        <v>7000</v>
      </c>
      <c r="K312" s="79">
        <f t="shared" si="230"/>
        <v>3000</v>
      </c>
      <c r="L312" s="79">
        <f t="shared" si="230"/>
        <v>1</v>
      </c>
      <c r="M312" s="78"/>
      <c r="N312" s="78"/>
      <c r="O312" s="78"/>
      <c r="P312" s="78"/>
      <c r="Q312" s="78"/>
      <c r="R312" s="78"/>
      <c r="S312" s="78"/>
      <c r="T312" s="117">
        <f>((J312-O305)^2 + (K312-P305)^2 + (L312-Q305)^2) ^ (-1/(2-1))</f>
        <v>1.7752123966312633E-7</v>
      </c>
      <c r="U312" s="117">
        <f>((J312-O306)^2 + (K312-P306)^2 + (L312-Q306)^2) ^ (-1/(2-1))</f>
        <v>1.6179421745684124E-6</v>
      </c>
      <c r="V312" s="117">
        <f>((J312-O307)^2 + (K312-P307)^2 + (L312-Q307)^2) ^ (-1/(2-1))</f>
        <v>1.9759336762563797E-8</v>
      </c>
      <c r="W312" s="117">
        <f t="shared" si="220"/>
        <v>1.8152227509941024E-6</v>
      </c>
      <c r="X312" s="78"/>
      <c r="Y312" s="120">
        <f t="shared" si="221"/>
        <v>9.7795843273728936E-2</v>
      </c>
      <c r="Z312" s="120">
        <f t="shared" si="222"/>
        <v>0.89131880574014966</v>
      </c>
      <c r="AA312" s="80">
        <f t="shared" si="223"/>
        <v>1.088535098612148E-2</v>
      </c>
    </row>
    <row r="313" spans="9:27" x14ac:dyDescent="0.25">
      <c r="I313" s="78"/>
      <c r="J313" s="79">
        <f t="shared" ref="J313:L313" si="231">(J241)</f>
        <v>7000</v>
      </c>
      <c r="K313" s="79">
        <f t="shared" si="231"/>
        <v>2000</v>
      </c>
      <c r="L313" s="79">
        <f t="shared" si="231"/>
        <v>1</v>
      </c>
      <c r="M313" s="78"/>
      <c r="N313" s="78"/>
      <c r="O313" s="78"/>
      <c r="P313" s="78"/>
      <c r="Q313" s="78"/>
      <c r="R313" s="78"/>
      <c r="S313" s="78"/>
      <c r="T313" s="117">
        <f>((J313-O305)^2 + (K313-P305)^2 + (L313-Q305)^2) ^ (-1/(2-1))</f>
        <v>1.8408205193052061E-7</v>
      </c>
      <c r="U313" s="117">
        <f>((J313-O306)^2 + (K313-P306)^2 + (L313-Q306)^2) ^ (-1/(2-1))</f>
        <v>1.078069361480669E-6</v>
      </c>
      <c r="V313" s="117">
        <f>((J313-O307)^2 + (K313-P307)^2 + (L313-Q307)^2) ^ (-1/(2-1))</f>
        <v>2.0384797255874477E-8</v>
      </c>
      <c r="W313" s="117">
        <f t="shared" si="220"/>
        <v>1.2825362106670641E-6</v>
      </c>
      <c r="X313" s="78"/>
      <c r="Y313" s="120">
        <f t="shared" si="221"/>
        <v>0.14352971120774602</v>
      </c>
      <c r="Z313" s="120">
        <f t="shared" si="222"/>
        <v>0.84057615879706882</v>
      </c>
      <c r="AA313" s="80">
        <f t="shared" si="223"/>
        <v>1.5894129995185143E-2</v>
      </c>
    </row>
    <row r="314" spans="9:27" x14ac:dyDescent="0.25">
      <c r="I314" s="78"/>
      <c r="J314" s="79">
        <f t="shared" ref="J314:L314" si="232">(J242)</f>
        <v>10000</v>
      </c>
      <c r="K314" s="79">
        <f t="shared" si="232"/>
        <v>2000</v>
      </c>
      <c r="L314" s="79">
        <f t="shared" si="232"/>
        <v>1</v>
      </c>
      <c r="M314" s="78"/>
      <c r="N314" s="78"/>
      <c r="O314" s="78"/>
      <c r="P314" s="78"/>
      <c r="Q314" s="78"/>
      <c r="R314" s="78"/>
      <c r="S314" s="78"/>
      <c r="T314" s="117">
        <f>((J314-O305)^2 + (K314-P305)^2 + (L314-Q305)^2) ^ (-1/(2-1))</f>
        <v>3.5448756970740836E-8</v>
      </c>
      <c r="U314" s="117">
        <f>((J314-O306)^2 + (K314-P306)^2 + (L314-Q306)^2) ^ (-1/(2-1))</f>
        <v>1.7575582369293939E-7</v>
      </c>
      <c r="V314" s="117">
        <f>((J314-O307)^2 + (K314-P307)^2 + (L314-Q307)^2) ^ (-1/(2-1))</f>
        <v>9.9952530090219538E-9</v>
      </c>
      <c r="W314" s="117">
        <f t="shared" si="220"/>
        <v>2.2119983367270218E-7</v>
      </c>
      <c r="X314" s="78"/>
      <c r="Y314" s="120">
        <f t="shared" si="221"/>
        <v>0.16025670716910442</v>
      </c>
      <c r="Z314" s="120">
        <f t="shared" si="222"/>
        <v>0.79455676242955986</v>
      </c>
      <c r="AA314" s="80">
        <f t="shared" si="223"/>
        <v>4.5186530401335682E-2</v>
      </c>
    </row>
    <row r="315" spans="9:27" x14ac:dyDescent="0.25"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</row>
    <row r="316" spans="9:27" x14ac:dyDescent="0.25">
      <c r="I316" s="78"/>
      <c r="J316" s="78"/>
      <c r="K316" s="78"/>
      <c r="L316" s="78"/>
      <c r="M316" s="78"/>
      <c r="N316" s="175" t="s">
        <v>109</v>
      </c>
      <c r="O316" s="176"/>
      <c r="P316" s="176"/>
      <c r="Q316" s="176"/>
      <c r="R316" s="176"/>
      <c r="S316" s="177"/>
      <c r="T316" s="78"/>
      <c r="U316" s="78"/>
      <c r="V316" s="78"/>
      <c r="W316" s="78"/>
      <c r="X316" s="78"/>
      <c r="Y316" s="78"/>
      <c r="Z316" s="78"/>
      <c r="AA316" s="78"/>
    </row>
    <row r="317" spans="9:27" x14ac:dyDescent="0.25">
      <c r="I317" s="78"/>
      <c r="J317" s="78"/>
      <c r="K317" s="78"/>
      <c r="L317" s="78"/>
      <c r="M317" s="78"/>
      <c r="N317" s="178"/>
      <c r="O317" s="179"/>
      <c r="P317" s="179"/>
      <c r="Q317" s="179"/>
      <c r="R317" s="179"/>
      <c r="S317" s="180"/>
      <c r="T317" s="78"/>
      <c r="U317" s="78"/>
      <c r="V317" s="78"/>
      <c r="W317" s="78"/>
      <c r="X317" s="78"/>
      <c r="Y317" s="78"/>
      <c r="Z317" s="78"/>
      <c r="AA317" s="78"/>
    </row>
    <row r="321" spans="9:37" x14ac:dyDescent="0.25">
      <c r="I321" s="118" t="s">
        <v>114</v>
      </c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</row>
    <row r="322" spans="9:37" x14ac:dyDescent="0.25">
      <c r="I322" s="118" t="s">
        <v>113</v>
      </c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</row>
    <row r="323" spans="9:37" x14ac:dyDescent="0.25">
      <c r="I323" s="90"/>
      <c r="J323" s="90"/>
      <c r="K323" s="90"/>
      <c r="L323" s="90"/>
      <c r="M323" s="90"/>
      <c r="N323" s="91"/>
      <c r="O323" s="163" t="s">
        <v>97</v>
      </c>
      <c r="P323" s="164"/>
      <c r="Q323" s="165"/>
      <c r="R323" s="90"/>
      <c r="S323" s="90"/>
      <c r="T323" s="163" t="s">
        <v>47</v>
      </c>
      <c r="U323" s="164"/>
      <c r="V323" s="165"/>
      <c r="W323" s="90"/>
      <c r="X323" s="91"/>
      <c r="Y323" s="163" t="s">
        <v>98</v>
      </c>
      <c r="Z323" s="164"/>
      <c r="AA323" s="165"/>
      <c r="AB323" s="90"/>
      <c r="AC323" s="91"/>
      <c r="AD323" s="163" t="s">
        <v>98</v>
      </c>
      <c r="AE323" s="164"/>
      <c r="AF323" s="165"/>
      <c r="AG323" s="90"/>
      <c r="AH323" s="92"/>
      <c r="AI323" s="163" t="s">
        <v>98</v>
      </c>
      <c r="AJ323" s="164"/>
      <c r="AK323" s="165"/>
    </row>
    <row r="324" spans="9:37" x14ac:dyDescent="0.25">
      <c r="I324" s="90"/>
      <c r="J324" s="181" t="s">
        <v>92</v>
      </c>
      <c r="K324" s="182"/>
      <c r="L324" s="183"/>
      <c r="M324" s="90"/>
      <c r="N324" s="91"/>
      <c r="O324" s="103" t="s">
        <v>38</v>
      </c>
      <c r="P324" s="103" t="s">
        <v>39</v>
      </c>
      <c r="Q324" s="103" t="s">
        <v>41</v>
      </c>
      <c r="R324" s="90"/>
      <c r="S324" s="90"/>
      <c r="T324" s="106" t="s">
        <v>48</v>
      </c>
      <c r="U324" s="106" t="s">
        <v>49</v>
      </c>
      <c r="V324" s="106" t="s">
        <v>50</v>
      </c>
      <c r="W324" s="90"/>
      <c r="X324" s="103" t="s">
        <v>38</v>
      </c>
      <c r="Y324" s="103" t="s">
        <v>99</v>
      </c>
      <c r="Z324" s="103" t="s">
        <v>102</v>
      </c>
      <c r="AA324" s="103" t="s">
        <v>103</v>
      </c>
      <c r="AB324" s="90"/>
      <c r="AC324" s="106" t="s">
        <v>39</v>
      </c>
      <c r="AD324" s="106" t="s">
        <v>104</v>
      </c>
      <c r="AE324" s="106" t="s">
        <v>100</v>
      </c>
      <c r="AF324" s="106" t="s">
        <v>105</v>
      </c>
      <c r="AG324" s="90"/>
      <c r="AH324" s="106" t="s">
        <v>41</v>
      </c>
      <c r="AI324" s="106" t="s">
        <v>106</v>
      </c>
      <c r="AJ324" s="106" t="s">
        <v>107</v>
      </c>
      <c r="AK324" s="106" t="s">
        <v>101</v>
      </c>
    </row>
    <row r="325" spans="9:37" x14ac:dyDescent="0.25">
      <c r="I325" s="90"/>
      <c r="J325" s="94">
        <f>(Y305)</f>
        <v>0.22772349309472004</v>
      </c>
      <c r="K325" s="94">
        <f t="shared" ref="K325:K334" si="233">(Z305)</f>
        <v>0.71854853186695578</v>
      </c>
      <c r="L325" s="94">
        <f>(AA305)</f>
        <v>5.3727975038324063E-2</v>
      </c>
      <c r="M325" s="98"/>
      <c r="N325" s="91"/>
      <c r="O325" s="95">
        <f>(J325^2)</f>
        <v>5.1857989307261002E-2</v>
      </c>
      <c r="P325" s="95">
        <f t="shared" ref="P325:P334" si="234">(K325^2)</f>
        <v>0.51631199264815753</v>
      </c>
      <c r="Q325" s="95">
        <f t="shared" ref="Q325:Q334" si="235">(L325^2)</f>
        <v>2.8866953017187735E-3</v>
      </c>
      <c r="R325" s="90"/>
      <c r="S325" s="90"/>
      <c r="T325" s="93">
        <f>(J305)</f>
        <v>8000</v>
      </c>
      <c r="U325" s="93">
        <f t="shared" ref="U325:U334" si="236">(K305)</f>
        <v>5000</v>
      </c>
      <c r="V325" s="93">
        <f t="shared" ref="V325:V334" si="237">(L305)</f>
        <v>1</v>
      </c>
      <c r="W325" s="90"/>
      <c r="X325" s="95">
        <f>(O325)</f>
        <v>5.1857989307261002E-2</v>
      </c>
      <c r="Y325" s="96">
        <f>(X325*T325)</f>
        <v>414.863914458088</v>
      </c>
      <c r="Z325" s="96">
        <f>(X325*U325)</f>
        <v>259.28994653630502</v>
      </c>
      <c r="AA325" s="96">
        <f>(X325*V325)</f>
        <v>5.1857989307261002E-2</v>
      </c>
      <c r="AB325" s="90"/>
      <c r="AC325" s="94">
        <f>(P325)</f>
        <v>0.51631199264815753</v>
      </c>
      <c r="AD325" s="97">
        <f>(AC325*T325)</f>
        <v>4130.4959411852606</v>
      </c>
      <c r="AE325" s="97">
        <f>(AC325*U325)</f>
        <v>2581.5599632407875</v>
      </c>
      <c r="AF325" s="97">
        <f>(AC325*V325)</f>
        <v>0.51631199264815753</v>
      </c>
      <c r="AG325" s="90"/>
      <c r="AH325" s="95">
        <f>(Q325)</f>
        <v>2.8866953017187735E-3</v>
      </c>
      <c r="AI325" s="95">
        <f>(AH325*T325)</f>
        <v>23.093562413750188</v>
      </c>
      <c r="AJ325" s="95">
        <f>(AH325*U325)</f>
        <v>14.433476508593868</v>
      </c>
      <c r="AK325" s="95">
        <f>(V325*AH325)</f>
        <v>2.8866953017187735E-3</v>
      </c>
    </row>
    <row r="326" spans="9:37" x14ac:dyDescent="0.25">
      <c r="I326" s="90"/>
      <c r="J326" s="94">
        <f t="shared" ref="J326:J334" si="238">(Y306)</f>
        <v>0.90062943134702445</v>
      </c>
      <c r="K326" s="94">
        <f t="shared" si="233"/>
        <v>5.5623659558037185E-2</v>
      </c>
      <c r="L326" s="94">
        <f t="shared" ref="L326:L334" si="239">(AA306)</f>
        <v>4.3746909094938308E-2</v>
      </c>
      <c r="M326" s="98"/>
      <c r="N326" s="91"/>
      <c r="O326" s="95">
        <f t="shared" ref="O326:O334" si="240">(J326^2)</f>
        <v>0.81113337260846463</v>
      </c>
      <c r="P326" s="95">
        <f t="shared" si="234"/>
        <v>3.0939915026284215E-3</v>
      </c>
      <c r="Q326" s="95">
        <f t="shared" si="235"/>
        <v>1.9137920553607961E-3</v>
      </c>
      <c r="R326" s="90"/>
      <c r="S326" s="90"/>
      <c r="T326" s="93">
        <f t="shared" ref="T326:T334" si="241">(J306)</f>
        <v>4000</v>
      </c>
      <c r="U326" s="93">
        <f t="shared" si="236"/>
        <v>3000</v>
      </c>
      <c r="V326" s="93">
        <f t="shared" si="237"/>
        <v>1</v>
      </c>
      <c r="W326" s="90"/>
      <c r="X326" s="95">
        <f t="shared" ref="X326:X334" si="242">(O326)</f>
        <v>0.81113337260846463</v>
      </c>
      <c r="Y326" s="96">
        <f t="shared" ref="Y326:Y334" si="243">(X326*T326)</f>
        <v>3244.5334904338583</v>
      </c>
      <c r="Z326" s="96">
        <f t="shared" ref="Z326:Z334" si="244">(X326*U326)</f>
        <v>2433.4001178253939</v>
      </c>
      <c r="AA326" s="96">
        <f t="shared" ref="AA326:AA334" si="245">(X326*V326)</f>
        <v>0.81113337260846463</v>
      </c>
      <c r="AB326" s="90"/>
      <c r="AC326" s="94">
        <f t="shared" ref="AC326:AC334" si="246">(P326)</f>
        <v>3.0939915026284215E-3</v>
      </c>
      <c r="AD326" s="97">
        <f t="shared" ref="AD326:AD334" si="247">(AC326*T326)</f>
        <v>12.375966010513686</v>
      </c>
      <c r="AE326" s="97">
        <f t="shared" ref="AE326:AE334" si="248">(AC326*U326)</f>
        <v>9.2819745078852645</v>
      </c>
      <c r="AF326" s="97">
        <f t="shared" ref="AF326:AF334" si="249">(AC326*V326)</f>
        <v>3.0939915026284215E-3</v>
      </c>
      <c r="AG326" s="90"/>
      <c r="AH326" s="95">
        <f t="shared" ref="AH326:AH334" si="250">(Q326)</f>
        <v>1.9137920553607961E-3</v>
      </c>
      <c r="AI326" s="95">
        <f t="shared" ref="AI326:AI334" si="251">(AH326*T326)</f>
        <v>7.6551682214431844</v>
      </c>
      <c r="AJ326" s="95">
        <f t="shared" ref="AJ326:AJ333" si="252">(AH326*U326)</f>
        <v>5.7413761660823885</v>
      </c>
      <c r="AK326" s="95">
        <f t="shared" ref="AK326:AK334" si="253">(V326*AH326)</f>
        <v>1.9137920553607961E-3</v>
      </c>
    </row>
    <row r="327" spans="9:37" x14ac:dyDescent="0.25">
      <c r="I327" s="90"/>
      <c r="J327" s="94">
        <f t="shared" si="238"/>
        <v>0.9598864037021676</v>
      </c>
      <c r="K327" s="94">
        <f t="shared" si="233"/>
        <v>3.0636343198218043E-2</v>
      </c>
      <c r="L327" s="94">
        <f t="shared" si="239"/>
        <v>9.4772530996144397E-3</v>
      </c>
      <c r="M327" s="98"/>
      <c r="N327" s="91"/>
      <c r="O327" s="95">
        <f t="shared" si="240"/>
        <v>0.9213819080122807</v>
      </c>
      <c r="P327" s="95">
        <f t="shared" si="234"/>
        <v>9.3858552455900097E-4</v>
      </c>
      <c r="Q327" s="95">
        <f t="shared" si="235"/>
        <v>8.9818326314151508E-5</v>
      </c>
      <c r="R327" s="90"/>
      <c r="S327" s="90"/>
      <c r="T327" s="93">
        <f t="shared" si="241"/>
        <v>5000</v>
      </c>
      <c r="U327" s="93">
        <f t="shared" si="236"/>
        <v>2000</v>
      </c>
      <c r="V327" s="93">
        <f t="shared" si="237"/>
        <v>1</v>
      </c>
      <c r="W327" s="90"/>
      <c r="X327" s="95">
        <f t="shared" si="242"/>
        <v>0.9213819080122807</v>
      </c>
      <c r="Y327" s="96">
        <f t="shared" si="243"/>
        <v>4606.9095400614033</v>
      </c>
      <c r="Z327" s="96">
        <f t="shared" si="244"/>
        <v>1842.7638160245615</v>
      </c>
      <c r="AA327" s="96">
        <f t="shared" si="245"/>
        <v>0.9213819080122807</v>
      </c>
      <c r="AB327" s="90"/>
      <c r="AC327" s="94">
        <f t="shared" si="246"/>
        <v>9.3858552455900097E-4</v>
      </c>
      <c r="AD327" s="97">
        <f t="shared" si="247"/>
        <v>4.692927622795005</v>
      </c>
      <c r="AE327" s="97">
        <f t="shared" si="248"/>
        <v>1.877171049118002</v>
      </c>
      <c r="AF327" s="97">
        <f t="shared" si="249"/>
        <v>9.3858552455900097E-4</v>
      </c>
      <c r="AG327" s="90"/>
      <c r="AH327" s="95">
        <f t="shared" si="250"/>
        <v>8.9818326314151508E-5</v>
      </c>
      <c r="AI327" s="95">
        <f t="shared" si="251"/>
        <v>0.44909163157075754</v>
      </c>
      <c r="AJ327" s="95">
        <f t="shared" si="252"/>
        <v>0.17963665262830303</v>
      </c>
      <c r="AK327" s="95">
        <f t="shared" si="253"/>
        <v>8.9818326314151508E-5</v>
      </c>
    </row>
    <row r="328" spans="9:37" x14ac:dyDescent="0.25">
      <c r="I328" s="90"/>
      <c r="J328" s="94">
        <f t="shared" si="238"/>
        <v>0.30172165349300983</v>
      </c>
      <c r="K328" s="94">
        <f t="shared" si="233"/>
        <v>7.9227527544594237E-2</v>
      </c>
      <c r="L328" s="94">
        <f t="shared" si="239"/>
        <v>0.61905081896239589</v>
      </c>
      <c r="M328" s="98"/>
      <c r="N328" s="91"/>
      <c r="O328" s="95">
        <f t="shared" si="240"/>
        <v>9.1035956186555897E-2</v>
      </c>
      <c r="P328" s="95">
        <f t="shared" si="234"/>
        <v>6.2770011208294384E-3</v>
      </c>
      <c r="Q328" s="95">
        <f t="shared" si="235"/>
        <v>0.38322391645801307</v>
      </c>
      <c r="R328" s="90"/>
      <c r="S328" s="90"/>
      <c r="T328" s="93">
        <f t="shared" si="241"/>
        <v>2000</v>
      </c>
      <c r="U328" s="93">
        <f t="shared" si="236"/>
        <v>1000</v>
      </c>
      <c r="V328" s="93">
        <f t="shared" si="237"/>
        <v>1</v>
      </c>
      <c r="W328" s="90"/>
      <c r="X328" s="95">
        <f t="shared" si="242"/>
        <v>9.1035956186555897E-2</v>
      </c>
      <c r="Y328" s="96">
        <f t="shared" si="243"/>
        <v>182.07191237311179</v>
      </c>
      <c r="Z328" s="96">
        <f t="shared" si="244"/>
        <v>91.035956186555893</v>
      </c>
      <c r="AA328" s="96">
        <f t="shared" si="245"/>
        <v>9.1035956186555897E-2</v>
      </c>
      <c r="AB328" s="90"/>
      <c r="AC328" s="94">
        <f t="shared" si="246"/>
        <v>6.2770011208294384E-3</v>
      </c>
      <c r="AD328" s="97">
        <f t="shared" si="247"/>
        <v>12.554002241658877</v>
      </c>
      <c r="AE328" s="97">
        <f t="shared" si="248"/>
        <v>6.2770011208294383</v>
      </c>
      <c r="AF328" s="97">
        <f t="shared" si="249"/>
        <v>6.2770011208294384E-3</v>
      </c>
      <c r="AG328" s="90"/>
      <c r="AH328" s="95">
        <f t="shared" si="250"/>
        <v>0.38322391645801307</v>
      </c>
      <c r="AI328" s="95">
        <f t="shared" si="251"/>
        <v>766.44783291602619</v>
      </c>
      <c r="AJ328" s="95">
        <f t="shared" si="252"/>
        <v>383.22391645801309</v>
      </c>
      <c r="AK328" s="95">
        <f t="shared" si="253"/>
        <v>0.38322391645801307</v>
      </c>
    </row>
    <row r="329" spans="9:37" x14ac:dyDescent="0.25">
      <c r="I329" s="90"/>
      <c r="J329" s="94">
        <f t="shared" si="238"/>
        <v>1.7789391601767374E-2</v>
      </c>
      <c r="K329" s="94">
        <f t="shared" si="233"/>
        <v>6.0582819947481549E-3</v>
      </c>
      <c r="L329" s="94">
        <f t="shared" si="239"/>
        <v>0.97615232640348448</v>
      </c>
      <c r="M329" s="98"/>
      <c r="N329" s="91"/>
      <c r="O329" s="95">
        <f t="shared" si="240"/>
        <v>3.1646245356103155E-4</v>
      </c>
      <c r="P329" s="95">
        <f t="shared" si="234"/>
        <v>3.6702780727889681E-5</v>
      </c>
      <c r="Q329" s="95">
        <f t="shared" si="235"/>
        <v>0.9528733643429349</v>
      </c>
      <c r="R329" s="90"/>
      <c r="S329" s="90"/>
      <c r="T329" s="93">
        <f t="shared" si="241"/>
        <v>500</v>
      </c>
      <c r="U329" s="93">
        <f t="shared" si="236"/>
        <v>2000</v>
      </c>
      <c r="V329" s="93">
        <f t="shared" si="237"/>
        <v>1</v>
      </c>
      <c r="W329" s="90"/>
      <c r="X329" s="95">
        <f t="shared" si="242"/>
        <v>3.1646245356103155E-4</v>
      </c>
      <c r="Y329" s="96">
        <f t="shared" si="243"/>
        <v>0.15823122678051577</v>
      </c>
      <c r="Z329" s="96">
        <f t="shared" si="244"/>
        <v>0.63292490712206306</v>
      </c>
      <c r="AA329" s="96">
        <f t="shared" si="245"/>
        <v>3.1646245356103155E-4</v>
      </c>
      <c r="AB329" s="90"/>
      <c r="AC329" s="94">
        <f t="shared" si="246"/>
        <v>3.6702780727889681E-5</v>
      </c>
      <c r="AD329" s="97">
        <f t="shared" si="247"/>
        <v>1.8351390363944842E-2</v>
      </c>
      <c r="AE329" s="97">
        <f t="shared" si="248"/>
        <v>7.3405561455779367E-2</v>
      </c>
      <c r="AF329" s="97">
        <f t="shared" si="249"/>
        <v>3.6702780727889681E-5</v>
      </c>
      <c r="AG329" s="90"/>
      <c r="AH329" s="95">
        <f t="shared" si="250"/>
        <v>0.9528733643429349</v>
      </c>
      <c r="AI329" s="95">
        <f t="shared" si="251"/>
        <v>476.43668217146745</v>
      </c>
      <c r="AJ329" s="95">
        <f t="shared" si="252"/>
        <v>1905.7467286858698</v>
      </c>
      <c r="AK329" s="95">
        <f t="shared" si="253"/>
        <v>0.9528733643429349</v>
      </c>
    </row>
    <row r="330" spans="9:37" x14ac:dyDescent="0.25">
      <c r="I330" s="90"/>
      <c r="J330" s="94">
        <f t="shared" si="238"/>
        <v>4.4284636504372817E-2</v>
      </c>
      <c r="K330" s="94">
        <f t="shared" si="233"/>
        <v>0.94809311372806526</v>
      </c>
      <c r="L330" s="94">
        <f t="shared" si="239"/>
        <v>7.6222497675619083E-3</v>
      </c>
      <c r="M330" s="98"/>
      <c r="N330" s="91"/>
      <c r="O330" s="95">
        <f t="shared" si="240"/>
        <v>1.9611290303244294E-3</v>
      </c>
      <c r="P330" s="95">
        <f t="shared" si="234"/>
        <v>0.89888055229857811</v>
      </c>
      <c r="Q330" s="95">
        <f t="shared" si="235"/>
        <v>5.8098691519097564E-5</v>
      </c>
      <c r="R330" s="90"/>
      <c r="S330" s="90"/>
      <c r="T330" s="93">
        <f t="shared" si="241"/>
        <v>8000</v>
      </c>
      <c r="U330" s="93">
        <f t="shared" si="236"/>
        <v>2000</v>
      </c>
      <c r="V330" s="93">
        <f t="shared" si="237"/>
        <v>1</v>
      </c>
      <c r="W330" s="90"/>
      <c r="X330" s="95">
        <f t="shared" si="242"/>
        <v>1.9611290303244294E-3</v>
      </c>
      <c r="Y330" s="96">
        <f t="shared" si="243"/>
        <v>15.689032242595434</v>
      </c>
      <c r="Z330" s="96">
        <f t="shared" si="244"/>
        <v>3.9222580606488586</v>
      </c>
      <c r="AA330" s="96">
        <f t="shared" si="245"/>
        <v>1.9611290303244294E-3</v>
      </c>
      <c r="AB330" s="90"/>
      <c r="AC330" s="94">
        <f t="shared" si="246"/>
        <v>0.89888055229857811</v>
      </c>
      <c r="AD330" s="97">
        <f t="shared" si="247"/>
        <v>7191.0444183886248</v>
      </c>
      <c r="AE330" s="97">
        <f t="shared" si="248"/>
        <v>1797.7611045971562</v>
      </c>
      <c r="AF330" s="97">
        <f t="shared" si="249"/>
        <v>0.89888055229857811</v>
      </c>
      <c r="AG330" s="90"/>
      <c r="AH330" s="95">
        <f t="shared" si="250"/>
        <v>5.8098691519097564E-5</v>
      </c>
      <c r="AI330" s="95">
        <f t="shared" si="251"/>
        <v>0.46478953215278052</v>
      </c>
      <c r="AJ330" s="95">
        <f t="shared" si="252"/>
        <v>0.11619738303819513</v>
      </c>
      <c r="AK330" s="95">
        <f t="shared" si="253"/>
        <v>5.8098691519097564E-5</v>
      </c>
    </row>
    <row r="331" spans="9:37" x14ac:dyDescent="0.25">
      <c r="I331" s="90"/>
      <c r="J331" s="94">
        <f t="shared" si="238"/>
        <v>0.67871108479019837</v>
      </c>
      <c r="K331" s="94">
        <f t="shared" si="233"/>
        <v>9.206152170816588E-2</v>
      </c>
      <c r="L331" s="94">
        <f t="shared" si="239"/>
        <v>0.22922739350163576</v>
      </c>
      <c r="M331" s="98"/>
      <c r="N331" s="91"/>
      <c r="O331" s="95">
        <f t="shared" si="240"/>
        <v>0.46064873661708783</v>
      </c>
      <c r="P331" s="95">
        <f t="shared" si="234"/>
        <v>8.4753237792230974E-3</v>
      </c>
      <c r="Q331" s="95">
        <f t="shared" si="235"/>
        <v>5.2545197931553767E-2</v>
      </c>
      <c r="R331" s="90"/>
      <c r="S331" s="90"/>
      <c r="T331" s="93">
        <f t="shared" si="241"/>
        <v>3000</v>
      </c>
      <c r="U331" s="93">
        <f t="shared" si="236"/>
        <v>2000</v>
      </c>
      <c r="V331" s="93">
        <f t="shared" si="237"/>
        <v>2</v>
      </c>
      <c r="W331" s="90"/>
      <c r="X331" s="95">
        <f t="shared" si="242"/>
        <v>0.46064873661708783</v>
      </c>
      <c r="Y331" s="96">
        <f t="shared" si="243"/>
        <v>1381.9462098512636</v>
      </c>
      <c r="Z331" s="96">
        <f t="shared" si="244"/>
        <v>921.29747323417564</v>
      </c>
      <c r="AA331" s="96">
        <f t="shared" si="245"/>
        <v>0.92129747323417566</v>
      </c>
      <c r="AB331" s="90"/>
      <c r="AC331" s="94">
        <f t="shared" si="246"/>
        <v>8.4753237792230974E-3</v>
      </c>
      <c r="AD331" s="97">
        <f t="shared" si="247"/>
        <v>25.425971337669292</v>
      </c>
      <c r="AE331" s="97">
        <f t="shared" si="248"/>
        <v>16.950647558446196</v>
      </c>
      <c r="AF331" s="97">
        <f t="shared" si="249"/>
        <v>1.6950647558446195E-2</v>
      </c>
      <c r="AG331" s="90"/>
      <c r="AH331" s="95">
        <f t="shared" si="250"/>
        <v>5.2545197931553767E-2</v>
      </c>
      <c r="AI331" s="95">
        <f t="shared" si="251"/>
        <v>157.6355937946613</v>
      </c>
      <c r="AJ331" s="95">
        <f t="shared" si="252"/>
        <v>105.09039586310753</v>
      </c>
      <c r="AK331" s="95">
        <f t="shared" si="253"/>
        <v>0.10509039586310753</v>
      </c>
    </row>
    <row r="332" spans="9:37" x14ac:dyDescent="0.25">
      <c r="I332" s="90"/>
      <c r="J332" s="94">
        <f t="shared" si="238"/>
        <v>9.7795843273728936E-2</v>
      </c>
      <c r="K332" s="94">
        <f t="shared" si="233"/>
        <v>0.89131880574014966</v>
      </c>
      <c r="L332" s="94">
        <f t="shared" si="239"/>
        <v>1.088535098612148E-2</v>
      </c>
      <c r="M332" s="98"/>
      <c r="N332" s="91"/>
      <c r="O332" s="95">
        <f t="shared" si="240"/>
        <v>9.5640269616197524E-3</v>
      </c>
      <c r="P332" s="95">
        <f t="shared" si="234"/>
        <v>0.79444921346604669</v>
      </c>
      <c r="Q332" s="95">
        <f t="shared" si="235"/>
        <v>1.1849086609105587E-4</v>
      </c>
      <c r="R332" s="90"/>
      <c r="S332" s="90"/>
      <c r="T332" s="93">
        <f t="shared" si="241"/>
        <v>7000</v>
      </c>
      <c r="U332" s="93">
        <f t="shared" si="236"/>
        <v>3000</v>
      </c>
      <c r="V332" s="93">
        <f t="shared" si="237"/>
        <v>1</v>
      </c>
      <c r="W332" s="90"/>
      <c r="X332" s="95">
        <f t="shared" si="242"/>
        <v>9.5640269616197524E-3</v>
      </c>
      <c r="Y332" s="96">
        <f t="shared" si="243"/>
        <v>66.948188731338263</v>
      </c>
      <c r="Z332" s="96">
        <f t="shared" si="244"/>
        <v>28.692080884859259</v>
      </c>
      <c r="AA332" s="96">
        <f t="shared" si="245"/>
        <v>9.5640269616197524E-3</v>
      </c>
      <c r="AB332" s="90"/>
      <c r="AC332" s="94">
        <f t="shared" si="246"/>
        <v>0.79444921346604669</v>
      </c>
      <c r="AD332" s="97">
        <f t="shared" si="247"/>
        <v>5561.1444942623266</v>
      </c>
      <c r="AE332" s="97">
        <f t="shared" si="248"/>
        <v>2383.3476403981399</v>
      </c>
      <c r="AF332" s="97">
        <f t="shared" si="249"/>
        <v>0.79444921346604669</v>
      </c>
      <c r="AG332" s="90"/>
      <c r="AH332" s="95">
        <f t="shared" si="250"/>
        <v>1.1849086609105587E-4</v>
      </c>
      <c r="AI332" s="95">
        <f t="shared" si="251"/>
        <v>0.82943606263739111</v>
      </c>
      <c r="AJ332" s="95">
        <f t="shared" si="252"/>
        <v>0.35547259827316763</v>
      </c>
      <c r="AK332" s="95">
        <f t="shared" si="253"/>
        <v>1.1849086609105587E-4</v>
      </c>
    </row>
    <row r="333" spans="9:37" x14ac:dyDescent="0.25">
      <c r="I333" s="90"/>
      <c r="J333" s="94">
        <f t="shared" si="238"/>
        <v>0.14352971120774602</v>
      </c>
      <c r="K333" s="94">
        <f t="shared" si="233"/>
        <v>0.84057615879706882</v>
      </c>
      <c r="L333" s="94">
        <f t="shared" si="239"/>
        <v>1.5894129995185143E-2</v>
      </c>
      <c r="M333" s="98"/>
      <c r="N333" s="91"/>
      <c r="O333" s="95">
        <f t="shared" si="240"/>
        <v>2.0600777999378973E-2</v>
      </c>
      <c r="P333" s="95">
        <f t="shared" si="234"/>
        <v>0.70656827873803507</v>
      </c>
      <c r="Q333" s="95">
        <f t="shared" si="235"/>
        <v>2.5262336830384407E-4</v>
      </c>
      <c r="R333" s="90"/>
      <c r="S333" s="90"/>
      <c r="T333" s="93">
        <f t="shared" si="241"/>
        <v>7000</v>
      </c>
      <c r="U333" s="93">
        <f t="shared" si="236"/>
        <v>2000</v>
      </c>
      <c r="V333" s="93">
        <f t="shared" si="237"/>
        <v>1</v>
      </c>
      <c r="W333" s="90"/>
      <c r="X333" s="95">
        <f t="shared" si="242"/>
        <v>2.0600777999378973E-2</v>
      </c>
      <c r="Y333" s="96">
        <f t="shared" si="243"/>
        <v>144.20544599565281</v>
      </c>
      <c r="Z333" s="96">
        <f t="shared" si="244"/>
        <v>41.201555998757946</v>
      </c>
      <c r="AA333" s="96">
        <f t="shared" si="245"/>
        <v>2.0600777999378973E-2</v>
      </c>
      <c r="AB333" s="90"/>
      <c r="AC333" s="94">
        <f t="shared" si="246"/>
        <v>0.70656827873803507</v>
      </c>
      <c r="AD333" s="97">
        <f t="shared" si="247"/>
        <v>4945.9779511662455</v>
      </c>
      <c r="AE333" s="97">
        <f t="shared" si="248"/>
        <v>1413.13655747607</v>
      </c>
      <c r="AF333" s="97">
        <f t="shared" si="249"/>
        <v>0.70656827873803507</v>
      </c>
      <c r="AG333" s="90"/>
      <c r="AH333" s="95">
        <f t="shared" si="250"/>
        <v>2.5262336830384407E-4</v>
      </c>
      <c r="AI333" s="95">
        <f t="shared" si="251"/>
        <v>1.7683635781269085</v>
      </c>
      <c r="AJ333" s="95">
        <f t="shared" si="252"/>
        <v>0.50524673660768815</v>
      </c>
      <c r="AK333" s="95">
        <f t="shared" si="253"/>
        <v>2.5262336830384407E-4</v>
      </c>
    </row>
    <row r="334" spans="9:37" x14ac:dyDescent="0.25">
      <c r="I334" s="90"/>
      <c r="J334" s="94">
        <f t="shared" si="238"/>
        <v>0.16025670716910442</v>
      </c>
      <c r="K334" s="94">
        <f t="shared" si="233"/>
        <v>0.79455676242955986</v>
      </c>
      <c r="L334" s="94">
        <f t="shared" si="239"/>
        <v>4.5186530401335682E-2</v>
      </c>
      <c r="M334" s="98"/>
      <c r="N334" s="91"/>
      <c r="O334" s="95">
        <f t="shared" si="240"/>
        <v>2.5682212192684083E-2</v>
      </c>
      <c r="P334" s="95">
        <f t="shared" si="234"/>
        <v>0.631320448722544</v>
      </c>
      <c r="Q334" s="95">
        <f t="shared" si="235"/>
        <v>2.0418225297108338E-3</v>
      </c>
      <c r="R334" s="90"/>
      <c r="S334" s="90"/>
      <c r="T334" s="93">
        <f t="shared" si="241"/>
        <v>10000</v>
      </c>
      <c r="U334" s="93">
        <f t="shared" si="236"/>
        <v>2000</v>
      </c>
      <c r="V334" s="93">
        <f t="shared" si="237"/>
        <v>1</v>
      </c>
      <c r="W334" s="90"/>
      <c r="X334" s="95">
        <f t="shared" si="242"/>
        <v>2.5682212192684083E-2</v>
      </c>
      <c r="Y334" s="96">
        <f t="shared" si="243"/>
        <v>256.82212192684085</v>
      </c>
      <c r="Z334" s="96">
        <f t="shared" si="244"/>
        <v>51.364424385368167</v>
      </c>
      <c r="AA334" s="96">
        <f t="shared" si="245"/>
        <v>2.5682212192684083E-2</v>
      </c>
      <c r="AB334" s="90"/>
      <c r="AC334" s="94">
        <f t="shared" si="246"/>
        <v>0.631320448722544</v>
      </c>
      <c r="AD334" s="97">
        <f t="shared" si="247"/>
        <v>6313.2044872254401</v>
      </c>
      <c r="AE334" s="97">
        <f t="shared" si="248"/>
        <v>1262.6408974450881</v>
      </c>
      <c r="AF334" s="97">
        <f t="shared" si="249"/>
        <v>0.631320448722544</v>
      </c>
      <c r="AG334" s="90"/>
      <c r="AH334" s="95">
        <f t="shared" si="250"/>
        <v>2.0418225297108338E-3</v>
      </c>
      <c r="AI334" s="95">
        <f t="shared" si="251"/>
        <v>20.418225297108339</v>
      </c>
      <c r="AJ334" s="95">
        <f>(AH334*U334)</f>
        <v>4.0836450594216673</v>
      </c>
      <c r="AK334" s="95">
        <f t="shared" si="253"/>
        <v>2.0418225297108338E-3</v>
      </c>
    </row>
    <row r="335" spans="9:37" x14ac:dyDescent="0.25">
      <c r="I335" s="90"/>
      <c r="J335" s="98"/>
      <c r="K335" s="90"/>
      <c r="L335" s="90"/>
      <c r="M335" s="90"/>
      <c r="N335" s="112" t="s">
        <v>55</v>
      </c>
      <c r="O335" s="105">
        <f>SUM(O325:O334)</f>
        <v>2.3941825713692184</v>
      </c>
      <c r="P335" s="105">
        <f t="shared" ref="P335:Q335" si="254">SUM(P325:P334)</f>
        <v>3.5663520905813293</v>
      </c>
      <c r="Q335" s="105">
        <f t="shared" si="254"/>
        <v>1.3960038198715199</v>
      </c>
      <c r="R335" s="90"/>
      <c r="S335" s="90"/>
      <c r="T335" s="90"/>
      <c r="U335" s="90"/>
      <c r="V335" s="90"/>
      <c r="W335" s="90"/>
      <c r="X335" s="103" t="s">
        <v>55</v>
      </c>
      <c r="Y335" s="104">
        <f>SUM(Y325:Y334)</f>
        <v>10314.148087300933</v>
      </c>
      <c r="Z335" s="104">
        <f t="shared" ref="Z335" si="255">SUM(Z325:Z334)</f>
        <v>5673.6005540437482</v>
      </c>
      <c r="AA335" s="104">
        <f>SUM(AA325:AA334)</f>
        <v>2.8548313079863066</v>
      </c>
      <c r="AB335" s="99"/>
      <c r="AC335" s="103" t="s">
        <v>55</v>
      </c>
      <c r="AD335" s="104">
        <f>SUM(AD325:AD334)</f>
        <v>28196.934510830899</v>
      </c>
      <c r="AE335" s="104">
        <f t="shared" ref="AE335:AF335" si="256">SUM(AE325:AE334)</f>
        <v>9472.9063629549746</v>
      </c>
      <c r="AF335" s="104">
        <f t="shared" si="256"/>
        <v>3.5748274143605525</v>
      </c>
      <c r="AG335" s="99"/>
      <c r="AH335" s="103" t="s">
        <v>55</v>
      </c>
      <c r="AI335" s="105">
        <f>SUM(AI325:AI334)</f>
        <v>1455.1987456189443</v>
      </c>
      <c r="AJ335" s="105">
        <f t="shared" ref="AJ335:AK335" si="257">SUM(AJ325:AJ334)</f>
        <v>2419.4760921116354</v>
      </c>
      <c r="AK335" s="105">
        <f t="shared" si="257"/>
        <v>1.4485490178030738</v>
      </c>
    </row>
    <row r="339" spans="9:17" x14ac:dyDescent="0.25">
      <c r="I339" s="113" t="s">
        <v>115</v>
      </c>
      <c r="J339" s="107"/>
      <c r="K339" s="107"/>
      <c r="L339" s="107"/>
      <c r="M339" s="107"/>
      <c r="N339" s="107"/>
      <c r="O339" s="107"/>
      <c r="P339" s="107"/>
      <c r="Q339" s="107"/>
    </row>
    <row r="340" spans="9:17" x14ac:dyDescent="0.25">
      <c r="I340" s="113" t="s">
        <v>113</v>
      </c>
      <c r="J340" s="107"/>
      <c r="K340" s="107"/>
      <c r="L340" s="166" t="s">
        <v>69</v>
      </c>
      <c r="M340" s="166"/>
      <c r="N340" s="166"/>
      <c r="O340" s="107"/>
      <c r="P340" s="107"/>
      <c r="Q340" s="107"/>
    </row>
    <row r="341" spans="9:17" x14ac:dyDescent="0.25">
      <c r="I341" s="107"/>
      <c r="J341" s="107"/>
      <c r="K341" s="107"/>
      <c r="L341" s="107"/>
      <c r="M341" s="107"/>
      <c r="N341" s="107"/>
      <c r="O341" s="107"/>
      <c r="P341" s="107"/>
      <c r="Q341" s="107"/>
    </row>
    <row r="342" spans="9:17" x14ac:dyDescent="0.25">
      <c r="I342" s="108"/>
      <c r="J342" s="167" t="s">
        <v>68</v>
      </c>
      <c r="K342" s="168"/>
      <c r="L342" s="169"/>
      <c r="M342" s="107"/>
      <c r="N342" s="108"/>
      <c r="O342" s="167" t="s">
        <v>72</v>
      </c>
      <c r="P342" s="168"/>
      <c r="Q342" s="169"/>
    </row>
    <row r="343" spans="9:17" x14ac:dyDescent="0.25">
      <c r="I343" s="108"/>
      <c r="J343" s="108" t="s">
        <v>38</v>
      </c>
      <c r="K343" s="108" t="s">
        <v>39</v>
      </c>
      <c r="L343" s="108" t="s">
        <v>41</v>
      </c>
      <c r="M343" s="107"/>
      <c r="N343" s="170" t="s">
        <v>64</v>
      </c>
      <c r="O343" s="170" t="s">
        <v>38</v>
      </c>
      <c r="P343" s="170" t="s">
        <v>39</v>
      </c>
      <c r="Q343" s="170" t="s">
        <v>41</v>
      </c>
    </row>
    <row r="344" spans="9:17" x14ac:dyDescent="0.25">
      <c r="I344" s="108" t="s">
        <v>64</v>
      </c>
      <c r="J344" s="109">
        <f>(O335)</f>
        <v>2.3941825713692184</v>
      </c>
      <c r="K344" s="109">
        <f t="shared" ref="K344" si="258">(P335)</f>
        <v>3.5663520905813293</v>
      </c>
      <c r="L344" s="109">
        <f t="shared" ref="L344" si="259">(Q335)</f>
        <v>1.3960038198715199</v>
      </c>
      <c r="M344" s="107"/>
      <c r="N344" s="171"/>
      <c r="O344" s="171"/>
      <c r="P344" s="171"/>
      <c r="Q344" s="171"/>
    </row>
    <row r="345" spans="9:17" x14ac:dyDescent="0.25">
      <c r="I345" s="108" t="s">
        <v>65</v>
      </c>
      <c r="J345" s="110">
        <f>(Y335)</f>
        <v>10314.148087300933</v>
      </c>
      <c r="K345" s="110">
        <f>(AD335)</f>
        <v>28196.934510830899</v>
      </c>
      <c r="L345" s="110">
        <f>(AA335)</f>
        <v>2.8548313079863066</v>
      </c>
      <c r="M345" s="107"/>
      <c r="N345" s="109">
        <f>(J344)</f>
        <v>2.3941825713692184</v>
      </c>
      <c r="O345" s="67">
        <f>(J345/N345)</f>
        <v>4308.003997123049</v>
      </c>
      <c r="P345" s="67">
        <f>(J346/N345)</f>
        <v>2369.7443218789494</v>
      </c>
      <c r="Q345" s="67">
        <f>(J347/N345)</f>
        <v>1.1924033455617573</v>
      </c>
    </row>
    <row r="346" spans="9:17" x14ac:dyDescent="0.25">
      <c r="I346" s="108" t="s">
        <v>66</v>
      </c>
      <c r="J346" s="110">
        <f>(Z335)</f>
        <v>5673.6005540437482</v>
      </c>
      <c r="K346" s="110">
        <f>(AE335)</f>
        <v>9472.9063629549746</v>
      </c>
      <c r="L346" s="109">
        <f>(AJ335)</f>
        <v>2419.4760921116354</v>
      </c>
      <c r="M346" s="107"/>
      <c r="N346" s="109">
        <f>(K344)</f>
        <v>3.5663520905813293</v>
      </c>
      <c r="O346" s="67">
        <f>(K345/N346)</f>
        <v>7906.3799071601725</v>
      </c>
      <c r="P346" s="68">
        <f>(K346/N346)</f>
        <v>2656.1893280174854</v>
      </c>
      <c r="Q346" s="68">
        <f>(K347/N346)</f>
        <v>1.0023764686054433</v>
      </c>
    </row>
    <row r="347" spans="9:17" x14ac:dyDescent="0.25">
      <c r="I347" s="108" t="s">
        <v>67</v>
      </c>
      <c r="J347" s="110">
        <f>(AA335)</f>
        <v>2.8548313079863066</v>
      </c>
      <c r="K347" s="110">
        <f>(AF335)</f>
        <v>3.5748274143605525</v>
      </c>
      <c r="L347" s="109">
        <f>(AK335)</f>
        <v>1.4485490178030738</v>
      </c>
      <c r="M347" s="107"/>
      <c r="N347" s="109">
        <f>(L344)</f>
        <v>1.3960038198715199</v>
      </c>
      <c r="O347" s="67">
        <f>(L345/N347)</f>
        <v>2.0450025045411757</v>
      </c>
      <c r="P347" s="68">
        <f>(L346/N347)</f>
        <v>1733.1443207184848</v>
      </c>
      <c r="Q347" s="68">
        <f>(L347/N347)</f>
        <v>1.037639723605047</v>
      </c>
    </row>
    <row r="348" spans="9:17" x14ac:dyDescent="0.25">
      <c r="I348" s="111"/>
      <c r="J348" s="111"/>
      <c r="K348" s="111"/>
      <c r="L348" s="111"/>
      <c r="M348" s="107"/>
      <c r="N348" s="107"/>
      <c r="O348" s="107"/>
      <c r="P348" s="107"/>
      <c r="Q348" s="107"/>
    </row>
    <row r="352" spans="9:17" x14ac:dyDescent="0.25">
      <c r="I352" s="114" t="s">
        <v>116</v>
      </c>
    </row>
    <row r="353" spans="9:32" x14ac:dyDescent="0.25">
      <c r="I353" s="114" t="s">
        <v>113</v>
      </c>
      <c r="J353" s="152" t="s">
        <v>47</v>
      </c>
      <c r="K353" s="153"/>
      <c r="L353" s="154"/>
      <c r="M353" s="43"/>
      <c r="N353" s="43"/>
      <c r="O353" s="152" t="s">
        <v>72</v>
      </c>
      <c r="P353" s="153"/>
      <c r="Q353" s="154"/>
      <c r="R353" s="43"/>
      <c r="S353" s="43"/>
      <c r="T353" s="152" t="s">
        <v>73</v>
      </c>
      <c r="U353" s="153"/>
      <c r="V353" s="154"/>
      <c r="W353" s="43"/>
      <c r="X353" s="43"/>
      <c r="Y353" s="152" t="s">
        <v>74</v>
      </c>
      <c r="Z353" s="153"/>
      <c r="AA353" s="154"/>
      <c r="AB353" s="55"/>
      <c r="AC353" s="43"/>
      <c r="AD353" s="152" t="s">
        <v>80</v>
      </c>
      <c r="AE353" s="154"/>
      <c r="AF353" s="59"/>
    </row>
    <row r="354" spans="9:32" ht="15.75" thickBot="1" x14ac:dyDescent="0.3">
      <c r="I354" s="43"/>
      <c r="J354" s="44" t="s">
        <v>48</v>
      </c>
      <c r="K354" s="44" t="s">
        <v>49</v>
      </c>
      <c r="L354" s="44" t="s">
        <v>50</v>
      </c>
      <c r="M354" s="43"/>
      <c r="N354" s="43"/>
      <c r="O354" s="43"/>
      <c r="P354" s="43"/>
      <c r="Q354" s="43"/>
      <c r="R354" s="43"/>
      <c r="S354" s="43"/>
      <c r="T354" s="44" t="s">
        <v>38</v>
      </c>
      <c r="U354" s="44" t="s">
        <v>39</v>
      </c>
      <c r="V354" s="44" t="s">
        <v>41</v>
      </c>
      <c r="W354" s="43"/>
      <c r="X354" s="43"/>
      <c r="Y354" s="63" t="s">
        <v>75</v>
      </c>
      <c r="Z354" s="63" t="s">
        <v>76</v>
      </c>
      <c r="AA354" s="63" t="s">
        <v>77</v>
      </c>
      <c r="AB354" s="61" t="s">
        <v>55</v>
      </c>
      <c r="AC354" s="43"/>
      <c r="AD354" s="63" t="s">
        <v>121</v>
      </c>
      <c r="AE354" s="58">
        <f>(AE283)</f>
        <v>64012897.420478553</v>
      </c>
      <c r="AF354" s="42"/>
    </row>
    <row r="355" spans="9:32" ht="16.5" thickTop="1" thickBot="1" x14ac:dyDescent="0.3">
      <c r="I355" s="43"/>
      <c r="J355" s="100">
        <f>(J233)</f>
        <v>8000</v>
      </c>
      <c r="K355" s="100">
        <f t="shared" ref="K355:L355" si="260">(K233)</f>
        <v>5000</v>
      </c>
      <c r="L355" s="100">
        <f t="shared" si="260"/>
        <v>1</v>
      </c>
      <c r="M355" s="43"/>
      <c r="N355" s="63" t="s">
        <v>75</v>
      </c>
      <c r="O355" s="101">
        <f>(O345)</f>
        <v>4308.003997123049</v>
      </c>
      <c r="P355" s="101">
        <f t="shared" ref="P355:Q355" si="261">(P345)</f>
        <v>2369.7443218789494</v>
      </c>
      <c r="Q355" s="101">
        <f t="shared" si="261"/>
        <v>1.1924033455617573</v>
      </c>
      <c r="R355" s="43"/>
      <c r="S355" s="43"/>
      <c r="T355" s="62">
        <f>(O325)</f>
        <v>5.1857989307261002E-2</v>
      </c>
      <c r="U355" s="62">
        <f t="shared" ref="U355:U364" si="262">(P325)</f>
        <v>0.51631199264815753</v>
      </c>
      <c r="V355" s="62">
        <f t="shared" ref="V355:V364" si="263">(Q325)</f>
        <v>2.8866953017187735E-3</v>
      </c>
      <c r="W355" s="43"/>
      <c r="X355" s="43"/>
      <c r="Y355" s="74">
        <f>((J355 - O355)^2 + (K355 - P355)^2 + (L355 - Q355)^2) * T355</f>
        <v>1065633.9426289643</v>
      </c>
      <c r="Z355" s="74">
        <f>((J355 -O356)^2 + (K355 - P356)^2 + (L355 - Q356)^2) * U355</f>
        <v>2840858.6550134821</v>
      </c>
      <c r="AA355" s="75">
        <f>((J355 -O357)^2 + (K355 - P357)^2 + (L355 - Q357)^2) * V355</f>
        <v>215461.86974136712</v>
      </c>
      <c r="AB355" s="76">
        <f>SUM(Y355:AA355)</f>
        <v>4121954.4673838136</v>
      </c>
      <c r="AC355" s="43"/>
      <c r="AD355" s="63" t="s">
        <v>122</v>
      </c>
      <c r="AE355" s="102">
        <f>(AB365)</f>
        <v>78650999.834641665</v>
      </c>
      <c r="AF355" s="42"/>
    </row>
    <row r="356" spans="9:32" ht="16.5" thickTop="1" thickBot="1" x14ac:dyDescent="0.3">
      <c r="I356" s="43"/>
      <c r="J356" s="100">
        <f t="shared" ref="J356:L356" si="264">(J234)</f>
        <v>4000</v>
      </c>
      <c r="K356" s="100">
        <f t="shared" si="264"/>
        <v>3000</v>
      </c>
      <c r="L356" s="100">
        <f t="shared" si="264"/>
        <v>1</v>
      </c>
      <c r="M356" s="43"/>
      <c r="N356" s="63" t="s">
        <v>76</v>
      </c>
      <c r="O356" s="101">
        <f t="shared" ref="O356:P356" si="265">(O346)</f>
        <v>7906.3799071601725</v>
      </c>
      <c r="P356" s="101">
        <f t="shared" si="265"/>
        <v>2656.1893280174854</v>
      </c>
      <c r="Q356" s="101">
        <f>(Q346)</f>
        <v>1.0023764686054433</v>
      </c>
      <c r="R356" s="43"/>
      <c r="S356" s="43"/>
      <c r="T356" s="62">
        <f t="shared" ref="T356:T364" si="266">(O326)</f>
        <v>0.81113337260846463</v>
      </c>
      <c r="U356" s="62">
        <f t="shared" si="262"/>
        <v>3.0939915026284215E-3</v>
      </c>
      <c r="V356" s="62">
        <f t="shared" si="263"/>
        <v>1.9137920553607961E-3</v>
      </c>
      <c r="W356" s="43"/>
      <c r="X356" s="43"/>
      <c r="Y356" s="74">
        <f>((J356-O355)^2 + (K356-P355)^2 + (L356-Q355)^2) * T356</f>
        <v>399149.58231910929</v>
      </c>
      <c r="Z356" s="74">
        <f>((J356 -O356)^2 + (K356 - P356)^2 + (L356 - Q356)^2) * U356</f>
        <v>47579.43151623576</v>
      </c>
      <c r="AA356" s="75">
        <f>((J356 -O357)^2 + (K356 - P357)^2 + (L356 - Q357)^2) * V356</f>
        <v>33660.860699872435</v>
      </c>
      <c r="AB356" s="76">
        <f t="shared" ref="AB356:AB364" si="267">SUM(Y356:AA356)</f>
        <v>480389.87453521747</v>
      </c>
      <c r="AC356" s="43"/>
      <c r="AD356" s="63" t="s">
        <v>123</v>
      </c>
      <c r="AE356" s="58">
        <f>(-1*(AE354-AE355))</f>
        <v>14638102.414163113</v>
      </c>
      <c r="AF356" s="42"/>
    </row>
    <row r="357" spans="9:32" ht="16.5" thickTop="1" thickBot="1" x14ac:dyDescent="0.3">
      <c r="I357" s="43"/>
      <c r="J357" s="100">
        <f t="shared" ref="J357:L357" si="268">(J235)</f>
        <v>5000</v>
      </c>
      <c r="K357" s="100">
        <f t="shared" si="268"/>
        <v>2000</v>
      </c>
      <c r="L357" s="100">
        <f t="shared" si="268"/>
        <v>1</v>
      </c>
      <c r="M357" s="43"/>
      <c r="N357" s="63" t="s">
        <v>77</v>
      </c>
      <c r="O357" s="101">
        <f t="shared" ref="O357:Q357" si="269">(O347)</f>
        <v>2.0450025045411757</v>
      </c>
      <c r="P357" s="101">
        <f t="shared" si="269"/>
        <v>1733.1443207184848</v>
      </c>
      <c r="Q357" s="101">
        <f t="shared" si="269"/>
        <v>1.037639723605047</v>
      </c>
      <c r="R357" s="43"/>
      <c r="S357" s="43"/>
      <c r="T357" s="62">
        <f t="shared" si="266"/>
        <v>0.9213819080122807</v>
      </c>
      <c r="U357" s="62">
        <f t="shared" si="262"/>
        <v>9.3858552455900097E-4</v>
      </c>
      <c r="V357" s="62">
        <f t="shared" si="263"/>
        <v>8.9818326314151508E-5</v>
      </c>
      <c r="W357" s="43"/>
      <c r="X357" s="43"/>
      <c r="Y357" s="74">
        <f>((J357 - O355)^2 + (K357 - P355)^2 + (L357 -Q355)^2) * T357</f>
        <v>567174.479334726</v>
      </c>
      <c r="Z357" s="74">
        <f>((J357 -O356)^2 + (K357 - P356)^2 + (L357 - Q356)^2) * U357</f>
        <v>8332.4136953892848</v>
      </c>
      <c r="AA357" s="75">
        <f>((J357 -O357)^2 + (K357 - P357)^2 + (L357 - Q357)^2) * V357</f>
        <v>2250.0178850645339</v>
      </c>
      <c r="AB357" s="76">
        <f t="shared" si="267"/>
        <v>577756.91091517988</v>
      </c>
      <c r="AC357" s="43"/>
      <c r="AD357" s="43"/>
      <c r="AE357" s="43"/>
      <c r="AF357" s="43"/>
    </row>
    <row r="358" spans="9:32" ht="16.5" thickTop="1" thickBot="1" x14ac:dyDescent="0.3">
      <c r="I358" s="43"/>
      <c r="J358" s="100">
        <f t="shared" ref="J358:L358" si="270">(J236)</f>
        <v>2000</v>
      </c>
      <c r="K358" s="100">
        <f t="shared" si="270"/>
        <v>1000</v>
      </c>
      <c r="L358" s="100">
        <f t="shared" si="270"/>
        <v>1</v>
      </c>
      <c r="M358" s="43"/>
      <c r="N358" s="43"/>
      <c r="O358" s="55"/>
      <c r="P358" s="55"/>
      <c r="Q358" s="55"/>
      <c r="R358" s="43"/>
      <c r="S358" s="43"/>
      <c r="T358" s="62">
        <f t="shared" si="266"/>
        <v>9.1035956186555897E-2</v>
      </c>
      <c r="U358" s="62">
        <f t="shared" si="262"/>
        <v>6.2770011208294384E-3</v>
      </c>
      <c r="V358" s="62">
        <f t="shared" si="263"/>
        <v>0.38322391645801307</v>
      </c>
      <c r="W358" s="43"/>
      <c r="X358" s="43"/>
      <c r="Y358" s="74">
        <f>((J358-O355)^2 + (K358-P355)^2 + (L358-Q355)^2) * T358</f>
        <v>655739.45691178471</v>
      </c>
      <c r="Z358" s="74">
        <f>((J358 -O356)^2 + (K358 - P356)^2 + (L358 - Q356)^2) * U358</f>
        <v>236192.79777792402</v>
      </c>
      <c r="AA358" s="75">
        <f>((J358 -O357)^2 + (K358 - P357)^2 + (L358 - Q357)^2) * V358</f>
        <v>1735745.5766701724</v>
      </c>
      <c r="AB358" s="76">
        <f t="shared" si="267"/>
        <v>2627677.831359881</v>
      </c>
      <c r="AC358" s="43"/>
      <c r="AD358" s="43"/>
      <c r="AE358" s="43"/>
      <c r="AF358" s="43"/>
    </row>
    <row r="359" spans="9:32" ht="16.5" thickTop="1" thickBot="1" x14ac:dyDescent="0.3">
      <c r="I359" s="43"/>
      <c r="J359" s="100">
        <f t="shared" ref="J359:L359" si="271">(J237)</f>
        <v>500</v>
      </c>
      <c r="K359" s="100">
        <f t="shared" si="271"/>
        <v>2000</v>
      </c>
      <c r="L359" s="100">
        <f t="shared" si="271"/>
        <v>1</v>
      </c>
      <c r="M359" s="43"/>
      <c r="N359" s="43"/>
      <c r="O359" s="55"/>
      <c r="P359" s="55"/>
      <c r="Q359" s="55"/>
      <c r="R359" s="43"/>
      <c r="S359" s="43"/>
      <c r="T359" s="62">
        <f t="shared" si="266"/>
        <v>3.1646245356103155E-4</v>
      </c>
      <c r="U359" s="62">
        <f t="shared" si="262"/>
        <v>3.6702780727889681E-5</v>
      </c>
      <c r="V359" s="62">
        <f t="shared" si="263"/>
        <v>0.9528733643429349</v>
      </c>
      <c r="W359" s="43"/>
      <c r="X359" s="43"/>
      <c r="Y359" s="74">
        <f>((J359 - O355)^2 + (K359 -P355)^2 + (L359 - Q355)^2) * T359</f>
        <v>4632.252501004441</v>
      </c>
      <c r="Z359" s="74">
        <f>((J359 -O356)^2 + (K359 - P356)^2 + (L359 - Q356)^2) * U359</f>
        <v>2029.114985590817</v>
      </c>
      <c r="AA359" s="75">
        <f>((J359 -O357)^2 + (K359 - P357)^2 + (L359 - Q357)^AA891) * V359</f>
        <v>304130.62426722137</v>
      </c>
      <c r="AB359" s="76">
        <f t="shared" si="267"/>
        <v>310791.9917538166</v>
      </c>
      <c r="AC359" s="43"/>
      <c r="AD359" s="152" t="s">
        <v>84</v>
      </c>
      <c r="AE359" s="153"/>
      <c r="AF359" s="154"/>
    </row>
    <row r="360" spans="9:32" ht="16.5" thickTop="1" thickBot="1" x14ac:dyDescent="0.3">
      <c r="I360" s="43"/>
      <c r="J360" s="100">
        <f t="shared" ref="J360:L360" si="272">(J238)</f>
        <v>8000</v>
      </c>
      <c r="K360" s="100">
        <f t="shared" si="272"/>
        <v>2000</v>
      </c>
      <c r="L360" s="100">
        <f t="shared" si="272"/>
        <v>1</v>
      </c>
      <c r="M360" s="43"/>
      <c r="N360" s="43"/>
      <c r="O360" s="55"/>
      <c r="P360" s="55"/>
      <c r="Q360" s="55"/>
      <c r="R360" s="43"/>
      <c r="S360" s="43"/>
      <c r="T360" s="62">
        <f t="shared" si="266"/>
        <v>1.9611290303244294E-3</v>
      </c>
      <c r="U360" s="62">
        <f t="shared" si="262"/>
        <v>0.89888055229857811</v>
      </c>
      <c r="V360" s="62">
        <f t="shared" si="263"/>
        <v>5.8098691519097564E-5</v>
      </c>
      <c r="W360" s="43"/>
      <c r="X360" s="43"/>
      <c r="Y360" s="74">
        <f>((J360-O355)^2 + (K360-P355)^2 + (L360-Q355)^2) * T360</f>
        <v>26999.932932480275</v>
      </c>
      <c r="Z360" s="74">
        <f>((J360 -O356)^2 + (K360 - P356)^2 + (L360 - Q356)^2) * U360</f>
        <v>394922.41199092416</v>
      </c>
      <c r="AA360" s="75">
        <f>((J360 -O357)^2 + (K360 - P357)^2 + (L360 - Q357)^2) * V360</f>
        <v>3720.5528300832907</v>
      </c>
      <c r="AB360" s="76">
        <f t="shared" si="267"/>
        <v>425642.89775348775</v>
      </c>
      <c r="AC360" s="43"/>
      <c r="AD360" s="152" t="s">
        <v>85</v>
      </c>
      <c r="AE360" s="153"/>
      <c r="AF360" s="154"/>
    </row>
    <row r="361" spans="9:32" ht="16.5" thickTop="1" thickBot="1" x14ac:dyDescent="0.3">
      <c r="I361" s="43"/>
      <c r="J361" s="100">
        <f t="shared" ref="J361:L361" si="273">(J239)</f>
        <v>3000</v>
      </c>
      <c r="K361" s="100">
        <f t="shared" si="273"/>
        <v>2000</v>
      </c>
      <c r="L361" s="100">
        <f t="shared" si="273"/>
        <v>2</v>
      </c>
      <c r="M361" s="43"/>
      <c r="N361" s="43"/>
      <c r="O361" s="55"/>
      <c r="P361" s="55"/>
      <c r="Q361" s="55"/>
      <c r="R361" s="43"/>
      <c r="S361" s="43"/>
      <c r="T361" s="62">
        <f t="shared" si="266"/>
        <v>0.46064873661708783</v>
      </c>
      <c r="U361" s="62">
        <f t="shared" si="262"/>
        <v>8.4753237792230974E-3</v>
      </c>
      <c r="V361" s="62">
        <f t="shared" si="263"/>
        <v>5.2545197931553767E-2</v>
      </c>
      <c r="W361" s="43"/>
      <c r="X361" s="43"/>
      <c r="Y361" s="74">
        <f>((J361 - O355)^2 + (K361 - P355)^2 + (L361 - Q355)^2) * T361</f>
        <v>851088.14391484403</v>
      </c>
      <c r="Z361" s="74">
        <f>((J361 -O356)^2 + (K361 - P356)^2 + (L361 - Q356)^2) * U361</f>
        <v>207672.12327420316</v>
      </c>
      <c r="AA361" s="75">
        <f>((J361 -O357)^2 + (K361 - P357)^2 + (L361 - Q357)^2) * V361</f>
        <v>476004.16562084656</v>
      </c>
      <c r="AB361" s="76">
        <f t="shared" si="267"/>
        <v>1534764.432809894</v>
      </c>
      <c r="AC361" s="43"/>
      <c r="AD361" s="43"/>
      <c r="AE361" s="43"/>
      <c r="AF361" s="43"/>
    </row>
    <row r="362" spans="9:32" ht="16.5" thickTop="1" thickBot="1" x14ac:dyDescent="0.3">
      <c r="I362" s="43"/>
      <c r="J362" s="100">
        <f t="shared" ref="J362:L362" si="274">(J240)</f>
        <v>7000</v>
      </c>
      <c r="K362" s="100">
        <f t="shared" si="274"/>
        <v>3000</v>
      </c>
      <c r="L362" s="100">
        <f t="shared" si="274"/>
        <v>1</v>
      </c>
      <c r="M362" s="43"/>
      <c r="N362" s="43"/>
      <c r="O362" s="55"/>
      <c r="P362" s="55"/>
      <c r="Q362" s="55"/>
      <c r="R362" s="43"/>
      <c r="S362" s="43"/>
      <c r="T362" s="62">
        <f t="shared" si="266"/>
        <v>9.5640269616197524E-3</v>
      </c>
      <c r="U362" s="62">
        <f t="shared" si="262"/>
        <v>0.79444921346604669</v>
      </c>
      <c r="V362" s="62">
        <f t="shared" si="263"/>
        <v>1.1849086609105587E-4</v>
      </c>
      <c r="W362" s="43"/>
      <c r="X362" s="43"/>
      <c r="Y362" s="74">
        <f>((J362-O355)^2 + (K362-P355)^2 + (L362-Q355)^2) * T362</f>
        <v>73108.041234611155</v>
      </c>
      <c r="Z362" s="74">
        <f>((J362 -O356)^2 + (K362 - P356)^2 + (L362 - Q356)^2) * U362</f>
        <v>746568.00904867472</v>
      </c>
      <c r="AA362" s="75">
        <f>((J362 -O357)^2 + (K362 - P357)^2 + (L362 - Q357)^2) * V362</f>
        <v>5992.82928977544</v>
      </c>
      <c r="AB362" s="76">
        <f t="shared" si="267"/>
        <v>825668.87957306136</v>
      </c>
      <c r="AC362" s="43"/>
      <c r="AD362" s="43"/>
      <c r="AE362" s="43"/>
      <c r="AF362" s="43"/>
    </row>
    <row r="363" spans="9:32" ht="15.6" customHeight="1" thickTop="1" thickBot="1" x14ac:dyDescent="0.3">
      <c r="I363" s="43"/>
      <c r="J363" s="100">
        <f t="shared" ref="J363:L363" si="275">(J241)</f>
        <v>7000</v>
      </c>
      <c r="K363" s="100">
        <f t="shared" si="275"/>
        <v>2000</v>
      </c>
      <c r="L363" s="100">
        <f t="shared" si="275"/>
        <v>1</v>
      </c>
      <c r="M363" s="43"/>
      <c r="N363" s="43"/>
      <c r="O363" s="55"/>
      <c r="P363" s="55"/>
      <c r="Q363" s="55"/>
      <c r="R363" s="43"/>
      <c r="S363" s="43"/>
      <c r="T363" s="62">
        <f t="shared" si="266"/>
        <v>2.0600777999378973E-2</v>
      </c>
      <c r="U363" s="62">
        <f t="shared" si="262"/>
        <v>0.70656827873803507</v>
      </c>
      <c r="V363" s="62">
        <f t="shared" si="263"/>
        <v>2.5262336830384407E-4</v>
      </c>
      <c r="W363" s="43"/>
      <c r="X363" s="43"/>
      <c r="Y363" s="74">
        <f>((J363 - O355)^2 + (K363 - P355)^2 + (L363 - Q355)^2) * T363</f>
        <v>152106.94402972111</v>
      </c>
      <c r="Z363" s="74">
        <f>((J363 -O356)^2 + (K363 - P356)^2 + (L363 - Q356)^2) * U363</f>
        <v>884700.47994677094</v>
      </c>
      <c r="AA363" s="75">
        <f>((J363 -O357)^2 + (K363 - P357)^2 + (L363 - Q357)^2) * V363</f>
        <v>12389.303291406712</v>
      </c>
      <c r="AB363" s="76">
        <f t="shared" si="267"/>
        <v>1049196.7272678986</v>
      </c>
      <c r="AC363" s="43"/>
      <c r="AD363" s="155" t="s">
        <v>86</v>
      </c>
      <c r="AE363" s="155"/>
      <c r="AF363" s="43"/>
    </row>
    <row r="364" spans="9:32" ht="16.5" thickTop="1" thickBot="1" x14ac:dyDescent="0.3">
      <c r="I364" s="43"/>
      <c r="J364" s="100">
        <f t="shared" ref="J364:L364" si="276">(J242)</f>
        <v>10000</v>
      </c>
      <c r="K364" s="100">
        <f t="shared" si="276"/>
        <v>2000</v>
      </c>
      <c r="L364" s="100">
        <f t="shared" si="276"/>
        <v>1</v>
      </c>
      <c r="M364" s="43"/>
      <c r="N364" s="43"/>
      <c r="O364" s="55"/>
      <c r="P364" s="55"/>
      <c r="Q364" s="55"/>
      <c r="R364" s="43"/>
      <c r="S364" s="43"/>
      <c r="T364" s="62">
        <f t="shared" si="266"/>
        <v>2.5682212192684083E-2</v>
      </c>
      <c r="U364" s="62">
        <f t="shared" si="262"/>
        <v>0.631320448722544</v>
      </c>
      <c r="V364" s="62">
        <f t="shared" si="263"/>
        <v>2.0418225297108338E-3</v>
      </c>
      <c r="W364" s="43"/>
      <c r="X364" s="43"/>
      <c r="Y364" s="74">
        <f>((J364-O355)^2 + (K364-P355)^2 + (L364-Q355)^2) * T364</f>
        <v>835584.36978400114</v>
      </c>
      <c r="Z364" s="74">
        <f t="shared" ref="Z364" si="277">((J364 -O365)^2 + (K364 - P365)^2 + (L364 - Q365)^2) * U364</f>
        <v>65657327.298465028</v>
      </c>
      <c r="AA364" s="75">
        <f>((J364 -O357)^2 + (K364 - P357)^2 + (L364 - Q357)^2) * V364</f>
        <v>204244.15304038147</v>
      </c>
      <c r="AB364" s="76">
        <f t="shared" si="267"/>
        <v>66697155.821289405</v>
      </c>
      <c r="AC364" s="43"/>
      <c r="AD364" s="155"/>
      <c r="AE364" s="155"/>
      <c r="AF364" s="43"/>
    </row>
    <row r="365" spans="9:32" ht="16.5" thickTop="1" thickBot="1" x14ac:dyDescent="0.3"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72" t="s">
        <v>55</v>
      </c>
      <c r="AB365" s="73">
        <f>SUM(AB355:AB364)</f>
        <v>78650999.834641665</v>
      </c>
      <c r="AC365" s="43"/>
      <c r="AD365" s="155"/>
      <c r="AE365" s="155"/>
      <c r="AF365" s="43"/>
    </row>
    <row r="366" spans="9:32" ht="15.6" customHeight="1" thickTop="1" x14ac:dyDescent="0.25">
      <c r="I366" s="43"/>
      <c r="J366" s="43"/>
      <c r="K366" s="43"/>
      <c r="L366" s="43"/>
      <c r="M366" s="156" t="s">
        <v>78</v>
      </c>
      <c r="N366" s="157"/>
      <c r="O366" s="157"/>
      <c r="P366" s="157"/>
      <c r="Q366" s="157"/>
      <c r="R366" s="157"/>
      <c r="S366" s="157"/>
      <c r="T366" s="158"/>
      <c r="U366" s="43"/>
      <c r="V366" s="43"/>
      <c r="W366" s="43"/>
      <c r="X366" s="43"/>
      <c r="Y366" s="43"/>
      <c r="Z366" s="43"/>
      <c r="AA366" s="43"/>
      <c r="AB366" s="43"/>
      <c r="AC366" s="43"/>
      <c r="AD366" s="162" t="s">
        <v>87</v>
      </c>
      <c r="AE366" s="162"/>
      <c r="AF366" s="43"/>
    </row>
    <row r="367" spans="9:32" ht="15.6" customHeight="1" thickBot="1" x14ac:dyDescent="0.3">
      <c r="I367" s="43"/>
      <c r="J367" s="43"/>
      <c r="K367" s="43"/>
      <c r="L367" s="43"/>
      <c r="M367" s="159"/>
      <c r="N367" s="160"/>
      <c r="O367" s="160"/>
      <c r="P367" s="160"/>
      <c r="Q367" s="160"/>
      <c r="R367" s="160"/>
      <c r="S367" s="160"/>
      <c r="T367" s="161"/>
      <c r="U367" s="43"/>
      <c r="V367" s="43"/>
      <c r="W367" s="43"/>
      <c r="X367" s="43"/>
      <c r="Y367" s="43"/>
      <c r="Z367" s="43"/>
      <c r="AA367" s="43"/>
      <c r="AB367" s="43"/>
      <c r="AC367" s="43"/>
      <c r="AD367" s="155" t="s">
        <v>88</v>
      </c>
      <c r="AE367" s="155"/>
      <c r="AF367" s="43"/>
    </row>
    <row r="368" spans="9:32" ht="15.75" thickTop="1" x14ac:dyDescent="0.25"/>
    <row r="371" spans="9:27" x14ac:dyDescent="0.25">
      <c r="I371" s="83" t="s">
        <v>124</v>
      </c>
      <c r="J371" s="83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</row>
    <row r="372" spans="9:27" x14ac:dyDescent="0.25">
      <c r="I372" s="83" t="s">
        <v>79</v>
      </c>
      <c r="J372" s="83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</row>
    <row r="373" spans="9:27" x14ac:dyDescent="0.25">
      <c r="I373" s="115" t="s">
        <v>125</v>
      </c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</row>
    <row r="374" spans="9:27" x14ac:dyDescent="0.25"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</row>
    <row r="375" spans="9:27" x14ac:dyDescent="0.25">
      <c r="I375" s="78"/>
      <c r="J375" s="172" t="s">
        <v>47</v>
      </c>
      <c r="K375" s="173"/>
      <c r="L375" s="174"/>
      <c r="M375" s="78"/>
      <c r="N375" s="78"/>
      <c r="O375" s="172" t="s">
        <v>72</v>
      </c>
      <c r="P375" s="173"/>
      <c r="Q375" s="174"/>
      <c r="R375" s="78"/>
      <c r="S375" s="78"/>
      <c r="T375" s="172" t="s">
        <v>90</v>
      </c>
      <c r="U375" s="173"/>
      <c r="V375" s="174"/>
      <c r="W375" s="88"/>
      <c r="X375" s="78"/>
      <c r="Y375" s="172" t="s">
        <v>92</v>
      </c>
      <c r="Z375" s="173"/>
      <c r="AA375" s="174"/>
    </row>
    <row r="376" spans="9:27" x14ac:dyDescent="0.25">
      <c r="I376" s="78"/>
      <c r="J376" s="89" t="s">
        <v>48</v>
      </c>
      <c r="K376" s="89" t="s">
        <v>49</v>
      </c>
      <c r="L376" s="89" t="s">
        <v>50</v>
      </c>
      <c r="M376" s="78"/>
      <c r="N376" s="78"/>
      <c r="O376" s="79"/>
      <c r="P376" s="79"/>
      <c r="Q376" s="79"/>
      <c r="R376" s="78"/>
      <c r="S376" s="78"/>
      <c r="T376" s="87" t="s">
        <v>75</v>
      </c>
      <c r="U376" s="87" t="s">
        <v>76</v>
      </c>
      <c r="V376" s="87" t="s">
        <v>77</v>
      </c>
      <c r="W376" s="87" t="s">
        <v>91</v>
      </c>
      <c r="X376" s="78"/>
      <c r="Y376" s="87" t="s">
        <v>93</v>
      </c>
      <c r="Z376" s="87" t="s">
        <v>94</v>
      </c>
      <c r="AA376" s="87" t="s">
        <v>95</v>
      </c>
    </row>
    <row r="377" spans="9:27" x14ac:dyDescent="0.25">
      <c r="I377" s="78"/>
      <c r="J377" s="79">
        <f>(J305)</f>
        <v>8000</v>
      </c>
      <c r="K377" s="79">
        <f t="shared" ref="K377:L377" si="278">(K305)</f>
        <v>5000</v>
      </c>
      <c r="L377" s="79">
        <f t="shared" si="278"/>
        <v>1</v>
      </c>
      <c r="M377" s="78"/>
      <c r="N377" s="78"/>
      <c r="O377" s="116">
        <f>(O355)</f>
        <v>4308.003997123049</v>
      </c>
      <c r="P377" s="116">
        <f t="shared" ref="P377:Q377" si="279">(P355)</f>
        <v>2369.7443218789494</v>
      </c>
      <c r="Q377" s="116">
        <f t="shared" si="279"/>
        <v>1.1924033455617573</v>
      </c>
      <c r="R377" s="78"/>
      <c r="S377" s="78"/>
      <c r="T377" s="117">
        <f>((J377-O377)^2 + (K377-P377)^2 + (L377-Q377)^2) ^ (-1/(2-1))</f>
        <v>4.8663980408999677E-8</v>
      </c>
      <c r="U377" s="117">
        <f>((J377-O378)^2 + (K377-P378)^2 + (L377-Q378)^2) ^ (-1/(2-1))</f>
        <v>1.817450480110941E-7</v>
      </c>
      <c r="V377" s="117">
        <f>((J377-O379)^2 + (K377-P379)^2 + (L377-Q379)^2) ^ (-1/(2-1))</f>
        <v>1.3397708398167441E-8</v>
      </c>
      <c r="W377" s="117">
        <f>SUM(T377:V377)</f>
        <v>2.4380673681826123E-7</v>
      </c>
      <c r="X377" s="78"/>
      <c r="Y377" s="122">
        <f>(T377/W377)</f>
        <v>0.19960063878495224</v>
      </c>
      <c r="Z377" s="122">
        <f>(U377/W377)</f>
        <v>0.74544719470393783</v>
      </c>
      <c r="AA377" s="123">
        <f>(V377/W377)</f>
        <v>5.4952166511109908E-2</v>
      </c>
    </row>
    <row r="378" spans="9:27" x14ac:dyDescent="0.25">
      <c r="I378" s="78"/>
      <c r="J378" s="79">
        <f t="shared" ref="J378:L378" si="280">(J306)</f>
        <v>4000</v>
      </c>
      <c r="K378" s="79">
        <f t="shared" si="280"/>
        <v>3000</v>
      </c>
      <c r="L378" s="79">
        <f t="shared" si="280"/>
        <v>1</v>
      </c>
      <c r="M378" s="78"/>
      <c r="N378" s="78"/>
      <c r="O378" s="116">
        <f t="shared" ref="O378:Q378" si="281">(O356)</f>
        <v>7906.3799071601725</v>
      </c>
      <c r="P378" s="116">
        <f t="shared" si="281"/>
        <v>2656.1893280174854</v>
      </c>
      <c r="Q378" s="116">
        <f t="shared" si="281"/>
        <v>1.0023764686054433</v>
      </c>
      <c r="R378" s="78"/>
      <c r="S378" s="78"/>
      <c r="T378" s="117">
        <f>((J378-O377)^2 + (K378-P377)^2 + (L378-Q377)^2) ^ (-1/(2-1))</f>
        <v>2.0321538804968244E-6</v>
      </c>
      <c r="U378" s="117">
        <f>((J378-O378)^2 + (K378-P378)^2 + (L378-Q378)^2) ^ (-1/(2-1))</f>
        <v>6.5027920763883937E-8</v>
      </c>
      <c r="V378" s="117">
        <f>((J378-O379)^2 + (K378-P379)^2 + (L378-Q379)^2) ^ (-1/(2-1))</f>
        <v>5.68551134929253E-8</v>
      </c>
      <c r="W378" s="117">
        <f t="shared" ref="W378:W386" si="282">SUM(T378:V378)</f>
        <v>2.1540369147536335E-6</v>
      </c>
      <c r="X378" s="78"/>
      <c r="Y378" s="122">
        <f t="shared" ref="Y378:Y386" si="283">(T378/W378)</f>
        <v>0.94341645984709166</v>
      </c>
      <c r="Z378" s="122">
        <f t="shared" ref="Z378:Z386" si="284">(U378/W378)</f>
        <v>3.0188860886500388E-2</v>
      </c>
      <c r="AA378" s="123">
        <f t="shared" ref="AA378:AA386" si="285">(V378/W378)</f>
        <v>2.6394679266408053E-2</v>
      </c>
    </row>
    <row r="379" spans="9:27" x14ac:dyDescent="0.25">
      <c r="I379" s="78"/>
      <c r="J379" s="79">
        <f t="shared" ref="J379:L379" si="286">(J307)</f>
        <v>5000</v>
      </c>
      <c r="K379" s="79">
        <f t="shared" si="286"/>
        <v>2000</v>
      </c>
      <c r="L379" s="79">
        <f t="shared" si="286"/>
        <v>1</v>
      </c>
      <c r="M379" s="78"/>
      <c r="N379" s="78"/>
      <c r="O379" s="116">
        <f t="shared" ref="O379:Q379" si="287">(O357)</f>
        <v>2.0450025045411757</v>
      </c>
      <c r="P379" s="116">
        <f t="shared" si="287"/>
        <v>1733.1443207184848</v>
      </c>
      <c r="Q379" s="116">
        <f t="shared" si="287"/>
        <v>1.037639723605047</v>
      </c>
      <c r="R379" s="78"/>
      <c r="S379" s="78"/>
      <c r="T379" s="117">
        <f>((J379-O377)^2 + (K379-P377)^2 + (L379-Q377)^2) ^ (-1/(2-1))</f>
        <v>1.6245122825219965E-6</v>
      </c>
      <c r="U379" s="117">
        <f>((J379-O378)^2 + (K379-P378)^2 + (L379-Q378)^2) ^ (-1/(2-1))</f>
        <v>1.1264269380652144E-7</v>
      </c>
      <c r="V379" s="117">
        <f>((J379-O379)^2 + (K379-P379)^2 + (L379-Q379)^2) ^ (-1/(2-1))</f>
        <v>3.9918938827268646E-8</v>
      </c>
      <c r="W379" s="117">
        <f t="shared" si="282"/>
        <v>1.7770739151557865E-6</v>
      </c>
      <c r="X379" s="78"/>
      <c r="Y379" s="122">
        <f t="shared" si="283"/>
        <v>0.91415009171387462</v>
      </c>
      <c r="Z379" s="122">
        <f t="shared" si="284"/>
        <v>6.3386611466100251E-2</v>
      </c>
      <c r="AA379" s="123">
        <f t="shared" si="285"/>
        <v>2.2463296820025163E-2</v>
      </c>
    </row>
    <row r="380" spans="9:27" x14ac:dyDescent="0.25">
      <c r="I380" s="78"/>
      <c r="J380" s="79">
        <f t="shared" ref="J380:L380" si="288">(J308)</f>
        <v>2000</v>
      </c>
      <c r="K380" s="79">
        <f t="shared" si="288"/>
        <v>1000</v>
      </c>
      <c r="L380" s="79">
        <f t="shared" si="288"/>
        <v>1</v>
      </c>
      <c r="M380" s="78"/>
      <c r="N380" s="78"/>
      <c r="O380" s="81"/>
      <c r="P380" s="81"/>
      <c r="Q380" s="81"/>
      <c r="R380" s="78"/>
      <c r="S380" s="78"/>
      <c r="T380" s="117">
        <f>((J380-O377)^2 + (K380-P377)^2 + (L380-Q377)^2) ^ (-1/(2-1))</f>
        <v>1.3882946226126328E-7</v>
      </c>
      <c r="U380" s="117">
        <f>((J380-O378)^2 + (K380-P378)^2 + (L380-Q378)^2) ^ (-1/(2-1))</f>
        <v>2.6575751588883225E-8</v>
      </c>
      <c r="V380" s="117">
        <f>((J380-O379)^2 + (K380-P379)^2 + (L380-Q379)^2) ^ (-1/(2-1))</f>
        <v>2.2078346136026683E-7</v>
      </c>
      <c r="W380" s="117">
        <f t="shared" si="282"/>
        <v>3.8618867521041336E-7</v>
      </c>
      <c r="X380" s="78"/>
      <c r="Y380" s="122">
        <f t="shared" si="283"/>
        <v>0.35948610400246095</v>
      </c>
      <c r="Z380" s="122">
        <f t="shared" si="284"/>
        <v>6.8815460666741546E-2</v>
      </c>
      <c r="AA380" s="123">
        <f t="shared" si="285"/>
        <v>0.57169843533079745</v>
      </c>
    </row>
    <row r="381" spans="9:27" x14ac:dyDescent="0.25">
      <c r="I381" s="78"/>
      <c r="J381" s="79">
        <f t="shared" ref="J381:L381" si="289">(J309)</f>
        <v>500</v>
      </c>
      <c r="K381" s="79">
        <f t="shared" si="289"/>
        <v>2000</v>
      </c>
      <c r="L381" s="79">
        <f t="shared" si="289"/>
        <v>1</v>
      </c>
      <c r="M381" s="78"/>
      <c r="N381" s="78"/>
      <c r="O381" s="78"/>
      <c r="P381" s="78"/>
      <c r="Q381" s="78"/>
      <c r="R381" s="78"/>
      <c r="S381" s="78"/>
      <c r="T381" s="117">
        <f>((J381-O377)^2 + (K381-P377)^2 + (L381-Q377)^2) ^ (-1/(2-1))</f>
        <v>6.8317185536067166E-8</v>
      </c>
      <c r="U381" s="117">
        <f>((J381-O378)^2 + (K381-P378)^2 + (L381-Q378)^2) ^ (-1/(2-1))</f>
        <v>1.8088073366233081E-8</v>
      </c>
      <c r="V381" s="117">
        <f>((J381-O379)^2 + (K381-P379)^2 + (L381-Q379)^2) ^ (-1/(2-1))</f>
        <v>3.1331154101017832E-6</v>
      </c>
      <c r="W381" s="117">
        <f t="shared" si="282"/>
        <v>3.2195206690040833E-6</v>
      </c>
      <c r="X381" s="78"/>
      <c r="Y381" s="122">
        <f t="shared" si="283"/>
        <v>2.1219676020033194E-2</v>
      </c>
      <c r="Z381" s="122">
        <f t="shared" si="284"/>
        <v>5.6182504247840066E-3</v>
      </c>
      <c r="AA381" s="123">
        <f t="shared" si="285"/>
        <v>0.9731620735551828</v>
      </c>
    </row>
    <row r="382" spans="9:27" x14ac:dyDescent="0.25">
      <c r="I382" s="78"/>
      <c r="J382" s="79">
        <f t="shared" ref="J382:L382" si="290">(J310)</f>
        <v>8000</v>
      </c>
      <c r="K382" s="79">
        <f t="shared" si="290"/>
        <v>2000</v>
      </c>
      <c r="L382" s="79">
        <f t="shared" si="290"/>
        <v>1</v>
      </c>
      <c r="M382" s="78"/>
      <c r="N382" s="78"/>
      <c r="O382" s="78"/>
      <c r="P382" s="78"/>
      <c r="Q382" s="78"/>
      <c r="R382" s="78"/>
      <c r="S382" s="78"/>
      <c r="T382" s="117">
        <f>((J382-O377)^2 + (K382-P377)^2 + (L382-Q377)^2) ^ (-1/(2-1))</f>
        <v>7.2634588953561359E-8</v>
      </c>
      <c r="U382" s="117">
        <f>((J382-O378)^2 + (K382-P378)^2 + (L382-Q378)^2) ^ (-1/(2-1))</f>
        <v>2.2760940503909302E-6</v>
      </c>
      <c r="V382" s="117">
        <f>((J382-O379)^2 + (K382-P379)^2 + (L382-Q379)^2) ^ (-1/(2-1))</f>
        <v>1.5615607188622269E-8</v>
      </c>
      <c r="W382" s="117">
        <f t="shared" si="282"/>
        <v>2.3643442465331138E-6</v>
      </c>
      <c r="X382" s="78"/>
      <c r="Y382" s="122">
        <f t="shared" si="283"/>
        <v>3.0720817858933588E-2</v>
      </c>
      <c r="Z382" s="122">
        <f t="shared" si="284"/>
        <v>0.96267455711172911</v>
      </c>
      <c r="AA382" s="123">
        <f t="shared" si="285"/>
        <v>6.6046250293373106E-3</v>
      </c>
    </row>
    <row r="383" spans="9:27" x14ac:dyDescent="0.25">
      <c r="I383" s="78"/>
      <c r="J383" s="79">
        <f t="shared" ref="J383:L383" si="291">(J311)</f>
        <v>3000</v>
      </c>
      <c r="K383" s="79">
        <f t="shared" si="291"/>
        <v>2000</v>
      </c>
      <c r="L383" s="79">
        <f t="shared" si="291"/>
        <v>2</v>
      </c>
      <c r="M383" s="78"/>
      <c r="N383" s="78"/>
      <c r="O383" s="78"/>
      <c r="P383" s="78"/>
      <c r="Q383" s="78"/>
      <c r="R383" s="78"/>
      <c r="S383" s="78"/>
      <c r="T383" s="117">
        <f>((J383-O377)^2 + (K383-P377)^2 + (L383-Q377)^2) ^ (-1/(2-1))</f>
        <v>5.4124680259108188E-7</v>
      </c>
      <c r="U383" s="117">
        <f>((J383-O378)^2 + (K383-P378)^2 + (L383-Q378)^2) ^ (-1/(2-1))</f>
        <v>4.0811080686224655E-8</v>
      </c>
      <c r="V383" s="117">
        <f>((J383-O379)^2 + (K383-P379)^2 + (L383-Q379)^2) ^ (-1/(2-1))</f>
        <v>1.1038810524487678E-7</v>
      </c>
      <c r="W383" s="117">
        <f t="shared" si="282"/>
        <v>6.9244598852218331E-7</v>
      </c>
      <c r="X383" s="78"/>
      <c r="Y383" s="122">
        <f t="shared" si="283"/>
        <v>0.78164479477483806</v>
      </c>
      <c r="Z383" s="122">
        <f t="shared" si="284"/>
        <v>5.8937565330291784E-2</v>
      </c>
      <c r="AA383" s="123">
        <f t="shared" si="285"/>
        <v>0.15941763989487012</v>
      </c>
    </row>
    <row r="384" spans="9:27" x14ac:dyDescent="0.25">
      <c r="I384" s="78"/>
      <c r="J384" s="79">
        <f t="shared" ref="J384:L384" si="292">(J312)</f>
        <v>7000</v>
      </c>
      <c r="K384" s="79">
        <f t="shared" si="292"/>
        <v>3000</v>
      </c>
      <c r="L384" s="79">
        <f t="shared" si="292"/>
        <v>1</v>
      </c>
      <c r="M384" s="78"/>
      <c r="N384" s="78"/>
      <c r="O384" s="78"/>
      <c r="P384" s="78"/>
      <c r="Q384" s="78"/>
      <c r="R384" s="78"/>
      <c r="S384" s="78"/>
      <c r="T384" s="117">
        <f>((J384-O377)^2 + (K384-P377)^2 + (L384-Q377)^2) ^ (-1/(2-1))</f>
        <v>1.308204514866951E-7</v>
      </c>
      <c r="U384" s="117">
        <f>((J384-O378)^2 + (K384-P378)^2 + (L384-Q378)^2) ^ (-1/(2-1))</f>
        <v>1.0641350872754181E-6</v>
      </c>
      <c r="V384" s="117">
        <f>((J384-O379)^2 + (K384-P379)^2 + (L384-Q379)^2) ^ (-1/(2-1))</f>
        <v>1.9772107690972772E-8</v>
      </c>
      <c r="W384" s="117">
        <f t="shared" si="282"/>
        <v>1.2147276464530859E-6</v>
      </c>
      <c r="X384" s="78"/>
      <c r="Y384" s="122">
        <f t="shared" si="283"/>
        <v>0.10769529438856608</v>
      </c>
      <c r="Z384" s="122">
        <f t="shared" si="284"/>
        <v>0.87602771730981277</v>
      </c>
      <c r="AA384" s="123">
        <f t="shared" si="285"/>
        <v>1.6276988301621234E-2</v>
      </c>
    </row>
    <row r="385" spans="9:37" x14ac:dyDescent="0.25">
      <c r="I385" s="78"/>
      <c r="J385" s="79">
        <f t="shared" ref="J385:L385" si="293">(J313)</f>
        <v>7000</v>
      </c>
      <c r="K385" s="79">
        <f t="shared" si="293"/>
        <v>2000</v>
      </c>
      <c r="L385" s="79">
        <f t="shared" si="293"/>
        <v>1</v>
      </c>
      <c r="M385" s="78"/>
      <c r="N385" s="78"/>
      <c r="O385" s="78"/>
      <c r="P385" s="78"/>
      <c r="Q385" s="78"/>
      <c r="R385" s="78"/>
      <c r="S385" s="78"/>
      <c r="T385" s="117">
        <f>((J385-O377)^2 + (K385-P377)^2 + (L385-Q377)^2) ^ (-1/(2-1))</f>
        <v>1.3543614416021439E-7</v>
      </c>
      <c r="U385" s="117">
        <f>((J385-O378)^2 + (K385-P378)^2 + (L385-Q378)^2) ^ (-1/(2-1))</f>
        <v>7.9865253241475195E-7</v>
      </c>
      <c r="V385" s="117">
        <f>((J385-O379)^2 + (K385-P379)^2 + (L385-Q379)^2) ^ (-1/(2-1))</f>
        <v>2.0390441848256716E-8</v>
      </c>
      <c r="W385" s="117">
        <f t="shared" si="282"/>
        <v>9.5447911842322317E-7</v>
      </c>
      <c r="X385" s="78"/>
      <c r="Y385" s="122">
        <f t="shared" si="283"/>
        <v>0.14189534537324575</v>
      </c>
      <c r="Z385" s="122">
        <f t="shared" si="284"/>
        <v>0.83674175474274071</v>
      </c>
      <c r="AA385" s="123">
        <f t="shared" si="285"/>
        <v>2.136289988401343E-2</v>
      </c>
    </row>
    <row r="386" spans="9:37" x14ac:dyDescent="0.25">
      <c r="I386" s="78"/>
      <c r="J386" s="79">
        <f t="shared" ref="J386:L386" si="294">(J314)</f>
        <v>10000</v>
      </c>
      <c r="K386" s="79">
        <f t="shared" si="294"/>
        <v>2000</v>
      </c>
      <c r="L386" s="79">
        <f t="shared" si="294"/>
        <v>1</v>
      </c>
      <c r="M386" s="78"/>
      <c r="N386" s="78"/>
      <c r="O386" s="78"/>
      <c r="P386" s="78"/>
      <c r="Q386" s="78"/>
      <c r="R386" s="78"/>
      <c r="S386" s="78"/>
      <c r="T386" s="117">
        <f>((J386-O377)^2 + (K386-P377)^2 + (L386-Q377)^2) ^ (-1/(2-1))</f>
        <v>3.0735630202516769E-8</v>
      </c>
      <c r="U386" s="117">
        <f>((J386-O378)^2 + (K386-P378)^2 + (L386-Q378)^2) ^ (-1/(2-1))</f>
        <v>2.0773481784470506E-7</v>
      </c>
      <c r="V386" s="117">
        <f>((J386-O379)^2 + (K386-P379)^2 + (L386-Q379)^2) ^ (-1/(2-1))</f>
        <v>9.996969310093991E-9</v>
      </c>
      <c r="W386" s="117">
        <f t="shared" si="282"/>
        <v>2.4846741735731582E-7</v>
      </c>
      <c r="X386" s="78"/>
      <c r="Y386" s="122">
        <f t="shared" si="283"/>
        <v>0.12370084789957188</v>
      </c>
      <c r="Z386" s="122">
        <f t="shared" si="284"/>
        <v>0.83606462390183722</v>
      </c>
      <c r="AA386" s="123">
        <f t="shared" si="285"/>
        <v>4.0234528198590955E-2</v>
      </c>
    </row>
    <row r="387" spans="9:37" x14ac:dyDescent="0.25"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</row>
    <row r="388" spans="9:37" x14ac:dyDescent="0.25">
      <c r="I388" s="78"/>
      <c r="J388" s="78"/>
      <c r="K388" s="78"/>
      <c r="L388" s="78"/>
      <c r="M388" s="78"/>
      <c r="N388" s="175" t="s">
        <v>109</v>
      </c>
      <c r="O388" s="176"/>
      <c r="P388" s="176"/>
      <c r="Q388" s="176"/>
      <c r="R388" s="176"/>
      <c r="S388" s="177"/>
      <c r="T388" s="78"/>
      <c r="U388" s="78"/>
      <c r="V388" s="78"/>
      <c r="W388" s="78"/>
      <c r="X388" s="78"/>
      <c r="Y388" s="78"/>
      <c r="Z388" s="78"/>
      <c r="AA388" s="78"/>
    </row>
    <row r="389" spans="9:37" x14ac:dyDescent="0.25">
      <c r="I389" s="78"/>
      <c r="J389" s="78"/>
      <c r="K389" s="78"/>
      <c r="L389" s="78"/>
      <c r="M389" s="78"/>
      <c r="N389" s="178"/>
      <c r="O389" s="179"/>
      <c r="P389" s="179"/>
      <c r="Q389" s="179"/>
      <c r="R389" s="179"/>
      <c r="S389" s="180"/>
      <c r="T389" s="78"/>
      <c r="U389" s="78"/>
      <c r="V389" s="78"/>
      <c r="W389" s="78"/>
      <c r="X389" s="78"/>
      <c r="Y389" s="78"/>
      <c r="Z389" s="78"/>
      <c r="AA389" s="78"/>
    </row>
    <row r="393" spans="9:37" x14ac:dyDescent="0.25">
      <c r="I393" s="118" t="s">
        <v>126</v>
      </c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</row>
    <row r="394" spans="9:37" x14ac:dyDescent="0.25">
      <c r="I394" s="118" t="s">
        <v>125</v>
      </c>
      <c r="J394" s="90"/>
      <c r="K394" s="90"/>
      <c r="L394" s="90"/>
      <c r="M394" s="90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</row>
    <row r="395" spans="9:37" x14ac:dyDescent="0.25">
      <c r="I395" s="90"/>
      <c r="J395" s="90"/>
      <c r="K395" s="90"/>
      <c r="L395" s="90"/>
      <c r="M395" s="90"/>
      <c r="N395" s="91"/>
      <c r="O395" s="163" t="s">
        <v>97</v>
      </c>
      <c r="P395" s="164"/>
      <c r="Q395" s="165"/>
      <c r="R395" s="90"/>
      <c r="S395" s="90"/>
      <c r="T395" s="163" t="s">
        <v>47</v>
      </c>
      <c r="U395" s="164"/>
      <c r="V395" s="165"/>
      <c r="W395" s="90"/>
      <c r="X395" s="91"/>
      <c r="Y395" s="163" t="s">
        <v>98</v>
      </c>
      <c r="Z395" s="164"/>
      <c r="AA395" s="165"/>
      <c r="AB395" s="90"/>
      <c r="AC395" s="91"/>
      <c r="AD395" s="163" t="s">
        <v>98</v>
      </c>
      <c r="AE395" s="164"/>
      <c r="AF395" s="165"/>
      <c r="AG395" s="90"/>
      <c r="AH395" s="92"/>
      <c r="AI395" s="163" t="s">
        <v>98</v>
      </c>
      <c r="AJ395" s="164"/>
      <c r="AK395" s="165"/>
    </row>
    <row r="396" spans="9:37" x14ac:dyDescent="0.25">
      <c r="I396" s="90"/>
      <c r="J396" s="181" t="s">
        <v>92</v>
      </c>
      <c r="K396" s="182"/>
      <c r="L396" s="183"/>
      <c r="M396" s="90"/>
      <c r="N396" s="91"/>
      <c r="O396" s="103" t="s">
        <v>38</v>
      </c>
      <c r="P396" s="103" t="s">
        <v>39</v>
      </c>
      <c r="Q396" s="103" t="s">
        <v>41</v>
      </c>
      <c r="R396" s="90"/>
      <c r="S396" s="90"/>
      <c r="T396" s="106" t="s">
        <v>48</v>
      </c>
      <c r="U396" s="106" t="s">
        <v>49</v>
      </c>
      <c r="V396" s="106" t="s">
        <v>50</v>
      </c>
      <c r="W396" s="90"/>
      <c r="X396" s="103" t="s">
        <v>38</v>
      </c>
      <c r="Y396" s="103" t="s">
        <v>99</v>
      </c>
      <c r="Z396" s="103" t="s">
        <v>102</v>
      </c>
      <c r="AA396" s="103" t="s">
        <v>103</v>
      </c>
      <c r="AB396" s="90"/>
      <c r="AC396" s="106" t="s">
        <v>39</v>
      </c>
      <c r="AD396" s="106" t="s">
        <v>104</v>
      </c>
      <c r="AE396" s="106" t="s">
        <v>100</v>
      </c>
      <c r="AF396" s="106" t="s">
        <v>105</v>
      </c>
      <c r="AG396" s="90"/>
      <c r="AH396" s="106" t="s">
        <v>41</v>
      </c>
      <c r="AI396" s="106" t="s">
        <v>106</v>
      </c>
      <c r="AJ396" s="106" t="s">
        <v>107</v>
      </c>
      <c r="AK396" s="106" t="s">
        <v>101</v>
      </c>
    </row>
    <row r="397" spans="9:37" x14ac:dyDescent="0.25">
      <c r="I397" s="90"/>
      <c r="J397" s="94">
        <f>(Y377)</f>
        <v>0.19960063878495224</v>
      </c>
      <c r="K397" s="94">
        <f t="shared" ref="K397:K406" si="295">(Z377)</f>
        <v>0.74544719470393783</v>
      </c>
      <c r="L397" s="94">
        <f>(AA377)</f>
        <v>5.4952166511109908E-2</v>
      </c>
      <c r="M397" s="98"/>
      <c r="N397" s="91"/>
      <c r="O397" s="95">
        <f>(J397^2)</f>
        <v>3.9840415003360982E-2</v>
      </c>
      <c r="P397" s="95">
        <f t="shared" ref="P397:P406" si="296">(K397^2)</f>
        <v>0.55569152009197065</v>
      </c>
      <c r="Q397" s="95">
        <f t="shared" ref="Q397:Q406" si="297">(L397^2)</f>
        <v>3.0197406042647493E-3</v>
      </c>
      <c r="R397" s="90"/>
      <c r="S397" s="90"/>
      <c r="T397" s="93">
        <f>(J377)</f>
        <v>8000</v>
      </c>
      <c r="U397" s="93">
        <f t="shared" ref="U397:U406" si="298">(K377)</f>
        <v>5000</v>
      </c>
      <c r="V397" s="93">
        <f t="shared" ref="V397:V406" si="299">(L377)</f>
        <v>1</v>
      </c>
      <c r="W397" s="90"/>
      <c r="X397" s="95">
        <f>(O397)</f>
        <v>3.9840415003360982E-2</v>
      </c>
      <c r="Y397" s="96">
        <f>(X397*T397)</f>
        <v>318.72332002688785</v>
      </c>
      <c r="Z397" s="96">
        <f>(X397*U397)</f>
        <v>199.20207501680491</v>
      </c>
      <c r="AA397" s="96">
        <f>(X397*V397)</f>
        <v>3.9840415003360982E-2</v>
      </c>
      <c r="AB397" s="90"/>
      <c r="AC397" s="94">
        <f>(P397)</f>
        <v>0.55569152009197065</v>
      </c>
      <c r="AD397" s="97">
        <f>(AC397*T397)</f>
        <v>4445.5321607357655</v>
      </c>
      <c r="AE397" s="97">
        <f>(AC397*U397)</f>
        <v>2778.4576004598534</v>
      </c>
      <c r="AF397" s="97">
        <f>(AC397*V397)</f>
        <v>0.55569152009197065</v>
      </c>
      <c r="AG397" s="90"/>
      <c r="AH397" s="95">
        <f>(Q397)</f>
        <v>3.0197406042647493E-3</v>
      </c>
      <c r="AI397" s="95">
        <f>(AH397*T397)</f>
        <v>24.157924834117996</v>
      </c>
      <c r="AJ397" s="95">
        <f>(AH397*U397)</f>
        <v>15.098703021323747</v>
      </c>
      <c r="AK397" s="95">
        <f>(V397*AH397)</f>
        <v>3.0197406042647493E-3</v>
      </c>
    </row>
    <row r="398" spans="9:37" x14ac:dyDescent="0.25">
      <c r="I398" s="90"/>
      <c r="J398" s="94">
        <f t="shared" ref="J398:J406" si="300">(Y378)</f>
        <v>0.94341645984709166</v>
      </c>
      <c r="K398" s="94">
        <f t="shared" si="295"/>
        <v>3.0188860886500388E-2</v>
      </c>
      <c r="L398" s="94">
        <f t="shared" ref="L398:L406" si="301">(AA378)</f>
        <v>2.6394679266408053E-2</v>
      </c>
      <c r="M398" s="98"/>
      <c r="N398" s="91"/>
      <c r="O398" s="95">
        <f t="shared" ref="O398:O406" si="302">(J398^2)</f>
        <v>0.89003461671041906</v>
      </c>
      <c r="P398" s="95">
        <f t="shared" si="296"/>
        <v>9.1136732162447299E-4</v>
      </c>
      <c r="Q398" s="95">
        <f t="shared" si="297"/>
        <v>6.9667909357655109E-4</v>
      </c>
      <c r="R398" s="90"/>
      <c r="S398" s="90"/>
      <c r="T398" s="93">
        <f t="shared" ref="T398:T406" si="303">(J378)</f>
        <v>4000</v>
      </c>
      <c r="U398" s="93">
        <f t="shared" si="298"/>
        <v>3000</v>
      </c>
      <c r="V398" s="93">
        <f t="shared" si="299"/>
        <v>1</v>
      </c>
      <c r="W398" s="90"/>
      <c r="X398" s="95">
        <f t="shared" ref="X398:X406" si="304">(O398)</f>
        <v>0.89003461671041906</v>
      </c>
      <c r="Y398" s="96">
        <f t="shared" ref="Y398:Y406" si="305">(X398*T398)</f>
        <v>3560.1384668416763</v>
      </c>
      <c r="Z398" s="96">
        <f t="shared" ref="Z398:Z406" si="306">(X398*U398)</f>
        <v>2670.1038501312573</v>
      </c>
      <c r="AA398" s="96">
        <f t="shared" ref="AA398:AA406" si="307">(X398*V398)</f>
        <v>0.89003461671041906</v>
      </c>
      <c r="AB398" s="90"/>
      <c r="AC398" s="94">
        <f t="shared" ref="AC398:AC406" si="308">(P398)</f>
        <v>9.1136732162447299E-4</v>
      </c>
      <c r="AD398" s="97">
        <f t="shared" ref="AD398:AD406" si="309">(AC398*T398)</f>
        <v>3.6454692864978919</v>
      </c>
      <c r="AE398" s="97">
        <f t="shared" ref="AE398:AE406" si="310">(AC398*U398)</f>
        <v>2.7341019648734188</v>
      </c>
      <c r="AF398" s="97">
        <f t="shared" ref="AF398:AF406" si="311">(AC398*V398)</f>
        <v>9.1136732162447299E-4</v>
      </c>
      <c r="AG398" s="90"/>
      <c r="AH398" s="95">
        <f t="shared" ref="AH398:AH406" si="312">(Q398)</f>
        <v>6.9667909357655109E-4</v>
      </c>
      <c r="AI398" s="95">
        <f t="shared" ref="AI398:AI406" si="313">(AH398*T398)</f>
        <v>2.7867163743062044</v>
      </c>
      <c r="AJ398" s="95">
        <f t="shared" ref="AJ398:AJ405" si="314">(AH398*U398)</f>
        <v>2.0900372807296534</v>
      </c>
      <c r="AK398" s="95">
        <f t="shared" ref="AK398:AK406" si="315">(V398*AH398)</f>
        <v>6.9667909357655109E-4</v>
      </c>
    </row>
    <row r="399" spans="9:37" x14ac:dyDescent="0.25">
      <c r="I399" s="90"/>
      <c r="J399" s="94">
        <f t="shared" si="300"/>
        <v>0.91415009171387462</v>
      </c>
      <c r="K399" s="94">
        <f t="shared" si="295"/>
        <v>6.3386611466100251E-2</v>
      </c>
      <c r="L399" s="94">
        <f t="shared" si="301"/>
        <v>2.2463296820025163E-2</v>
      </c>
      <c r="M399" s="98"/>
      <c r="N399" s="91"/>
      <c r="O399" s="95">
        <f t="shared" si="302"/>
        <v>0.83567039018048539</v>
      </c>
      <c r="P399" s="95">
        <f t="shared" si="296"/>
        <v>4.017862513154352E-3</v>
      </c>
      <c r="Q399" s="95">
        <f t="shared" si="297"/>
        <v>5.0459970402455263E-4</v>
      </c>
      <c r="R399" s="90"/>
      <c r="S399" s="90"/>
      <c r="T399" s="93">
        <f t="shared" si="303"/>
        <v>5000</v>
      </c>
      <c r="U399" s="93">
        <f t="shared" si="298"/>
        <v>2000</v>
      </c>
      <c r="V399" s="93">
        <f t="shared" si="299"/>
        <v>1</v>
      </c>
      <c r="W399" s="90"/>
      <c r="X399" s="95">
        <f t="shared" si="304"/>
        <v>0.83567039018048539</v>
      </c>
      <c r="Y399" s="96">
        <f t="shared" si="305"/>
        <v>4178.3519509024272</v>
      </c>
      <c r="Z399" s="96">
        <f t="shared" si="306"/>
        <v>1671.3407803609707</v>
      </c>
      <c r="AA399" s="96">
        <f t="shared" si="307"/>
        <v>0.83567039018048539</v>
      </c>
      <c r="AB399" s="90"/>
      <c r="AC399" s="94">
        <f t="shared" si="308"/>
        <v>4.017862513154352E-3</v>
      </c>
      <c r="AD399" s="97">
        <f t="shared" si="309"/>
        <v>20.08931256577176</v>
      </c>
      <c r="AE399" s="97">
        <f t="shared" si="310"/>
        <v>8.0357250263087039</v>
      </c>
      <c r="AF399" s="97">
        <f t="shared" si="311"/>
        <v>4.017862513154352E-3</v>
      </c>
      <c r="AG399" s="90"/>
      <c r="AH399" s="95">
        <f t="shared" si="312"/>
        <v>5.0459970402455263E-4</v>
      </c>
      <c r="AI399" s="95">
        <f t="shared" si="313"/>
        <v>2.5229985201227629</v>
      </c>
      <c r="AJ399" s="95">
        <f t="shared" si="314"/>
        <v>1.0091994080491054</v>
      </c>
      <c r="AK399" s="95">
        <f t="shared" si="315"/>
        <v>5.0459970402455263E-4</v>
      </c>
    </row>
    <row r="400" spans="9:37" x14ac:dyDescent="0.25">
      <c r="I400" s="90"/>
      <c r="J400" s="94">
        <f t="shared" si="300"/>
        <v>0.35948610400246095</v>
      </c>
      <c r="K400" s="94">
        <f t="shared" si="295"/>
        <v>6.8815460666741546E-2</v>
      </c>
      <c r="L400" s="94">
        <f t="shared" si="301"/>
        <v>0.57169843533079745</v>
      </c>
      <c r="M400" s="98"/>
      <c r="N400" s="91"/>
      <c r="O400" s="95">
        <f t="shared" si="302"/>
        <v>0.12923025897086818</v>
      </c>
      <c r="P400" s="95">
        <f t="shared" si="296"/>
        <v>4.735567626775853E-3</v>
      </c>
      <c r="Q400" s="95">
        <f t="shared" si="297"/>
        <v>0.32683910095968199</v>
      </c>
      <c r="R400" s="90"/>
      <c r="S400" s="90"/>
      <c r="T400" s="93">
        <f t="shared" si="303"/>
        <v>2000</v>
      </c>
      <c r="U400" s="93">
        <f t="shared" si="298"/>
        <v>1000</v>
      </c>
      <c r="V400" s="93">
        <f t="shared" si="299"/>
        <v>1</v>
      </c>
      <c r="W400" s="90"/>
      <c r="X400" s="95">
        <f t="shared" si="304"/>
        <v>0.12923025897086818</v>
      </c>
      <c r="Y400" s="96">
        <f t="shared" si="305"/>
        <v>258.46051794173638</v>
      </c>
      <c r="Z400" s="96">
        <f t="shared" si="306"/>
        <v>129.23025897086819</v>
      </c>
      <c r="AA400" s="96">
        <f t="shared" si="307"/>
        <v>0.12923025897086818</v>
      </c>
      <c r="AB400" s="90"/>
      <c r="AC400" s="94">
        <f t="shared" si="308"/>
        <v>4.735567626775853E-3</v>
      </c>
      <c r="AD400" s="97">
        <f t="shared" si="309"/>
        <v>9.4711352535517062</v>
      </c>
      <c r="AE400" s="97">
        <f t="shared" si="310"/>
        <v>4.7355676267758531</v>
      </c>
      <c r="AF400" s="97">
        <f t="shared" si="311"/>
        <v>4.735567626775853E-3</v>
      </c>
      <c r="AG400" s="90"/>
      <c r="AH400" s="95">
        <f t="shared" si="312"/>
        <v>0.32683910095968199</v>
      </c>
      <c r="AI400" s="95">
        <f t="shared" si="313"/>
        <v>653.67820191936403</v>
      </c>
      <c r="AJ400" s="95">
        <f t="shared" si="314"/>
        <v>326.83910095968201</v>
      </c>
      <c r="AK400" s="95">
        <f t="shared" si="315"/>
        <v>0.32683910095968199</v>
      </c>
    </row>
    <row r="401" spans="9:37" x14ac:dyDescent="0.25">
      <c r="I401" s="90"/>
      <c r="J401" s="94">
        <f t="shared" si="300"/>
        <v>2.1219676020033194E-2</v>
      </c>
      <c r="K401" s="94">
        <f t="shared" si="295"/>
        <v>5.6182504247840066E-3</v>
      </c>
      <c r="L401" s="94">
        <f t="shared" si="301"/>
        <v>0.9731620735551828</v>
      </c>
      <c r="M401" s="98"/>
      <c r="N401" s="91"/>
      <c r="O401" s="95">
        <f t="shared" si="302"/>
        <v>4.5027465039517177E-4</v>
      </c>
      <c r="P401" s="95">
        <f t="shared" si="296"/>
        <v>3.156473783558567E-5</v>
      </c>
      <c r="Q401" s="95">
        <f t="shared" si="297"/>
        <v>0.94704442140622302</v>
      </c>
      <c r="R401" s="90"/>
      <c r="S401" s="90"/>
      <c r="T401" s="93">
        <f t="shared" si="303"/>
        <v>500</v>
      </c>
      <c r="U401" s="93">
        <f t="shared" si="298"/>
        <v>2000</v>
      </c>
      <c r="V401" s="93">
        <f t="shared" si="299"/>
        <v>1</v>
      </c>
      <c r="W401" s="90"/>
      <c r="X401" s="95">
        <f t="shared" si="304"/>
        <v>4.5027465039517177E-4</v>
      </c>
      <c r="Y401" s="96">
        <f t="shared" si="305"/>
        <v>0.22513732519758589</v>
      </c>
      <c r="Z401" s="96">
        <f t="shared" si="306"/>
        <v>0.90054930079034357</v>
      </c>
      <c r="AA401" s="96">
        <f t="shared" si="307"/>
        <v>4.5027465039517177E-4</v>
      </c>
      <c r="AB401" s="90"/>
      <c r="AC401" s="94">
        <f t="shared" si="308"/>
        <v>3.156473783558567E-5</v>
      </c>
      <c r="AD401" s="97">
        <f t="shared" si="309"/>
        <v>1.5782368917792836E-2</v>
      </c>
      <c r="AE401" s="97">
        <f t="shared" si="310"/>
        <v>6.3129475671171345E-2</v>
      </c>
      <c r="AF401" s="97">
        <f t="shared" si="311"/>
        <v>3.156473783558567E-5</v>
      </c>
      <c r="AG401" s="90"/>
      <c r="AH401" s="95">
        <f t="shared" si="312"/>
        <v>0.94704442140622302</v>
      </c>
      <c r="AI401" s="95">
        <f t="shared" si="313"/>
        <v>473.52221070311151</v>
      </c>
      <c r="AJ401" s="95">
        <f t="shared" si="314"/>
        <v>1894.088842812446</v>
      </c>
      <c r="AK401" s="95">
        <f t="shared" si="315"/>
        <v>0.94704442140622302</v>
      </c>
    </row>
    <row r="402" spans="9:37" x14ac:dyDescent="0.25">
      <c r="I402" s="90"/>
      <c r="J402" s="94">
        <f t="shared" si="300"/>
        <v>3.0720817858933588E-2</v>
      </c>
      <c r="K402" s="94">
        <f t="shared" si="295"/>
        <v>0.96267455711172911</v>
      </c>
      <c r="L402" s="94">
        <f t="shared" si="301"/>
        <v>6.6046250293373106E-3</v>
      </c>
      <c r="M402" s="98"/>
      <c r="N402" s="91"/>
      <c r="O402" s="95">
        <f t="shared" si="302"/>
        <v>9.4376864992177286E-4</v>
      </c>
      <c r="P402" s="95">
        <f t="shared" si="296"/>
        <v>0.92674230291026383</v>
      </c>
      <c r="Q402" s="95">
        <f t="shared" si="297"/>
        <v>4.3621071778148869E-5</v>
      </c>
      <c r="R402" s="90"/>
      <c r="S402" s="90"/>
      <c r="T402" s="93">
        <f t="shared" si="303"/>
        <v>8000</v>
      </c>
      <c r="U402" s="93">
        <f t="shared" si="298"/>
        <v>2000</v>
      </c>
      <c r="V402" s="93">
        <f t="shared" si="299"/>
        <v>1</v>
      </c>
      <c r="W402" s="90"/>
      <c r="X402" s="95">
        <f t="shared" si="304"/>
        <v>9.4376864992177286E-4</v>
      </c>
      <c r="Y402" s="96">
        <f t="shared" si="305"/>
        <v>7.5501491993741832</v>
      </c>
      <c r="Z402" s="96">
        <f t="shared" si="306"/>
        <v>1.8875372998435458</v>
      </c>
      <c r="AA402" s="96">
        <f t="shared" si="307"/>
        <v>9.4376864992177286E-4</v>
      </c>
      <c r="AB402" s="90"/>
      <c r="AC402" s="94">
        <f t="shared" si="308"/>
        <v>0.92674230291026383</v>
      </c>
      <c r="AD402" s="97">
        <f t="shared" si="309"/>
        <v>7413.9384232821103</v>
      </c>
      <c r="AE402" s="97">
        <f t="shared" si="310"/>
        <v>1853.4846058205276</v>
      </c>
      <c r="AF402" s="97">
        <f t="shared" si="311"/>
        <v>0.92674230291026383</v>
      </c>
      <c r="AG402" s="90"/>
      <c r="AH402" s="95">
        <f t="shared" si="312"/>
        <v>4.3621071778148869E-5</v>
      </c>
      <c r="AI402" s="95">
        <f t="shared" si="313"/>
        <v>0.34896857422519095</v>
      </c>
      <c r="AJ402" s="95">
        <f t="shared" si="314"/>
        <v>8.7242143556297738E-2</v>
      </c>
      <c r="AK402" s="95">
        <f t="shared" si="315"/>
        <v>4.3621071778148869E-5</v>
      </c>
    </row>
    <row r="403" spans="9:37" x14ac:dyDescent="0.25">
      <c r="I403" s="90"/>
      <c r="J403" s="94">
        <f t="shared" si="300"/>
        <v>0.78164479477483806</v>
      </c>
      <c r="K403" s="94">
        <f t="shared" si="295"/>
        <v>5.8937565330291784E-2</v>
      </c>
      <c r="L403" s="94">
        <f t="shared" si="301"/>
        <v>0.15941763989487012</v>
      </c>
      <c r="M403" s="98"/>
      <c r="N403" s="91"/>
      <c r="O403" s="95">
        <f t="shared" si="302"/>
        <v>0.61096858519859876</v>
      </c>
      <c r="P403" s="95">
        <f t="shared" si="296"/>
        <v>3.4736366070624121E-3</v>
      </c>
      <c r="Q403" s="95">
        <f t="shared" si="297"/>
        <v>2.5413983909650485E-2</v>
      </c>
      <c r="R403" s="90"/>
      <c r="S403" s="90"/>
      <c r="T403" s="93">
        <f t="shared" si="303"/>
        <v>3000</v>
      </c>
      <c r="U403" s="93">
        <f t="shared" si="298"/>
        <v>2000</v>
      </c>
      <c r="V403" s="93">
        <f t="shared" si="299"/>
        <v>2</v>
      </c>
      <c r="W403" s="90"/>
      <c r="X403" s="95">
        <f t="shared" si="304"/>
        <v>0.61096858519859876</v>
      </c>
      <c r="Y403" s="96">
        <f t="shared" si="305"/>
        <v>1832.9057555957963</v>
      </c>
      <c r="Z403" s="96">
        <f t="shared" si="306"/>
        <v>1221.9371703971974</v>
      </c>
      <c r="AA403" s="96">
        <f t="shared" si="307"/>
        <v>1.2219371703971975</v>
      </c>
      <c r="AB403" s="90"/>
      <c r="AC403" s="94">
        <f t="shared" si="308"/>
        <v>3.4736366070624121E-3</v>
      </c>
      <c r="AD403" s="97">
        <f t="shared" si="309"/>
        <v>10.420909821187236</v>
      </c>
      <c r="AE403" s="97">
        <f t="shared" si="310"/>
        <v>6.9472732141248237</v>
      </c>
      <c r="AF403" s="97">
        <f t="shared" si="311"/>
        <v>6.9472732141248241E-3</v>
      </c>
      <c r="AG403" s="90"/>
      <c r="AH403" s="95">
        <f t="shared" si="312"/>
        <v>2.5413983909650485E-2</v>
      </c>
      <c r="AI403" s="95">
        <f t="shared" si="313"/>
        <v>76.241951728951449</v>
      </c>
      <c r="AJ403" s="95">
        <f t="shared" si="314"/>
        <v>50.827967819300966</v>
      </c>
      <c r="AK403" s="95">
        <f t="shared" si="315"/>
        <v>5.0827967819300969E-2</v>
      </c>
    </row>
    <row r="404" spans="9:37" x14ac:dyDescent="0.25">
      <c r="I404" s="90"/>
      <c r="J404" s="94">
        <f t="shared" si="300"/>
        <v>0.10769529438856608</v>
      </c>
      <c r="K404" s="94">
        <f t="shared" si="295"/>
        <v>0.87602771730981277</v>
      </c>
      <c r="L404" s="94">
        <f t="shared" si="301"/>
        <v>1.6276988301621234E-2</v>
      </c>
      <c r="M404" s="98"/>
      <c r="N404" s="91"/>
      <c r="O404" s="95">
        <f t="shared" si="302"/>
        <v>1.1598276433439912E-2</v>
      </c>
      <c r="P404" s="95">
        <f t="shared" si="296"/>
        <v>0.76742456149504124</v>
      </c>
      <c r="Q404" s="95">
        <f t="shared" si="297"/>
        <v>2.6494034817111452E-4</v>
      </c>
      <c r="R404" s="90"/>
      <c r="S404" s="90"/>
      <c r="T404" s="93">
        <f t="shared" si="303"/>
        <v>7000</v>
      </c>
      <c r="U404" s="93">
        <f t="shared" si="298"/>
        <v>3000</v>
      </c>
      <c r="V404" s="93">
        <f t="shared" si="299"/>
        <v>1</v>
      </c>
      <c r="W404" s="90"/>
      <c r="X404" s="95">
        <f t="shared" si="304"/>
        <v>1.1598276433439912E-2</v>
      </c>
      <c r="Y404" s="96">
        <f t="shared" si="305"/>
        <v>81.187935034079388</v>
      </c>
      <c r="Z404" s="96">
        <f t="shared" si="306"/>
        <v>34.794829300319734</v>
      </c>
      <c r="AA404" s="96">
        <f t="shared" si="307"/>
        <v>1.1598276433439912E-2</v>
      </c>
      <c r="AB404" s="90"/>
      <c r="AC404" s="94">
        <f t="shared" si="308"/>
        <v>0.76742456149504124</v>
      </c>
      <c r="AD404" s="97">
        <f t="shared" si="309"/>
        <v>5371.971930465289</v>
      </c>
      <c r="AE404" s="97">
        <f t="shared" si="310"/>
        <v>2302.2736844851238</v>
      </c>
      <c r="AF404" s="97">
        <f t="shared" si="311"/>
        <v>0.76742456149504124</v>
      </c>
      <c r="AG404" s="90"/>
      <c r="AH404" s="95">
        <f t="shared" si="312"/>
        <v>2.6494034817111452E-4</v>
      </c>
      <c r="AI404" s="95">
        <f t="shared" si="313"/>
        <v>1.8545824371978017</v>
      </c>
      <c r="AJ404" s="95">
        <f t="shared" si="314"/>
        <v>0.79482104451334357</v>
      </c>
      <c r="AK404" s="95">
        <f t="shared" si="315"/>
        <v>2.6494034817111452E-4</v>
      </c>
    </row>
    <row r="405" spans="9:37" x14ac:dyDescent="0.25">
      <c r="I405" s="90"/>
      <c r="J405" s="94">
        <f t="shared" si="300"/>
        <v>0.14189534537324575</v>
      </c>
      <c r="K405" s="94">
        <f t="shared" si="295"/>
        <v>0.83674175474274071</v>
      </c>
      <c r="L405" s="94">
        <f t="shared" si="301"/>
        <v>2.136289988401343E-2</v>
      </c>
      <c r="M405" s="98"/>
      <c r="N405" s="91"/>
      <c r="O405" s="95">
        <f t="shared" si="302"/>
        <v>2.0134289038592691E-2</v>
      </c>
      <c r="P405" s="95">
        <f t="shared" si="296"/>
        <v>0.70013676412996084</v>
      </c>
      <c r="Q405" s="95">
        <f t="shared" si="297"/>
        <v>4.5637349145438098E-4</v>
      </c>
      <c r="R405" s="90"/>
      <c r="S405" s="90"/>
      <c r="T405" s="93">
        <f t="shared" si="303"/>
        <v>7000</v>
      </c>
      <c r="U405" s="93">
        <f t="shared" si="298"/>
        <v>2000</v>
      </c>
      <c r="V405" s="93">
        <f t="shared" si="299"/>
        <v>1</v>
      </c>
      <c r="W405" s="90"/>
      <c r="X405" s="95">
        <f t="shared" si="304"/>
        <v>2.0134289038592691E-2</v>
      </c>
      <c r="Y405" s="96">
        <f t="shared" si="305"/>
        <v>140.94002327014883</v>
      </c>
      <c r="Z405" s="96">
        <f t="shared" si="306"/>
        <v>40.268578077185381</v>
      </c>
      <c r="AA405" s="96">
        <f t="shared" si="307"/>
        <v>2.0134289038592691E-2</v>
      </c>
      <c r="AB405" s="90"/>
      <c r="AC405" s="94">
        <f t="shared" si="308"/>
        <v>0.70013676412996084</v>
      </c>
      <c r="AD405" s="97">
        <f t="shared" si="309"/>
        <v>4900.9573489097256</v>
      </c>
      <c r="AE405" s="97">
        <f t="shared" si="310"/>
        <v>1400.2735282599217</v>
      </c>
      <c r="AF405" s="97">
        <f t="shared" si="311"/>
        <v>0.70013676412996084</v>
      </c>
      <c r="AG405" s="90"/>
      <c r="AH405" s="95">
        <f t="shared" si="312"/>
        <v>4.5637349145438098E-4</v>
      </c>
      <c r="AI405" s="95">
        <f t="shared" si="313"/>
        <v>3.1946144401806666</v>
      </c>
      <c r="AJ405" s="95">
        <f t="shared" si="314"/>
        <v>0.91274698290876199</v>
      </c>
      <c r="AK405" s="95">
        <f t="shared" si="315"/>
        <v>4.5637349145438098E-4</v>
      </c>
    </row>
    <row r="406" spans="9:37" x14ac:dyDescent="0.25">
      <c r="I406" s="90"/>
      <c r="J406" s="94">
        <f t="shared" si="300"/>
        <v>0.12370084789957188</v>
      </c>
      <c r="K406" s="94">
        <f t="shared" si="295"/>
        <v>0.83606462390183722</v>
      </c>
      <c r="L406" s="94">
        <f t="shared" si="301"/>
        <v>4.0234528198590955E-2</v>
      </c>
      <c r="M406" s="98"/>
      <c r="N406" s="91"/>
      <c r="O406" s="95">
        <f t="shared" si="302"/>
        <v>1.5301899771073017E-2</v>
      </c>
      <c r="P406" s="95">
        <f t="shared" si="296"/>
        <v>0.69900405534012056</v>
      </c>
      <c r="Q406" s="95">
        <f t="shared" si="297"/>
        <v>1.6188172593632106E-3</v>
      </c>
      <c r="R406" s="90"/>
      <c r="S406" s="90"/>
      <c r="T406" s="93">
        <f t="shared" si="303"/>
        <v>10000</v>
      </c>
      <c r="U406" s="93">
        <f t="shared" si="298"/>
        <v>2000</v>
      </c>
      <c r="V406" s="93">
        <f t="shared" si="299"/>
        <v>1</v>
      </c>
      <c r="W406" s="90"/>
      <c r="X406" s="95">
        <f t="shared" si="304"/>
        <v>1.5301899771073017E-2</v>
      </c>
      <c r="Y406" s="96">
        <f t="shared" si="305"/>
        <v>153.01899771073016</v>
      </c>
      <c r="Z406" s="96">
        <f t="shared" si="306"/>
        <v>30.603799542146035</v>
      </c>
      <c r="AA406" s="96">
        <f t="shared" si="307"/>
        <v>1.5301899771073017E-2</v>
      </c>
      <c r="AB406" s="90"/>
      <c r="AC406" s="94">
        <f t="shared" si="308"/>
        <v>0.69900405534012056</v>
      </c>
      <c r="AD406" s="97">
        <f t="shared" si="309"/>
        <v>6990.0405534012052</v>
      </c>
      <c r="AE406" s="97">
        <f t="shared" si="310"/>
        <v>1398.0081106802411</v>
      </c>
      <c r="AF406" s="97">
        <f t="shared" si="311"/>
        <v>0.69900405534012056</v>
      </c>
      <c r="AG406" s="90"/>
      <c r="AH406" s="95">
        <f t="shared" si="312"/>
        <v>1.6188172593632106E-3</v>
      </c>
      <c r="AI406" s="95">
        <f t="shared" si="313"/>
        <v>16.188172593632107</v>
      </c>
      <c r="AJ406" s="95">
        <f>(AH406*U406)</f>
        <v>3.2376345187264213</v>
      </c>
      <c r="AK406" s="95">
        <f t="shared" si="315"/>
        <v>1.6188172593632106E-3</v>
      </c>
    </row>
    <row r="407" spans="9:37" x14ac:dyDescent="0.25">
      <c r="I407" s="90"/>
      <c r="J407" s="98"/>
      <c r="K407" s="90"/>
      <c r="L407" s="90"/>
      <c r="M407" s="90"/>
      <c r="N407" s="112" t="s">
        <v>55</v>
      </c>
      <c r="O407" s="105">
        <f>SUM(O397:O406)</f>
        <v>2.5541727746071552</v>
      </c>
      <c r="P407" s="105">
        <f t="shared" ref="P407:Q407" si="316">SUM(P397:P406)</f>
        <v>3.6621692027738098</v>
      </c>
      <c r="Q407" s="105">
        <f t="shared" si="316"/>
        <v>1.3059022778481886</v>
      </c>
      <c r="R407" s="90"/>
      <c r="S407" s="90"/>
      <c r="T407" s="90"/>
      <c r="U407" s="90"/>
      <c r="V407" s="90"/>
      <c r="W407" s="90"/>
      <c r="X407" s="103" t="s">
        <v>55</v>
      </c>
      <c r="Y407" s="104">
        <f>SUM(Y397:Y406)</f>
        <v>10531.502253848053</v>
      </c>
      <c r="Z407" s="104">
        <f t="shared" ref="Z407" si="317">SUM(Z397:Z406)</f>
        <v>6000.2694283973833</v>
      </c>
      <c r="AA407" s="104">
        <f>SUM(AA397:AA406)</f>
        <v>3.1651413598057538</v>
      </c>
      <c r="AB407" s="99"/>
      <c r="AC407" s="103" t="s">
        <v>55</v>
      </c>
      <c r="AD407" s="104">
        <f>SUM(AD397:AD406)</f>
        <v>29166.083026090022</v>
      </c>
      <c r="AE407" s="104">
        <f t="shared" ref="AE407:AF407" si="318">SUM(AE397:AE406)</f>
        <v>9755.0133270134211</v>
      </c>
      <c r="AF407" s="104">
        <f t="shared" si="318"/>
        <v>3.665642839380872</v>
      </c>
      <c r="AG407" s="99"/>
      <c r="AH407" s="103" t="s">
        <v>55</v>
      </c>
      <c r="AI407" s="105">
        <f>SUM(AI397:AI406)</f>
        <v>1254.4963421252098</v>
      </c>
      <c r="AJ407" s="105">
        <f t="shared" ref="AJ407:AK407" si="319">SUM(AJ397:AJ406)</f>
        <v>2294.9862959912366</v>
      </c>
      <c r="AK407" s="105">
        <f t="shared" si="319"/>
        <v>1.3313162617578389</v>
      </c>
    </row>
    <row r="411" spans="9:37" x14ac:dyDescent="0.25">
      <c r="I411" s="113" t="s">
        <v>127</v>
      </c>
      <c r="J411" s="107"/>
      <c r="K411" s="107"/>
      <c r="L411" s="107"/>
      <c r="M411" s="107"/>
      <c r="N411" s="107"/>
      <c r="O411" s="107"/>
      <c r="P411" s="107"/>
      <c r="Q411" s="107"/>
    </row>
    <row r="412" spans="9:37" x14ac:dyDescent="0.25">
      <c r="I412" s="113" t="s">
        <v>125</v>
      </c>
      <c r="J412" s="107"/>
      <c r="K412" s="107"/>
      <c r="L412" s="166" t="s">
        <v>69</v>
      </c>
      <c r="M412" s="166"/>
      <c r="N412" s="166"/>
      <c r="O412" s="107"/>
      <c r="P412" s="107"/>
      <c r="Q412" s="107"/>
    </row>
    <row r="413" spans="9:37" x14ac:dyDescent="0.25">
      <c r="I413" s="107"/>
      <c r="J413" s="107"/>
      <c r="K413" s="107"/>
      <c r="L413" s="107"/>
      <c r="M413" s="107"/>
      <c r="N413" s="107"/>
      <c r="O413" s="107"/>
      <c r="P413" s="107"/>
      <c r="Q413" s="107"/>
    </row>
    <row r="414" spans="9:37" x14ac:dyDescent="0.25">
      <c r="I414" s="108"/>
      <c r="J414" s="167" t="s">
        <v>68</v>
      </c>
      <c r="K414" s="168"/>
      <c r="L414" s="169"/>
      <c r="M414" s="107"/>
      <c r="N414" s="108"/>
      <c r="O414" s="167" t="s">
        <v>72</v>
      </c>
      <c r="P414" s="168"/>
      <c r="Q414" s="169"/>
    </row>
    <row r="415" spans="9:37" x14ac:dyDescent="0.25">
      <c r="I415" s="108"/>
      <c r="J415" s="108" t="s">
        <v>38</v>
      </c>
      <c r="K415" s="108" t="s">
        <v>39</v>
      </c>
      <c r="L415" s="108" t="s">
        <v>41</v>
      </c>
      <c r="M415" s="107"/>
      <c r="N415" s="170" t="s">
        <v>64</v>
      </c>
      <c r="O415" s="170" t="s">
        <v>38</v>
      </c>
      <c r="P415" s="170" t="s">
        <v>39</v>
      </c>
      <c r="Q415" s="170" t="s">
        <v>41</v>
      </c>
    </row>
    <row r="416" spans="9:37" x14ac:dyDescent="0.25">
      <c r="I416" s="108" t="s">
        <v>64</v>
      </c>
      <c r="J416" s="109">
        <f>(O407)</f>
        <v>2.5541727746071552</v>
      </c>
      <c r="K416" s="109">
        <f t="shared" ref="K416" si="320">(P407)</f>
        <v>3.6621692027738098</v>
      </c>
      <c r="L416" s="109">
        <f t="shared" ref="L416" si="321">(Q407)</f>
        <v>1.3059022778481886</v>
      </c>
      <c r="M416" s="107"/>
      <c r="N416" s="171"/>
      <c r="O416" s="171"/>
      <c r="P416" s="171"/>
      <c r="Q416" s="171"/>
    </row>
    <row r="417" spans="9:32" x14ac:dyDescent="0.25">
      <c r="I417" s="108" t="s">
        <v>65</v>
      </c>
      <c r="J417" s="110">
        <f>(Y407)</f>
        <v>10531.502253848053</v>
      </c>
      <c r="K417" s="110">
        <f>(AD407)</f>
        <v>29166.083026090022</v>
      </c>
      <c r="L417" s="110">
        <f>(AA407)</f>
        <v>3.1651413598057538</v>
      </c>
      <c r="M417" s="107"/>
      <c r="N417" s="109">
        <f>(J416)</f>
        <v>2.5541727746071552</v>
      </c>
      <c r="O417" s="67">
        <f>(J417/N417)</f>
        <v>4123.2536649631511</v>
      </c>
      <c r="P417" s="67">
        <f t="shared" ref="P417:Q417" si="322">(K417/O417)</f>
        <v>7.0735602017225574</v>
      </c>
      <c r="Q417" s="67">
        <f t="shared" si="322"/>
        <v>0.4474608640547057</v>
      </c>
    </row>
    <row r="418" spans="9:32" x14ac:dyDescent="0.25">
      <c r="I418" s="108" t="s">
        <v>66</v>
      </c>
      <c r="J418" s="110">
        <f>(Z407)</f>
        <v>6000.2694283973833</v>
      </c>
      <c r="K418" s="110">
        <f>(AE407)</f>
        <v>9755.0133270134211</v>
      </c>
      <c r="L418" s="109">
        <f>(AJ407)</f>
        <v>2294.9862959912366</v>
      </c>
      <c r="M418" s="107"/>
      <c r="N418" s="109">
        <f>(K416)</f>
        <v>3.6621692027738098</v>
      </c>
      <c r="O418" s="67">
        <f>(K417/N418)</f>
        <v>7964.1549614908481</v>
      </c>
      <c r="P418" s="68">
        <f>(K418/N418)</f>
        <v>2663.725455291567</v>
      </c>
      <c r="Q418" s="68">
        <f>(K419/N418)</f>
        <v>1.0009485188735767</v>
      </c>
    </row>
    <row r="419" spans="9:32" x14ac:dyDescent="0.25">
      <c r="I419" s="108" t="s">
        <v>67</v>
      </c>
      <c r="J419" s="110">
        <f>(AA407)</f>
        <v>3.1651413598057538</v>
      </c>
      <c r="K419" s="110">
        <f>(AF407)</f>
        <v>3.665642839380872</v>
      </c>
      <c r="L419" s="109">
        <f>(AK407)</f>
        <v>1.3313162617578389</v>
      </c>
      <c r="M419" s="107"/>
      <c r="N419" s="109">
        <f>(L416)</f>
        <v>1.3059022778481886</v>
      </c>
      <c r="O419" s="67">
        <f>(L417/N419)</f>
        <v>2.4237199164865091</v>
      </c>
      <c r="P419" s="68">
        <f>(L418/N419)</f>
        <v>1757.3951243678198</v>
      </c>
      <c r="Q419" s="68">
        <f>(L419/N419)</f>
        <v>1.019460861919566</v>
      </c>
    </row>
    <row r="420" spans="9:32" x14ac:dyDescent="0.25">
      <c r="I420" s="111"/>
      <c r="J420" s="111"/>
      <c r="K420" s="111"/>
      <c r="L420" s="111"/>
      <c r="M420" s="107"/>
      <c r="N420" s="107"/>
      <c r="O420" s="107"/>
      <c r="P420" s="107"/>
      <c r="Q420" s="107"/>
    </row>
    <row r="424" spans="9:32" x14ac:dyDescent="0.25">
      <c r="I424" s="114" t="s">
        <v>128</v>
      </c>
    </row>
    <row r="425" spans="9:32" x14ac:dyDescent="0.25">
      <c r="I425" s="114" t="s">
        <v>125</v>
      </c>
      <c r="J425" s="152" t="s">
        <v>47</v>
      </c>
      <c r="K425" s="153"/>
      <c r="L425" s="154"/>
      <c r="M425" s="43"/>
      <c r="N425" s="43"/>
      <c r="O425" s="152" t="s">
        <v>72</v>
      </c>
      <c r="P425" s="153"/>
      <c r="Q425" s="154"/>
      <c r="R425" s="43"/>
      <c r="S425" s="43"/>
      <c r="T425" s="152" t="s">
        <v>73</v>
      </c>
      <c r="U425" s="153"/>
      <c r="V425" s="154"/>
      <c r="W425" s="43"/>
      <c r="X425" s="43"/>
      <c r="Y425" s="152" t="s">
        <v>74</v>
      </c>
      <c r="Z425" s="153"/>
      <c r="AA425" s="154"/>
      <c r="AB425" s="55"/>
      <c r="AC425" s="43"/>
      <c r="AD425" s="152" t="s">
        <v>80</v>
      </c>
      <c r="AE425" s="154"/>
      <c r="AF425" s="59"/>
    </row>
    <row r="426" spans="9:32" ht="15.75" thickBot="1" x14ac:dyDescent="0.3">
      <c r="I426" s="43"/>
      <c r="J426" s="44" t="s">
        <v>48</v>
      </c>
      <c r="K426" s="44" t="s">
        <v>49</v>
      </c>
      <c r="L426" s="44" t="s">
        <v>50</v>
      </c>
      <c r="M426" s="43"/>
      <c r="N426" s="43"/>
      <c r="O426" s="43"/>
      <c r="P426" s="43"/>
      <c r="Q426" s="43"/>
      <c r="R426" s="43"/>
      <c r="S426" s="43"/>
      <c r="T426" s="44" t="s">
        <v>38</v>
      </c>
      <c r="U426" s="44" t="s">
        <v>39</v>
      </c>
      <c r="V426" s="44" t="s">
        <v>41</v>
      </c>
      <c r="W426" s="43"/>
      <c r="X426" s="43"/>
      <c r="Y426" s="63" t="s">
        <v>75</v>
      </c>
      <c r="Z426" s="63" t="s">
        <v>76</v>
      </c>
      <c r="AA426" s="63" t="s">
        <v>77</v>
      </c>
      <c r="AB426" s="61" t="s">
        <v>55</v>
      </c>
      <c r="AC426" s="43"/>
      <c r="AD426" s="63" t="s">
        <v>122</v>
      </c>
      <c r="AE426" s="58">
        <f>(AE355)</f>
        <v>78650999.834641665</v>
      </c>
      <c r="AF426" s="42"/>
    </row>
    <row r="427" spans="9:32" ht="16.5" thickTop="1" thickBot="1" x14ac:dyDescent="0.3">
      <c r="I427" s="43"/>
      <c r="J427" s="100">
        <f>(J305)</f>
        <v>8000</v>
      </c>
      <c r="K427" s="100">
        <f t="shared" ref="K427:L427" si="323">(K305)</f>
        <v>5000</v>
      </c>
      <c r="L427" s="100">
        <f t="shared" si="323"/>
        <v>1</v>
      </c>
      <c r="M427" s="43"/>
      <c r="N427" s="63" t="s">
        <v>75</v>
      </c>
      <c r="O427" s="101">
        <f>(O417)</f>
        <v>4123.2536649631511</v>
      </c>
      <c r="P427" s="101">
        <f t="shared" ref="P427:Q427" si="324">(P417)</f>
        <v>7.0735602017225574</v>
      </c>
      <c r="Q427" s="101">
        <f t="shared" si="324"/>
        <v>0.4474608640547057</v>
      </c>
      <c r="R427" s="43"/>
      <c r="S427" s="43"/>
      <c r="T427" s="62">
        <f>(O397)</f>
        <v>3.9840415003360982E-2</v>
      </c>
      <c r="U427" s="62">
        <f t="shared" ref="U427:U436" si="325">(P397)</f>
        <v>0.55569152009197065</v>
      </c>
      <c r="V427" s="62">
        <f t="shared" ref="V427:V436" si="326">(Q397)</f>
        <v>3.0197406042647493E-3</v>
      </c>
      <c r="W427" s="43"/>
      <c r="X427" s="43"/>
      <c r="Y427" s="74">
        <f>((J427 - O427)^2 + (K427 - P427)^2 + (L427 - Q427)^2) * T427</f>
        <v>1591962.3019909589</v>
      </c>
      <c r="Z427" s="74">
        <f>((J427 -O428)^2 + (K427 - P428)^2 + (L427 - Q428)^2) * U427</f>
        <v>3033777.6351279486</v>
      </c>
      <c r="AA427" s="75">
        <f>((J427 -O429)^2 + (K427 - P429)^2 + (L427 - Q429)^2) * V427</f>
        <v>224897.33377926904</v>
      </c>
      <c r="AB427" s="76">
        <f>SUM(Y427:AA427)</f>
        <v>4850637.2708981764</v>
      </c>
      <c r="AC427" s="43"/>
      <c r="AD427" s="63" t="s">
        <v>129</v>
      </c>
      <c r="AE427" s="102">
        <f>(AB437)</f>
        <v>99191327.773033008</v>
      </c>
      <c r="AF427" s="42"/>
    </row>
    <row r="428" spans="9:32" ht="16.5" thickTop="1" thickBot="1" x14ac:dyDescent="0.3">
      <c r="I428" s="43"/>
      <c r="J428" s="100">
        <f t="shared" ref="J428:L428" si="327">(J306)</f>
        <v>4000</v>
      </c>
      <c r="K428" s="100">
        <f t="shared" si="327"/>
        <v>3000</v>
      </c>
      <c r="L428" s="100">
        <f t="shared" si="327"/>
        <v>1</v>
      </c>
      <c r="M428" s="43"/>
      <c r="N428" s="63" t="s">
        <v>76</v>
      </c>
      <c r="O428" s="101">
        <f t="shared" ref="O428:P428" si="328">(O418)</f>
        <v>7964.1549614908481</v>
      </c>
      <c r="P428" s="101">
        <f t="shared" si="328"/>
        <v>2663.725455291567</v>
      </c>
      <c r="Q428" s="101">
        <f>(Q418)</f>
        <v>1.0009485188735767</v>
      </c>
      <c r="R428" s="43"/>
      <c r="S428" s="43"/>
      <c r="T428" s="62">
        <f t="shared" ref="T428:T436" si="329">(O398)</f>
        <v>0.89003461671041906</v>
      </c>
      <c r="U428" s="62">
        <f t="shared" si="325"/>
        <v>9.1136732162447299E-4</v>
      </c>
      <c r="V428" s="62">
        <f t="shared" si="326"/>
        <v>6.9667909357655109E-4</v>
      </c>
      <c r="W428" s="43"/>
      <c r="X428" s="43"/>
      <c r="Y428" s="74">
        <f>((J428-O427)^2 + (K428-P427)^2 + (L428-Q427)^2) * T428</f>
        <v>7986103.0051249051</v>
      </c>
      <c r="Z428" s="74">
        <f>((J428 -O428)^2 + (K428 - P428)^2 + (L428 - Q428)^2) * U428</f>
        <v>14424.762093355681</v>
      </c>
      <c r="AA428" s="75">
        <f>((J428 -O429)^2 + (K428 - P429)^2 + (L428 - Q429)^2) * V428</f>
        <v>12209.080262368554</v>
      </c>
      <c r="AB428" s="76">
        <f t="shared" ref="AB428:AB436" si="330">SUM(Y428:AA428)</f>
        <v>8012736.8474806296</v>
      </c>
      <c r="AC428" s="43"/>
      <c r="AD428" s="63" t="s">
        <v>130</v>
      </c>
      <c r="AE428" s="58">
        <f>(AE426-AE427)</f>
        <v>-20540327.938391343</v>
      </c>
      <c r="AF428" s="42"/>
    </row>
    <row r="429" spans="9:32" ht="16.5" thickTop="1" thickBot="1" x14ac:dyDescent="0.3">
      <c r="I429" s="43"/>
      <c r="J429" s="100">
        <f t="shared" ref="J429:L429" si="331">(J307)</f>
        <v>5000</v>
      </c>
      <c r="K429" s="100">
        <f t="shared" si="331"/>
        <v>2000</v>
      </c>
      <c r="L429" s="100">
        <f t="shared" si="331"/>
        <v>1</v>
      </c>
      <c r="M429" s="43"/>
      <c r="N429" s="63" t="s">
        <v>77</v>
      </c>
      <c r="O429" s="101">
        <f t="shared" ref="O429:Q429" si="332">(O419)</f>
        <v>2.4237199164865091</v>
      </c>
      <c r="P429" s="101">
        <f t="shared" si="332"/>
        <v>1757.3951243678198</v>
      </c>
      <c r="Q429" s="101">
        <f t="shared" si="332"/>
        <v>1.019460861919566</v>
      </c>
      <c r="R429" s="43"/>
      <c r="S429" s="43"/>
      <c r="T429" s="62">
        <f t="shared" si="329"/>
        <v>0.83567039018048539</v>
      </c>
      <c r="U429" s="62">
        <f t="shared" si="325"/>
        <v>4.017862513154352E-3</v>
      </c>
      <c r="V429" s="62">
        <f t="shared" si="326"/>
        <v>5.0459970402455263E-4</v>
      </c>
      <c r="W429" s="43"/>
      <c r="X429" s="43"/>
      <c r="Y429" s="74">
        <f>((J429 - O427)^2 + (K429 - P427)^2 + (L429 -Q427)^2) * T429</f>
        <v>3961445.5414340356</v>
      </c>
      <c r="Z429" s="74">
        <f>((J429 -O428)^2 + (K429 - P428)^2 + (L429 - Q428)^2) * U429</f>
        <v>37071.797336798991</v>
      </c>
      <c r="AA429" s="75">
        <f>((J429 -O429)^2 + (K429 - P429)^2 + (L429 - Q429)^2) * V429</f>
        <v>12632.464769707767</v>
      </c>
      <c r="AB429" s="76">
        <f t="shared" si="330"/>
        <v>4011149.8035405427</v>
      </c>
      <c r="AC429" s="43"/>
      <c r="AD429" s="43"/>
      <c r="AE429" s="43"/>
      <c r="AF429" s="43"/>
    </row>
    <row r="430" spans="9:32" ht="16.5" thickTop="1" thickBot="1" x14ac:dyDescent="0.3">
      <c r="I430" s="43"/>
      <c r="J430" s="100">
        <f t="shared" ref="J430:L430" si="333">(J308)</f>
        <v>2000</v>
      </c>
      <c r="K430" s="100">
        <f t="shared" si="333"/>
        <v>1000</v>
      </c>
      <c r="L430" s="100">
        <f t="shared" si="333"/>
        <v>1</v>
      </c>
      <c r="M430" s="43"/>
      <c r="N430" s="43"/>
      <c r="O430" s="55"/>
      <c r="P430" s="55"/>
      <c r="Q430" s="55"/>
      <c r="R430" s="43"/>
      <c r="S430" s="43"/>
      <c r="T430" s="62">
        <f t="shared" si="329"/>
        <v>0.12923025897086818</v>
      </c>
      <c r="U430" s="62">
        <f t="shared" si="325"/>
        <v>4.735567626775853E-3</v>
      </c>
      <c r="V430" s="62">
        <f t="shared" si="326"/>
        <v>0.32683910095968199</v>
      </c>
      <c r="W430" s="43"/>
      <c r="X430" s="43"/>
      <c r="Y430" s="74">
        <f>((J430-O427)^2 + (K430-P427)^2 + (L430-Q427)^2) * T430</f>
        <v>710005.1735887276</v>
      </c>
      <c r="Z430" s="74">
        <f>((J430 -O428)^2 + (K430 - P428)^2 + (L430 - Q428)^2) * U430</f>
        <v>181557.52769049708</v>
      </c>
      <c r="AA430" s="75">
        <f>((J430 -O429)^2 + (K430 - P429)^2 + (L430 - Q429)^2) * V430</f>
        <v>1491680.050320209</v>
      </c>
      <c r="AB430" s="76">
        <f t="shared" si="330"/>
        <v>2383242.7515994338</v>
      </c>
      <c r="AC430" s="43"/>
      <c r="AD430" s="43"/>
      <c r="AE430" s="43"/>
      <c r="AF430" s="43"/>
    </row>
    <row r="431" spans="9:32" ht="16.5" thickTop="1" thickBot="1" x14ac:dyDescent="0.3">
      <c r="I431" s="43"/>
      <c r="J431" s="100">
        <f t="shared" ref="J431:L431" si="334">(J309)</f>
        <v>500</v>
      </c>
      <c r="K431" s="100">
        <f t="shared" si="334"/>
        <v>2000</v>
      </c>
      <c r="L431" s="100">
        <f t="shared" si="334"/>
        <v>1</v>
      </c>
      <c r="M431" s="43"/>
      <c r="N431" s="43"/>
      <c r="O431" s="55"/>
      <c r="P431" s="55"/>
      <c r="Q431" s="55"/>
      <c r="R431" s="43"/>
      <c r="S431" s="43"/>
      <c r="T431" s="62">
        <f t="shared" si="329"/>
        <v>4.5027465039517177E-4</v>
      </c>
      <c r="U431" s="62">
        <f t="shared" si="325"/>
        <v>3.156473783558567E-5</v>
      </c>
      <c r="V431" s="62">
        <f t="shared" si="326"/>
        <v>0.94704442140622302</v>
      </c>
      <c r="W431" s="43"/>
      <c r="X431" s="43"/>
      <c r="Y431" s="74">
        <f>((J431 - O427)^2 + (K431 -P427)^2 + (L431 - Q427)^2) * T431</f>
        <v>7699.5718949267648</v>
      </c>
      <c r="Z431" s="74">
        <f>((J431 -O428)^2 + (K431 - P428)^2 + (L431 - Q428)^2) * U431</f>
        <v>1772.4907317608354</v>
      </c>
      <c r="AA431" s="75">
        <f>((J431 -O429)^2 + (K431 - P429)^2 + (L431 - Q429)^AA963) * V431</f>
        <v>290212.55784076237</v>
      </c>
      <c r="AB431" s="76">
        <f t="shared" si="330"/>
        <v>299684.62046744995</v>
      </c>
      <c r="AC431" s="43"/>
      <c r="AD431" s="152" t="s">
        <v>84</v>
      </c>
      <c r="AE431" s="153"/>
      <c r="AF431" s="154"/>
    </row>
    <row r="432" spans="9:32" ht="16.5" thickTop="1" thickBot="1" x14ac:dyDescent="0.3">
      <c r="I432" s="43"/>
      <c r="J432" s="100">
        <f t="shared" ref="J432:L432" si="335">(J310)</f>
        <v>8000</v>
      </c>
      <c r="K432" s="100">
        <f t="shared" si="335"/>
        <v>2000</v>
      </c>
      <c r="L432" s="100">
        <f t="shared" si="335"/>
        <v>1</v>
      </c>
      <c r="M432" s="43"/>
      <c r="N432" s="43"/>
      <c r="O432" s="55"/>
      <c r="P432" s="55"/>
      <c r="Q432" s="55"/>
      <c r="R432" s="43"/>
      <c r="S432" s="43"/>
      <c r="T432" s="62">
        <f t="shared" si="329"/>
        <v>9.4376864992177286E-4</v>
      </c>
      <c r="U432" s="62">
        <f t="shared" si="325"/>
        <v>0.92674230291026383</v>
      </c>
      <c r="V432" s="62">
        <f t="shared" si="326"/>
        <v>4.3621071778148869E-5</v>
      </c>
      <c r="W432" s="43"/>
      <c r="X432" s="43"/>
      <c r="Y432" s="74">
        <f>((J432-O427)^2 + (K432-P427)^2 + (L432-Q427)^2) * T432</f>
        <v>17932.470960271363</v>
      </c>
      <c r="Z432" s="74">
        <f>((J432 -O428)^2 + (K432 - P428)^2 + (L432 - Q428)^2) * U432</f>
        <v>409449.8986862856</v>
      </c>
      <c r="AA432" s="75">
        <f>((J432 -O429)^2 + (K432 - P429)^2 + (L432 - Q429)^2) * V432</f>
        <v>2792.6246568032775</v>
      </c>
      <c r="AB432" s="76">
        <f t="shared" si="330"/>
        <v>430174.99430336023</v>
      </c>
      <c r="AC432" s="43"/>
      <c r="AD432" s="152" t="s">
        <v>85</v>
      </c>
      <c r="AE432" s="153"/>
      <c r="AF432" s="154"/>
    </row>
    <row r="433" spans="9:32" ht="16.5" thickTop="1" thickBot="1" x14ac:dyDescent="0.3">
      <c r="I433" s="43"/>
      <c r="J433" s="100">
        <f t="shared" ref="J433:L433" si="336">(J311)</f>
        <v>3000</v>
      </c>
      <c r="K433" s="100">
        <f t="shared" si="336"/>
        <v>2000</v>
      </c>
      <c r="L433" s="100">
        <f t="shared" si="336"/>
        <v>2</v>
      </c>
      <c r="M433" s="43"/>
      <c r="N433" s="43"/>
      <c r="O433" s="55"/>
      <c r="P433" s="55"/>
      <c r="Q433" s="55"/>
      <c r="R433" s="43"/>
      <c r="S433" s="43"/>
      <c r="T433" s="62">
        <f t="shared" si="329"/>
        <v>0.61096858519859876</v>
      </c>
      <c r="U433" s="62">
        <f t="shared" si="325"/>
        <v>3.4736366070624121E-3</v>
      </c>
      <c r="V433" s="62">
        <f t="shared" si="326"/>
        <v>2.5413983909650485E-2</v>
      </c>
      <c r="W433" s="43"/>
      <c r="X433" s="43"/>
      <c r="Y433" s="74">
        <f>((J433 - O427)^2 + (K433 - P427)^2 + (L433 - Q427)^2) * T433</f>
        <v>3197477.8194019138</v>
      </c>
      <c r="Z433" s="74">
        <f>((J433 -O428)^2 + (K433 - P428)^2 + (L433 - Q428)^2) * U433</f>
        <v>87130.501699941291</v>
      </c>
      <c r="AA433" s="75">
        <f>((J433 -O429)^2 + (K433 - P429)^2 + (L433 - Q429)^2) * V433</f>
        <v>229852.24468493575</v>
      </c>
      <c r="AB433" s="76">
        <f t="shared" si="330"/>
        <v>3514460.5657867906</v>
      </c>
      <c r="AC433" s="43"/>
      <c r="AD433" s="43"/>
      <c r="AE433" s="43"/>
      <c r="AF433" s="43"/>
    </row>
    <row r="434" spans="9:32" ht="16.5" thickTop="1" thickBot="1" x14ac:dyDescent="0.3">
      <c r="I434" s="43"/>
      <c r="J434" s="100">
        <f t="shared" ref="J434:L434" si="337">(J312)</f>
        <v>7000</v>
      </c>
      <c r="K434" s="100">
        <f t="shared" si="337"/>
        <v>3000</v>
      </c>
      <c r="L434" s="100">
        <f t="shared" si="337"/>
        <v>1</v>
      </c>
      <c r="M434" s="43"/>
      <c r="N434" s="43"/>
      <c r="O434" s="55"/>
      <c r="P434" s="55"/>
      <c r="Q434" s="55"/>
      <c r="R434" s="43"/>
      <c r="S434" s="43"/>
      <c r="T434" s="62">
        <f t="shared" si="329"/>
        <v>1.1598276433439912E-2</v>
      </c>
      <c r="U434" s="62">
        <f t="shared" si="325"/>
        <v>0.76742456149504124</v>
      </c>
      <c r="V434" s="62">
        <f t="shared" si="326"/>
        <v>2.6494034817111452E-4</v>
      </c>
      <c r="W434" s="43"/>
      <c r="X434" s="43"/>
      <c r="Y434" s="74">
        <f>((J434-O427)^2 + (K434-P427)^2 + (L434-Q427)^2) * T434</f>
        <v>199876.32738122941</v>
      </c>
      <c r="Z434" s="74">
        <f>((J434 -O428)^2 + (K434 - P428)^2 + (L434 - Q428)^2) * U434</f>
        <v>800174.68030590808</v>
      </c>
      <c r="AA434" s="75">
        <f>((J434 -O429)^2 + (K434 - P429)^2 + (L434 - Q429)^2) * V434</f>
        <v>13382.174256053018</v>
      </c>
      <c r="AB434" s="76">
        <f t="shared" si="330"/>
        <v>1013433.1819431905</v>
      </c>
      <c r="AC434" s="43"/>
      <c r="AD434" s="43"/>
      <c r="AE434" s="43"/>
      <c r="AF434" s="43"/>
    </row>
    <row r="435" spans="9:32" ht="16.5" thickTop="1" thickBot="1" x14ac:dyDescent="0.3">
      <c r="I435" s="43"/>
      <c r="J435" s="100">
        <f t="shared" ref="J435:L435" si="338">(J313)</f>
        <v>7000</v>
      </c>
      <c r="K435" s="100">
        <f t="shared" si="338"/>
        <v>2000</v>
      </c>
      <c r="L435" s="100">
        <f t="shared" si="338"/>
        <v>1</v>
      </c>
      <c r="M435" s="43"/>
      <c r="N435" s="43"/>
      <c r="O435" s="55"/>
      <c r="P435" s="55"/>
      <c r="Q435" s="55"/>
      <c r="R435" s="43"/>
      <c r="S435" s="43"/>
      <c r="T435" s="62">
        <f t="shared" si="329"/>
        <v>2.0134289038592691E-2</v>
      </c>
      <c r="U435" s="62">
        <f t="shared" si="325"/>
        <v>0.70013676412996084</v>
      </c>
      <c r="V435" s="62">
        <f t="shared" si="326"/>
        <v>4.5637349145438098E-4</v>
      </c>
      <c r="W435" s="43"/>
      <c r="X435" s="43"/>
      <c r="Y435" s="74">
        <f>((J435 - O427)^2 + (K435 - P427)^2 + (L435 - Q427)^2) * T435</f>
        <v>246593.20652371194</v>
      </c>
      <c r="Z435" s="74">
        <f>((J435 -O428)^2 + (K435 - P428)^2 + (L435 - Q428)^2) * U435</f>
        <v>959275.7729664431</v>
      </c>
      <c r="AA435" s="75">
        <f>((J435 -O429)^2 + (K435 - P429)^2 + (L435 - Q429)^2) * V435</f>
        <v>22373.67889302173</v>
      </c>
      <c r="AB435" s="76">
        <f t="shared" si="330"/>
        <v>1228242.6583831769</v>
      </c>
      <c r="AC435" s="43"/>
      <c r="AD435" s="155" t="s">
        <v>86</v>
      </c>
      <c r="AE435" s="155"/>
      <c r="AF435" s="43"/>
    </row>
    <row r="436" spans="9:32" ht="16.5" thickTop="1" thickBot="1" x14ac:dyDescent="0.3">
      <c r="I436" s="43"/>
      <c r="J436" s="100">
        <f t="shared" ref="J436:L436" si="339">(J314)</f>
        <v>10000</v>
      </c>
      <c r="K436" s="100">
        <f t="shared" si="339"/>
        <v>2000</v>
      </c>
      <c r="L436" s="100">
        <f t="shared" si="339"/>
        <v>1</v>
      </c>
      <c r="M436" s="43"/>
      <c r="N436" s="43"/>
      <c r="O436" s="55"/>
      <c r="P436" s="55"/>
      <c r="Q436" s="55"/>
      <c r="R436" s="43"/>
      <c r="S436" s="43"/>
      <c r="T436" s="62">
        <f t="shared" si="329"/>
        <v>1.5301899771073017E-2</v>
      </c>
      <c r="U436" s="62">
        <f t="shared" si="325"/>
        <v>0.69900405534012056</v>
      </c>
      <c r="V436" s="62">
        <f t="shared" si="326"/>
        <v>1.6188172593632106E-3</v>
      </c>
      <c r="W436" s="43"/>
      <c r="X436" s="43"/>
      <c r="Y436" s="74">
        <f>((J436-O427)^2 + (K436-P427)^2 + (L436-Q427)^2) * T436</f>
        <v>589244.08106888365</v>
      </c>
      <c r="Z436" s="74">
        <f t="shared" ref="Z436" si="340">((J436 -O437)^2 + (K436 - P437)^2 + (L436 - Q437)^2) * U436</f>
        <v>72696422.454376593</v>
      </c>
      <c r="AA436" s="75">
        <f>((J436 -O429)^2 + (K436 - P429)^2 + (L436 - Q429)^2) * V436</f>
        <v>161898.54318477848</v>
      </c>
      <c r="AB436" s="76">
        <f t="shared" si="330"/>
        <v>73447565.078630254</v>
      </c>
      <c r="AC436" s="43"/>
      <c r="AD436" s="155"/>
      <c r="AE436" s="155"/>
      <c r="AF436" s="43"/>
    </row>
    <row r="437" spans="9:32" ht="16.5" thickTop="1" thickBot="1" x14ac:dyDescent="0.3"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72" t="s">
        <v>55</v>
      </c>
      <c r="AB437" s="73">
        <f>SUM(AB427:AB436)</f>
        <v>99191327.773033008</v>
      </c>
      <c r="AC437" s="43"/>
      <c r="AD437" s="155"/>
      <c r="AE437" s="155"/>
      <c r="AF437" s="43"/>
    </row>
    <row r="438" spans="9:32" ht="15.75" thickTop="1" x14ac:dyDescent="0.25">
      <c r="I438" s="43"/>
      <c r="J438" s="43"/>
      <c r="K438" s="43"/>
      <c r="L438" s="43"/>
      <c r="M438" s="156" t="s">
        <v>78</v>
      </c>
      <c r="N438" s="157"/>
      <c r="O438" s="157"/>
      <c r="P438" s="157"/>
      <c r="Q438" s="157"/>
      <c r="R438" s="157"/>
      <c r="S438" s="157"/>
      <c r="T438" s="158"/>
      <c r="U438" s="43"/>
      <c r="V438" s="43"/>
      <c r="W438" s="43"/>
      <c r="X438" s="43"/>
      <c r="Y438" s="43"/>
      <c r="Z438" s="43"/>
      <c r="AA438" s="43"/>
      <c r="AB438" s="43"/>
      <c r="AC438" s="43"/>
      <c r="AD438" s="162" t="s">
        <v>87</v>
      </c>
      <c r="AE438" s="162"/>
      <c r="AF438" s="43"/>
    </row>
    <row r="439" spans="9:32" ht="15.75" thickBot="1" x14ac:dyDescent="0.3">
      <c r="I439" s="43"/>
      <c r="J439" s="43"/>
      <c r="K439" s="43"/>
      <c r="L439" s="43"/>
      <c r="M439" s="159"/>
      <c r="N439" s="160"/>
      <c r="O439" s="160"/>
      <c r="P439" s="160"/>
      <c r="Q439" s="160"/>
      <c r="R439" s="160"/>
      <c r="S439" s="160"/>
      <c r="T439" s="161"/>
      <c r="U439" s="43"/>
      <c r="V439" s="43"/>
      <c r="W439" s="43"/>
      <c r="X439" s="43"/>
      <c r="Y439" s="43"/>
      <c r="Z439" s="43"/>
      <c r="AA439" s="43"/>
      <c r="AB439" s="43"/>
      <c r="AC439" s="43"/>
      <c r="AD439" s="155" t="s">
        <v>88</v>
      </c>
      <c r="AE439" s="155"/>
      <c r="AF439" s="43"/>
    </row>
    <row r="440" spans="9:32" ht="15.75" thickTop="1" x14ac:dyDescent="0.25"/>
    <row r="443" spans="9:32" x14ac:dyDescent="0.25">
      <c r="I443" s="83" t="s">
        <v>131</v>
      </c>
      <c r="J443" s="83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</row>
    <row r="444" spans="9:32" x14ac:dyDescent="0.25">
      <c r="I444" s="83" t="s">
        <v>79</v>
      </c>
      <c r="J444" s="83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</row>
    <row r="445" spans="9:32" x14ac:dyDescent="0.25">
      <c r="I445" s="115" t="s">
        <v>132</v>
      </c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</row>
    <row r="446" spans="9:32" x14ac:dyDescent="0.25"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</row>
    <row r="447" spans="9:32" x14ac:dyDescent="0.25">
      <c r="I447" s="78"/>
      <c r="J447" s="172" t="s">
        <v>47</v>
      </c>
      <c r="K447" s="173"/>
      <c r="L447" s="174"/>
      <c r="M447" s="78"/>
      <c r="N447" s="78"/>
      <c r="O447" s="172" t="s">
        <v>72</v>
      </c>
      <c r="P447" s="173"/>
      <c r="Q447" s="174"/>
      <c r="R447" s="78"/>
      <c r="S447" s="78"/>
      <c r="T447" s="172" t="s">
        <v>90</v>
      </c>
      <c r="U447" s="173"/>
      <c r="V447" s="174"/>
      <c r="W447" s="88"/>
      <c r="X447" s="78"/>
      <c r="Y447" s="172" t="s">
        <v>92</v>
      </c>
      <c r="Z447" s="173"/>
      <c r="AA447" s="174"/>
    </row>
    <row r="448" spans="9:32" x14ac:dyDescent="0.25">
      <c r="I448" s="78"/>
      <c r="J448" s="89" t="s">
        <v>48</v>
      </c>
      <c r="K448" s="89" t="s">
        <v>49</v>
      </c>
      <c r="L448" s="89" t="s">
        <v>50</v>
      </c>
      <c r="M448" s="78"/>
      <c r="N448" s="78"/>
      <c r="O448" s="79"/>
      <c r="P448" s="79"/>
      <c r="Q448" s="79"/>
      <c r="R448" s="78"/>
      <c r="S448" s="78"/>
      <c r="T448" s="87" t="s">
        <v>75</v>
      </c>
      <c r="U448" s="87" t="s">
        <v>76</v>
      </c>
      <c r="V448" s="87" t="s">
        <v>77</v>
      </c>
      <c r="W448" s="87" t="s">
        <v>91</v>
      </c>
      <c r="X448" s="78"/>
      <c r="Y448" s="87" t="s">
        <v>93</v>
      </c>
      <c r="Z448" s="87" t="s">
        <v>94</v>
      </c>
      <c r="AA448" s="87" t="s">
        <v>95</v>
      </c>
    </row>
    <row r="449" spans="9:27" x14ac:dyDescent="0.25">
      <c r="I449" s="78"/>
      <c r="J449" s="79">
        <f>(J377)</f>
        <v>8000</v>
      </c>
      <c r="K449" s="79">
        <f t="shared" ref="K449:L449" si="341">(K377)</f>
        <v>5000</v>
      </c>
      <c r="L449" s="79">
        <f t="shared" si="341"/>
        <v>1</v>
      </c>
      <c r="M449" s="78"/>
      <c r="N449" s="78"/>
      <c r="O449" s="116">
        <f>(O427)</f>
        <v>4123.2536649631511</v>
      </c>
      <c r="P449" s="116">
        <f t="shared" ref="P449:Q449" si="342">(P427)</f>
        <v>7.0735602017225574</v>
      </c>
      <c r="Q449" s="116">
        <f t="shared" si="342"/>
        <v>0.4474608640547057</v>
      </c>
      <c r="R449" s="78"/>
      <c r="S449" s="78"/>
      <c r="T449" s="117">
        <f>((J449-O449)^2 + (K449-P449)^2 + (L449-Q449)^2) ^ (-1/(2-1))</f>
        <v>2.5025978915163561E-8</v>
      </c>
      <c r="U449" s="117">
        <f>((J449-O450)^2 + (K449-P450)^2 + (L449-Q450)^2) ^ (-1/(2-1))</f>
        <v>1.8316817740946086E-7</v>
      </c>
      <c r="V449" s="117">
        <f>((J449-O451)^2 + (K449-P451)^2 + (L449-Q451)^2) ^ (-1/(2-1))</f>
        <v>1.3427196105528521E-8</v>
      </c>
      <c r="W449" s="117">
        <f>SUM(T449:V449)</f>
        <v>2.2162135243015295E-7</v>
      </c>
      <c r="X449" s="78"/>
      <c r="Y449" s="122">
        <f>(T449/W449)</f>
        <v>0.11292223714342166</v>
      </c>
      <c r="Z449" s="122">
        <f>(U449/W449)</f>
        <v>0.82649156049703676</v>
      </c>
      <c r="AA449" s="123">
        <f>(V449/W449)</f>
        <v>6.0586202359541541E-2</v>
      </c>
    </row>
    <row r="450" spans="9:27" x14ac:dyDescent="0.25">
      <c r="I450" s="78"/>
      <c r="J450" s="79">
        <f t="shared" ref="J450:L450" si="343">(J378)</f>
        <v>4000</v>
      </c>
      <c r="K450" s="79">
        <f t="shared" si="343"/>
        <v>3000</v>
      </c>
      <c r="L450" s="79">
        <f t="shared" si="343"/>
        <v>1</v>
      </c>
      <c r="M450" s="78"/>
      <c r="N450" s="78"/>
      <c r="O450" s="116">
        <f t="shared" ref="O450:Q450" si="344">(O428)</f>
        <v>7964.1549614908481</v>
      </c>
      <c r="P450" s="116">
        <f t="shared" si="344"/>
        <v>2663.725455291567</v>
      </c>
      <c r="Q450" s="116">
        <f t="shared" si="344"/>
        <v>1.0009485188735767</v>
      </c>
      <c r="R450" s="78"/>
      <c r="S450" s="78"/>
      <c r="T450" s="117">
        <f>((J450-O449)^2 + (K450-P449)^2 + (L450-Q449)^2) ^ (-1/(2-1))</f>
        <v>1.1144792599585292E-7</v>
      </c>
      <c r="U450" s="117">
        <f>((J450-O450)^2 + (K450-P450)^2 + (L450-Q450)^2) ^ (-1/(2-1))</f>
        <v>6.3180752356689891E-8</v>
      </c>
      <c r="V450" s="117">
        <f>((J450-O451)^2 + (K450-P451)^2 + (L450-Q451)^2) ^ (-1/(2-1))</f>
        <v>5.7062373135828319E-8</v>
      </c>
      <c r="W450" s="117">
        <f t="shared" ref="W450:W458" si="345">SUM(T450:V450)</f>
        <v>2.3169105148837112E-7</v>
      </c>
      <c r="X450" s="78"/>
      <c r="Y450" s="122">
        <f t="shared" ref="Y450:Y458" si="346">(T450/W450)</f>
        <v>0.48101955289130638</v>
      </c>
      <c r="Z450" s="122">
        <f t="shared" ref="Z450:Z458" si="347">(U450/W450)</f>
        <v>0.27269396876064078</v>
      </c>
      <c r="AA450" s="123">
        <f t="shared" ref="AA450:AA458" si="348">(V450/W450)</f>
        <v>0.24628647834805287</v>
      </c>
    </row>
    <row r="451" spans="9:27" x14ac:dyDescent="0.25">
      <c r="I451" s="78"/>
      <c r="J451" s="79">
        <f t="shared" ref="J451:L451" si="349">(J379)</f>
        <v>5000</v>
      </c>
      <c r="K451" s="79">
        <f t="shared" si="349"/>
        <v>2000</v>
      </c>
      <c r="L451" s="79">
        <f t="shared" si="349"/>
        <v>1</v>
      </c>
      <c r="M451" s="78"/>
      <c r="N451" s="78"/>
      <c r="O451" s="116">
        <f t="shared" ref="O451:Q451" si="350">(O429)</f>
        <v>2.4237199164865091</v>
      </c>
      <c r="P451" s="116">
        <f t="shared" si="350"/>
        <v>1757.3951243678198</v>
      </c>
      <c r="Q451" s="116">
        <f t="shared" si="350"/>
        <v>1.019460861919566</v>
      </c>
      <c r="R451" s="78"/>
      <c r="S451" s="78"/>
      <c r="T451" s="117">
        <f>((J451-O449)^2 + (K451-P449)^2 + (L451-Q449)^2) ^ (-1/(2-1))</f>
        <v>2.1095087170577999E-7</v>
      </c>
      <c r="U451" s="117">
        <f>((J451-O450)^2 + (K451-P450)^2 + (L451-Q450)^2) ^ (-1/(2-1))</f>
        <v>1.0838056964575754E-7</v>
      </c>
      <c r="V451" s="117">
        <f>((J451-O451)^2 + (K451-P451)^2 + (L451-Q451)^2) ^ (-1/(2-1))</f>
        <v>3.9944675344321252E-8</v>
      </c>
      <c r="W451" s="117">
        <f t="shared" si="345"/>
        <v>3.5927611669585881E-7</v>
      </c>
      <c r="X451" s="78"/>
      <c r="Y451" s="122">
        <f t="shared" si="346"/>
        <v>0.58715528782103288</v>
      </c>
      <c r="Z451" s="122">
        <f t="shared" si="347"/>
        <v>0.3016637193768878</v>
      </c>
      <c r="AA451" s="123">
        <f t="shared" si="348"/>
        <v>0.11118099280207921</v>
      </c>
    </row>
    <row r="452" spans="9:27" x14ac:dyDescent="0.25">
      <c r="I452" s="78"/>
      <c r="J452" s="79">
        <f t="shared" ref="J452:L452" si="351">(J380)</f>
        <v>2000</v>
      </c>
      <c r="K452" s="79">
        <f t="shared" si="351"/>
        <v>1000</v>
      </c>
      <c r="L452" s="79">
        <f t="shared" si="351"/>
        <v>1</v>
      </c>
      <c r="M452" s="78"/>
      <c r="N452" s="78"/>
      <c r="O452" s="81"/>
      <c r="P452" s="81"/>
      <c r="Q452" s="81"/>
      <c r="R452" s="78"/>
      <c r="S452" s="78"/>
      <c r="T452" s="117">
        <f>((J452-O449)^2 + (K452-P449)^2 + (L452-Q449)^2) ^ (-1/(2-1))</f>
        <v>1.8201312297158718E-7</v>
      </c>
      <c r="U452" s="117">
        <f>((J452-O450)^2 + (K452-P450)^2 + (L452-Q450)^2) ^ (-1/(2-1))</f>
        <v>2.6083014496918146E-8</v>
      </c>
      <c r="V452" s="117">
        <f>((J452-O451)^2 + (K452-P451)^2 + (L452-Q451)^2) ^ (-1/(2-1))</f>
        <v>2.1910804591743492E-7</v>
      </c>
      <c r="W452" s="117">
        <f t="shared" si="345"/>
        <v>4.2720418338594023E-7</v>
      </c>
      <c r="X452" s="78"/>
      <c r="Y452" s="122">
        <f t="shared" si="346"/>
        <v>0.42605650892504215</v>
      </c>
      <c r="Z452" s="122">
        <f t="shared" si="347"/>
        <v>6.1055147658407895E-2</v>
      </c>
      <c r="AA452" s="123">
        <f t="shared" si="348"/>
        <v>0.51288834341654999</v>
      </c>
    </row>
    <row r="453" spans="9:27" x14ac:dyDescent="0.25">
      <c r="I453" s="78"/>
      <c r="J453" s="79">
        <f t="shared" ref="J453:L453" si="352">(J381)</f>
        <v>500</v>
      </c>
      <c r="K453" s="79">
        <f t="shared" si="352"/>
        <v>2000</v>
      </c>
      <c r="L453" s="79">
        <f t="shared" si="352"/>
        <v>1</v>
      </c>
      <c r="M453" s="78"/>
      <c r="N453" s="78"/>
      <c r="O453" s="78"/>
      <c r="P453" s="78"/>
      <c r="Q453" s="78"/>
      <c r="R453" s="78"/>
      <c r="S453" s="78"/>
      <c r="T453" s="117">
        <f>((J453-O449)^2 + (K453-P449)^2 + (L453-Q449)^2) ^ (-1/(2-1))</f>
        <v>5.8480478725298615E-8</v>
      </c>
      <c r="U453" s="117">
        <f>((J453-O450)^2 + (K453-P450)^2 + (L453-Q450)^2) ^ (-1/(2-1))</f>
        <v>1.7808125746433944E-8</v>
      </c>
      <c r="V453" s="117">
        <f>((J453-O451)^2 + (K453-P451)^2 + (L453-Q451)^2) ^ (-1/(2-1))</f>
        <v>3.2632892172614658E-6</v>
      </c>
      <c r="W453" s="117">
        <f t="shared" si="345"/>
        <v>3.3395778217331986E-6</v>
      </c>
      <c r="X453" s="78"/>
      <c r="Y453" s="122">
        <f t="shared" si="346"/>
        <v>1.7511338811966353E-2</v>
      </c>
      <c r="Z453" s="122">
        <f t="shared" si="347"/>
        <v>5.3324482006506298E-3</v>
      </c>
      <c r="AA453" s="123">
        <f t="shared" si="348"/>
        <v>0.97715621298738298</v>
      </c>
    </row>
    <row r="454" spans="9:27" x14ac:dyDescent="0.25">
      <c r="I454" s="78"/>
      <c r="J454" s="79">
        <f t="shared" ref="J454:L454" si="353">(J382)</f>
        <v>8000</v>
      </c>
      <c r="K454" s="79">
        <f t="shared" si="353"/>
        <v>2000</v>
      </c>
      <c r="L454" s="79">
        <f t="shared" si="353"/>
        <v>1</v>
      </c>
      <c r="M454" s="78"/>
      <c r="N454" s="78"/>
      <c r="O454" s="78"/>
      <c r="P454" s="78"/>
      <c r="Q454" s="78"/>
      <c r="R454" s="78"/>
      <c r="S454" s="78"/>
      <c r="T454" s="117">
        <f>((J454-O449)^2 + (K454-P449)^2 + (L454-Q449)^2) ^ (-1/(2-1))</f>
        <v>5.2629035452651934E-8</v>
      </c>
      <c r="U454" s="117">
        <f>((J454-O450)^2 + (K454-P450)^2 + (L454-Q450)^2) ^ (-1/(2-1))</f>
        <v>2.2633838862427461E-6</v>
      </c>
      <c r="V454" s="117">
        <f>((J454-O451)^2 + (K454-P451)^2 + (L454-Q451)^2) ^ (-1/(2-1))</f>
        <v>1.5620098344358953E-8</v>
      </c>
      <c r="W454" s="117">
        <f t="shared" si="345"/>
        <v>2.3316330200397569E-6</v>
      </c>
      <c r="X454" s="78"/>
      <c r="Y454" s="122">
        <f t="shared" si="346"/>
        <v>2.2571749070423849E-2</v>
      </c>
      <c r="Z454" s="122">
        <f t="shared" si="347"/>
        <v>0.9707290413154952</v>
      </c>
      <c r="AA454" s="123">
        <f t="shared" si="348"/>
        <v>6.6992096140809556E-3</v>
      </c>
    </row>
    <row r="455" spans="9:27" x14ac:dyDescent="0.25">
      <c r="I455" s="78"/>
      <c r="J455" s="79">
        <f t="shared" ref="J455:L455" si="354">(J383)</f>
        <v>3000</v>
      </c>
      <c r="K455" s="79">
        <f t="shared" si="354"/>
        <v>2000</v>
      </c>
      <c r="L455" s="79">
        <f t="shared" si="354"/>
        <v>2</v>
      </c>
      <c r="M455" s="78"/>
      <c r="N455" s="78"/>
      <c r="O455" s="78"/>
      <c r="P455" s="78"/>
      <c r="Q455" s="78"/>
      <c r="R455" s="78"/>
      <c r="S455" s="78"/>
      <c r="T455" s="117">
        <f>((J455-O449)^2 + (K455-P449)^2 + (L455-Q449)^2) ^ (-1/(2-1))</f>
        <v>1.9107828723355464E-7</v>
      </c>
      <c r="U455" s="117">
        <f>((J455-O450)^2 + (K455-P450)^2 + (L455-Q450)^2) ^ (-1/(2-1))</f>
        <v>3.9867056189173215E-8</v>
      </c>
      <c r="V455" s="117">
        <f>((J455-O451)^2 + (K455-P451)^2 + (L455-Q451)^2) ^ (-1/(2-1))</f>
        <v>1.1056661180092486E-7</v>
      </c>
      <c r="W455" s="117">
        <f t="shared" si="345"/>
        <v>3.4151195522365274E-7</v>
      </c>
      <c r="X455" s="78"/>
      <c r="Y455" s="122">
        <f t="shared" si="346"/>
        <v>0.55950687614557859</v>
      </c>
      <c r="Z455" s="122">
        <f t="shared" si="347"/>
        <v>0.11673692700762023</v>
      </c>
      <c r="AA455" s="123">
        <f t="shared" si="348"/>
        <v>0.32375619684680118</v>
      </c>
    </row>
    <row r="456" spans="9:27" x14ac:dyDescent="0.25">
      <c r="I456" s="78"/>
      <c r="J456" s="79">
        <f t="shared" ref="J456:L456" si="355">(J384)</f>
        <v>7000</v>
      </c>
      <c r="K456" s="79">
        <f t="shared" si="355"/>
        <v>3000</v>
      </c>
      <c r="L456" s="79">
        <f t="shared" si="355"/>
        <v>1</v>
      </c>
      <c r="M456" s="78"/>
      <c r="N456" s="78"/>
      <c r="O456" s="78"/>
      <c r="P456" s="78"/>
      <c r="Q456" s="78"/>
      <c r="R456" s="78"/>
      <c r="S456" s="78"/>
      <c r="T456" s="117">
        <f>((J456-O449)^2 + (K456-P449)^2 + (L456-Q449)^2) ^ (-1/(2-1))</f>
        <v>5.8027264085747447E-8</v>
      </c>
      <c r="U456" s="117">
        <f>((J456-O450)^2 + (K456-P450)^2 + (L456-Q450)^2) ^ (-1/(2-1))</f>
        <v>9.590712882862697E-7</v>
      </c>
      <c r="V456" s="117">
        <f>((J456-O451)^2 + (K456-P451)^2 + (L456-Q451)^2) ^ (-1/(2-1))</f>
        <v>1.979800465169379E-8</v>
      </c>
      <c r="W456" s="117">
        <f t="shared" si="345"/>
        <v>1.0368965570237109E-6</v>
      </c>
      <c r="X456" s="78"/>
      <c r="Y456" s="122">
        <f t="shared" si="346"/>
        <v>5.5962442630061247E-2</v>
      </c>
      <c r="Z456" s="122">
        <f t="shared" si="347"/>
        <v>0.9249440378499959</v>
      </c>
      <c r="AA456" s="123">
        <f t="shared" si="348"/>
        <v>1.909351951994288E-2</v>
      </c>
    </row>
    <row r="457" spans="9:27" x14ac:dyDescent="0.25">
      <c r="I457" s="78"/>
      <c r="J457" s="79">
        <f t="shared" ref="J457:L457" si="356">(J385)</f>
        <v>7000</v>
      </c>
      <c r="K457" s="79">
        <f t="shared" si="356"/>
        <v>2000</v>
      </c>
      <c r="L457" s="79">
        <f t="shared" si="356"/>
        <v>1</v>
      </c>
      <c r="M457" s="78"/>
      <c r="N457" s="78"/>
      <c r="O457" s="78"/>
      <c r="P457" s="78"/>
      <c r="Q457" s="78"/>
      <c r="R457" s="78"/>
      <c r="S457" s="78"/>
      <c r="T457" s="117">
        <f>((J457-O449)^2 + (K457-P449)^2 + (L457-Q449)^2) ^ (-1/(2-1))</f>
        <v>8.1649812346540117E-8</v>
      </c>
      <c r="U457" s="117">
        <f>((J457-O450)^2 + (K457-P450)^2 + (L457-Q450)^2) ^ (-1/(2-1))</f>
        <v>7.2985973779455878E-7</v>
      </c>
      <c r="V457" s="117">
        <f>((J457-O451)^2 + (K457-P451)^2 + (L457-Q451)^2) ^ (-1/(2-1))</f>
        <v>2.0397784988177434E-8</v>
      </c>
      <c r="W457" s="117">
        <f t="shared" si="345"/>
        <v>8.3190733512927624E-7</v>
      </c>
      <c r="X457" s="78"/>
      <c r="Y457" s="122">
        <f t="shared" si="346"/>
        <v>9.814772499133205E-2</v>
      </c>
      <c r="Z457" s="122">
        <f t="shared" si="347"/>
        <v>0.87733297565063595</v>
      </c>
      <c r="AA457" s="123">
        <f t="shared" si="348"/>
        <v>2.4519299358032071E-2</v>
      </c>
    </row>
    <row r="458" spans="9:27" x14ac:dyDescent="0.25">
      <c r="I458" s="78"/>
      <c r="J458" s="79">
        <f t="shared" ref="J458:L458" si="357">(J386)</f>
        <v>10000</v>
      </c>
      <c r="K458" s="79">
        <f t="shared" si="357"/>
        <v>2000</v>
      </c>
      <c r="L458" s="79">
        <f t="shared" si="357"/>
        <v>1</v>
      </c>
      <c r="M458" s="78"/>
      <c r="N458" s="78"/>
      <c r="O458" s="78"/>
      <c r="P458" s="78"/>
      <c r="Q458" s="78"/>
      <c r="R458" s="78"/>
      <c r="S458" s="78"/>
      <c r="T458" s="117">
        <f>((J458-O449)^2 + (K458-P449)^2 + (L458-Q449)^2) ^ (-1/(2-1))</f>
        <v>2.5968694913855569E-8</v>
      </c>
      <c r="U458" s="117">
        <f>((J458-O450)^2 + (K458-P450)^2 + (L458-Q450)^2) ^ (-1/(2-1))</f>
        <v>2.1809316128982113E-7</v>
      </c>
      <c r="V458" s="117">
        <f>((J458-O451)^2 + (K458-P451)^2 + (L458-Q451)^2) ^ (-1/(2-1))</f>
        <v>9.9989612476970721E-9</v>
      </c>
      <c r="W458" s="117">
        <f t="shared" si="345"/>
        <v>2.5406081745137373E-7</v>
      </c>
      <c r="X458" s="78"/>
      <c r="Y458" s="122">
        <f t="shared" si="346"/>
        <v>0.10221448224233112</v>
      </c>
      <c r="Z458" s="122">
        <f t="shared" si="347"/>
        <v>0.85842895208177206</v>
      </c>
      <c r="AA458" s="123">
        <f t="shared" si="348"/>
        <v>3.9356565675897015E-2</v>
      </c>
    </row>
    <row r="459" spans="9:27" x14ac:dyDescent="0.25"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</row>
    <row r="460" spans="9:27" x14ac:dyDescent="0.25">
      <c r="I460" s="78"/>
      <c r="J460" s="78"/>
      <c r="K460" s="78"/>
      <c r="L460" s="78"/>
      <c r="M460" s="78"/>
      <c r="N460" s="175" t="s">
        <v>109</v>
      </c>
      <c r="O460" s="176"/>
      <c r="P460" s="176"/>
      <c r="Q460" s="176"/>
      <c r="R460" s="176"/>
      <c r="S460" s="177"/>
      <c r="T460" s="78"/>
      <c r="U460" s="78"/>
      <c r="V460" s="78"/>
      <c r="W460" s="78"/>
      <c r="X460" s="78"/>
      <c r="Y460" s="78"/>
      <c r="Z460" s="78"/>
      <c r="AA460" s="78"/>
    </row>
    <row r="461" spans="9:27" x14ac:dyDescent="0.25">
      <c r="I461" s="78"/>
      <c r="J461" s="78"/>
      <c r="K461" s="78"/>
      <c r="L461" s="78"/>
      <c r="M461" s="78"/>
      <c r="N461" s="178"/>
      <c r="O461" s="179"/>
      <c r="P461" s="179"/>
      <c r="Q461" s="179"/>
      <c r="R461" s="179"/>
      <c r="S461" s="180"/>
      <c r="T461" s="78"/>
      <c r="U461" s="78"/>
      <c r="V461" s="78"/>
      <c r="W461" s="78"/>
      <c r="X461" s="78"/>
      <c r="Y461" s="78"/>
      <c r="Z461" s="78"/>
      <c r="AA461" s="78"/>
    </row>
    <row r="465" spans="9:37" x14ac:dyDescent="0.25">
      <c r="I465" s="118" t="s">
        <v>133</v>
      </c>
      <c r="J465" s="90"/>
      <c r="K465" s="90"/>
      <c r="L465" s="90"/>
      <c r="M465" s="90"/>
      <c r="N465" s="90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  <c r="AH465" s="90"/>
      <c r="AI465" s="90"/>
      <c r="AJ465" s="90"/>
      <c r="AK465" s="90"/>
    </row>
    <row r="466" spans="9:37" x14ac:dyDescent="0.25">
      <c r="I466" s="118" t="s">
        <v>132</v>
      </c>
      <c r="J466" s="90"/>
      <c r="K466" s="90"/>
      <c r="L466" s="90"/>
      <c r="M466" s="90"/>
      <c r="N466" s="90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  <c r="AH466" s="90"/>
      <c r="AI466" s="90"/>
      <c r="AJ466" s="90"/>
      <c r="AK466" s="90"/>
    </row>
    <row r="467" spans="9:37" x14ac:dyDescent="0.25">
      <c r="I467" s="90"/>
      <c r="J467" s="90"/>
      <c r="K467" s="90"/>
      <c r="L467" s="90"/>
      <c r="M467" s="90"/>
      <c r="N467" s="91"/>
      <c r="O467" s="163" t="s">
        <v>97</v>
      </c>
      <c r="P467" s="164"/>
      <c r="Q467" s="165"/>
      <c r="R467" s="90"/>
      <c r="S467" s="90"/>
      <c r="T467" s="163" t="s">
        <v>47</v>
      </c>
      <c r="U467" s="164"/>
      <c r="V467" s="165"/>
      <c r="W467" s="90"/>
      <c r="X467" s="91"/>
      <c r="Y467" s="163" t="s">
        <v>98</v>
      </c>
      <c r="Z467" s="164"/>
      <c r="AA467" s="165"/>
      <c r="AB467" s="90"/>
      <c r="AC467" s="91"/>
      <c r="AD467" s="163" t="s">
        <v>98</v>
      </c>
      <c r="AE467" s="164"/>
      <c r="AF467" s="165"/>
      <c r="AG467" s="90"/>
      <c r="AH467" s="92"/>
      <c r="AI467" s="163" t="s">
        <v>98</v>
      </c>
      <c r="AJ467" s="164"/>
      <c r="AK467" s="165"/>
    </row>
    <row r="468" spans="9:37" x14ac:dyDescent="0.25">
      <c r="I468" s="90"/>
      <c r="J468" s="181" t="s">
        <v>92</v>
      </c>
      <c r="K468" s="182"/>
      <c r="L468" s="183"/>
      <c r="M468" s="90"/>
      <c r="N468" s="91"/>
      <c r="O468" s="103" t="s">
        <v>38</v>
      </c>
      <c r="P468" s="103" t="s">
        <v>39</v>
      </c>
      <c r="Q468" s="103" t="s">
        <v>41</v>
      </c>
      <c r="R468" s="90"/>
      <c r="S468" s="90"/>
      <c r="T468" s="106" t="s">
        <v>48</v>
      </c>
      <c r="U468" s="106" t="s">
        <v>49</v>
      </c>
      <c r="V468" s="106" t="s">
        <v>50</v>
      </c>
      <c r="W468" s="90"/>
      <c r="X468" s="103" t="s">
        <v>38</v>
      </c>
      <c r="Y468" s="103" t="s">
        <v>99</v>
      </c>
      <c r="Z468" s="103" t="s">
        <v>102</v>
      </c>
      <c r="AA468" s="103" t="s">
        <v>103</v>
      </c>
      <c r="AB468" s="90"/>
      <c r="AC468" s="106" t="s">
        <v>39</v>
      </c>
      <c r="AD468" s="106" t="s">
        <v>104</v>
      </c>
      <c r="AE468" s="106" t="s">
        <v>100</v>
      </c>
      <c r="AF468" s="106" t="s">
        <v>105</v>
      </c>
      <c r="AG468" s="90"/>
      <c r="AH468" s="106" t="s">
        <v>41</v>
      </c>
      <c r="AI468" s="106" t="s">
        <v>106</v>
      </c>
      <c r="AJ468" s="106" t="s">
        <v>107</v>
      </c>
      <c r="AK468" s="106" t="s">
        <v>101</v>
      </c>
    </row>
    <row r="469" spans="9:37" x14ac:dyDescent="0.25">
      <c r="I469" s="90"/>
      <c r="J469" s="94">
        <f>(Y449)</f>
        <v>0.11292223714342166</v>
      </c>
      <c r="K469" s="94">
        <f t="shared" ref="K469:K478" si="358">(Z449)</f>
        <v>0.82649156049703676</v>
      </c>
      <c r="L469" s="94">
        <f>(AA449)</f>
        <v>6.0586202359541541E-2</v>
      </c>
      <c r="M469" s="98"/>
      <c r="N469" s="91"/>
      <c r="O469" s="95">
        <f>(J469^2)</f>
        <v>1.2751431641475158E-2</v>
      </c>
      <c r="P469" s="95">
        <f t="shared" ref="P469:P478" si="359">(K469^2)</f>
        <v>0.68308829957282702</v>
      </c>
      <c r="Q469" s="95">
        <f t="shared" ref="Q469:Q478" si="360">(L469^2)</f>
        <v>3.670687916351317E-3</v>
      </c>
      <c r="R469" s="90"/>
      <c r="S469" s="90"/>
      <c r="T469" s="93">
        <f>(J449)</f>
        <v>8000</v>
      </c>
      <c r="U469" s="93">
        <f t="shared" ref="U469:U478" si="361">(K449)</f>
        <v>5000</v>
      </c>
      <c r="V469" s="93">
        <f t="shared" ref="V469:V478" si="362">(L449)</f>
        <v>1</v>
      </c>
      <c r="W469" s="90"/>
      <c r="X469" s="95">
        <f>(O469)</f>
        <v>1.2751431641475158E-2</v>
      </c>
      <c r="Y469" s="96">
        <f>(X469*T469)</f>
        <v>102.01145313180126</v>
      </c>
      <c r="Z469" s="96">
        <f>(X469*U469)</f>
        <v>63.757158207375788</v>
      </c>
      <c r="AA469" s="96">
        <f>(X469*V469)</f>
        <v>1.2751431641475158E-2</v>
      </c>
      <c r="AB469" s="90"/>
      <c r="AC469" s="94">
        <f>(P469)</f>
        <v>0.68308829957282702</v>
      </c>
      <c r="AD469" s="97">
        <f>(AC469*T469)</f>
        <v>5464.7063965826164</v>
      </c>
      <c r="AE469" s="97">
        <f>(AC469*U469)</f>
        <v>3415.4414978641353</v>
      </c>
      <c r="AF469" s="97">
        <f>(AC469*V469)</f>
        <v>0.68308829957282702</v>
      </c>
      <c r="AG469" s="90"/>
      <c r="AH469" s="95">
        <f>(Q469)</f>
        <v>3.670687916351317E-3</v>
      </c>
      <c r="AI469" s="95">
        <f>(AH469*T469)</f>
        <v>29.365503330810537</v>
      </c>
      <c r="AJ469" s="95">
        <f>(AH469*U469)</f>
        <v>18.353439581756586</v>
      </c>
      <c r="AK469" s="95">
        <f>(V469*AH469)</f>
        <v>3.670687916351317E-3</v>
      </c>
    </row>
    <row r="470" spans="9:37" x14ac:dyDescent="0.25">
      <c r="I470" s="90"/>
      <c r="J470" s="94">
        <f t="shared" ref="J470:J478" si="363">(Y450)</f>
        <v>0.48101955289130638</v>
      </c>
      <c r="K470" s="94">
        <f t="shared" si="358"/>
        <v>0.27269396876064078</v>
      </c>
      <c r="L470" s="94">
        <f t="shared" ref="L470:L478" si="364">(AA450)</f>
        <v>0.24628647834805287</v>
      </c>
      <c r="M470" s="98"/>
      <c r="N470" s="91"/>
      <c r="O470" s="95">
        <f t="shared" ref="O470:O478" si="365">(J470^2)</f>
        <v>0.23137981026375229</v>
      </c>
      <c r="P470" s="95">
        <f t="shared" si="359"/>
        <v>7.4362000598429331E-2</v>
      </c>
      <c r="Q470" s="95">
        <f t="shared" si="360"/>
        <v>6.0657029417085916E-2</v>
      </c>
      <c r="R470" s="90"/>
      <c r="S470" s="90"/>
      <c r="T470" s="93">
        <f t="shared" ref="T470:T478" si="366">(J450)</f>
        <v>4000</v>
      </c>
      <c r="U470" s="93">
        <f t="shared" si="361"/>
        <v>3000</v>
      </c>
      <c r="V470" s="93">
        <f t="shared" si="362"/>
        <v>1</v>
      </c>
      <c r="W470" s="90"/>
      <c r="X470" s="95">
        <f t="shared" ref="X470:X478" si="367">(O470)</f>
        <v>0.23137981026375229</v>
      </c>
      <c r="Y470" s="96">
        <f t="shared" ref="Y470:Y478" si="368">(X470*T470)</f>
        <v>925.51924105500916</v>
      </c>
      <c r="Z470" s="96">
        <f t="shared" ref="Z470:Z478" si="369">(X470*U470)</f>
        <v>694.13943079125681</v>
      </c>
      <c r="AA470" s="96">
        <f t="shared" ref="AA470:AA478" si="370">(X470*V470)</f>
        <v>0.23137981026375229</v>
      </c>
      <c r="AB470" s="90"/>
      <c r="AC470" s="94">
        <f t="shared" ref="AC470:AC478" si="371">(P470)</f>
        <v>7.4362000598429331E-2</v>
      </c>
      <c r="AD470" s="97">
        <f t="shared" ref="AD470:AD478" si="372">(AC470*T470)</f>
        <v>297.44800239371733</v>
      </c>
      <c r="AE470" s="97">
        <f t="shared" ref="AE470:AE478" si="373">(AC470*U470)</f>
        <v>223.08600179528798</v>
      </c>
      <c r="AF470" s="97">
        <f t="shared" ref="AF470:AF478" si="374">(AC470*V470)</f>
        <v>7.4362000598429331E-2</v>
      </c>
      <c r="AG470" s="90"/>
      <c r="AH470" s="95">
        <f t="shared" ref="AH470:AH478" si="375">(Q470)</f>
        <v>6.0657029417085916E-2</v>
      </c>
      <c r="AI470" s="95">
        <f t="shared" ref="AI470:AI478" si="376">(AH470*T470)</f>
        <v>242.62811766834366</v>
      </c>
      <c r="AJ470" s="95">
        <f t="shared" ref="AJ470:AJ477" si="377">(AH470*U470)</f>
        <v>181.97108825125775</v>
      </c>
      <c r="AK470" s="95">
        <f t="shared" ref="AK470:AK478" si="378">(V470*AH470)</f>
        <v>6.0657029417085916E-2</v>
      </c>
    </row>
    <row r="471" spans="9:37" x14ac:dyDescent="0.25">
      <c r="I471" s="90"/>
      <c r="J471" s="94">
        <f t="shared" si="363"/>
        <v>0.58715528782103288</v>
      </c>
      <c r="K471" s="94">
        <f t="shared" si="358"/>
        <v>0.3016637193768878</v>
      </c>
      <c r="L471" s="94">
        <f t="shared" si="364"/>
        <v>0.11118099280207921</v>
      </c>
      <c r="M471" s="98"/>
      <c r="N471" s="91"/>
      <c r="O471" s="95">
        <f t="shared" si="365"/>
        <v>0.34475133201619995</v>
      </c>
      <c r="P471" s="95">
        <f t="shared" si="359"/>
        <v>9.1000999588297715E-2</v>
      </c>
      <c r="Q471" s="95">
        <f t="shared" si="360"/>
        <v>1.236121316045599E-2</v>
      </c>
      <c r="R471" s="90"/>
      <c r="S471" s="90"/>
      <c r="T471" s="93">
        <f t="shared" si="366"/>
        <v>5000</v>
      </c>
      <c r="U471" s="93">
        <f t="shared" si="361"/>
        <v>2000</v>
      </c>
      <c r="V471" s="93">
        <f t="shared" si="362"/>
        <v>1</v>
      </c>
      <c r="W471" s="90"/>
      <c r="X471" s="95">
        <f t="shared" si="367"/>
        <v>0.34475133201619995</v>
      </c>
      <c r="Y471" s="96">
        <f t="shared" si="368"/>
        <v>1723.7566600809998</v>
      </c>
      <c r="Z471" s="96">
        <f t="shared" si="369"/>
        <v>689.50266403239993</v>
      </c>
      <c r="AA471" s="96">
        <f t="shared" si="370"/>
        <v>0.34475133201619995</v>
      </c>
      <c r="AB471" s="90"/>
      <c r="AC471" s="94">
        <f t="shared" si="371"/>
        <v>9.1000999588297715E-2</v>
      </c>
      <c r="AD471" s="97">
        <f t="shared" si="372"/>
        <v>455.00499794148857</v>
      </c>
      <c r="AE471" s="97">
        <f t="shared" si="373"/>
        <v>182.00199917659543</v>
      </c>
      <c r="AF471" s="97">
        <f t="shared" si="374"/>
        <v>9.1000999588297715E-2</v>
      </c>
      <c r="AG471" s="90"/>
      <c r="AH471" s="95">
        <f t="shared" si="375"/>
        <v>1.236121316045599E-2</v>
      </c>
      <c r="AI471" s="95">
        <f t="shared" si="376"/>
        <v>61.806065802279946</v>
      </c>
      <c r="AJ471" s="95">
        <f t="shared" si="377"/>
        <v>24.722426320911978</v>
      </c>
      <c r="AK471" s="95">
        <f t="shared" si="378"/>
        <v>1.236121316045599E-2</v>
      </c>
    </row>
    <row r="472" spans="9:37" x14ac:dyDescent="0.25">
      <c r="I472" s="90"/>
      <c r="J472" s="94">
        <f t="shared" si="363"/>
        <v>0.42605650892504215</v>
      </c>
      <c r="K472" s="94">
        <f t="shared" si="358"/>
        <v>6.1055147658407895E-2</v>
      </c>
      <c r="L472" s="94">
        <f t="shared" si="364"/>
        <v>0.51288834341654999</v>
      </c>
      <c r="M472" s="98"/>
      <c r="N472" s="91"/>
      <c r="O472" s="95">
        <f t="shared" si="365"/>
        <v>0.18152414879739454</v>
      </c>
      <c r="P472" s="95">
        <f t="shared" si="359"/>
        <v>3.7277310555899911E-3</v>
      </c>
      <c r="Q472" s="95">
        <f t="shared" si="360"/>
        <v>0.26305445281257289</v>
      </c>
      <c r="R472" s="90"/>
      <c r="S472" s="90"/>
      <c r="T472" s="93">
        <f t="shared" si="366"/>
        <v>2000</v>
      </c>
      <c r="U472" s="93">
        <f t="shared" si="361"/>
        <v>1000</v>
      </c>
      <c r="V472" s="93">
        <f t="shared" si="362"/>
        <v>1</v>
      </c>
      <c r="W472" s="90"/>
      <c r="X472" s="95">
        <f t="shared" si="367"/>
        <v>0.18152414879739454</v>
      </c>
      <c r="Y472" s="96">
        <f t="shared" si="368"/>
        <v>363.04829759478906</v>
      </c>
      <c r="Z472" s="96">
        <f t="shared" si="369"/>
        <v>181.52414879739453</v>
      </c>
      <c r="AA472" s="96">
        <f t="shared" si="370"/>
        <v>0.18152414879739454</v>
      </c>
      <c r="AB472" s="90"/>
      <c r="AC472" s="94">
        <f t="shared" si="371"/>
        <v>3.7277310555899911E-3</v>
      </c>
      <c r="AD472" s="97">
        <f t="shared" si="372"/>
        <v>7.4554621111799824</v>
      </c>
      <c r="AE472" s="97">
        <f t="shared" si="373"/>
        <v>3.7277310555899912</v>
      </c>
      <c r="AF472" s="97">
        <f t="shared" si="374"/>
        <v>3.7277310555899911E-3</v>
      </c>
      <c r="AG472" s="90"/>
      <c r="AH472" s="95">
        <f t="shared" si="375"/>
        <v>0.26305445281257289</v>
      </c>
      <c r="AI472" s="95">
        <f t="shared" si="376"/>
        <v>526.10890562514578</v>
      </c>
      <c r="AJ472" s="95">
        <f t="shared" si="377"/>
        <v>263.05445281257289</v>
      </c>
      <c r="AK472" s="95">
        <f t="shared" si="378"/>
        <v>0.26305445281257289</v>
      </c>
    </row>
    <row r="473" spans="9:37" x14ac:dyDescent="0.25">
      <c r="I473" s="90"/>
      <c r="J473" s="94">
        <f t="shared" si="363"/>
        <v>1.7511338811966353E-2</v>
      </c>
      <c r="K473" s="94">
        <f t="shared" si="358"/>
        <v>5.3324482006506298E-3</v>
      </c>
      <c r="L473" s="94">
        <f t="shared" si="364"/>
        <v>0.97715621298738298</v>
      </c>
      <c r="M473" s="98"/>
      <c r="N473" s="91"/>
      <c r="O473" s="95">
        <f t="shared" si="365"/>
        <v>3.0664698698747915E-4</v>
      </c>
      <c r="P473" s="95">
        <f t="shared" si="359"/>
        <v>2.8435003812622138E-5</v>
      </c>
      <c r="Q473" s="95">
        <f t="shared" si="360"/>
        <v>0.95483426457984377</v>
      </c>
      <c r="R473" s="90"/>
      <c r="S473" s="90"/>
      <c r="T473" s="93">
        <f t="shared" si="366"/>
        <v>500</v>
      </c>
      <c r="U473" s="93">
        <f t="shared" si="361"/>
        <v>2000</v>
      </c>
      <c r="V473" s="93">
        <f t="shared" si="362"/>
        <v>1</v>
      </c>
      <c r="W473" s="90"/>
      <c r="X473" s="95">
        <f t="shared" si="367"/>
        <v>3.0664698698747915E-4</v>
      </c>
      <c r="Y473" s="96">
        <f t="shared" si="368"/>
        <v>0.15332349349373958</v>
      </c>
      <c r="Z473" s="96">
        <f t="shared" si="369"/>
        <v>0.61329397397495833</v>
      </c>
      <c r="AA473" s="96">
        <f t="shared" si="370"/>
        <v>3.0664698698747915E-4</v>
      </c>
      <c r="AB473" s="90"/>
      <c r="AC473" s="94">
        <f t="shared" si="371"/>
        <v>2.8435003812622138E-5</v>
      </c>
      <c r="AD473" s="97">
        <f t="shared" si="372"/>
        <v>1.421750190631107E-2</v>
      </c>
      <c r="AE473" s="97">
        <f t="shared" si="373"/>
        <v>5.687000762524428E-2</v>
      </c>
      <c r="AF473" s="97">
        <f t="shared" si="374"/>
        <v>2.8435003812622138E-5</v>
      </c>
      <c r="AG473" s="90"/>
      <c r="AH473" s="95">
        <f t="shared" si="375"/>
        <v>0.95483426457984377</v>
      </c>
      <c r="AI473" s="95">
        <f t="shared" si="376"/>
        <v>477.41713228992188</v>
      </c>
      <c r="AJ473" s="95">
        <f t="shared" si="377"/>
        <v>1909.6685291596875</v>
      </c>
      <c r="AK473" s="95">
        <f t="shared" si="378"/>
        <v>0.95483426457984377</v>
      </c>
    </row>
    <row r="474" spans="9:37" x14ac:dyDescent="0.25">
      <c r="I474" s="90"/>
      <c r="J474" s="94">
        <f t="shared" si="363"/>
        <v>2.2571749070423849E-2</v>
      </c>
      <c r="K474" s="94">
        <f t="shared" si="358"/>
        <v>0.9707290413154952</v>
      </c>
      <c r="L474" s="94">
        <f t="shared" si="364"/>
        <v>6.6992096140809556E-3</v>
      </c>
      <c r="M474" s="98"/>
      <c r="N474" s="91"/>
      <c r="O474" s="95">
        <f t="shared" si="365"/>
        <v>5.094838560981799E-4</v>
      </c>
      <c r="P474" s="95">
        <f t="shared" si="359"/>
        <v>0.94231487165330041</v>
      </c>
      <c r="Q474" s="95">
        <f t="shared" si="360"/>
        <v>4.4879409453394708E-5</v>
      </c>
      <c r="R474" s="90"/>
      <c r="S474" s="90"/>
      <c r="T474" s="93">
        <f t="shared" si="366"/>
        <v>8000</v>
      </c>
      <c r="U474" s="93">
        <f t="shared" si="361"/>
        <v>2000</v>
      </c>
      <c r="V474" s="93">
        <f t="shared" si="362"/>
        <v>1</v>
      </c>
      <c r="W474" s="90"/>
      <c r="X474" s="95">
        <f t="shared" si="367"/>
        <v>5.094838560981799E-4</v>
      </c>
      <c r="Y474" s="96">
        <f t="shared" si="368"/>
        <v>4.0758708487854394</v>
      </c>
      <c r="Z474" s="96">
        <f t="shared" si="369"/>
        <v>1.0189677121963598</v>
      </c>
      <c r="AA474" s="96">
        <f t="shared" si="370"/>
        <v>5.094838560981799E-4</v>
      </c>
      <c r="AB474" s="90"/>
      <c r="AC474" s="94">
        <f t="shared" si="371"/>
        <v>0.94231487165330041</v>
      </c>
      <c r="AD474" s="97">
        <f t="shared" si="372"/>
        <v>7538.5189732264034</v>
      </c>
      <c r="AE474" s="97">
        <f t="shared" si="373"/>
        <v>1884.6297433066009</v>
      </c>
      <c r="AF474" s="97">
        <f t="shared" si="374"/>
        <v>0.94231487165330041</v>
      </c>
      <c r="AG474" s="90"/>
      <c r="AH474" s="95">
        <f t="shared" si="375"/>
        <v>4.4879409453394708E-5</v>
      </c>
      <c r="AI474" s="95">
        <f t="shared" si="376"/>
        <v>0.35903527562715765</v>
      </c>
      <c r="AJ474" s="95">
        <f t="shared" si="377"/>
        <v>8.9758818906789412E-2</v>
      </c>
      <c r="AK474" s="95">
        <f t="shared" si="378"/>
        <v>4.4879409453394708E-5</v>
      </c>
    </row>
    <row r="475" spans="9:37" x14ac:dyDescent="0.25">
      <c r="I475" s="90"/>
      <c r="J475" s="94">
        <f t="shared" si="363"/>
        <v>0.55950687614557859</v>
      </c>
      <c r="K475" s="94">
        <f t="shared" si="358"/>
        <v>0.11673692700762023</v>
      </c>
      <c r="L475" s="94">
        <f t="shared" si="364"/>
        <v>0.32375619684680118</v>
      </c>
      <c r="M475" s="98"/>
      <c r="N475" s="91"/>
      <c r="O475" s="95">
        <f t="shared" si="365"/>
        <v>0.31304794445418382</v>
      </c>
      <c r="P475" s="95">
        <f t="shared" si="359"/>
        <v>1.3627510127182453E-2</v>
      </c>
      <c r="Q475" s="95">
        <f t="shared" si="360"/>
        <v>0.10481807499670467</v>
      </c>
      <c r="R475" s="90"/>
      <c r="S475" s="90"/>
      <c r="T475" s="93">
        <f t="shared" si="366"/>
        <v>3000</v>
      </c>
      <c r="U475" s="93">
        <f t="shared" si="361"/>
        <v>2000</v>
      </c>
      <c r="V475" s="93">
        <f t="shared" si="362"/>
        <v>2</v>
      </c>
      <c r="W475" s="90"/>
      <c r="X475" s="95">
        <f t="shared" si="367"/>
        <v>0.31304794445418382</v>
      </c>
      <c r="Y475" s="96">
        <f t="shared" si="368"/>
        <v>939.1438333625515</v>
      </c>
      <c r="Z475" s="96">
        <f t="shared" si="369"/>
        <v>626.09588890836767</v>
      </c>
      <c r="AA475" s="96">
        <f t="shared" si="370"/>
        <v>0.62609588890836765</v>
      </c>
      <c r="AB475" s="90"/>
      <c r="AC475" s="94">
        <f t="shared" si="371"/>
        <v>1.3627510127182453E-2</v>
      </c>
      <c r="AD475" s="97">
        <f t="shared" si="372"/>
        <v>40.882530381547362</v>
      </c>
      <c r="AE475" s="97">
        <f t="shared" si="373"/>
        <v>27.255020254364904</v>
      </c>
      <c r="AF475" s="97">
        <f t="shared" si="374"/>
        <v>2.7255020254364905E-2</v>
      </c>
      <c r="AG475" s="90"/>
      <c r="AH475" s="95">
        <f t="shared" si="375"/>
        <v>0.10481807499670467</v>
      </c>
      <c r="AI475" s="95">
        <f t="shared" si="376"/>
        <v>314.45422499011403</v>
      </c>
      <c r="AJ475" s="95">
        <f t="shared" si="377"/>
        <v>209.63614999340936</v>
      </c>
      <c r="AK475" s="95">
        <f t="shared" si="378"/>
        <v>0.20963614999340935</v>
      </c>
    </row>
    <row r="476" spans="9:37" x14ac:dyDescent="0.25">
      <c r="I476" s="90"/>
      <c r="J476" s="94">
        <f t="shared" si="363"/>
        <v>5.5962442630061247E-2</v>
      </c>
      <c r="K476" s="94">
        <f t="shared" si="358"/>
        <v>0.9249440378499959</v>
      </c>
      <c r="L476" s="94">
        <f t="shared" si="364"/>
        <v>1.909351951994288E-2</v>
      </c>
      <c r="M476" s="98"/>
      <c r="N476" s="91"/>
      <c r="O476" s="95">
        <f t="shared" si="365"/>
        <v>3.1317949851228963E-3</v>
      </c>
      <c r="P476" s="95">
        <f t="shared" si="359"/>
        <v>0.85552147315425464</v>
      </c>
      <c r="Q476" s="95">
        <f t="shared" si="360"/>
        <v>3.645624876584398E-4</v>
      </c>
      <c r="R476" s="90"/>
      <c r="S476" s="90"/>
      <c r="T476" s="93">
        <f t="shared" si="366"/>
        <v>7000</v>
      </c>
      <c r="U476" s="93">
        <f t="shared" si="361"/>
        <v>3000</v>
      </c>
      <c r="V476" s="93">
        <f t="shared" si="362"/>
        <v>1</v>
      </c>
      <c r="W476" s="90"/>
      <c r="X476" s="95">
        <f t="shared" si="367"/>
        <v>3.1317949851228963E-3</v>
      </c>
      <c r="Y476" s="96">
        <f t="shared" si="368"/>
        <v>21.922564895860273</v>
      </c>
      <c r="Z476" s="96">
        <f t="shared" si="369"/>
        <v>9.395384955368689</v>
      </c>
      <c r="AA476" s="96">
        <f t="shared" si="370"/>
        <v>3.1317949851228963E-3</v>
      </c>
      <c r="AB476" s="90"/>
      <c r="AC476" s="94">
        <f t="shared" si="371"/>
        <v>0.85552147315425464</v>
      </c>
      <c r="AD476" s="97">
        <f t="shared" si="372"/>
        <v>5988.6503120797825</v>
      </c>
      <c r="AE476" s="97">
        <f t="shared" si="373"/>
        <v>2566.5644194627639</v>
      </c>
      <c r="AF476" s="97">
        <f t="shared" si="374"/>
        <v>0.85552147315425464</v>
      </c>
      <c r="AG476" s="90"/>
      <c r="AH476" s="95">
        <f t="shared" si="375"/>
        <v>3.645624876584398E-4</v>
      </c>
      <c r="AI476" s="95">
        <f t="shared" si="376"/>
        <v>2.5519374136090787</v>
      </c>
      <c r="AJ476" s="95">
        <f t="shared" si="377"/>
        <v>1.0936874629753195</v>
      </c>
      <c r="AK476" s="95">
        <f t="shared" si="378"/>
        <v>3.645624876584398E-4</v>
      </c>
    </row>
    <row r="477" spans="9:37" x14ac:dyDescent="0.25">
      <c r="I477" s="90"/>
      <c r="J477" s="94">
        <f t="shared" si="363"/>
        <v>9.814772499133205E-2</v>
      </c>
      <c r="K477" s="94">
        <f t="shared" si="358"/>
        <v>0.87733297565063595</v>
      </c>
      <c r="L477" s="94">
        <f t="shared" si="364"/>
        <v>2.4519299358032071E-2</v>
      </c>
      <c r="M477" s="98"/>
      <c r="N477" s="91"/>
      <c r="O477" s="95">
        <f t="shared" si="365"/>
        <v>9.6329759209741461E-3</v>
      </c>
      <c r="P477" s="95">
        <f t="shared" si="359"/>
        <v>0.76971315016399933</v>
      </c>
      <c r="Q477" s="95">
        <f t="shared" si="360"/>
        <v>6.0119604100879187E-4</v>
      </c>
      <c r="R477" s="90"/>
      <c r="S477" s="90"/>
      <c r="T477" s="93">
        <f t="shared" si="366"/>
        <v>7000</v>
      </c>
      <c r="U477" s="93">
        <f t="shared" si="361"/>
        <v>2000</v>
      </c>
      <c r="V477" s="93">
        <f t="shared" si="362"/>
        <v>1</v>
      </c>
      <c r="W477" s="90"/>
      <c r="X477" s="95">
        <f t="shared" si="367"/>
        <v>9.6329759209741461E-3</v>
      </c>
      <c r="Y477" s="96">
        <f t="shared" si="368"/>
        <v>67.430831446819028</v>
      </c>
      <c r="Z477" s="96">
        <f t="shared" si="369"/>
        <v>19.265951841948294</v>
      </c>
      <c r="AA477" s="96">
        <f t="shared" si="370"/>
        <v>9.6329759209741461E-3</v>
      </c>
      <c r="AB477" s="90"/>
      <c r="AC477" s="94">
        <f t="shared" si="371"/>
        <v>0.76971315016399933</v>
      </c>
      <c r="AD477" s="97">
        <f t="shared" si="372"/>
        <v>5387.992051147995</v>
      </c>
      <c r="AE477" s="97">
        <f t="shared" si="373"/>
        <v>1539.4263003279987</v>
      </c>
      <c r="AF477" s="97">
        <f t="shared" si="374"/>
        <v>0.76971315016399933</v>
      </c>
      <c r="AG477" s="90"/>
      <c r="AH477" s="95">
        <f t="shared" si="375"/>
        <v>6.0119604100879187E-4</v>
      </c>
      <c r="AI477" s="95">
        <f t="shared" si="376"/>
        <v>4.2083722870615432</v>
      </c>
      <c r="AJ477" s="95">
        <f t="shared" si="377"/>
        <v>1.2023920820175837</v>
      </c>
      <c r="AK477" s="95">
        <f t="shared" si="378"/>
        <v>6.0119604100879187E-4</v>
      </c>
    </row>
    <row r="478" spans="9:37" x14ac:dyDescent="0.25">
      <c r="I478" s="90"/>
      <c r="J478" s="94">
        <f t="shared" si="363"/>
        <v>0.10221448224233112</v>
      </c>
      <c r="K478" s="94">
        <f t="shared" si="358"/>
        <v>0.85842895208177206</v>
      </c>
      <c r="L478" s="94">
        <f t="shared" si="364"/>
        <v>3.9356565675897015E-2</v>
      </c>
      <c r="M478" s="98"/>
      <c r="N478" s="91"/>
      <c r="O478" s="95">
        <f t="shared" si="365"/>
        <v>1.0447800380067825E-2</v>
      </c>
      <c r="P478" s="95">
        <f t="shared" si="359"/>
        <v>0.73690026577220935</v>
      </c>
      <c r="Q478" s="95">
        <f t="shared" si="360"/>
        <v>1.5489392618011951E-3</v>
      </c>
      <c r="R478" s="90"/>
      <c r="S478" s="90"/>
      <c r="T478" s="93">
        <f t="shared" si="366"/>
        <v>10000</v>
      </c>
      <c r="U478" s="93">
        <f t="shared" si="361"/>
        <v>2000</v>
      </c>
      <c r="V478" s="93">
        <f t="shared" si="362"/>
        <v>1</v>
      </c>
      <c r="W478" s="90"/>
      <c r="X478" s="95">
        <f t="shared" si="367"/>
        <v>1.0447800380067825E-2</v>
      </c>
      <c r="Y478" s="96">
        <f t="shared" si="368"/>
        <v>104.47800380067825</v>
      </c>
      <c r="Z478" s="96">
        <f t="shared" si="369"/>
        <v>20.89560076013565</v>
      </c>
      <c r="AA478" s="96">
        <f t="shared" si="370"/>
        <v>1.0447800380067825E-2</v>
      </c>
      <c r="AB478" s="90"/>
      <c r="AC478" s="94">
        <f t="shared" si="371"/>
        <v>0.73690026577220935</v>
      </c>
      <c r="AD478" s="97">
        <f t="shared" si="372"/>
        <v>7369.0026577220933</v>
      </c>
      <c r="AE478" s="97">
        <f t="shared" si="373"/>
        <v>1473.8005315444186</v>
      </c>
      <c r="AF478" s="97">
        <f t="shared" si="374"/>
        <v>0.73690026577220935</v>
      </c>
      <c r="AG478" s="90"/>
      <c r="AH478" s="95">
        <f t="shared" si="375"/>
        <v>1.5489392618011951E-3</v>
      </c>
      <c r="AI478" s="95">
        <f t="shared" si="376"/>
        <v>15.489392618011951</v>
      </c>
      <c r="AJ478" s="95">
        <f>(AH478*U478)</f>
        <v>3.0978785236023905</v>
      </c>
      <c r="AK478" s="95">
        <f t="shared" si="378"/>
        <v>1.5489392618011951E-3</v>
      </c>
    </row>
    <row r="479" spans="9:37" x14ac:dyDescent="0.25">
      <c r="I479" s="90"/>
      <c r="J479" s="98"/>
      <c r="K479" s="90"/>
      <c r="L479" s="90"/>
      <c r="M479" s="90"/>
      <c r="N479" s="112" t="s">
        <v>55</v>
      </c>
      <c r="O479" s="105">
        <f>SUM(O469:O478)</f>
        <v>1.1074833693022563</v>
      </c>
      <c r="P479" s="105">
        <f t="shared" ref="P479:Q479" si="379">SUM(P469:P478)</f>
        <v>4.1702847366899034</v>
      </c>
      <c r="Q479" s="105">
        <f t="shared" si="379"/>
        <v>1.4019553000829363</v>
      </c>
      <c r="R479" s="90"/>
      <c r="S479" s="90"/>
      <c r="T479" s="90"/>
      <c r="U479" s="90"/>
      <c r="V479" s="90"/>
      <c r="W479" s="90"/>
      <c r="X479" s="103" t="s">
        <v>55</v>
      </c>
      <c r="Y479" s="104">
        <f>SUM(Y469:Y478)</f>
        <v>4251.5400797107877</v>
      </c>
      <c r="Z479" s="104">
        <f t="shared" ref="Z479" si="380">SUM(Z469:Z478)</f>
        <v>2306.2084899804186</v>
      </c>
      <c r="AA479" s="104">
        <f>SUM(AA469:AA478)</f>
        <v>1.4205313137564402</v>
      </c>
      <c r="AB479" s="99"/>
      <c r="AC479" s="103" t="s">
        <v>55</v>
      </c>
      <c r="AD479" s="104">
        <f>SUM(AD469:AD478)</f>
        <v>32549.675601088729</v>
      </c>
      <c r="AE479" s="104">
        <f t="shared" ref="AE479:AF479" si="381">SUM(AE469:AE478)</f>
        <v>11315.990114795382</v>
      </c>
      <c r="AF479" s="104">
        <f t="shared" si="381"/>
        <v>4.1839122468170853</v>
      </c>
      <c r="AG479" s="99"/>
      <c r="AH479" s="103" t="s">
        <v>55</v>
      </c>
      <c r="AI479" s="105">
        <f>SUM(AI469:AI478)</f>
        <v>1674.3886873009255</v>
      </c>
      <c r="AJ479" s="105">
        <f t="shared" ref="AJ479:AK479" si="382">SUM(AJ469:AJ478)</f>
        <v>2612.8898030070977</v>
      </c>
      <c r="AK479" s="105">
        <f t="shared" si="382"/>
        <v>1.506773375079641</v>
      </c>
    </row>
    <row r="483" spans="9:17" x14ac:dyDescent="0.25">
      <c r="I483" s="113" t="s">
        <v>134</v>
      </c>
      <c r="J483" s="107"/>
      <c r="K483" s="107"/>
      <c r="L483" s="107"/>
      <c r="M483" s="107"/>
      <c r="N483" s="107"/>
      <c r="O483" s="107"/>
      <c r="P483" s="107"/>
      <c r="Q483" s="107"/>
    </row>
    <row r="484" spans="9:17" x14ac:dyDescent="0.25">
      <c r="I484" s="113" t="s">
        <v>132</v>
      </c>
      <c r="J484" s="107"/>
      <c r="K484" s="107"/>
      <c r="L484" s="166" t="s">
        <v>69</v>
      </c>
      <c r="M484" s="166"/>
      <c r="N484" s="166"/>
      <c r="O484" s="107"/>
      <c r="P484" s="107"/>
      <c r="Q484" s="107"/>
    </row>
    <row r="485" spans="9:17" x14ac:dyDescent="0.25">
      <c r="I485" s="107"/>
      <c r="J485" s="107"/>
      <c r="K485" s="107"/>
      <c r="L485" s="107"/>
      <c r="M485" s="107"/>
      <c r="N485" s="107"/>
      <c r="O485" s="107"/>
      <c r="P485" s="107"/>
      <c r="Q485" s="107"/>
    </row>
    <row r="486" spans="9:17" x14ac:dyDescent="0.25">
      <c r="I486" s="108"/>
      <c r="J486" s="167" t="s">
        <v>68</v>
      </c>
      <c r="K486" s="168"/>
      <c r="L486" s="169"/>
      <c r="M486" s="107"/>
      <c r="N486" s="108"/>
      <c r="O486" s="167" t="s">
        <v>72</v>
      </c>
      <c r="P486" s="168"/>
      <c r="Q486" s="169"/>
    </row>
    <row r="487" spans="9:17" x14ac:dyDescent="0.25">
      <c r="I487" s="108"/>
      <c r="J487" s="108" t="s">
        <v>38</v>
      </c>
      <c r="K487" s="108" t="s">
        <v>39</v>
      </c>
      <c r="L487" s="108" t="s">
        <v>41</v>
      </c>
      <c r="M487" s="107"/>
      <c r="N487" s="170" t="s">
        <v>64</v>
      </c>
      <c r="O487" s="170" t="s">
        <v>38</v>
      </c>
      <c r="P487" s="170" t="s">
        <v>39</v>
      </c>
      <c r="Q487" s="170" t="s">
        <v>41</v>
      </c>
    </row>
    <row r="488" spans="9:17" x14ac:dyDescent="0.25">
      <c r="I488" s="108" t="s">
        <v>64</v>
      </c>
      <c r="J488" s="109">
        <f>(O479)</f>
        <v>1.1074833693022563</v>
      </c>
      <c r="K488" s="109">
        <f t="shared" ref="K488" si="383">(P479)</f>
        <v>4.1702847366899034</v>
      </c>
      <c r="L488" s="109">
        <f t="shared" ref="L488" si="384">(Q479)</f>
        <v>1.4019553000829363</v>
      </c>
      <c r="M488" s="107"/>
      <c r="N488" s="171"/>
      <c r="O488" s="171"/>
      <c r="P488" s="171"/>
      <c r="Q488" s="171"/>
    </row>
    <row r="489" spans="9:17" x14ac:dyDescent="0.25">
      <c r="I489" s="108" t="s">
        <v>65</v>
      </c>
      <c r="J489" s="110">
        <f>(Y479)</f>
        <v>4251.5400797107877</v>
      </c>
      <c r="K489" s="110">
        <f>(AD479)</f>
        <v>32549.675601088729</v>
      </c>
      <c r="L489" s="110">
        <f>(AA479)</f>
        <v>1.4205313137564402</v>
      </c>
      <c r="M489" s="107"/>
      <c r="N489" s="109">
        <f>(J488)</f>
        <v>1.1074833693022563</v>
      </c>
      <c r="O489" s="67">
        <f>(J489/N489)</f>
        <v>3838.9200213357335</v>
      </c>
      <c r="P489" s="67">
        <f t="shared" ref="P489" si="385">(K489/O489)</f>
        <v>8.4788626541282373</v>
      </c>
      <c r="Q489" s="67">
        <f t="shared" ref="Q489" si="386">(L489/P489)</f>
        <v>0.16753795546679881</v>
      </c>
    </row>
    <row r="490" spans="9:17" x14ac:dyDescent="0.25">
      <c r="I490" s="108" t="s">
        <v>66</v>
      </c>
      <c r="J490" s="110">
        <f>(Z479)</f>
        <v>2306.2084899804186</v>
      </c>
      <c r="K490" s="110">
        <f>(AE479)</f>
        <v>11315.990114795382</v>
      </c>
      <c r="L490" s="109">
        <f>(AJ479)</f>
        <v>2612.8898030070977</v>
      </c>
      <c r="M490" s="107"/>
      <c r="N490" s="109">
        <f>(K488)</f>
        <v>4.1702847366899034</v>
      </c>
      <c r="O490" s="67">
        <f>(K489/N490)</f>
        <v>7805.1446498889454</v>
      </c>
      <c r="P490" s="68">
        <f>(K490/N490)</f>
        <v>2713.4814117698033</v>
      </c>
      <c r="Q490" s="68">
        <f>(K491/N490)</f>
        <v>1.0032677649099804</v>
      </c>
    </row>
    <row r="491" spans="9:17" x14ac:dyDescent="0.25">
      <c r="I491" s="108" t="s">
        <v>67</v>
      </c>
      <c r="J491" s="110">
        <f>(AA479)</f>
        <v>1.4205313137564402</v>
      </c>
      <c r="K491" s="110">
        <f>(AF479)</f>
        <v>4.1839122468170853</v>
      </c>
      <c r="L491" s="109">
        <f>(AK479)</f>
        <v>1.506773375079641</v>
      </c>
      <c r="M491" s="107"/>
      <c r="N491" s="109">
        <f>(L488)</f>
        <v>1.4019553000829363</v>
      </c>
      <c r="O491" s="67">
        <f>(L489/N491)</f>
        <v>1.0132500755711717</v>
      </c>
      <c r="P491" s="68">
        <f>(L490/N491)</f>
        <v>1863.7468704262722</v>
      </c>
      <c r="Q491" s="68">
        <f>(L491/N491)</f>
        <v>1.0747656326778063</v>
      </c>
    </row>
    <row r="492" spans="9:17" x14ac:dyDescent="0.25">
      <c r="I492" s="111"/>
      <c r="J492" s="111"/>
      <c r="K492" s="111"/>
      <c r="L492" s="111"/>
      <c r="M492" s="107"/>
      <c r="N492" s="107"/>
      <c r="O492" s="107"/>
      <c r="P492" s="107"/>
      <c r="Q492" s="107"/>
    </row>
    <row r="496" spans="9:17" x14ac:dyDescent="0.25">
      <c r="I496" s="114" t="s">
        <v>135</v>
      </c>
    </row>
    <row r="497" spans="9:32" x14ac:dyDescent="0.25">
      <c r="I497" s="114" t="s">
        <v>132</v>
      </c>
      <c r="J497" s="152" t="s">
        <v>47</v>
      </c>
      <c r="K497" s="153"/>
      <c r="L497" s="154"/>
      <c r="M497" s="43"/>
      <c r="N497" s="43"/>
      <c r="O497" s="152" t="s">
        <v>72</v>
      </c>
      <c r="P497" s="153"/>
      <c r="Q497" s="154"/>
      <c r="R497" s="43"/>
      <c r="S497" s="43"/>
      <c r="T497" s="152" t="s">
        <v>73</v>
      </c>
      <c r="U497" s="153"/>
      <c r="V497" s="154"/>
      <c r="W497" s="43"/>
      <c r="X497" s="43"/>
      <c r="Y497" s="152" t="s">
        <v>74</v>
      </c>
      <c r="Z497" s="153"/>
      <c r="AA497" s="154"/>
      <c r="AB497" s="55"/>
      <c r="AC497" s="43"/>
      <c r="AD497" s="152" t="s">
        <v>80</v>
      </c>
      <c r="AE497" s="154"/>
      <c r="AF497" s="59"/>
    </row>
    <row r="498" spans="9:32" ht="15.75" thickBot="1" x14ac:dyDescent="0.3">
      <c r="I498" s="43"/>
      <c r="J498" s="44" t="s">
        <v>48</v>
      </c>
      <c r="K498" s="44" t="s">
        <v>49</v>
      </c>
      <c r="L498" s="44" t="s">
        <v>50</v>
      </c>
      <c r="M498" s="43"/>
      <c r="N498" s="43"/>
      <c r="O498" s="43"/>
      <c r="P498" s="43"/>
      <c r="Q498" s="43"/>
      <c r="R498" s="43"/>
      <c r="S498" s="43"/>
      <c r="T498" s="44" t="s">
        <v>38</v>
      </c>
      <c r="U498" s="44" t="s">
        <v>39</v>
      </c>
      <c r="V498" s="44" t="s">
        <v>41</v>
      </c>
      <c r="W498" s="43"/>
      <c r="X498" s="43"/>
      <c r="Y498" s="63" t="s">
        <v>75</v>
      </c>
      <c r="Z498" s="63" t="s">
        <v>76</v>
      </c>
      <c r="AA498" s="63" t="s">
        <v>77</v>
      </c>
      <c r="AB498" s="61" t="s">
        <v>55</v>
      </c>
      <c r="AC498" s="43"/>
      <c r="AD498" s="63" t="s">
        <v>129</v>
      </c>
      <c r="AE498" s="58">
        <f>(AE427)</f>
        <v>99191327.773033008</v>
      </c>
      <c r="AF498" s="42"/>
    </row>
    <row r="499" spans="9:32" ht="16.5" thickTop="1" thickBot="1" x14ac:dyDescent="0.3">
      <c r="I499" s="43"/>
      <c r="J499" s="100">
        <f>(J377)</f>
        <v>8000</v>
      </c>
      <c r="K499" s="100">
        <f t="shared" ref="K499:L499" si="387">(K377)</f>
        <v>5000</v>
      </c>
      <c r="L499" s="100">
        <f t="shared" si="387"/>
        <v>1</v>
      </c>
      <c r="M499" s="43"/>
      <c r="N499" s="63" t="s">
        <v>75</v>
      </c>
      <c r="O499" s="101">
        <f>(O489)</f>
        <v>3838.9200213357335</v>
      </c>
      <c r="P499" s="101">
        <f t="shared" ref="P499:Q499" si="388">(P489)</f>
        <v>8.4788626541282373</v>
      </c>
      <c r="Q499" s="101">
        <f t="shared" si="388"/>
        <v>0.16753795546679881</v>
      </c>
      <c r="R499" s="43"/>
      <c r="S499" s="43"/>
      <c r="T499" s="62">
        <f>(O469)</f>
        <v>1.2751431641475158E-2</v>
      </c>
      <c r="U499" s="62">
        <f t="shared" ref="U499:U508" si="389">(P469)</f>
        <v>0.68308829957282702</v>
      </c>
      <c r="V499" s="62">
        <f t="shared" ref="V499:V508" si="390">(Q469)</f>
        <v>3.670687916351317E-3</v>
      </c>
      <c r="W499" s="43"/>
      <c r="X499" s="43"/>
      <c r="Y499" s="74">
        <f>((J499 - O499)^2 + (K499 - P499)^2 + (L499 - Q499)^2) * T499</f>
        <v>538491.30750081944</v>
      </c>
      <c r="Z499" s="74">
        <f>((J499 -O500)^2 + (K499 - P500)^2 + (L499 - Q500)^2) * U499</f>
        <v>3597235.7911563036</v>
      </c>
      <c r="AA499" s="75">
        <f>((J499 -O501)^2 + (K499 - P501)^2 + (L499 - Q501)^2) * V499</f>
        <v>270969.71479390905</v>
      </c>
      <c r="AB499" s="76">
        <f>SUM(Y499:AA499)</f>
        <v>4406696.8134510322</v>
      </c>
      <c r="AC499" s="43"/>
      <c r="AD499" s="63" t="s">
        <v>151</v>
      </c>
      <c r="AE499" s="102">
        <f>(AB509)</f>
        <v>96201156.05418013</v>
      </c>
      <c r="AF499" s="42"/>
    </row>
    <row r="500" spans="9:32" ht="16.5" thickTop="1" thickBot="1" x14ac:dyDescent="0.3">
      <c r="I500" s="43"/>
      <c r="J500" s="100">
        <f t="shared" ref="J500:L500" si="391">(J378)</f>
        <v>4000</v>
      </c>
      <c r="K500" s="100">
        <f t="shared" si="391"/>
        <v>3000</v>
      </c>
      <c r="L500" s="100">
        <f t="shared" si="391"/>
        <v>1</v>
      </c>
      <c r="M500" s="43"/>
      <c r="N500" s="63" t="s">
        <v>76</v>
      </c>
      <c r="O500" s="101">
        <f t="shared" ref="O500:P500" si="392">(O490)</f>
        <v>7805.1446498889454</v>
      </c>
      <c r="P500" s="101">
        <f t="shared" si="392"/>
        <v>2713.4814117698033</v>
      </c>
      <c r="Q500" s="101">
        <f>(Q490)</f>
        <v>1.0032677649099804</v>
      </c>
      <c r="R500" s="43"/>
      <c r="S500" s="43"/>
      <c r="T500" s="62">
        <f t="shared" ref="T500:T508" si="393">(O470)</f>
        <v>0.23137981026375229</v>
      </c>
      <c r="U500" s="62">
        <f t="shared" si="389"/>
        <v>7.4362000598429331E-2</v>
      </c>
      <c r="V500" s="62">
        <f t="shared" si="390"/>
        <v>6.0657029417085916E-2</v>
      </c>
      <c r="W500" s="43"/>
      <c r="X500" s="43"/>
      <c r="Y500" s="74">
        <f>((J500-O499)^2 + (K500-P499)^2 + (L500-Q499)^2) * T500</f>
        <v>2076667.6173734141</v>
      </c>
      <c r="Z500" s="74">
        <f>((J500 -O500)^2 + (K500 - P500)^2 + (L500 - Q500)^2) * U500</f>
        <v>1082801.354277455</v>
      </c>
      <c r="AA500" s="75">
        <f>((J500 -O501)^2 + (K500 - P501)^2 + (L500 - Q501)^2) * V500</f>
        <v>1048333.3895795555</v>
      </c>
      <c r="AB500" s="76">
        <f t="shared" ref="AB500:AB508" si="394">SUM(Y500:AA500)</f>
        <v>4207802.3612304246</v>
      </c>
      <c r="AC500" s="43"/>
      <c r="AD500" s="63" t="s">
        <v>152</v>
      </c>
      <c r="AE500" s="58">
        <f>(AE498-AE499)</f>
        <v>2990171.7188528776</v>
      </c>
      <c r="AF500" s="42"/>
    </row>
    <row r="501" spans="9:32" ht="16.5" thickTop="1" thickBot="1" x14ac:dyDescent="0.3">
      <c r="I501" s="43"/>
      <c r="J501" s="100">
        <f t="shared" ref="J501:L501" si="395">(J379)</f>
        <v>5000</v>
      </c>
      <c r="K501" s="100">
        <f t="shared" si="395"/>
        <v>2000</v>
      </c>
      <c r="L501" s="100">
        <f t="shared" si="395"/>
        <v>1</v>
      </c>
      <c r="M501" s="43"/>
      <c r="N501" s="63" t="s">
        <v>77</v>
      </c>
      <c r="O501" s="101">
        <f t="shared" ref="O501:Q501" si="396">(O491)</f>
        <v>1.0132500755711717</v>
      </c>
      <c r="P501" s="101">
        <f t="shared" si="396"/>
        <v>1863.7468704262722</v>
      </c>
      <c r="Q501" s="101">
        <f t="shared" si="396"/>
        <v>1.0747656326778063</v>
      </c>
      <c r="R501" s="43"/>
      <c r="S501" s="43"/>
      <c r="T501" s="62">
        <f t="shared" si="393"/>
        <v>0.34475133201619995</v>
      </c>
      <c r="U501" s="62">
        <f t="shared" si="389"/>
        <v>9.1000999588297715E-2</v>
      </c>
      <c r="V501" s="62">
        <f t="shared" si="390"/>
        <v>1.236121316045599E-2</v>
      </c>
      <c r="W501" s="43"/>
      <c r="X501" s="43"/>
      <c r="Y501" s="74">
        <f>((J501 - O499)^2 + (K501 - P499)^2 + (L501 -Q499)^2) * T501</f>
        <v>1832099.5410914486</v>
      </c>
      <c r="Z501" s="74">
        <f>((J501 -O500)^2 + (K501 - P500)^2 + (L501 - Q500)^2) * U501</f>
        <v>762396.56753249234</v>
      </c>
      <c r="AA501" s="75">
        <f>((J501 -O501)^2 + (K501 - P501)^2 + (L501 - Q501)^2) * V501</f>
        <v>309134.57664532471</v>
      </c>
      <c r="AB501" s="76">
        <f t="shared" si="394"/>
        <v>2903630.6852692654</v>
      </c>
      <c r="AC501" s="43"/>
      <c r="AD501" s="43"/>
      <c r="AE501" s="43"/>
      <c r="AF501" s="43"/>
    </row>
    <row r="502" spans="9:32" ht="16.5" thickTop="1" thickBot="1" x14ac:dyDescent="0.3">
      <c r="I502" s="43"/>
      <c r="J502" s="100">
        <f t="shared" ref="J502:L502" si="397">(J380)</f>
        <v>2000</v>
      </c>
      <c r="K502" s="100">
        <f t="shared" si="397"/>
        <v>1000</v>
      </c>
      <c r="L502" s="100">
        <f t="shared" si="397"/>
        <v>1</v>
      </c>
      <c r="M502" s="43"/>
      <c r="N502" s="43"/>
      <c r="O502" s="55"/>
      <c r="P502" s="55"/>
      <c r="Q502" s="55"/>
      <c r="R502" s="43"/>
      <c r="S502" s="43"/>
      <c r="T502" s="62">
        <f t="shared" si="393"/>
        <v>0.18152414879739454</v>
      </c>
      <c r="U502" s="62">
        <f t="shared" si="389"/>
        <v>3.7277310555899911E-3</v>
      </c>
      <c r="V502" s="62">
        <f t="shared" si="390"/>
        <v>0.26305445281257289</v>
      </c>
      <c r="W502" s="43"/>
      <c r="X502" s="43"/>
      <c r="Y502" s="74">
        <f>((J502-O499)^2 + (K502-P499)^2 + (L502-Q499)^2) * T502</f>
        <v>792306.02247848245</v>
      </c>
      <c r="Z502" s="74">
        <f>((J502 -O500)^2 + (K502 - P500)^2 + (L502 - Q500)^2) * U502</f>
        <v>136568.12220194881</v>
      </c>
      <c r="AA502" s="75">
        <f>((J502 -O501)^2 + (K502 - P501)^2 + (L502 - Q501)^2) * V502</f>
        <v>1247405.9745807843</v>
      </c>
      <c r="AB502" s="76">
        <f t="shared" si="394"/>
        <v>2176280.1192612154</v>
      </c>
      <c r="AC502" s="43"/>
      <c r="AD502" s="43"/>
      <c r="AE502" s="43"/>
      <c r="AF502" s="43"/>
    </row>
    <row r="503" spans="9:32" ht="16.5" thickTop="1" thickBot="1" x14ac:dyDescent="0.3">
      <c r="I503" s="43"/>
      <c r="J503" s="100">
        <f t="shared" ref="J503:L503" si="398">(J381)</f>
        <v>500</v>
      </c>
      <c r="K503" s="100">
        <f t="shared" si="398"/>
        <v>2000</v>
      </c>
      <c r="L503" s="100">
        <f t="shared" si="398"/>
        <v>1</v>
      </c>
      <c r="M503" s="43"/>
      <c r="N503" s="43"/>
      <c r="O503" s="55"/>
      <c r="P503" s="55"/>
      <c r="Q503" s="55"/>
      <c r="R503" s="43"/>
      <c r="S503" s="43"/>
      <c r="T503" s="62">
        <f t="shared" si="393"/>
        <v>3.0664698698747915E-4</v>
      </c>
      <c r="U503" s="62">
        <f t="shared" si="389"/>
        <v>2.8435003812622138E-5</v>
      </c>
      <c r="V503" s="62">
        <f t="shared" si="390"/>
        <v>0.95483426457984377</v>
      </c>
      <c r="W503" s="43"/>
      <c r="X503" s="43"/>
      <c r="Y503" s="74">
        <f>((J503 - O499)^2 + (K503 -P499)^2 + (L503 - Q499)^2) * T503</f>
        <v>4634.8293902808009</v>
      </c>
      <c r="Z503" s="74">
        <f>((J503 -O500)^2 + (K503 - P500)^2 + (L503 - Q500)^2) * U503</f>
        <v>1531.9129140881507</v>
      </c>
      <c r="AA503" s="75">
        <f>((J503 -O501)^2 + (K503 - P501)^2 + (L503 - Q501)^AA1035) * V503</f>
        <v>255469.43265888991</v>
      </c>
      <c r="AB503" s="76">
        <f t="shared" si="394"/>
        <v>261636.17496325888</v>
      </c>
      <c r="AC503" s="43"/>
      <c r="AD503" s="152" t="s">
        <v>84</v>
      </c>
      <c r="AE503" s="153"/>
      <c r="AF503" s="154"/>
    </row>
    <row r="504" spans="9:32" ht="16.5" thickTop="1" thickBot="1" x14ac:dyDescent="0.3">
      <c r="I504" s="43"/>
      <c r="J504" s="100">
        <f t="shared" ref="J504:L504" si="399">(J382)</f>
        <v>8000</v>
      </c>
      <c r="K504" s="100">
        <f t="shared" si="399"/>
        <v>2000</v>
      </c>
      <c r="L504" s="100">
        <f t="shared" si="399"/>
        <v>1</v>
      </c>
      <c r="M504" s="43"/>
      <c r="N504" s="43"/>
      <c r="O504" s="55"/>
      <c r="P504" s="55"/>
      <c r="Q504" s="55"/>
      <c r="R504" s="43"/>
      <c r="S504" s="43"/>
      <c r="T504" s="62">
        <f t="shared" si="393"/>
        <v>5.094838560981799E-4</v>
      </c>
      <c r="U504" s="62">
        <f t="shared" si="389"/>
        <v>0.94231487165330041</v>
      </c>
      <c r="V504" s="62">
        <f t="shared" si="390"/>
        <v>4.4879409453394708E-5</v>
      </c>
      <c r="W504" s="43"/>
      <c r="X504" s="43"/>
      <c r="Y504" s="74">
        <f>((J504-O499)^2 + (K504-P499)^2 + (L504-Q499)^2) * T504</f>
        <v>10842.195372289345</v>
      </c>
      <c r="Z504" s="74">
        <f>((J504 -O500)^2 + (K504 - P500)^2 + (L504 - Q500)^2) * U504</f>
        <v>515469.16359427635</v>
      </c>
      <c r="AA504" s="75">
        <f>((J504 -O501)^2 + (K504 - P501)^2 + (L504 - Q501)^2) * V504</f>
        <v>2872.3878487404618</v>
      </c>
      <c r="AB504" s="76">
        <f t="shared" si="394"/>
        <v>529183.74681530613</v>
      </c>
      <c r="AC504" s="43"/>
      <c r="AD504" s="152" t="s">
        <v>85</v>
      </c>
      <c r="AE504" s="153"/>
      <c r="AF504" s="154"/>
    </row>
    <row r="505" spans="9:32" ht="16.5" thickTop="1" thickBot="1" x14ac:dyDescent="0.3">
      <c r="I505" s="43"/>
      <c r="J505" s="100">
        <f t="shared" ref="J505:L505" si="400">(J383)</f>
        <v>3000</v>
      </c>
      <c r="K505" s="100">
        <f t="shared" si="400"/>
        <v>2000</v>
      </c>
      <c r="L505" s="100">
        <f t="shared" si="400"/>
        <v>2</v>
      </c>
      <c r="M505" s="43"/>
      <c r="N505" s="43"/>
      <c r="O505" s="55"/>
      <c r="P505" s="55"/>
      <c r="Q505" s="55"/>
      <c r="R505" s="43"/>
      <c r="S505" s="43"/>
      <c r="T505" s="62">
        <f t="shared" si="393"/>
        <v>0.31304794445418382</v>
      </c>
      <c r="U505" s="62">
        <f t="shared" si="389"/>
        <v>1.3627510127182453E-2</v>
      </c>
      <c r="V505" s="62">
        <f t="shared" si="390"/>
        <v>0.10481807499670467</v>
      </c>
      <c r="W505" s="43"/>
      <c r="X505" s="43"/>
      <c r="Y505" s="74">
        <f>((J505 - O499)^2 + (K505 - P499)^2 + (L505 - Q499)^2) * T505</f>
        <v>1461917.1840319161</v>
      </c>
      <c r="Z505" s="74">
        <f>((J505 -O500)^2 + (K505 - P500)^2 + (L505 - Q500)^2) * U505</f>
        <v>321588.41377811751</v>
      </c>
      <c r="AA505" s="75">
        <f>((J505 -O501)^2 + (K505 - P501)^2 + (L505 - Q501)^2) * V505</f>
        <v>944671.56946663873</v>
      </c>
      <c r="AB505" s="76">
        <f t="shared" si="394"/>
        <v>2728177.1672766726</v>
      </c>
      <c r="AC505" s="43"/>
      <c r="AD505" s="43"/>
      <c r="AE505" s="43"/>
      <c r="AF505" s="43"/>
    </row>
    <row r="506" spans="9:32" ht="16.5" thickTop="1" thickBot="1" x14ac:dyDescent="0.3">
      <c r="I506" s="43"/>
      <c r="J506" s="100">
        <f t="shared" ref="J506:L506" si="401">(J384)</f>
        <v>7000</v>
      </c>
      <c r="K506" s="100">
        <f t="shared" si="401"/>
        <v>3000</v>
      </c>
      <c r="L506" s="100">
        <f t="shared" si="401"/>
        <v>1</v>
      </c>
      <c r="M506" s="43"/>
      <c r="N506" s="43"/>
      <c r="O506" s="55"/>
      <c r="P506" s="55"/>
      <c r="Q506" s="55"/>
      <c r="R506" s="43"/>
      <c r="S506" s="43"/>
      <c r="T506" s="62">
        <f t="shared" si="393"/>
        <v>3.1317949851228963E-3</v>
      </c>
      <c r="U506" s="62">
        <f t="shared" si="389"/>
        <v>0.85552147315425464</v>
      </c>
      <c r="V506" s="62">
        <f t="shared" si="390"/>
        <v>3.645624876584398E-4</v>
      </c>
      <c r="W506" s="43"/>
      <c r="X506" s="43"/>
      <c r="Y506" s="74">
        <f>((J506-O499)^2 + (K506-P499)^2 + (L506-Q499)^2) * T506</f>
        <v>59321.289441181536</v>
      </c>
      <c r="Z506" s="74">
        <f>((J506 -O500)^2 + (K506 - P500)^2 + (L506 - Q500)^2) * U506</f>
        <v>624830.79974154872</v>
      </c>
      <c r="AA506" s="75">
        <f>((J506 -O501)^2 + (K506 - P501)^2 + (L506 - Q501)^2) * V506</f>
        <v>18329.066889141952</v>
      </c>
      <c r="AB506" s="76">
        <f t="shared" si="394"/>
        <v>702481.15607187222</v>
      </c>
      <c r="AC506" s="43"/>
      <c r="AD506" s="43"/>
      <c r="AE506" s="43"/>
      <c r="AF506" s="43"/>
    </row>
    <row r="507" spans="9:32" ht="16.5" thickTop="1" thickBot="1" x14ac:dyDescent="0.3">
      <c r="I507" s="43"/>
      <c r="J507" s="100">
        <f t="shared" ref="J507:L507" si="402">(J385)</f>
        <v>7000</v>
      </c>
      <c r="K507" s="100">
        <f t="shared" si="402"/>
        <v>2000</v>
      </c>
      <c r="L507" s="100">
        <f t="shared" si="402"/>
        <v>1</v>
      </c>
      <c r="M507" s="43"/>
      <c r="N507" s="43"/>
      <c r="O507" s="55"/>
      <c r="P507" s="55"/>
      <c r="Q507" s="55"/>
      <c r="R507" s="43"/>
      <c r="S507" s="43"/>
      <c r="T507" s="62">
        <f t="shared" si="393"/>
        <v>9.6329759209741461E-3</v>
      </c>
      <c r="U507" s="62">
        <f t="shared" si="389"/>
        <v>0.76971315016399933</v>
      </c>
      <c r="V507" s="62">
        <f t="shared" si="390"/>
        <v>6.0119604100879187E-4</v>
      </c>
      <c r="W507" s="43"/>
      <c r="X507" s="43"/>
      <c r="Y507" s="74">
        <f>((J507 - O499)^2 + (K507 - P499)^2 + (L507 - Q499)^2) * T507</f>
        <v>134462.70129915074</v>
      </c>
      <c r="Z507" s="74">
        <f>((J507 -O500)^2 + (K507 - P500)^2 + (L507 - Q500)^2) * U507</f>
        <v>890799.52156571008</v>
      </c>
      <c r="AA507" s="75">
        <f>((J507 -O501)^2 + (K507 - P501)^2 + (L507 - Q501)^2) * V507</f>
        <v>29461.239516540245</v>
      </c>
      <c r="AB507" s="76">
        <f t="shared" si="394"/>
        <v>1054723.4623814011</v>
      </c>
      <c r="AC507" s="43"/>
      <c r="AD507" s="155" t="s">
        <v>86</v>
      </c>
      <c r="AE507" s="155"/>
      <c r="AF507" s="43"/>
    </row>
    <row r="508" spans="9:32" ht="16.5" thickTop="1" thickBot="1" x14ac:dyDescent="0.3">
      <c r="I508" s="43"/>
      <c r="J508" s="100">
        <f t="shared" ref="J508:L508" si="403">(J386)</f>
        <v>10000</v>
      </c>
      <c r="K508" s="100">
        <f t="shared" si="403"/>
        <v>2000</v>
      </c>
      <c r="L508" s="100">
        <f t="shared" si="403"/>
        <v>1</v>
      </c>
      <c r="M508" s="43"/>
      <c r="N508" s="43"/>
      <c r="O508" s="55"/>
      <c r="P508" s="55"/>
      <c r="Q508" s="55"/>
      <c r="R508" s="43"/>
      <c r="S508" s="43"/>
      <c r="T508" s="62">
        <f t="shared" si="393"/>
        <v>1.0447800380067825E-2</v>
      </c>
      <c r="U508" s="62">
        <f t="shared" si="389"/>
        <v>0.73690026577220935</v>
      </c>
      <c r="V508" s="62">
        <f t="shared" si="390"/>
        <v>1.5489392618011951E-3</v>
      </c>
      <c r="W508" s="43"/>
      <c r="X508" s="43"/>
      <c r="Y508" s="74">
        <f>((J508-O499)^2 + (K508-P499)^2 + (L508-Q499)^2) * T508</f>
        <v>438024.69580087136</v>
      </c>
      <c r="Z508" s="74">
        <f t="shared" ref="Z508" si="404">((J508 -O509)^2 + (K508 - P509)^2 + (L508 - Q509)^2) * U508</f>
        <v>76637628.377210036</v>
      </c>
      <c r="AA508" s="75">
        <f>((J508 -O501)^2 + (K508 - P501)^2 + (L508 - Q501)^2) * V508</f>
        <v>154891.2944487838</v>
      </c>
      <c r="AB508" s="76">
        <f t="shared" si="394"/>
        <v>77230544.367459685</v>
      </c>
      <c r="AC508" s="43"/>
      <c r="AD508" s="155"/>
      <c r="AE508" s="155"/>
      <c r="AF508" s="43"/>
    </row>
    <row r="509" spans="9:32" ht="16.5" thickTop="1" thickBot="1" x14ac:dyDescent="0.3"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72" t="s">
        <v>55</v>
      </c>
      <c r="AB509" s="73">
        <f>SUM(AB499:AB508)</f>
        <v>96201156.05418013</v>
      </c>
      <c r="AC509" s="43"/>
      <c r="AD509" s="155"/>
      <c r="AE509" s="155"/>
      <c r="AF509" s="43"/>
    </row>
    <row r="510" spans="9:32" ht="15.75" thickTop="1" x14ac:dyDescent="0.25">
      <c r="I510" s="43"/>
      <c r="J510" s="43"/>
      <c r="K510" s="43"/>
      <c r="L510" s="43"/>
      <c r="M510" s="156" t="s">
        <v>78</v>
      </c>
      <c r="N510" s="157"/>
      <c r="O510" s="157"/>
      <c r="P510" s="157"/>
      <c r="Q510" s="157"/>
      <c r="R510" s="157"/>
      <c r="S510" s="157"/>
      <c r="T510" s="158"/>
      <c r="U510" s="43"/>
      <c r="V510" s="43"/>
      <c r="W510" s="43"/>
      <c r="X510" s="43"/>
      <c r="Y510" s="43"/>
      <c r="Z510" s="43"/>
      <c r="AA510" s="43"/>
      <c r="AB510" s="43"/>
      <c r="AC510" s="43"/>
      <c r="AD510" s="162" t="s">
        <v>87</v>
      </c>
      <c r="AE510" s="162"/>
      <c r="AF510" s="43"/>
    </row>
    <row r="511" spans="9:32" ht="15.75" thickBot="1" x14ac:dyDescent="0.3">
      <c r="I511" s="43"/>
      <c r="J511" s="43"/>
      <c r="K511" s="43"/>
      <c r="L511" s="43"/>
      <c r="M511" s="159"/>
      <c r="N511" s="160"/>
      <c r="O511" s="160"/>
      <c r="P511" s="160"/>
      <c r="Q511" s="160"/>
      <c r="R511" s="160"/>
      <c r="S511" s="160"/>
      <c r="T511" s="161"/>
      <c r="U511" s="43"/>
      <c r="V511" s="43"/>
      <c r="W511" s="43"/>
      <c r="X511" s="43"/>
      <c r="Y511" s="43"/>
      <c r="Z511" s="43"/>
      <c r="AA511" s="43"/>
      <c r="AB511" s="43"/>
      <c r="AC511" s="43"/>
      <c r="AD511" s="155" t="s">
        <v>88</v>
      </c>
      <c r="AE511" s="155"/>
      <c r="AF511" s="43"/>
    </row>
    <row r="512" spans="9:32" ht="15.75" thickTop="1" x14ac:dyDescent="0.25"/>
    <row r="515" spans="9:27" x14ac:dyDescent="0.25">
      <c r="I515" s="83" t="s">
        <v>136</v>
      </c>
      <c r="J515" s="83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</row>
    <row r="516" spans="9:27" x14ac:dyDescent="0.25">
      <c r="I516" s="83" t="s">
        <v>79</v>
      </c>
      <c r="J516" s="83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</row>
    <row r="517" spans="9:27" x14ac:dyDescent="0.25">
      <c r="I517" s="115" t="s">
        <v>137</v>
      </c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</row>
    <row r="518" spans="9:27" x14ac:dyDescent="0.25"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</row>
    <row r="519" spans="9:27" x14ac:dyDescent="0.25">
      <c r="I519" s="78"/>
      <c r="J519" s="172" t="s">
        <v>47</v>
      </c>
      <c r="K519" s="173"/>
      <c r="L519" s="174"/>
      <c r="M519" s="78"/>
      <c r="N519" s="78"/>
      <c r="O519" s="172" t="s">
        <v>72</v>
      </c>
      <c r="P519" s="173"/>
      <c r="Q519" s="174"/>
      <c r="R519" s="78"/>
      <c r="S519" s="78"/>
      <c r="T519" s="172" t="s">
        <v>90</v>
      </c>
      <c r="U519" s="173"/>
      <c r="V519" s="174"/>
      <c r="W519" s="88"/>
      <c r="X519" s="78"/>
      <c r="Y519" s="172" t="s">
        <v>92</v>
      </c>
      <c r="Z519" s="173"/>
      <c r="AA519" s="174"/>
    </row>
    <row r="520" spans="9:27" x14ac:dyDescent="0.25">
      <c r="I520" s="78"/>
      <c r="J520" s="89" t="s">
        <v>48</v>
      </c>
      <c r="K520" s="89" t="s">
        <v>49</v>
      </c>
      <c r="L520" s="89" t="s">
        <v>50</v>
      </c>
      <c r="M520" s="78"/>
      <c r="N520" s="78"/>
      <c r="O520" s="79"/>
      <c r="P520" s="79"/>
      <c r="Q520" s="79"/>
      <c r="R520" s="78"/>
      <c r="S520" s="78"/>
      <c r="T520" s="87" t="s">
        <v>75</v>
      </c>
      <c r="U520" s="87" t="s">
        <v>76</v>
      </c>
      <c r="V520" s="87" t="s">
        <v>77</v>
      </c>
      <c r="W520" s="87" t="s">
        <v>91</v>
      </c>
      <c r="X520" s="78"/>
      <c r="Y520" s="87" t="s">
        <v>93</v>
      </c>
      <c r="Z520" s="87" t="s">
        <v>94</v>
      </c>
      <c r="AA520" s="87" t="s">
        <v>95</v>
      </c>
    </row>
    <row r="521" spans="9:27" x14ac:dyDescent="0.25">
      <c r="I521" s="78"/>
      <c r="J521" s="79">
        <f>(J449)</f>
        <v>8000</v>
      </c>
      <c r="K521" s="79">
        <f t="shared" ref="K521:L521" si="405">(K449)</f>
        <v>5000</v>
      </c>
      <c r="L521" s="79">
        <f t="shared" si="405"/>
        <v>1</v>
      </c>
      <c r="M521" s="78"/>
      <c r="N521" s="78"/>
      <c r="O521" s="116">
        <f>(O499)</f>
        <v>3838.9200213357335</v>
      </c>
      <c r="P521" s="116">
        <f t="shared" ref="P521:Q521" si="406">(P499)</f>
        <v>8.4788626541282373</v>
      </c>
      <c r="Q521" s="116">
        <f t="shared" si="406"/>
        <v>0.16753795546679881</v>
      </c>
      <c r="R521" s="78"/>
      <c r="S521" s="78"/>
      <c r="T521" s="117">
        <f>((J521-O521)^2 + (K521-P521)^2 + (L521-Q521)^2) ^ (-1/(2-1))</f>
        <v>2.3679921038383251E-8</v>
      </c>
      <c r="U521" s="117">
        <f>((J521-O522)^2 + (K521-P522)^2 + (L521-Q522)^2) ^ (-1/(2-1))</f>
        <v>1.8989255618221613E-7</v>
      </c>
      <c r="V521" s="117">
        <f>((J521-O523)^2 + (K521-P523)^2 + (L521-Q523)^2) ^ (-1/(2-1))</f>
        <v>1.3546487728870828E-8</v>
      </c>
      <c r="W521" s="117">
        <f>SUM(T521:V521)</f>
        <v>2.2711896494947021E-7</v>
      </c>
      <c r="X521" s="78"/>
      <c r="Y521" s="122">
        <f>(T521/W521)</f>
        <v>0.10426219159483928</v>
      </c>
      <c r="Z521" s="122">
        <f>(U521/W521)</f>
        <v>0.83609290938985981</v>
      </c>
      <c r="AA521" s="123">
        <f>(V521/W521)</f>
        <v>5.9644899015300956E-2</v>
      </c>
    </row>
    <row r="522" spans="9:27" x14ac:dyDescent="0.25">
      <c r="I522" s="78"/>
      <c r="J522" s="79">
        <f t="shared" ref="J522:L522" si="407">(J450)</f>
        <v>4000</v>
      </c>
      <c r="K522" s="79">
        <f t="shared" si="407"/>
        <v>3000</v>
      </c>
      <c r="L522" s="79">
        <f t="shared" si="407"/>
        <v>1</v>
      </c>
      <c r="M522" s="78"/>
      <c r="N522" s="78"/>
      <c r="O522" s="116">
        <f t="shared" ref="O522:Q522" si="408">(O500)</f>
        <v>7805.1446498889454</v>
      </c>
      <c r="P522" s="116">
        <f t="shared" si="408"/>
        <v>2713.4814117698033</v>
      </c>
      <c r="Q522" s="116">
        <f t="shared" si="408"/>
        <v>1.0032677649099804</v>
      </c>
      <c r="R522" s="78"/>
      <c r="S522" s="78"/>
      <c r="T522" s="117">
        <f>((J522-O521)^2 + (K522-P521)^2 + (L522-Q521)^2) ^ (-1/(2-1))</f>
        <v>1.1141879823618732E-7</v>
      </c>
      <c r="U522" s="117">
        <f>((J522-O522)^2 + (K522-P522)^2 + (L522-Q522)^2) ^ (-1/(2-1))</f>
        <v>6.8675570366321276E-8</v>
      </c>
      <c r="V522" s="117">
        <f>((J522-O523)^2 + (K522-P523)^2 + (L522-Q523)^2) ^ (-1/(2-1))</f>
        <v>5.7860438310958518E-8</v>
      </c>
      <c r="W522" s="117">
        <f t="shared" ref="W522:W530" si="409">SUM(T522:V522)</f>
        <v>2.3795480691346712E-7</v>
      </c>
      <c r="X522" s="78"/>
      <c r="Y522" s="122">
        <f t="shared" ref="Y522:Y530" si="410">(T522/W522)</f>
        <v>0.46823512280088153</v>
      </c>
      <c r="Z522" s="122">
        <f t="shared" ref="Z522:Z530" si="411">(U522/W522)</f>
        <v>0.28860761947664848</v>
      </c>
      <c r="AA522" s="123">
        <f t="shared" ref="AA522:AA530" si="412">(V522/W522)</f>
        <v>0.24315725772247004</v>
      </c>
    </row>
    <row r="523" spans="9:27" x14ac:dyDescent="0.25">
      <c r="I523" s="78"/>
      <c r="J523" s="79">
        <f t="shared" ref="J523:L523" si="413">(J451)</f>
        <v>5000</v>
      </c>
      <c r="K523" s="79">
        <f t="shared" si="413"/>
        <v>2000</v>
      </c>
      <c r="L523" s="79">
        <f t="shared" si="413"/>
        <v>1</v>
      </c>
      <c r="M523" s="78"/>
      <c r="N523" s="78"/>
      <c r="O523" s="116">
        <f t="shared" ref="O523:Q523" si="414">(O501)</f>
        <v>1.0132500755711717</v>
      </c>
      <c r="P523" s="116">
        <f t="shared" si="414"/>
        <v>1863.7468704262722</v>
      </c>
      <c r="Q523" s="116">
        <f t="shared" si="414"/>
        <v>1.0747656326778063</v>
      </c>
      <c r="R523" s="78"/>
      <c r="S523" s="78"/>
      <c r="T523" s="117">
        <f>((J523-O521)^2 + (K523-P521)^2 + (L523-Q521)^2) ^ (-1/(2-1))</f>
        <v>1.881728171880983E-7</v>
      </c>
      <c r="U523" s="117">
        <f>((J523-O522)^2 + (K523-P522)^2 + (L523-Q522)^2) ^ (-1/(2-1))</f>
        <v>1.1936176455099186E-7</v>
      </c>
      <c r="V523" s="117">
        <f>((J523-O523)^2 + (K523-P523)^2 + (L523-Q523)^2) ^ (-1/(2-1))</f>
        <v>3.9986511035412958E-8</v>
      </c>
      <c r="W523" s="117">
        <f t="shared" si="409"/>
        <v>3.4752109277450307E-7</v>
      </c>
      <c r="X523" s="78"/>
      <c r="Y523" s="122">
        <f t="shared" si="410"/>
        <v>0.54147164330597475</v>
      </c>
      <c r="Z523" s="122">
        <f t="shared" si="411"/>
        <v>0.34346624430201839</v>
      </c>
      <c r="AA523" s="123">
        <f t="shared" si="412"/>
        <v>0.11506211239200698</v>
      </c>
    </row>
    <row r="524" spans="9:27" x14ac:dyDescent="0.25">
      <c r="I524" s="78"/>
      <c r="J524" s="79">
        <f t="shared" ref="J524:L524" si="415">(J452)</f>
        <v>2000</v>
      </c>
      <c r="K524" s="79">
        <f t="shared" si="415"/>
        <v>1000</v>
      </c>
      <c r="L524" s="79">
        <f t="shared" si="415"/>
        <v>1</v>
      </c>
      <c r="M524" s="78"/>
      <c r="N524" s="78"/>
      <c r="O524" s="81"/>
      <c r="P524" s="81"/>
      <c r="Q524" s="81"/>
      <c r="R524" s="78"/>
      <c r="S524" s="78"/>
      <c r="T524" s="117">
        <f>((J524-O521)^2 + (K524-P521)^2 + (L524-Q521)^2) ^ (-1/(2-1))</f>
        <v>2.2910863182580996E-7</v>
      </c>
      <c r="U524" s="117">
        <f>((J524-O522)^2 + (K524-P522)^2 + (L524-Q522)^2) ^ (-1/(2-1))</f>
        <v>2.7295762696931895E-8</v>
      </c>
      <c r="V524" s="117">
        <f>((J524-O523)^2 + (K524-P523)^2 + (L524-Q523)^2) ^ (-1/(2-1))</f>
        <v>2.1088118717803768E-7</v>
      </c>
      <c r="W524" s="117">
        <f t="shared" si="409"/>
        <v>4.6728558170077954E-7</v>
      </c>
      <c r="X524" s="78"/>
      <c r="Y524" s="122">
        <f t="shared" si="410"/>
        <v>0.49029681376412937</v>
      </c>
      <c r="Z524" s="122">
        <f t="shared" si="411"/>
        <v>5.8413449431894506E-2</v>
      </c>
      <c r="AA524" s="123">
        <f t="shared" si="412"/>
        <v>0.4512897368039761</v>
      </c>
    </row>
    <row r="525" spans="9:27" x14ac:dyDescent="0.25">
      <c r="I525" s="78"/>
      <c r="J525" s="79">
        <f t="shared" ref="J525:L525" si="416">(J453)</f>
        <v>500</v>
      </c>
      <c r="K525" s="79">
        <f t="shared" si="416"/>
        <v>2000</v>
      </c>
      <c r="L525" s="79">
        <f t="shared" si="416"/>
        <v>1</v>
      </c>
      <c r="M525" s="78"/>
      <c r="N525" s="78"/>
      <c r="O525" s="78"/>
      <c r="P525" s="78"/>
      <c r="Q525" s="78"/>
      <c r="R525" s="78"/>
      <c r="S525" s="78"/>
      <c r="T525" s="117">
        <f>((J525-O521)^2 + (K525-P521)^2 + (L525-Q521)^2) ^ (-1/(2-1))</f>
        <v>6.616144008030055E-8</v>
      </c>
      <c r="U525" s="117">
        <f>((J525-O522)^2 + (K525-P522)^2 + (L525-Q522)^2) ^ (-1/(2-1))</f>
        <v>1.8561762585275723E-8</v>
      </c>
      <c r="V525" s="117">
        <f>((J525-O523)^2 + (K525-P523)^2 + (L525-Q523)^2) ^ (-1/(2-1))</f>
        <v>3.7375814533417672E-6</v>
      </c>
      <c r="W525" s="117">
        <f t="shared" si="409"/>
        <v>3.8223046560073435E-6</v>
      </c>
      <c r="X525" s="78"/>
      <c r="Y525" s="122">
        <f t="shared" si="410"/>
        <v>1.7309305781347806E-2</v>
      </c>
      <c r="Z525" s="122">
        <f t="shared" si="411"/>
        <v>4.8561703620623332E-3</v>
      </c>
      <c r="AA525" s="123">
        <f t="shared" si="412"/>
        <v>0.97783452385658987</v>
      </c>
    </row>
    <row r="526" spans="9:27" x14ac:dyDescent="0.25">
      <c r="I526" s="78"/>
      <c r="J526" s="79">
        <f t="shared" ref="J526:L526" si="417">(J454)</f>
        <v>8000</v>
      </c>
      <c r="K526" s="79">
        <f t="shared" si="417"/>
        <v>2000</v>
      </c>
      <c r="L526" s="79">
        <f t="shared" si="417"/>
        <v>1</v>
      </c>
      <c r="M526" s="78"/>
      <c r="N526" s="78"/>
      <c r="O526" s="78"/>
      <c r="P526" s="78"/>
      <c r="Q526" s="78"/>
      <c r="R526" s="78"/>
      <c r="S526" s="78"/>
      <c r="T526" s="117">
        <f>((J526-O521)^2 + (K526-P521)^2 + (L526-Q521)^2) ^ (-1/(2-1))</f>
        <v>4.6990838903376231E-8</v>
      </c>
      <c r="U526" s="117">
        <f>((J526-O522)^2 + (K526-P522)^2 + (L526-Q522)^2) ^ (-1/(2-1))</f>
        <v>1.8280722460344738E-6</v>
      </c>
      <c r="V526" s="117">
        <f>((J526-O523)^2 + (K526-P523)^2 + (L526-Q523)^2) ^ (-1/(2-1))</f>
        <v>1.5624425327197463E-8</v>
      </c>
      <c r="W526" s="117">
        <f t="shared" si="409"/>
        <v>1.8906875102650476E-6</v>
      </c>
      <c r="X526" s="78"/>
      <c r="Y526" s="122">
        <f t="shared" si="410"/>
        <v>2.4853836844137601E-2</v>
      </c>
      <c r="Z526" s="122">
        <f t="shared" si="411"/>
        <v>0.96688227753628309</v>
      </c>
      <c r="AA526" s="123">
        <f t="shared" si="412"/>
        <v>8.2638856195792719E-3</v>
      </c>
    </row>
    <row r="527" spans="9:27" x14ac:dyDescent="0.25">
      <c r="I527" s="78"/>
      <c r="J527" s="79">
        <f t="shared" ref="J527:L527" si="418">(J455)</f>
        <v>3000</v>
      </c>
      <c r="K527" s="79">
        <f t="shared" si="418"/>
        <v>2000</v>
      </c>
      <c r="L527" s="79">
        <f t="shared" si="418"/>
        <v>2</v>
      </c>
      <c r="M527" s="78"/>
      <c r="N527" s="78"/>
      <c r="O527" s="78"/>
      <c r="P527" s="78"/>
      <c r="Q527" s="78"/>
      <c r="R527" s="78"/>
      <c r="S527" s="78"/>
      <c r="T527" s="117">
        <f>((J527-O521)^2 + (K527-P521)^2 + (L527-Q521)^2) ^ (-1/(2-1))</f>
        <v>2.1413521085428972E-7</v>
      </c>
      <c r="U527" s="117">
        <f>((J527-O522)^2 + (K527-P522)^2 + (L527-Q522)^2) ^ (-1/(2-1))</f>
        <v>4.2375625312747935E-8</v>
      </c>
      <c r="V527" s="117">
        <f>((J527-O523)^2 + (K527-P523)^2 + (L527-Q523)^2) ^ (-1/(2-1))</f>
        <v>1.1095716054616202E-7</v>
      </c>
      <c r="W527" s="117">
        <f t="shared" si="409"/>
        <v>3.6746799671319971E-7</v>
      </c>
      <c r="X527" s="78"/>
      <c r="Y527" s="122">
        <f t="shared" si="410"/>
        <v>0.58273159232807237</v>
      </c>
      <c r="Z527" s="122">
        <f t="shared" si="411"/>
        <v>0.11531786629522769</v>
      </c>
      <c r="AA527" s="123">
        <f t="shared" si="412"/>
        <v>0.30195054137669985</v>
      </c>
    </row>
    <row r="528" spans="9:27" x14ac:dyDescent="0.25">
      <c r="I528" s="78"/>
      <c r="J528" s="79">
        <f t="shared" ref="J528:L528" si="419">(J456)</f>
        <v>7000</v>
      </c>
      <c r="K528" s="79">
        <f t="shared" si="419"/>
        <v>3000</v>
      </c>
      <c r="L528" s="79">
        <f t="shared" si="419"/>
        <v>1</v>
      </c>
      <c r="M528" s="78"/>
      <c r="N528" s="78"/>
      <c r="O528" s="78"/>
      <c r="P528" s="78"/>
      <c r="Q528" s="78"/>
      <c r="R528" s="78"/>
      <c r="S528" s="78"/>
      <c r="T528" s="117">
        <f>((J528-O521)^2 + (K528-P521)^2 + (L528-Q521)^2) ^ (-1/(2-1))</f>
        <v>5.2793777994798064E-8</v>
      </c>
      <c r="U528" s="117">
        <f>((J528-O522)^2 + (K528-P522)^2 + (L528-Q522)^2) ^ (-1/(2-1))</f>
        <v>1.3692050287984001E-6</v>
      </c>
      <c r="V528" s="117">
        <f>((J528-O523)^2 + (K528-P523)^2 + (L528-Q523)^2) ^ (-1/(2-1))</f>
        <v>1.9889855269959477E-8</v>
      </c>
      <c r="W528" s="117">
        <f t="shared" si="409"/>
        <v>1.4418886620631576E-6</v>
      </c>
      <c r="X528" s="78"/>
      <c r="Y528" s="122">
        <f t="shared" si="410"/>
        <v>3.6614323549265547E-2</v>
      </c>
      <c r="Z528" s="122">
        <f t="shared" si="411"/>
        <v>0.94959136916940834</v>
      </c>
      <c r="AA528" s="123">
        <f t="shared" si="412"/>
        <v>1.3794307281326178E-2</v>
      </c>
    </row>
    <row r="529" spans="9:37" x14ac:dyDescent="0.25">
      <c r="I529" s="78"/>
      <c r="J529" s="79">
        <f t="shared" ref="J529:L529" si="420">(J457)</f>
        <v>7000</v>
      </c>
      <c r="K529" s="79">
        <f t="shared" si="420"/>
        <v>2000</v>
      </c>
      <c r="L529" s="79">
        <f t="shared" si="420"/>
        <v>1</v>
      </c>
      <c r="M529" s="78"/>
      <c r="N529" s="78"/>
      <c r="O529" s="78"/>
      <c r="P529" s="78"/>
      <c r="Q529" s="78"/>
      <c r="R529" s="78"/>
      <c r="S529" s="78"/>
      <c r="T529" s="117">
        <f>((J529-O521)^2 + (K529-P521)^2 + (L529-Q521)^2) ^ (-1/(2-1))</f>
        <v>7.1640505715728828E-8</v>
      </c>
      <c r="U529" s="117">
        <f>((J529-O522)^2 + (K529-P522)^2 + (L529-Q522)^2) ^ (-1/(2-1))</f>
        <v>8.6407000849205241E-7</v>
      </c>
      <c r="V529" s="117">
        <f>((J529-O523)^2 + (K529-P523)^2 + (L529-Q523)^2) ^ (-1/(2-1))</f>
        <v>2.0406339002514338E-8</v>
      </c>
      <c r="W529" s="117">
        <f t="shared" si="409"/>
        <v>9.561168532102955E-7</v>
      </c>
      <c r="X529" s="78"/>
      <c r="Y529" s="122">
        <f t="shared" si="410"/>
        <v>7.4928608856946563E-2</v>
      </c>
      <c r="Z529" s="122">
        <f t="shared" si="411"/>
        <v>0.90372845702992999</v>
      </c>
      <c r="AA529" s="123">
        <f t="shared" si="412"/>
        <v>2.1342934113123529E-2</v>
      </c>
    </row>
    <row r="530" spans="9:37" x14ac:dyDescent="0.25">
      <c r="I530" s="78"/>
      <c r="J530" s="79">
        <f t="shared" ref="J530:L530" si="421">(J458)</f>
        <v>10000</v>
      </c>
      <c r="K530" s="79">
        <f t="shared" si="421"/>
        <v>2000</v>
      </c>
      <c r="L530" s="79">
        <f t="shared" si="421"/>
        <v>1</v>
      </c>
      <c r="M530" s="78"/>
      <c r="N530" s="78"/>
      <c r="O530" s="78"/>
      <c r="P530" s="78"/>
      <c r="Q530" s="78"/>
      <c r="R530" s="78"/>
      <c r="S530" s="78"/>
      <c r="T530" s="117">
        <f>((J530-O521)^2 + (K530-P521)^2 + (L530-Q521)^2) ^ (-1/(2-1))</f>
        <v>2.3852080670852079E-8</v>
      </c>
      <c r="U530" s="117">
        <f>((J530-O522)^2 + (K530-P522)^2 + (L530-Q522)^2) ^ (-1/(2-1))</f>
        <v>1.8774245531692018E-7</v>
      </c>
      <c r="V530" s="117">
        <f>((J530-O523)^2 + (K530-P523)^2 + (L530-Q523)^2) ^ (-1/(2-1))</f>
        <v>1.0000169908279552E-8</v>
      </c>
      <c r="W530" s="117">
        <f t="shared" si="409"/>
        <v>2.2159470589605181E-7</v>
      </c>
      <c r="X530" s="78"/>
      <c r="Y530" s="122">
        <f t="shared" si="410"/>
        <v>0.10763831461768264</v>
      </c>
      <c r="Z530" s="122">
        <f t="shared" si="411"/>
        <v>0.84723348672864307</v>
      </c>
      <c r="AA530" s="123">
        <f t="shared" si="412"/>
        <v>4.5128198653674269E-2</v>
      </c>
    </row>
    <row r="531" spans="9:37" x14ac:dyDescent="0.25"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</row>
    <row r="532" spans="9:37" x14ac:dyDescent="0.25">
      <c r="I532" s="78"/>
      <c r="J532" s="78"/>
      <c r="K532" s="78"/>
      <c r="L532" s="78"/>
      <c r="M532" s="78"/>
      <c r="N532" s="175" t="s">
        <v>109</v>
      </c>
      <c r="O532" s="176"/>
      <c r="P532" s="176"/>
      <c r="Q532" s="176"/>
      <c r="R532" s="176"/>
      <c r="S532" s="177"/>
      <c r="T532" s="78"/>
      <c r="U532" s="78"/>
      <c r="V532" s="78"/>
      <c r="W532" s="78"/>
      <c r="X532" s="78"/>
      <c r="Y532" s="78"/>
      <c r="Z532" s="78"/>
      <c r="AA532" s="78"/>
    </row>
    <row r="533" spans="9:37" x14ac:dyDescent="0.25">
      <c r="I533" s="78"/>
      <c r="J533" s="78"/>
      <c r="K533" s="78"/>
      <c r="L533" s="78"/>
      <c r="M533" s="78"/>
      <c r="N533" s="178"/>
      <c r="O533" s="179"/>
      <c r="P533" s="179"/>
      <c r="Q533" s="179"/>
      <c r="R533" s="179"/>
      <c r="S533" s="180"/>
      <c r="T533" s="78"/>
      <c r="U533" s="78"/>
      <c r="V533" s="78"/>
      <c r="W533" s="78"/>
      <c r="X533" s="78"/>
      <c r="Y533" s="78"/>
      <c r="Z533" s="78"/>
      <c r="AA533" s="78"/>
    </row>
    <row r="537" spans="9:37" x14ac:dyDescent="0.25">
      <c r="I537" s="118" t="s">
        <v>138</v>
      </c>
      <c r="J537" s="90"/>
      <c r="K537" s="90"/>
      <c r="L537" s="90"/>
      <c r="M537" s="90"/>
      <c r="N537" s="90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  <c r="AH537" s="90"/>
      <c r="AI537" s="90"/>
      <c r="AJ537" s="90"/>
      <c r="AK537" s="90"/>
    </row>
    <row r="538" spans="9:37" x14ac:dyDescent="0.25">
      <c r="I538" s="118" t="s">
        <v>137</v>
      </c>
      <c r="J538" s="90"/>
      <c r="K538" s="90"/>
      <c r="L538" s="90"/>
      <c r="M538" s="90"/>
      <c r="N538" s="90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  <c r="AH538" s="90"/>
      <c r="AI538" s="90"/>
      <c r="AJ538" s="90"/>
      <c r="AK538" s="90"/>
    </row>
    <row r="539" spans="9:37" x14ac:dyDescent="0.25">
      <c r="I539" s="90"/>
      <c r="J539" s="90"/>
      <c r="K539" s="90"/>
      <c r="L539" s="90"/>
      <c r="M539" s="90"/>
      <c r="N539" s="91"/>
      <c r="O539" s="163" t="s">
        <v>97</v>
      </c>
      <c r="P539" s="164"/>
      <c r="Q539" s="165"/>
      <c r="R539" s="90"/>
      <c r="S539" s="90"/>
      <c r="T539" s="163" t="s">
        <v>47</v>
      </c>
      <c r="U539" s="164"/>
      <c r="V539" s="165"/>
      <c r="W539" s="90"/>
      <c r="X539" s="91"/>
      <c r="Y539" s="163" t="s">
        <v>98</v>
      </c>
      <c r="Z539" s="164"/>
      <c r="AA539" s="165"/>
      <c r="AB539" s="90"/>
      <c r="AC539" s="91"/>
      <c r="AD539" s="163" t="s">
        <v>98</v>
      </c>
      <c r="AE539" s="164"/>
      <c r="AF539" s="165"/>
      <c r="AG539" s="90"/>
      <c r="AH539" s="92"/>
      <c r="AI539" s="163" t="s">
        <v>98</v>
      </c>
      <c r="AJ539" s="164"/>
      <c r="AK539" s="165"/>
    </row>
    <row r="540" spans="9:37" x14ac:dyDescent="0.25">
      <c r="I540" s="90"/>
      <c r="J540" s="181" t="s">
        <v>92</v>
      </c>
      <c r="K540" s="182"/>
      <c r="L540" s="183"/>
      <c r="M540" s="90"/>
      <c r="N540" s="91"/>
      <c r="O540" s="103" t="s">
        <v>38</v>
      </c>
      <c r="P540" s="103" t="s">
        <v>39</v>
      </c>
      <c r="Q540" s="103" t="s">
        <v>41</v>
      </c>
      <c r="R540" s="90"/>
      <c r="S540" s="90"/>
      <c r="T540" s="106" t="s">
        <v>48</v>
      </c>
      <c r="U540" s="106" t="s">
        <v>49</v>
      </c>
      <c r="V540" s="106" t="s">
        <v>50</v>
      </c>
      <c r="W540" s="90"/>
      <c r="X540" s="103" t="s">
        <v>38</v>
      </c>
      <c r="Y540" s="103" t="s">
        <v>99</v>
      </c>
      <c r="Z540" s="103" t="s">
        <v>102</v>
      </c>
      <c r="AA540" s="103" t="s">
        <v>103</v>
      </c>
      <c r="AB540" s="90"/>
      <c r="AC540" s="106" t="s">
        <v>39</v>
      </c>
      <c r="AD540" s="106" t="s">
        <v>104</v>
      </c>
      <c r="AE540" s="106" t="s">
        <v>100</v>
      </c>
      <c r="AF540" s="106" t="s">
        <v>105</v>
      </c>
      <c r="AG540" s="90"/>
      <c r="AH540" s="106" t="s">
        <v>41</v>
      </c>
      <c r="AI540" s="106" t="s">
        <v>106</v>
      </c>
      <c r="AJ540" s="106" t="s">
        <v>107</v>
      </c>
      <c r="AK540" s="106" t="s">
        <v>101</v>
      </c>
    </row>
    <row r="541" spans="9:37" x14ac:dyDescent="0.25">
      <c r="I541" s="90"/>
      <c r="J541" s="94">
        <f>(Y521)</f>
        <v>0.10426219159483928</v>
      </c>
      <c r="K541" s="94">
        <f t="shared" ref="K541:K550" si="422">(Z521)</f>
        <v>0.83609290938985981</v>
      </c>
      <c r="L541" s="94">
        <f>(AA521)</f>
        <v>5.9644899015300956E-2</v>
      </c>
      <c r="M541" s="98"/>
      <c r="N541" s="91"/>
      <c r="O541" s="95">
        <f>(J541^2)</f>
        <v>1.0870604596158974E-2</v>
      </c>
      <c r="P541" s="95">
        <f t="shared" ref="P541:P550" si="423">(K541^2)</f>
        <v>0.69905135313200029</v>
      </c>
      <c r="Q541" s="95">
        <f t="shared" ref="Q541:Q550" si="424">(L541^2)</f>
        <v>3.5575139785454491E-3</v>
      </c>
      <c r="R541" s="90"/>
      <c r="S541" s="90"/>
      <c r="T541" s="93">
        <f>(J521)</f>
        <v>8000</v>
      </c>
      <c r="U541" s="93">
        <f t="shared" ref="U541:U550" si="425">(K521)</f>
        <v>5000</v>
      </c>
      <c r="V541" s="93">
        <f t="shared" ref="V541:V550" si="426">(L521)</f>
        <v>1</v>
      </c>
      <c r="W541" s="90"/>
      <c r="X541" s="95">
        <f>(O541)</f>
        <v>1.0870604596158974E-2</v>
      </c>
      <c r="Y541" s="96">
        <f>(X541*T541)</f>
        <v>86.964836769271784</v>
      </c>
      <c r="Z541" s="96">
        <f>(X541*U541)</f>
        <v>54.353022980794869</v>
      </c>
      <c r="AA541" s="96">
        <f>(X541*V541)</f>
        <v>1.0870604596158974E-2</v>
      </c>
      <c r="AB541" s="90"/>
      <c r="AC541" s="94">
        <f>(P541)</f>
        <v>0.69905135313200029</v>
      </c>
      <c r="AD541" s="97">
        <f>(AC541*T541)</f>
        <v>5592.4108250560021</v>
      </c>
      <c r="AE541" s="97">
        <f>(AC541*U541)</f>
        <v>3495.2567656600013</v>
      </c>
      <c r="AF541" s="97">
        <f>(AC541*V541)</f>
        <v>0.69905135313200029</v>
      </c>
      <c r="AG541" s="90"/>
      <c r="AH541" s="95">
        <f>(Q541)</f>
        <v>3.5575139785454491E-3</v>
      </c>
      <c r="AI541" s="95">
        <f>(AH541*T541)</f>
        <v>28.460111828363594</v>
      </c>
      <c r="AJ541" s="95">
        <f>(AH541*U541)</f>
        <v>17.787569892727245</v>
      </c>
      <c r="AK541" s="95">
        <f>(V541*AH541)</f>
        <v>3.5575139785454491E-3</v>
      </c>
    </row>
    <row r="542" spans="9:37" x14ac:dyDescent="0.25">
      <c r="I542" s="90"/>
      <c r="J542" s="94">
        <f t="shared" ref="J542:J550" si="427">(Y522)</f>
        <v>0.46823512280088153</v>
      </c>
      <c r="K542" s="94">
        <f t="shared" si="422"/>
        <v>0.28860761947664848</v>
      </c>
      <c r="L542" s="94">
        <f t="shared" ref="L542:L550" si="428">(AA522)</f>
        <v>0.24315725772247004</v>
      </c>
      <c r="M542" s="98"/>
      <c r="N542" s="91"/>
      <c r="O542" s="95">
        <f t="shared" ref="O542:O550" si="429">(J542^2)</f>
        <v>0.2192441302243566</v>
      </c>
      <c r="P542" s="95">
        <f t="shared" si="423"/>
        <v>8.3294358019977921E-2</v>
      </c>
      <c r="Q542" s="95">
        <f t="shared" si="424"/>
        <v>5.912545198311172E-2</v>
      </c>
      <c r="R542" s="90"/>
      <c r="S542" s="90"/>
      <c r="T542" s="93">
        <f t="shared" ref="T542:T550" si="430">(J522)</f>
        <v>4000</v>
      </c>
      <c r="U542" s="93">
        <f t="shared" si="425"/>
        <v>3000</v>
      </c>
      <c r="V542" s="93">
        <f t="shared" si="426"/>
        <v>1</v>
      </c>
      <c r="W542" s="90"/>
      <c r="X542" s="95">
        <f t="shared" ref="X542:X550" si="431">(O542)</f>
        <v>0.2192441302243566</v>
      </c>
      <c r="Y542" s="96">
        <f t="shared" ref="Y542:Y550" si="432">(X542*T542)</f>
        <v>876.97652089742644</v>
      </c>
      <c r="Z542" s="96">
        <f t="shared" ref="Z542:Z550" si="433">(X542*U542)</f>
        <v>657.73239067306974</v>
      </c>
      <c r="AA542" s="96">
        <f t="shared" ref="AA542:AA550" si="434">(X542*V542)</f>
        <v>0.2192441302243566</v>
      </c>
      <c r="AB542" s="90"/>
      <c r="AC542" s="94">
        <f t="shared" ref="AC542:AC550" si="435">(P542)</f>
        <v>8.3294358019977921E-2</v>
      </c>
      <c r="AD542" s="97">
        <f t="shared" ref="AD542:AD550" si="436">(AC542*T542)</f>
        <v>333.17743207991168</v>
      </c>
      <c r="AE542" s="97">
        <f t="shared" ref="AE542:AE550" si="437">(AC542*U542)</f>
        <v>249.88307405993376</v>
      </c>
      <c r="AF542" s="97">
        <f t="shared" ref="AF542:AF550" si="438">(AC542*V542)</f>
        <v>8.3294358019977921E-2</v>
      </c>
      <c r="AG542" s="90"/>
      <c r="AH542" s="95">
        <f t="shared" ref="AH542:AH550" si="439">(Q542)</f>
        <v>5.912545198311172E-2</v>
      </c>
      <c r="AI542" s="95">
        <f t="shared" ref="AI542:AI550" si="440">(AH542*T542)</f>
        <v>236.50180793244687</v>
      </c>
      <c r="AJ542" s="95">
        <f t="shared" ref="AJ542:AJ549" si="441">(AH542*U542)</f>
        <v>177.37635594933516</v>
      </c>
      <c r="AK542" s="95">
        <f t="shared" ref="AK542:AK550" si="442">(V542*AH542)</f>
        <v>5.912545198311172E-2</v>
      </c>
    </row>
    <row r="543" spans="9:37" x14ac:dyDescent="0.25">
      <c r="I543" s="90"/>
      <c r="J543" s="94">
        <f t="shared" si="427"/>
        <v>0.54147164330597475</v>
      </c>
      <c r="K543" s="94">
        <f t="shared" si="422"/>
        <v>0.34346624430201839</v>
      </c>
      <c r="L543" s="94">
        <f t="shared" si="428"/>
        <v>0.11506211239200698</v>
      </c>
      <c r="M543" s="98"/>
      <c r="N543" s="91"/>
      <c r="O543" s="95">
        <f t="shared" si="429"/>
        <v>0.29319154050447277</v>
      </c>
      <c r="P543" s="95">
        <f t="shared" si="423"/>
        <v>0.11796906097493377</v>
      </c>
      <c r="Q543" s="95">
        <f t="shared" si="424"/>
        <v>1.3239289708110846E-2</v>
      </c>
      <c r="R543" s="90"/>
      <c r="S543" s="90"/>
      <c r="T543" s="93">
        <f t="shared" si="430"/>
        <v>5000</v>
      </c>
      <c r="U543" s="93">
        <f t="shared" si="425"/>
        <v>2000</v>
      </c>
      <c r="V543" s="93">
        <f t="shared" si="426"/>
        <v>1</v>
      </c>
      <c r="W543" s="90"/>
      <c r="X543" s="95">
        <f t="shared" si="431"/>
        <v>0.29319154050447277</v>
      </c>
      <c r="Y543" s="96">
        <f t="shared" si="432"/>
        <v>1465.9577025223639</v>
      </c>
      <c r="Z543" s="96">
        <f t="shared" si="433"/>
        <v>586.38308100894551</v>
      </c>
      <c r="AA543" s="96">
        <f t="shared" si="434"/>
        <v>0.29319154050447277</v>
      </c>
      <c r="AB543" s="90"/>
      <c r="AC543" s="94">
        <f t="shared" si="435"/>
        <v>0.11796906097493377</v>
      </c>
      <c r="AD543" s="97">
        <f t="shared" si="436"/>
        <v>589.84530487466884</v>
      </c>
      <c r="AE543" s="97">
        <f t="shared" si="437"/>
        <v>235.93812194986754</v>
      </c>
      <c r="AF543" s="97">
        <f t="shared" si="438"/>
        <v>0.11796906097493377</v>
      </c>
      <c r="AG543" s="90"/>
      <c r="AH543" s="95">
        <f t="shared" si="439"/>
        <v>1.3239289708110846E-2</v>
      </c>
      <c r="AI543" s="95">
        <f t="shared" si="440"/>
        <v>66.196448540554229</v>
      </c>
      <c r="AJ543" s="95">
        <f t="shared" si="441"/>
        <v>26.478579416221692</v>
      </c>
      <c r="AK543" s="95">
        <f t="shared" si="442"/>
        <v>1.3239289708110846E-2</v>
      </c>
    </row>
    <row r="544" spans="9:37" x14ac:dyDescent="0.25">
      <c r="I544" s="90"/>
      <c r="J544" s="94">
        <f t="shared" si="427"/>
        <v>0.49029681376412937</v>
      </c>
      <c r="K544" s="94">
        <f t="shared" si="422"/>
        <v>5.8413449431894506E-2</v>
      </c>
      <c r="L544" s="94">
        <f t="shared" si="428"/>
        <v>0.4512897368039761</v>
      </c>
      <c r="M544" s="98"/>
      <c r="N544" s="91"/>
      <c r="O544" s="95">
        <f t="shared" si="429"/>
        <v>0.24039096558725737</v>
      </c>
      <c r="P544" s="95">
        <f t="shared" si="423"/>
        <v>3.4121310745324966E-3</v>
      </c>
      <c r="Q544" s="95">
        <f t="shared" si="424"/>
        <v>0.20366242654460204</v>
      </c>
      <c r="R544" s="90"/>
      <c r="S544" s="90"/>
      <c r="T544" s="93">
        <f t="shared" si="430"/>
        <v>2000</v>
      </c>
      <c r="U544" s="93">
        <f t="shared" si="425"/>
        <v>1000</v>
      </c>
      <c r="V544" s="93">
        <f t="shared" si="426"/>
        <v>1</v>
      </c>
      <c r="W544" s="90"/>
      <c r="X544" s="95">
        <f t="shared" si="431"/>
        <v>0.24039096558725737</v>
      </c>
      <c r="Y544" s="96">
        <f t="shared" si="432"/>
        <v>480.78193117451474</v>
      </c>
      <c r="Z544" s="96">
        <f t="shared" si="433"/>
        <v>240.39096558725737</v>
      </c>
      <c r="AA544" s="96">
        <f t="shared" si="434"/>
        <v>0.24039096558725737</v>
      </c>
      <c r="AB544" s="90"/>
      <c r="AC544" s="94">
        <f t="shared" si="435"/>
        <v>3.4121310745324966E-3</v>
      </c>
      <c r="AD544" s="97">
        <f t="shared" si="436"/>
        <v>6.8242621490649933</v>
      </c>
      <c r="AE544" s="97">
        <f t="shared" si="437"/>
        <v>3.4121310745324966</v>
      </c>
      <c r="AF544" s="97">
        <f t="shared" si="438"/>
        <v>3.4121310745324966E-3</v>
      </c>
      <c r="AG544" s="90"/>
      <c r="AH544" s="95">
        <f t="shared" si="439"/>
        <v>0.20366242654460204</v>
      </c>
      <c r="AI544" s="95">
        <f t="shared" si="440"/>
        <v>407.32485308920405</v>
      </c>
      <c r="AJ544" s="95">
        <f t="shared" si="441"/>
        <v>203.66242654460203</v>
      </c>
      <c r="AK544" s="95">
        <f t="shared" si="442"/>
        <v>0.20366242654460204</v>
      </c>
    </row>
    <row r="545" spans="9:37" x14ac:dyDescent="0.25">
      <c r="I545" s="90"/>
      <c r="J545" s="94">
        <f t="shared" si="427"/>
        <v>1.7309305781347806E-2</v>
      </c>
      <c r="K545" s="94">
        <f t="shared" si="422"/>
        <v>4.8561703620623332E-3</v>
      </c>
      <c r="L545" s="94">
        <f t="shared" si="428"/>
        <v>0.97783452385658987</v>
      </c>
      <c r="M545" s="98"/>
      <c r="N545" s="91"/>
      <c r="O545" s="95">
        <f t="shared" si="429"/>
        <v>2.9961206663220062E-4</v>
      </c>
      <c r="P545" s="95">
        <f t="shared" si="423"/>
        <v>2.358239058537261E-5</v>
      </c>
      <c r="Q545" s="95">
        <f t="shared" si="424"/>
        <v>0.95616035604584382</v>
      </c>
      <c r="R545" s="90"/>
      <c r="S545" s="90"/>
      <c r="T545" s="93">
        <f t="shared" si="430"/>
        <v>500</v>
      </c>
      <c r="U545" s="93">
        <f t="shared" si="425"/>
        <v>2000</v>
      </c>
      <c r="V545" s="93">
        <f t="shared" si="426"/>
        <v>1</v>
      </c>
      <c r="W545" s="90"/>
      <c r="X545" s="95">
        <f t="shared" si="431"/>
        <v>2.9961206663220062E-4</v>
      </c>
      <c r="Y545" s="96">
        <f t="shared" si="432"/>
        <v>0.14980603331610032</v>
      </c>
      <c r="Z545" s="96">
        <f t="shared" si="433"/>
        <v>0.59922413326440127</v>
      </c>
      <c r="AA545" s="96">
        <f t="shared" si="434"/>
        <v>2.9961206663220062E-4</v>
      </c>
      <c r="AB545" s="90"/>
      <c r="AC545" s="94">
        <f t="shared" si="435"/>
        <v>2.358239058537261E-5</v>
      </c>
      <c r="AD545" s="97">
        <f t="shared" si="436"/>
        <v>1.1791195292686305E-2</v>
      </c>
      <c r="AE545" s="97">
        <f t="shared" si="437"/>
        <v>4.7164781170745219E-2</v>
      </c>
      <c r="AF545" s="97">
        <f t="shared" si="438"/>
        <v>2.358239058537261E-5</v>
      </c>
      <c r="AG545" s="90"/>
      <c r="AH545" s="95">
        <f t="shared" si="439"/>
        <v>0.95616035604584382</v>
      </c>
      <c r="AI545" s="95">
        <f t="shared" si="440"/>
        <v>478.08017802292193</v>
      </c>
      <c r="AJ545" s="95">
        <f t="shared" si="441"/>
        <v>1912.3207120916877</v>
      </c>
      <c r="AK545" s="95">
        <f t="shared" si="442"/>
        <v>0.95616035604584382</v>
      </c>
    </row>
    <row r="546" spans="9:37" x14ac:dyDescent="0.25">
      <c r="I546" s="90"/>
      <c r="J546" s="94">
        <f t="shared" si="427"/>
        <v>2.4853836844137601E-2</v>
      </c>
      <c r="K546" s="94">
        <f t="shared" si="422"/>
        <v>0.96688227753628309</v>
      </c>
      <c r="L546" s="94">
        <f t="shared" si="428"/>
        <v>8.2638856195792719E-3</v>
      </c>
      <c r="M546" s="98"/>
      <c r="N546" s="91"/>
      <c r="O546" s="95">
        <f t="shared" si="429"/>
        <v>6.1771320587501169E-4</v>
      </c>
      <c r="P546" s="95">
        <f t="shared" si="423"/>
        <v>0.93486133861374998</v>
      </c>
      <c r="Q546" s="95">
        <f t="shared" si="424"/>
        <v>6.8291805533489088E-5</v>
      </c>
      <c r="R546" s="90"/>
      <c r="S546" s="90"/>
      <c r="T546" s="93">
        <f t="shared" si="430"/>
        <v>8000</v>
      </c>
      <c r="U546" s="93">
        <f t="shared" si="425"/>
        <v>2000</v>
      </c>
      <c r="V546" s="93">
        <f t="shared" si="426"/>
        <v>1</v>
      </c>
      <c r="W546" s="90"/>
      <c r="X546" s="95">
        <f t="shared" si="431"/>
        <v>6.1771320587501169E-4</v>
      </c>
      <c r="Y546" s="96">
        <f t="shared" si="432"/>
        <v>4.9417056470000933</v>
      </c>
      <c r="Z546" s="96">
        <f t="shared" si="433"/>
        <v>1.2354264117500233</v>
      </c>
      <c r="AA546" s="96">
        <f t="shared" si="434"/>
        <v>6.1771320587501169E-4</v>
      </c>
      <c r="AB546" s="90"/>
      <c r="AC546" s="94">
        <f t="shared" si="435"/>
        <v>0.93486133861374998</v>
      </c>
      <c r="AD546" s="97">
        <f t="shared" si="436"/>
        <v>7478.8907089100003</v>
      </c>
      <c r="AE546" s="97">
        <f t="shared" si="437"/>
        <v>1869.7226772275001</v>
      </c>
      <c r="AF546" s="97">
        <f t="shared" si="438"/>
        <v>0.93486133861374998</v>
      </c>
      <c r="AG546" s="90"/>
      <c r="AH546" s="95">
        <f t="shared" si="439"/>
        <v>6.8291805533489088E-5</v>
      </c>
      <c r="AI546" s="95">
        <f t="shared" si="440"/>
        <v>0.54633444426791267</v>
      </c>
      <c r="AJ546" s="95">
        <f t="shared" si="441"/>
        <v>0.13658361106697817</v>
      </c>
      <c r="AK546" s="95">
        <f t="shared" si="442"/>
        <v>6.8291805533489088E-5</v>
      </c>
    </row>
    <row r="547" spans="9:37" x14ac:dyDescent="0.25">
      <c r="I547" s="90"/>
      <c r="J547" s="94">
        <f t="shared" si="427"/>
        <v>0.58273159232807237</v>
      </c>
      <c r="K547" s="94">
        <f t="shared" si="422"/>
        <v>0.11531786629522769</v>
      </c>
      <c r="L547" s="94">
        <f t="shared" si="428"/>
        <v>0.30195054137669985</v>
      </c>
      <c r="M547" s="98"/>
      <c r="N547" s="91"/>
      <c r="O547" s="95">
        <f t="shared" si="429"/>
        <v>0.33957610869721072</v>
      </c>
      <c r="P547" s="95">
        <f t="shared" si="423"/>
        <v>1.3298210286884011E-2</v>
      </c>
      <c r="Q547" s="95">
        <f t="shared" si="424"/>
        <v>9.1174129437682133E-2</v>
      </c>
      <c r="R547" s="90"/>
      <c r="S547" s="90"/>
      <c r="T547" s="93">
        <f t="shared" si="430"/>
        <v>3000</v>
      </c>
      <c r="U547" s="93">
        <f t="shared" si="425"/>
        <v>2000</v>
      </c>
      <c r="V547" s="93">
        <f t="shared" si="426"/>
        <v>2</v>
      </c>
      <c r="W547" s="90"/>
      <c r="X547" s="95">
        <f t="shared" si="431"/>
        <v>0.33957610869721072</v>
      </c>
      <c r="Y547" s="96">
        <f t="shared" si="432"/>
        <v>1018.7283260916322</v>
      </c>
      <c r="Z547" s="96">
        <f t="shared" si="433"/>
        <v>679.15221739442143</v>
      </c>
      <c r="AA547" s="96">
        <f t="shared" si="434"/>
        <v>0.67915221739442144</v>
      </c>
      <c r="AB547" s="90"/>
      <c r="AC547" s="94">
        <f t="shared" si="435"/>
        <v>1.3298210286884011E-2</v>
      </c>
      <c r="AD547" s="97">
        <f t="shared" si="436"/>
        <v>39.894630860652036</v>
      </c>
      <c r="AE547" s="97">
        <f t="shared" si="437"/>
        <v>26.596420573768022</v>
      </c>
      <c r="AF547" s="97">
        <f t="shared" si="438"/>
        <v>2.6596420573768022E-2</v>
      </c>
      <c r="AG547" s="90"/>
      <c r="AH547" s="95">
        <f t="shared" si="439"/>
        <v>9.1174129437682133E-2</v>
      </c>
      <c r="AI547" s="95">
        <f t="shared" si="440"/>
        <v>273.52238831304641</v>
      </c>
      <c r="AJ547" s="95">
        <f t="shared" si="441"/>
        <v>182.34825887536428</v>
      </c>
      <c r="AK547" s="95">
        <f t="shared" si="442"/>
        <v>0.18234825887536427</v>
      </c>
    </row>
    <row r="548" spans="9:37" x14ac:dyDescent="0.25">
      <c r="I548" s="90"/>
      <c r="J548" s="94">
        <f t="shared" si="427"/>
        <v>3.6614323549265547E-2</v>
      </c>
      <c r="K548" s="94">
        <f t="shared" si="422"/>
        <v>0.94959136916940834</v>
      </c>
      <c r="L548" s="94">
        <f t="shared" si="428"/>
        <v>1.3794307281326178E-2</v>
      </c>
      <c r="M548" s="98"/>
      <c r="N548" s="91"/>
      <c r="O548" s="95">
        <f t="shared" si="429"/>
        <v>1.3406086889703017E-3</v>
      </c>
      <c r="P548" s="95">
        <f t="shared" si="423"/>
        <v>0.90172376840103152</v>
      </c>
      <c r="Q548" s="95">
        <f t="shared" si="424"/>
        <v>1.9028291337164842E-4</v>
      </c>
      <c r="R548" s="90"/>
      <c r="S548" s="90"/>
      <c r="T548" s="93">
        <f t="shared" si="430"/>
        <v>7000</v>
      </c>
      <c r="U548" s="93">
        <f t="shared" si="425"/>
        <v>3000</v>
      </c>
      <c r="V548" s="93">
        <f t="shared" si="426"/>
        <v>1</v>
      </c>
      <c r="W548" s="90"/>
      <c r="X548" s="95">
        <f t="shared" si="431"/>
        <v>1.3406086889703017E-3</v>
      </c>
      <c r="Y548" s="96">
        <f t="shared" si="432"/>
        <v>9.3842608227921112</v>
      </c>
      <c r="Z548" s="96">
        <f t="shared" si="433"/>
        <v>4.0218260669109052</v>
      </c>
      <c r="AA548" s="96">
        <f t="shared" si="434"/>
        <v>1.3406086889703017E-3</v>
      </c>
      <c r="AB548" s="90"/>
      <c r="AC548" s="94">
        <f t="shared" si="435"/>
        <v>0.90172376840103152</v>
      </c>
      <c r="AD548" s="97">
        <f t="shared" si="436"/>
        <v>6312.0663788072206</v>
      </c>
      <c r="AE548" s="97">
        <f t="shared" si="437"/>
        <v>2705.1713052030946</v>
      </c>
      <c r="AF548" s="97">
        <f t="shared" si="438"/>
        <v>0.90172376840103152</v>
      </c>
      <c r="AG548" s="90"/>
      <c r="AH548" s="95">
        <f t="shared" si="439"/>
        <v>1.9028291337164842E-4</v>
      </c>
      <c r="AI548" s="95">
        <f t="shared" si="440"/>
        <v>1.3319803936015389</v>
      </c>
      <c r="AJ548" s="95">
        <f t="shared" si="441"/>
        <v>0.57084874011494524</v>
      </c>
      <c r="AK548" s="95">
        <f t="shared" si="442"/>
        <v>1.9028291337164842E-4</v>
      </c>
    </row>
    <row r="549" spans="9:37" x14ac:dyDescent="0.25">
      <c r="I549" s="90"/>
      <c r="J549" s="94">
        <f t="shared" si="427"/>
        <v>7.4928608856946563E-2</v>
      </c>
      <c r="K549" s="94">
        <f t="shared" si="422"/>
        <v>0.90372845702992999</v>
      </c>
      <c r="L549" s="94">
        <f t="shared" si="428"/>
        <v>2.1342934113123529E-2</v>
      </c>
      <c r="M549" s="98"/>
      <c r="N549" s="91"/>
      <c r="O549" s="95">
        <f t="shared" si="429"/>
        <v>5.6142964252372911E-3</v>
      </c>
      <c r="P549" s="95">
        <f t="shared" si="423"/>
        <v>0.81672512404569797</v>
      </c>
      <c r="Q549" s="95">
        <f t="shared" si="424"/>
        <v>4.5552083655713205E-4</v>
      </c>
      <c r="R549" s="90"/>
      <c r="S549" s="90"/>
      <c r="T549" s="93">
        <f t="shared" si="430"/>
        <v>7000</v>
      </c>
      <c r="U549" s="93">
        <f t="shared" si="425"/>
        <v>2000</v>
      </c>
      <c r="V549" s="93">
        <f t="shared" si="426"/>
        <v>1</v>
      </c>
      <c r="W549" s="90"/>
      <c r="X549" s="95">
        <f t="shared" si="431"/>
        <v>5.6142964252372911E-3</v>
      </c>
      <c r="Y549" s="96">
        <f t="shared" si="432"/>
        <v>39.300074976661037</v>
      </c>
      <c r="Z549" s="96">
        <f t="shared" si="433"/>
        <v>11.228592850474582</v>
      </c>
      <c r="AA549" s="96">
        <f t="shared" si="434"/>
        <v>5.6142964252372911E-3</v>
      </c>
      <c r="AB549" s="90"/>
      <c r="AC549" s="94">
        <f t="shared" si="435"/>
        <v>0.81672512404569797</v>
      </c>
      <c r="AD549" s="97">
        <f t="shared" si="436"/>
        <v>5717.0758683198856</v>
      </c>
      <c r="AE549" s="97">
        <f t="shared" si="437"/>
        <v>1633.4502480913959</v>
      </c>
      <c r="AF549" s="97">
        <f t="shared" si="438"/>
        <v>0.81672512404569797</v>
      </c>
      <c r="AG549" s="90"/>
      <c r="AH549" s="95">
        <f t="shared" si="439"/>
        <v>4.5552083655713205E-4</v>
      </c>
      <c r="AI549" s="95">
        <f t="shared" si="440"/>
        <v>3.1886458558999244</v>
      </c>
      <c r="AJ549" s="95">
        <f t="shared" si="441"/>
        <v>0.91104167311426409</v>
      </c>
      <c r="AK549" s="95">
        <f t="shared" si="442"/>
        <v>4.5552083655713205E-4</v>
      </c>
    </row>
    <row r="550" spans="9:37" x14ac:dyDescent="0.25">
      <c r="I550" s="90"/>
      <c r="J550" s="94">
        <f t="shared" si="427"/>
        <v>0.10763831461768264</v>
      </c>
      <c r="K550" s="94">
        <f t="shared" si="422"/>
        <v>0.84723348672864307</v>
      </c>
      <c r="L550" s="94">
        <f t="shared" si="428"/>
        <v>4.5128198653674269E-2</v>
      </c>
      <c r="M550" s="98"/>
      <c r="N550" s="91"/>
      <c r="O550" s="95">
        <f t="shared" si="429"/>
        <v>1.1586006773735232E-2</v>
      </c>
      <c r="P550" s="95">
        <f t="shared" si="423"/>
        <v>0.71780458103437383</v>
      </c>
      <c r="Q550" s="95">
        <f t="shared" si="424"/>
        <v>2.0365543137254882E-3</v>
      </c>
      <c r="R550" s="90"/>
      <c r="S550" s="90"/>
      <c r="T550" s="93">
        <f t="shared" si="430"/>
        <v>10000</v>
      </c>
      <c r="U550" s="93">
        <f t="shared" si="425"/>
        <v>2000</v>
      </c>
      <c r="V550" s="93">
        <f t="shared" si="426"/>
        <v>1</v>
      </c>
      <c r="W550" s="90"/>
      <c r="X550" s="95">
        <f t="shared" si="431"/>
        <v>1.1586006773735232E-2</v>
      </c>
      <c r="Y550" s="96">
        <f t="shared" si="432"/>
        <v>115.86006773735231</v>
      </c>
      <c r="Z550" s="96">
        <f t="shared" si="433"/>
        <v>23.172013547470463</v>
      </c>
      <c r="AA550" s="96">
        <f t="shared" si="434"/>
        <v>1.1586006773735232E-2</v>
      </c>
      <c r="AB550" s="90"/>
      <c r="AC550" s="94">
        <f t="shared" si="435"/>
        <v>0.71780458103437383</v>
      </c>
      <c r="AD550" s="97">
        <f t="shared" si="436"/>
        <v>7178.0458103437386</v>
      </c>
      <c r="AE550" s="97">
        <f t="shared" si="437"/>
        <v>1435.6091620687478</v>
      </c>
      <c r="AF550" s="97">
        <f t="shared" si="438"/>
        <v>0.71780458103437383</v>
      </c>
      <c r="AG550" s="90"/>
      <c r="AH550" s="95">
        <f t="shared" si="439"/>
        <v>2.0365543137254882E-3</v>
      </c>
      <c r="AI550" s="95">
        <f t="shared" si="440"/>
        <v>20.365543137254882</v>
      </c>
      <c r="AJ550" s="95">
        <f>(AH550*U550)</f>
        <v>4.073108627450976</v>
      </c>
      <c r="AK550" s="95">
        <f t="shared" si="442"/>
        <v>2.0365543137254882E-3</v>
      </c>
    </row>
    <row r="551" spans="9:37" x14ac:dyDescent="0.25">
      <c r="I551" s="90"/>
      <c r="J551" s="98"/>
      <c r="K551" s="90"/>
      <c r="L551" s="90"/>
      <c r="M551" s="90"/>
      <c r="N551" s="112" t="s">
        <v>55</v>
      </c>
      <c r="O551" s="105">
        <f>SUM(O541:O550)</f>
        <v>1.1227315867699064</v>
      </c>
      <c r="P551" s="105">
        <f t="shared" ref="P551:Q551" si="443">SUM(P541:P550)</f>
        <v>4.288163507973767</v>
      </c>
      <c r="Q551" s="105">
        <f t="shared" si="443"/>
        <v>1.3296698175670838</v>
      </c>
      <c r="R551" s="90"/>
      <c r="S551" s="90"/>
      <c r="T551" s="90"/>
      <c r="U551" s="90"/>
      <c r="V551" s="90"/>
      <c r="W551" s="90"/>
      <c r="X551" s="103" t="s">
        <v>55</v>
      </c>
      <c r="Y551" s="104">
        <f>SUM(Y541:Y550)</f>
        <v>4099.0452326723307</v>
      </c>
      <c r="Z551" s="104">
        <f t="shared" ref="Z551" si="444">SUM(Z541:Z550)</f>
        <v>2258.2687606543595</v>
      </c>
      <c r="AA551" s="104">
        <f>SUM(AA541:AA550)</f>
        <v>1.462307695467117</v>
      </c>
      <c r="AB551" s="99"/>
      <c r="AC551" s="103" t="s">
        <v>55</v>
      </c>
      <c r="AD551" s="104">
        <f>SUM(AD541:AD550)</f>
        <v>33248.243012596438</v>
      </c>
      <c r="AE551" s="104">
        <f t="shared" ref="AE551:AF551" si="445">SUM(AE541:AE550)</f>
        <v>11655.087070690011</v>
      </c>
      <c r="AF551" s="104">
        <f t="shared" si="445"/>
        <v>4.3014617182606516</v>
      </c>
      <c r="AG551" s="99"/>
      <c r="AH551" s="103" t="s">
        <v>55</v>
      </c>
      <c r="AI551" s="105">
        <f>SUM(AI541:AI550)</f>
        <v>1515.5182915575613</v>
      </c>
      <c r="AJ551" s="105">
        <f t="shared" ref="AJ551:AK551" si="446">SUM(AJ541:AJ550)</f>
        <v>2525.6654854216849</v>
      </c>
      <c r="AK551" s="105">
        <f t="shared" si="446"/>
        <v>1.4208439470047658</v>
      </c>
    </row>
    <row r="555" spans="9:37" x14ac:dyDescent="0.25">
      <c r="I555" s="113" t="s">
        <v>139</v>
      </c>
      <c r="J555" s="107"/>
      <c r="K555" s="107"/>
      <c r="L555" s="107"/>
      <c r="M555" s="107"/>
      <c r="N555" s="107"/>
      <c r="O555" s="107"/>
      <c r="P555" s="107"/>
      <c r="Q555" s="107"/>
    </row>
    <row r="556" spans="9:37" x14ac:dyDescent="0.25">
      <c r="I556" s="113" t="s">
        <v>137</v>
      </c>
      <c r="J556" s="107"/>
      <c r="K556" s="107"/>
      <c r="L556" s="166" t="s">
        <v>69</v>
      </c>
      <c r="M556" s="166"/>
      <c r="N556" s="166"/>
      <c r="O556" s="107"/>
      <c r="P556" s="107"/>
      <c r="Q556" s="107"/>
    </row>
    <row r="557" spans="9:37" x14ac:dyDescent="0.25">
      <c r="I557" s="107"/>
      <c r="J557" s="107"/>
      <c r="K557" s="107"/>
      <c r="L557" s="107"/>
      <c r="M557" s="107"/>
      <c r="N557" s="107"/>
      <c r="O557" s="107"/>
      <c r="P557" s="107"/>
      <c r="Q557" s="107"/>
    </row>
    <row r="558" spans="9:37" x14ac:dyDescent="0.25">
      <c r="I558" s="108"/>
      <c r="J558" s="167" t="s">
        <v>68</v>
      </c>
      <c r="K558" s="168"/>
      <c r="L558" s="169"/>
      <c r="M558" s="107"/>
      <c r="N558" s="108"/>
      <c r="O558" s="167" t="s">
        <v>72</v>
      </c>
      <c r="P558" s="168"/>
      <c r="Q558" s="169"/>
    </row>
    <row r="559" spans="9:37" x14ac:dyDescent="0.25">
      <c r="I559" s="108"/>
      <c r="J559" s="108" t="s">
        <v>38</v>
      </c>
      <c r="K559" s="108" t="s">
        <v>39</v>
      </c>
      <c r="L559" s="108" t="s">
        <v>41</v>
      </c>
      <c r="M559" s="107"/>
      <c r="N559" s="170" t="s">
        <v>64</v>
      </c>
      <c r="O559" s="170" t="s">
        <v>38</v>
      </c>
      <c r="P559" s="170" t="s">
        <v>39</v>
      </c>
      <c r="Q559" s="170" t="s">
        <v>41</v>
      </c>
    </row>
    <row r="560" spans="9:37" x14ac:dyDescent="0.25">
      <c r="I560" s="108" t="s">
        <v>64</v>
      </c>
      <c r="J560" s="109">
        <f>(O551)</f>
        <v>1.1227315867699064</v>
      </c>
      <c r="K560" s="109">
        <f t="shared" ref="K560" si="447">(P551)</f>
        <v>4.288163507973767</v>
      </c>
      <c r="L560" s="109">
        <f t="shared" ref="L560" si="448">(Q551)</f>
        <v>1.3296698175670838</v>
      </c>
      <c r="M560" s="107"/>
      <c r="N560" s="171"/>
      <c r="O560" s="171"/>
      <c r="P560" s="171"/>
      <c r="Q560" s="171"/>
    </row>
    <row r="561" spans="9:32" x14ac:dyDescent="0.25">
      <c r="I561" s="108" t="s">
        <v>65</v>
      </c>
      <c r="J561" s="110">
        <f>(Y551)</f>
        <v>4099.0452326723307</v>
      </c>
      <c r="K561" s="110">
        <f>(AD551)</f>
        <v>33248.243012596438</v>
      </c>
      <c r="L561" s="110">
        <f>(AA551)</f>
        <v>1.462307695467117</v>
      </c>
      <c r="M561" s="107"/>
      <c r="N561" s="109">
        <f>(J560)</f>
        <v>1.1227315867699064</v>
      </c>
      <c r="O561" s="67">
        <f>(J561/N561)</f>
        <v>3650.9574336153355</v>
      </c>
      <c r="P561" s="67">
        <f t="shared" ref="P561" si="449">(K561/O561)</f>
        <v>9.1067188859752317</v>
      </c>
      <c r="Q561" s="67">
        <f t="shared" ref="Q561" si="450">(L561/P561)</f>
        <v>0.16057459484327979</v>
      </c>
    </row>
    <row r="562" spans="9:32" x14ac:dyDescent="0.25">
      <c r="I562" s="108" t="s">
        <v>66</v>
      </c>
      <c r="J562" s="110">
        <f>(Z551)</f>
        <v>2258.2687606543595</v>
      </c>
      <c r="K562" s="110">
        <f>(AE551)</f>
        <v>11655.087070690011</v>
      </c>
      <c r="L562" s="109">
        <f>(AJ551)</f>
        <v>2525.6654854216849</v>
      </c>
      <c r="M562" s="107"/>
      <c r="N562" s="109">
        <f>(K560)</f>
        <v>4.288163507973767</v>
      </c>
      <c r="O562" s="67">
        <f>(K561/N562)</f>
        <v>7753.4923635192308</v>
      </c>
      <c r="P562" s="68">
        <f>(K562/N562)</f>
        <v>2717.9670385743398</v>
      </c>
      <c r="Q562" s="68">
        <f>(K563/N562)</f>
        <v>1.0031011434760257</v>
      </c>
    </row>
    <row r="563" spans="9:32" x14ac:dyDescent="0.25">
      <c r="I563" s="108" t="s">
        <v>67</v>
      </c>
      <c r="J563" s="110">
        <f>(AA551)</f>
        <v>1.462307695467117</v>
      </c>
      <c r="K563" s="110">
        <f>(AF551)</f>
        <v>4.3014617182606516</v>
      </c>
      <c r="L563" s="109">
        <f>(AK551)</f>
        <v>1.4208439470047658</v>
      </c>
      <c r="M563" s="107"/>
      <c r="N563" s="109">
        <f>(L560)</f>
        <v>1.3296698175670838</v>
      </c>
      <c r="O563" s="67">
        <f>(L561/N563)</f>
        <v>1.0997524920455235</v>
      </c>
      <c r="P563" s="68">
        <f>(L562/N563)</f>
        <v>1899.4681627375221</v>
      </c>
      <c r="Q563" s="68">
        <f>(L563/N563)</f>
        <v>1.0685689997871086</v>
      </c>
    </row>
    <row r="564" spans="9:32" x14ac:dyDescent="0.25">
      <c r="I564" s="111"/>
      <c r="J564" s="111"/>
      <c r="K564" s="111"/>
      <c r="L564" s="111"/>
      <c r="M564" s="107"/>
      <c r="N564" s="107"/>
      <c r="O564" s="107"/>
      <c r="P564" s="107"/>
      <c r="Q564" s="107"/>
    </row>
    <row r="568" spans="9:32" x14ac:dyDescent="0.25">
      <c r="I568" s="114" t="s">
        <v>140</v>
      </c>
    </row>
    <row r="569" spans="9:32" x14ac:dyDescent="0.25">
      <c r="I569" s="114" t="s">
        <v>137</v>
      </c>
      <c r="J569" s="152" t="s">
        <v>47</v>
      </c>
      <c r="K569" s="153"/>
      <c r="L569" s="154"/>
      <c r="M569" s="43"/>
      <c r="N569" s="43"/>
      <c r="O569" s="152" t="s">
        <v>72</v>
      </c>
      <c r="P569" s="153"/>
      <c r="Q569" s="154"/>
      <c r="R569" s="43"/>
      <c r="S569" s="43"/>
      <c r="T569" s="152" t="s">
        <v>73</v>
      </c>
      <c r="U569" s="153"/>
      <c r="V569" s="154"/>
      <c r="W569" s="43"/>
      <c r="X569" s="43"/>
      <c r="Y569" s="152" t="s">
        <v>74</v>
      </c>
      <c r="Z569" s="153"/>
      <c r="AA569" s="154"/>
      <c r="AB569" s="55"/>
      <c r="AC569" s="43"/>
      <c r="AD569" s="152" t="s">
        <v>80</v>
      </c>
      <c r="AE569" s="154"/>
      <c r="AF569" s="59"/>
    </row>
    <row r="570" spans="9:32" ht="15.75" thickBot="1" x14ac:dyDescent="0.3">
      <c r="I570" s="43"/>
      <c r="J570" s="44" t="s">
        <v>48</v>
      </c>
      <c r="K570" s="44" t="s">
        <v>49</v>
      </c>
      <c r="L570" s="44" t="s">
        <v>50</v>
      </c>
      <c r="M570" s="43"/>
      <c r="N570" s="43"/>
      <c r="O570" s="43"/>
      <c r="P570" s="43"/>
      <c r="Q570" s="43"/>
      <c r="R570" s="43"/>
      <c r="S570" s="43"/>
      <c r="T570" s="44" t="s">
        <v>38</v>
      </c>
      <c r="U570" s="44" t="s">
        <v>39</v>
      </c>
      <c r="V570" s="44" t="s">
        <v>41</v>
      </c>
      <c r="W570" s="43"/>
      <c r="X570" s="43"/>
      <c r="Y570" s="63" t="s">
        <v>75</v>
      </c>
      <c r="Z570" s="63" t="s">
        <v>76</v>
      </c>
      <c r="AA570" s="63" t="s">
        <v>77</v>
      </c>
      <c r="AB570" s="61" t="s">
        <v>55</v>
      </c>
      <c r="AC570" s="43"/>
      <c r="AD570" s="63" t="s">
        <v>151</v>
      </c>
      <c r="AE570" s="58">
        <f>(AE499)</f>
        <v>96201156.05418013</v>
      </c>
      <c r="AF570" s="42"/>
    </row>
    <row r="571" spans="9:32" ht="16.5" thickTop="1" thickBot="1" x14ac:dyDescent="0.3">
      <c r="I571" s="43"/>
      <c r="J571" s="100">
        <f>(J449)</f>
        <v>8000</v>
      </c>
      <c r="K571" s="100">
        <f t="shared" ref="K571:L571" si="451">(K449)</f>
        <v>5000</v>
      </c>
      <c r="L571" s="100">
        <f t="shared" si="451"/>
        <v>1</v>
      </c>
      <c r="M571" s="43"/>
      <c r="N571" s="63" t="s">
        <v>75</v>
      </c>
      <c r="O571" s="101">
        <f>(O561)</f>
        <v>3650.9574336153355</v>
      </c>
      <c r="P571" s="101">
        <f t="shared" ref="P571:Q571" si="452">(P561)</f>
        <v>9.1067188859752317</v>
      </c>
      <c r="Q571" s="101">
        <f t="shared" si="452"/>
        <v>0.16057459484327979</v>
      </c>
      <c r="R571" s="43"/>
      <c r="S571" s="43"/>
      <c r="T571" s="62">
        <f>(O541)</f>
        <v>1.0870604596158974E-2</v>
      </c>
      <c r="U571" s="62">
        <f t="shared" ref="U571:U580" si="453">(P541)</f>
        <v>0.69905135313200029</v>
      </c>
      <c r="V571" s="62">
        <f t="shared" ref="V571:V580" si="454">(Q541)</f>
        <v>3.5575139785454491E-3</v>
      </c>
      <c r="W571" s="43"/>
      <c r="X571" s="43"/>
      <c r="Y571" s="74">
        <f>((J571 - O571)^2 + (K571 - P571)^2 + (L571 - Q571)^2) * T571</f>
        <v>476384.54554657813</v>
      </c>
      <c r="Z571" s="74">
        <f>((J571 -O572)^2 + (K571 - P572)^2 + (L571 - Q572)^2) * U571</f>
        <v>3682910.4267863599</v>
      </c>
      <c r="AA571" s="75">
        <f>((J571 -O573)^2 + (K571 - P573)^2 + (L571 - Q573)^2) * V571</f>
        <v>261817.74164321611</v>
      </c>
      <c r="AB571" s="76">
        <f>SUM(Y571:AA571)</f>
        <v>4421112.7139761541</v>
      </c>
      <c r="AC571" s="43"/>
      <c r="AD571" s="63" t="s">
        <v>153</v>
      </c>
      <c r="AE571" s="102">
        <f>(AB581)</f>
        <v>93990108.735597238</v>
      </c>
      <c r="AF571" s="42"/>
    </row>
    <row r="572" spans="9:32" ht="16.5" thickTop="1" thickBot="1" x14ac:dyDescent="0.3">
      <c r="I572" s="43"/>
      <c r="J572" s="100">
        <f t="shared" ref="J572:L572" si="455">(J450)</f>
        <v>4000</v>
      </c>
      <c r="K572" s="100">
        <f t="shared" si="455"/>
        <v>3000</v>
      </c>
      <c r="L572" s="100">
        <f t="shared" si="455"/>
        <v>1</v>
      </c>
      <c r="M572" s="43"/>
      <c r="N572" s="63" t="s">
        <v>76</v>
      </c>
      <c r="O572" s="101">
        <f t="shared" ref="O572:P572" si="456">(O562)</f>
        <v>7753.4923635192308</v>
      </c>
      <c r="P572" s="101">
        <f t="shared" si="456"/>
        <v>2717.9670385743398</v>
      </c>
      <c r="Q572" s="101">
        <f>(Q562)</f>
        <v>1.0031011434760257</v>
      </c>
      <c r="R572" s="43"/>
      <c r="S572" s="43"/>
      <c r="T572" s="62">
        <f t="shared" ref="T572:T580" si="457">(O542)</f>
        <v>0.2192441302243566</v>
      </c>
      <c r="U572" s="62">
        <f t="shared" si="453"/>
        <v>8.3294358019977921E-2</v>
      </c>
      <c r="V572" s="62">
        <f t="shared" si="454"/>
        <v>5.912545198311172E-2</v>
      </c>
      <c r="W572" s="43"/>
      <c r="X572" s="43"/>
      <c r="Y572" s="74">
        <f>((J572-O571)^2 + (K572-P571)^2 + (L572-Q571)^2) * T572</f>
        <v>1987946.6097033219</v>
      </c>
      <c r="Z572" s="74">
        <f>((J572 -O572)^2 + (K572 - P572)^2 + (L572 - Q572)^2) * U572</f>
        <v>1180135.0809748757</v>
      </c>
      <c r="AA572" s="75">
        <f>((J572 -O573)^2 + (K572 - P573)^2 + (L572 - Q573)^2) * V572</f>
        <v>1017098.109496097</v>
      </c>
      <c r="AB572" s="76">
        <f t="shared" ref="AB572:AB580" si="458">SUM(Y572:AA572)</f>
        <v>4185179.800174295</v>
      </c>
      <c r="AC572" s="43"/>
      <c r="AD572" s="63" t="s">
        <v>154</v>
      </c>
      <c r="AE572" s="58">
        <f>(AE570-AE571)</f>
        <v>2211047.3185828924</v>
      </c>
      <c r="AF572" s="42"/>
    </row>
    <row r="573" spans="9:32" ht="16.5" thickTop="1" thickBot="1" x14ac:dyDescent="0.3">
      <c r="I573" s="43"/>
      <c r="J573" s="100">
        <f t="shared" ref="J573:L573" si="459">(J451)</f>
        <v>5000</v>
      </c>
      <c r="K573" s="100">
        <f t="shared" si="459"/>
        <v>2000</v>
      </c>
      <c r="L573" s="100">
        <f t="shared" si="459"/>
        <v>1</v>
      </c>
      <c r="M573" s="43"/>
      <c r="N573" s="63" t="s">
        <v>77</v>
      </c>
      <c r="O573" s="101">
        <f t="shared" ref="O573:Q573" si="460">(O563)</f>
        <v>1.0997524920455235</v>
      </c>
      <c r="P573" s="101">
        <f t="shared" si="460"/>
        <v>1899.4681627375221</v>
      </c>
      <c r="Q573" s="101">
        <f t="shared" si="460"/>
        <v>1.0685689997871086</v>
      </c>
      <c r="R573" s="43"/>
      <c r="S573" s="43"/>
      <c r="T573" s="62">
        <f t="shared" si="457"/>
        <v>0.29319154050447277</v>
      </c>
      <c r="U573" s="62">
        <f t="shared" si="453"/>
        <v>0.11796906097493377</v>
      </c>
      <c r="V573" s="62">
        <f t="shared" si="454"/>
        <v>1.3239289708110846E-2</v>
      </c>
      <c r="W573" s="43"/>
      <c r="X573" s="43"/>
      <c r="Y573" s="74">
        <f>((J573 - O571)^2 + (K573 - P571)^2 + (L573 -Q571)^2) * T573</f>
        <v>1695694.5623648106</v>
      </c>
      <c r="Z573" s="74">
        <f>((J573 -O572)^2 + (K573 - P572)^2 + (L573 - Q572)^2) * U573</f>
        <v>955218.71062805492</v>
      </c>
      <c r="AA573" s="75">
        <f>((J573 -O573)^2 + (K573 - P573)^2 + (L573 - Q573)^2) * V573</f>
        <v>330970.4642302015</v>
      </c>
      <c r="AB573" s="76">
        <f t="shared" si="458"/>
        <v>2981883.7372230673</v>
      </c>
      <c r="AC573" s="43"/>
      <c r="AD573" s="43"/>
      <c r="AE573" s="43"/>
      <c r="AF573" s="43"/>
    </row>
    <row r="574" spans="9:32" ht="16.5" thickTop="1" thickBot="1" x14ac:dyDescent="0.3">
      <c r="I574" s="43"/>
      <c r="J574" s="100">
        <f t="shared" ref="J574:L574" si="461">(J452)</f>
        <v>2000</v>
      </c>
      <c r="K574" s="100">
        <f t="shared" si="461"/>
        <v>1000</v>
      </c>
      <c r="L574" s="100">
        <f t="shared" si="461"/>
        <v>1</v>
      </c>
      <c r="M574" s="43"/>
      <c r="N574" s="43"/>
      <c r="O574" s="55"/>
      <c r="P574" s="55"/>
      <c r="Q574" s="55"/>
      <c r="R574" s="43"/>
      <c r="S574" s="43"/>
      <c r="T574" s="62">
        <f t="shared" si="457"/>
        <v>0.24039096558725737</v>
      </c>
      <c r="U574" s="62">
        <f t="shared" si="453"/>
        <v>3.4121310745324966E-3</v>
      </c>
      <c r="V574" s="62">
        <f t="shared" si="454"/>
        <v>0.20366242654460204</v>
      </c>
      <c r="W574" s="43"/>
      <c r="X574" s="43"/>
      <c r="Y574" s="74">
        <f>((J574-O571)^2 + (K574-P571)^2 + (L574-Q571)^2) * T574</f>
        <v>891256.87212900072</v>
      </c>
      <c r="Z574" s="74">
        <f>((J574 -O572)^2 + (K574 - P572)^2 + (L574 - Q572)^2) * U574</f>
        <v>123021.26421104405</v>
      </c>
      <c r="AA574" s="75">
        <f>((J574 -O573)^2 + (K574 - P573)^2 + (L574 - Q573)^2) * V574</f>
        <v>978525.69603800366</v>
      </c>
      <c r="AB574" s="76">
        <f t="shared" si="458"/>
        <v>1992803.8323780484</v>
      </c>
      <c r="AC574" s="43"/>
      <c r="AD574" s="43"/>
      <c r="AE574" s="43"/>
      <c r="AF574" s="43"/>
    </row>
    <row r="575" spans="9:32" ht="16.5" thickTop="1" thickBot="1" x14ac:dyDescent="0.3">
      <c r="I575" s="43"/>
      <c r="J575" s="100">
        <f t="shared" ref="J575:L575" si="462">(J453)</f>
        <v>500</v>
      </c>
      <c r="K575" s="100">
        <f t="shared" si="462"/>
        <v>2000</v>
      </c>
      <c r="L575" s="100">
        <f t="shared" si="462"/>
        <v>1</v>
      </c>
      <c r="M575" s="43"/>
      <c r="N575" s="43"/>
      <c r="O575" s="55"/>
      <c r="P575" s="55"/>
      <c r="Q575" s="55"/>
      <c r="R575" s="43"/>
      <c r="S575" s="43"/>
      <c r="T575" s="62">
        <f t="shared" si="457"/>
        <v>2.9961206663220062E-4</v>
      </c>
      <c r="U575" s="62">
        <f t="shared" si="453"/>
        <v>2.358239058537261E-5</v>
      </c>
      <c r="V575" s="62">
        <f t="shared" si="454"/>
        <v>0.95616035604584382</v>
      </c>
      <c r="W575" s="43"/>
      <c r="X575" s="43"/>
      <c r="Y575" s="74">
        <f>((J575 - O571)^2 + (K575 -P571)^2 + (L575 - Q571)^2) * T575</f>
        <v>4162.267609100043</v>
      </c>
      <c r="Z575" s="74">
        <f>((J575 -O572)^2 + (K575 - P572)^2 + (L575 - Q572)^2) * U575</f>
        <v>1252.9000599710132</v>
      </c>
      <c r="AA575" s="75">
        <f>((J575 -O573)^2 + (K575 - P573)^2 + (L575 - Q573)^AA1107) * V575</f>
        <v>247654.24022340425</v>
      </c>
      <c r="AB575" s="76">
        <f t="shared" si="458"/>
        <v>253069.40789247531</v>
      </c>
      <c r="AC575" s="43"/>
      <c r="AD575" s="152" t="s">
        <v>84</v>
      </c>
      <c r="AE575" s="153"/>
      <c r="AF575" s="154"/>
    </row>
    <row r="576" spans="9:32" ht="16.5" thickTop="1" thickBot="1" x14ac:dyDescent="0.3">
      <c r="I576" s="43"/>
      <c r="J576" s="100">
        <f t="shared" ref="J576:L576" si="463">(J454)</f>
        <v>8000</v>
      </c>
      <c r="K576" s="100">
        <f t="shared" si="463"/>
        <v>2000</v>
      </c>
      <c r="L576" s="100">
        <f t="shared" si="463"/>
        <v>1</v>
      </c>
      <c r="M576" s="43"/>
      <c r="N576" s="43"/>
      <c r="O576" s="55"/>
      <c r="P576" s="55"/>
      <c r="Q576" s="55"/>
      <c r="R576" s="43"/>
      <c r="S576" s="43"/>
      <c r="T576" s="62">
        <f t="shared" si="457"/>
        <v>6.1771320587501169E-4</v>
      </c>
      <c r="U576" s="62">
        <f t="shared" si="453"/>
        <v>0.93486133861374998</v>
      </c>
      <c r="V576" s="62">
        <f t="shared" si="454"/>
        <v>6.8291805533489088E-5</v>
      </c>
      <c r="W576" s="43"/>
      <c r="X576" s="43"/>
      <c r="Y576" s="74">
        <f>((J576-O571)^2 + (K576-P571)^2 + (L576-Q571)^2) * T576</f>
        <v>14131.936480824523</v>
      </c>
      <c r="Z576" s="74">
        <f>((J576 -O572)^2 + (K576 - P572)^2 + (L576 - Q572)^2) * U576</f>
        <v>538707.00630628201</v>
      </c>
      <c r="AA576" s="75">
        <f>((J576 -O573)^2 + (K576 - P573)^2 + (L576 - Q573)^2) * V576</f>
        <v>4370.164173124258</v>
      </c>
      <c r="AB576" s="76">
        <f t="shared" si="458"/>
        <v>557209.10696023074</v>
      </c>
      <c r="AC576" s="43"/>
      <c r="AD576" s="152" t="s">
        <v>85</v>
      </c>
      <c r="AE576" s="153"/>
      <c r="AF576" s="154"/>
    </row>
    <row r="577" spans="9:32" ht="16.5" thickTop="1" thickBot="1" x14ac:dyDescent="0.3">
      <c r="I577" s="43"/>
      <c r="J577" s="100">
        <f t="shared" ref="J577:L577" si="464">(J455)</f>
        <v>3000</v>
      </c>
      <c r="K577" s="100">
        <f t="shared" si="464"/>
        <v>2000</v>
      </c>
      <c r="L577" s="100">
        <f t="shared" si="464"/>
        <v>2</v>
      </c>
      <c r="M577" s="43"/>
      <c r="N577" s="43"/>
      <c r="O577" s="55"/>
      <c r="P577" s="55"/>
      <c r="Q577" s="55"/>
      <c r="R577" s="43"/>
      <c r="S577" s="43"/>
      <c r="T577" s="62">
        <f t="shared" si="457"/>
        <v>0.33957610869721072</v>
      </c>
      <c r="U577" s="62">
        <f t="shared" si="453"/>
        <v>1.3298210286884011E-2</v>
      </c>
      <c r="V577" s="62">
        <f t="shared" si="454"/>
        <v>9.1174129437682133E-2</v>
      </c>
      <c r="W577" s="43"/>
      <c r="X577" s="43"/>
      <c r="Y577" s="74">
        <f>((J577 - O571)^2 + (K577 - P571)^2 + (L577 - Q571)^2) * T577</f>
        <v>1489857.9241908824</v>
      </c>
      <c r="Z577" s="74">
        <f>((J577 -O572)^2 + (K577 - P572)^2 + (L577 - Q572)^2) * U577</f>
        <v>307337.16289462033</v>
      </c>
      <c r="AA577" s="75">
        <f>((J577 -O573)^2 + (K577 - P573)^2 + (L577 - Q573)^2) * V577</f>
        <v>820887.20549614716</v>
      </c>
      <c r="AB577" s="76">
        <f t="shared" si="458"/>
        <v>2618082.29258165</v>
      </c>
      <c r="AC577" s="43"/>
      <c r="AD577" s="43"/>
      <c r="AE577" s="43"/>
      <c r="AF577" s="43"/>
    </row>
    <row r="578" spans="9:32" ht="16.5" thickTop="1" thickBot="1" x14ac:dyDescent="0.3">
      <c r="I578" s="43"/>
      <c r="J578" s="100">
        <f t="shared" ref="J578:L578" si="465">(J456)</f>
        <v>7000</v>
      </c>
      <c r="K578" s="100">
        <f t="shared" si="465"/>
        <v>3000</v>
      </c>
      <c r="L578" s="100">
        <f t="shared" si="465"/>
        <v>1</v>
      </c>
      <c r="M578" s="43"/>
      <c r="N578" s="43"/>
      <c r="O578" s="55"/>
      <c r="P578" s="55"/>
      <c r="Q578" s="55"/>
      <c r="R578" s="43"/>
      <c r="S578" s="43"/>
      <c r="T578" s="62">
        <f t="shared" si="457"/>
        <v>1.3406086889703017E-3</v>
      </c>
      <c r="U578" s="62">
        <f t="shared" si="453"/>
        <v>0.90172376840103152</v>
      </c>
      <c r="V578" s="62">
        <f t="shared" si="454"/>
        <v>1.9028291337164842E-4</v>
      </c>
      <c r="W578" s="43"/>
      <c r="X578" s="43"/>
      <c r="Y578" s="74">
        <f>((J578-O571)^2 + (K578-P571)^2 + (L578-Q571)^2) * T578</f>
        <v>27028.721543631465</v>
      </c>
      <c r="Z578" s="74">
        <f>((J578 -O572)^2 + (K578 - P572)^2 + (L578 - Q572)^2) * U578</f>
        <v>583679.78369375388</v>
      </c>
      <c r="AA578" s="75">
        <f>((J578 -O573)^2 + (K578 - P573)^2 + (L578 - Q573)^2) * V578</f>
        <v>9551.398306727333</v>
      </c>
      <c r="AB578" s="76">
        <f t="shared" si="458"/>
        <v>620259.90354411269</v>
      </c>
      <c r="AC578" s="43"/>
      <c r="AD578" s="43"/>
      <c r="AE578" s="43"/>
      <c r="AF578" s="43"/>
    </row>
    <row r="579" spans="9:32" ht="16.5" thickTop="1" thickBot="1" x14ac:dyDescent="0.3">
      <c r="I579" s="43"/>
      <c r="J579" s="100">
        <f t="shared" ref="J579:L579" si="466">(J457)</f>
        <v>7000</v>
      </c>
      <c r="K579" s="100">
        <f t="shared" si="466"/>
        <v>2000</v>
      </c>
      <c r="L579" s="100">
        <f t="shared" si="466"/>
        <v>1</v>
      </c>
      <c r="M579" s="43"/>
      <c r="N579" s="43"/>
      <c r="O579" s="55"/>
      <c r="P579" s="55"/>
      <c r="Q579" s="55"/>
      <c r="R579" s="43"/>
      <c r="S579" s="43"/>
      <c r="T579" s="62">
        <f t="shared" si="457"/>
        <v>5.6142964252372911E-3</v>
      </c>
      <c r="U579" s="62">
        <f t="shared" si="453"/>
        <v>0.81672512404569797</v>
      </c>
      <c r="V579" s="62">
        <f t="shared" si="454"/>
        <v>4.5552083655713205E-4</v>
      </c>
      <c r="W579" s="43"/>
      <c r="X579" s="43"/>
      <c r="Y579" s="74">
        <f>((J579 - O571)^2 + (K579 - P571)^2 + (L579 - Q571)^2) * T579</f>
        <v>85223.576147210973</v>
      </c>
      <c r="Z579" s="74">
        <f>((J579 -O572)^2 + (K579 - P572)^2 + (L579 - Q572)^2) * U579</f>
        <v>884699.04110464593</v>
      </c>
      <c r="AA579" s="75">
        <f>((J579 -O573)^2 + (K579 - P573)^2 + (L579 - Q573)^2) * V579</f>
        <v>22318.111891721826</v>
      </c>
      <c r="AB579" s="76">
        <f t="shared" si="458"/>
        <v>992240.72914357879</v>
      </c>
      <c r="AC579" s="43"/>
      <c r="AD579" s="155" t="s">
        <v>86</v>
      </c>
      <c r="AE579" s="155"/>
      <c r="AF579" s="43"/>
    </row>
    <row r="580" spans="9:32" ht="16.5" thickTop="1" thickBot="1" x14ac:dyDescent="0.3">
      <c r="I580" s="43"/>
      <c r="J580" s="100">
        <f t="shared" ref="J580:L580" si="467">(J458)</f>
        <v>10000</v>
      </c>
      <c r="K580" s="100">
        <f t="shared" si="467"/>
        <v>2000</v>
      </c>
      <c r="L580" s="100">
        <f t="shared" si="467"/>
        <v>1</v>
      </c>
      <c r="M580" s="43"/>
      <c r="N580" s="43"/>
      <c r="O580" s="55"/>
      <c r="P580" s="55"/>
      <c r="Q580" s="55"/>
      <c r="R580" s="43"/>
      <c r="S580" s="43"/>
      <c r="T580" s="62">
        <f t="shared" si="457"/>
        <v>1.1586006773735232E-2</v>
      </c>
      <c r="U580" s="62">
        <f t="shared" si="453"/>
        <v>0.71780458103437383</v>
      </c>
      <c r="V580" s="62">
        <f t="shared" si="454"/>
        <v>2.0365543137254882E-3</v>
      </c>
      <c r="W580" s="43"/>
      <c r="X580" s="43"/>
      <c r="Y580" s="74">
        <f>((J580-O571)^2 + (K580-P571)^2 + (L580-Q571)^2) * T580</f>
        <v>512958.84387028369</v>
      </c>
      <c r="Z580" s="74">
        <f t="shared" ref="Z580" si="468">((J580 -O581)^2 + (K580 - P581)^2 + (L580 - Q581)^2) * U580</f>
        <v>74651677.145379454</v>
      </c>
      <c r="AA580" s="75">
        <f>((J580 -O573)^2 + (K580 - P573)^2 + (L580 - Q573)^2) * V580</f>
        <v>203631.2224738845</v>
      </c>
      <c r="AB580" s="76">
        <f t="shared" si="458"/>
        <v>75368267.211723626</v>
      </c>
      <c r="AC580" s="43"/>
      <c r="AD580" s="155"/>
      <c r="AE580" s="155"/>
      <c r="AF580" s="43"/>
    </row>
    <row r="581" spans="9:32" ht="16.5" thickTop="1" thickBot="1" x14ac:dyDescent="0.3"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72" t="s">
        <v>55</v>
      </c>
      <c r="AB581" s="73">
        <f>SUM(AB571:AB580)</f>
        <v>93990108.735597238</v>
      </c>
      <c r="AC581" s="43"/>
      <c r="AD581" s="155"/>
      <c r="AE581" s="155"/>
      <c r="AF581" s="43"/>
    </row>
    <row r="582" spans="9:32" ht="15.75" thickTop="1" x14ac:dyDescent="0.25">
      <c r="I582" s="43"/>
      <c r="J582" s="43"/>
      <c r="K582" s="43"/>
      <c r="L582" s="43"/>
      <c r="M582" s="156" t="s">
        <v>78</v>
      </c>
      <c r="N582" s="157"/>
      <c r="O582" s="157"/>
      <c r="P582" s="157"/>
      <c r="Q582" s="157"/>
      <c r="R582" s="157"/>
      <c r="S582" s="157"/>
      <c r="T582" s="158"/>
      <c r="U582" s="43"/>
      <c r="V582" s="43"/>
      <c r="W582" s="43"/>
      <c r="X582" s="43"/>
      <c r="Y582" s="43"/>
      <c r="Z582" s="43"/>
      <c r="AA582" s="43"/>
      <c r="AB582" s="43"/>
      <c r="AC582" s="43"/>
      <c r="AD582" s="162" t="s">
        <v>87</v>
      </c>
      <c r="AE582" s="162"/>
      <c r="AF582" s="43"/>
    </row>
    <row r="583" spans="9:32" ht="15.75" thickBot="1" x14ac:dyDescent="0.3">
      <c r="I583" s="43"/>
      <c r="J583" s="43"/>
      <c r="K583" s="43"/>
      <c r="L583" s="43"/>
      <c r="M583" s="159"/>
      <c r="N583" s="160"/>
      <c r="O583" s="160"/>
      <c r="P583" s="160"/>
      <c r="Q583" s="160"/>
      <c r="R583" s="160"/>
      <c r="S583" s="160"/>
      <c r="T583" s="161"/>
      <c r="U583" s="43"/>
      <c r="V583" s="43"/>
      <c r="W583" s="43"/>
      <c r="X583" s="43"/>
      <c r="Y583" s="43"/>
      <c r="Z583" s="43"/>
      <c r="AA583" s="43"/>
      <c r="AB583" s="43"/>
      <c r="AC583" s="43"/>
      <c r="AD583" s="155" t="s">
        <v>88</v>
      </c>
      <c r="AE583" s="155"/>
      <c r="AF583" s="43"/>
    </row>
    <row r="584" spans="9:32" ht="15.75" thickTop="1" x14ac:dyDescent="0.25"/>
    <row r="587" spans="9:32" x14ac:dyDescent="0.25">
      <c r="I587" s="83" t="s">
        <v>141</v>
      </c>
      <c r="J587" s="83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</row>
    <row r="588" spans="9:32" x14ac:dyDescent="0.25">
      <c r="I588" s="83" t="s">
        <v>79</v>
      </c>
      <c r="J588" s="83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</row>
    <row r="589" spans="9:32" x14ac:dyDescent="0.25">
      <c r="I589" s="115" t="s">
        <v>144</v>
      </c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</row>
    <row r="590" spans="9:32" x14ac:dyDescent="0.25"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</row>
    <row r="591" spans="9:32" x14ac:dyDescent="0.25">
      <c r="I591" s="78"/>
      <c r="J591" s="172" t="s">
        <v>47</v>
      </c>
      <c r="K591" s="173"/>
      <c r="L591" s="174"/>
      <c r="M591" s="78"/>
      <c r="N591" s="78"/>
      <c r="O591" s="172" t="s">
        <v>72</v>
      </c>
      <c r="P591" s="173"/>
      <c r="Q591" s="174"/>
      <c r="R591" s="78"/>
      <c r="S591" s="78"/>
      <c r="T591" s="172" t="s">
        <v>90</v>
      </c>
      <c r="U591" s="173"/>
      <c r="V591" s="174"/>
      <c r="W591" s="88"/>
      <c r="X591" s="78"/>
      <c r="Y591" s="172" t="s">
        <v>92</v>
      </c>
      <c r="Z591" s="173"/>
      <c r="AA591" s="174"/>
    </row>
    <row r="592" spans="9:32" x14ac:dyDescent="0.25">
      <c r="I592" s="78"/>
      <c r="J592" s="89" t="s">
        <v>48</v>
      </c>
      <c r="K592" s="89" t="s">
        <v>49</v>
      </c>
      <c r="L592" s="89" t="s">
        <v>50</v>
      </c>
      <c r="M592" s="78"/>
      <c r="N592" s="78"/>
      <c r="O592" s="79"/>
      <c r="P592" s="79"/>
      <c r="Q592" s="79"/>
      <c r="R592" s="78"/>
      <c r="S592" s="78"/>
      <c r="T592" s="87" t="s">
        <v>75</v>
      </c>
      <c r="U592" s="87" t="s">
        <v>76</v>
      </c>
      <c r="V592" s="87" t="s">
        <v>77</v>
      </c>
      <c r="W592" s="87" t="s">
        <v>91</v>
      </c>
      <c r="X592" s="78"/>
      <c r="Y592" s="87" t="s">
        <v>93</v>
      </c>
      <c r="Z592" s="87" t="s">
        <v>94</v>
      </c>
      <c r="AA592" s="87" t="s">
        <v>95</v>
      </c>
    </row>
    <row r="593" spans="9:27" x14ac:dyDescent="0.25">
      <c r="I593" s="78"/>
      <c r="J593" s="79">
        <f>(J521)</f>
        <v>8000</v>
      </c>
      <c r="K593" s="79">
        <f t="shared" ref="K593:L593" si="469">(K521)</f>
        <v>5000</v>
      </c>
      <c r="L593" s="79">
        <f t="shared" si="469"/>
        <v>1</v>
      </c>
      <c r="M593" s="78"/>
      <c r="N593" s="78"/>
      <c r="O593" s="116">
        <f>(O571)</f>
        <v>3650.9574336153355</v>
      </c>
      <c r="P593" s="116">
        <f t="shared" ref="P593:Q593" si="470">(P571)</f>
        <v>9.1067188859752317</v>
      </c>
      <c r="Q593" s="116">
        <f t="shared" si="470"/>
        <v>0.16057459484327979</v>
      </c>
      <c r="R593" s="78"/>
      <c r="S593" s="78"/>
      <c r="T593" s="117">
        <f>((J593-O593)^2 + (K593-P593)^2 + (L593-Q593)^2) ^ (-1/(2-1))</f>
        <v>2.281896988007162E-8</v>
      </c>
      <c r="U593" s="117">
        <f>((J593-O594)^2 + (K593-P594)^2 + (L593-Q594)^2) ^ (-1/(2-1))</f>
        <v>1.898094908982024E-7</v>
      </c>
      <c r="V593" s="117">
        <f>((J593-O595)^2 + (K593-P595)^2 + (L593-Q595)^2) ^ (-1/(2-1))</f>
        <v>1.3587749845437668E-8</v>
      </c>
      <c r="W593" s="117">
        <f>SUM(T593:V593)</f>
        <v>2.2621621062371169E-7</v>
      </c>
      <c r="X593" s="78"/>
      <c r="Y593" s="122">
        <f>(T593/W593)</f>
        <v>0.10087239025512951</v>
      </c>
      <c r="Z593" s="122">
        <f>(U593/W593)</f>
        <v>0.83906228636254421</v>
      </c>
      <c r="AA593" s="123">
        <f>(V593/W593)</f>
        <v>6.0065323382326244E-2</v>
      </c>
    </row>
    <row r="594" spans="9:27" x14ac:dyDescent="0.25">
      <c r="I594" s="78"/>
      <c r="J594" s="79">
        <f t="shared" ref="J594:L594" si="471">(J522)</f>
        <v>4000</v>
      </c>
      <c r="K594" s="79">
        <f t="shared" si="471"/>
        <v>3000</v>
      </c>
      <c r="L594" s="79">
        <f t="shared" si="471"/>
        <v>1</v>
      </c>
      <c r="M594" s="78"/>
      <c r="N594" s="78"/>
      <c r="O594" s="116">
        <f t="shared" ref="O594:Q594" si="472">(O572)</f>
        <v>7753.4923635192308</v>
      </c>
      <c r="P594" s="116">
        <f t="shared" si="472"/>
        <v>2717.9670385743398</v>
      </c>
      <c r="Q594" s="116">
        <f t="shared" si="472"/>
        <v>1.0031011434760257</v>
      </c>
      <c r="R594" s="78"/>
      <c r="S594" s="78"/>
      <c r="T594" s="117">
        <f>((J594-O593)^2 + (K594-P593)^2 + (L594-Q593)^2) ^ (-1/(2-1))</f>
        <v>1.1028672961044776E-7</v>
      </c>
      <c r="U594" s="117">
        <f>((J594-O594)^2 + (K594-P594)^2 + (L594-Q594)^2) ^ (-1/(2-1))</f>
        <v>7.0580359284948004E-8</v>
      </c>
      <c r="V594" s="117">
        <f>((J594-O595)^2 + (K594-P595)^2 + (L594-Q595)^2) ^ (-1/(2-1))</f>
        <v>5.8131513008518287E-8</v>
      </c>
      <c r="W594" s="117">
        <f t="shared" ref="W594:W602" si="473">SUM(T594:V594)</f>
        <v>2.3899860190391403E-7</v>
      </c>
      <c r="X594" s="78"/>
      <c r="Y594" s="122">
        <f t="shared" ref="Y594:Y602" si="474">(T594/W594)</f>
        <v>0.46145345090674195</v>
      </c>
      <c r="Z594" s="122">
        <f t="shared" ref="Z594:Z602" si="475">(U594/W594)</f>
        <v>0.29531703835373829</v>
      </c>
      <c r="AA594" s="123">
        <f t="shared" ref="AA594:AA602" si="476">(V594/W594)</f>
        <v>0.24322951073951984</v>
      </c>
    </row>
    <row r="595" spans="9:27" x14ac:dyDescent="0.25">
      <c r="I595" s="78"/>
      <c r="J595" s="79">
        <f t="shared" ref="J595:L595" si="477">(J523)</f>
        <v>5000</v>
      </c>
      <c r="K595" s="79">
        <f t="shared" si="477"/>
        <v>2000</v>
      </c>
      <c r="L595" s="79">
        <f t="shared" si="477"/>
        <v>1</v>
      </c>
      <c r="M595" s="78"/>
      <c r="N595" s="78"/>
      <c r="O595" s="116">
        <f t="shared" ref="O595:Q595" si="478">(O573)</f>
        <v>1.0997524920455235</v>
      </c>
      <c r="P595" s="116">
        <f t="shared" si="478"/>
        <v>1899.4681627375221</v>
      </c>
      <c r="Q595" s="116">
        <f t="shared" si="478"/>
        <v>1.0685689997871086</v>
      </c>
      <c r="R595" s="78"/>
      <c r="S595" s="78"/>
      <c r="T595" s="117">
        <f>((J595-O593)^2 + (K595-P593)^2 + (L595-Q593)^2) ^ (-1/(2-1))</f>
        <v>1.7290350928270285E-7</v>
      </c>
      <c r="U595" s="117">
        <f>((J595-O594)^2 + (K595-P594)^2 + (L595-Q594)^2) ^ (-1/(2-1))</f>
        <v>1.2349952912602527E-7</v>
      </c>
      <c r="V595" s="117">
        <f>((J595-O595)^2 + (K595-P595)^2 + (L595-Q595)^2) ^ (-1/(2-1))</f>
        <v>4.000142350739327E-8</v>
      </c>
      <c r="W595" s="117">
        <f t="shared" si="473"/>
        <v>3.3640446191612141E-7</v>
      </c>
      <c r="X595" s="78"/>
      <c r="Y595" s="122">
        <f t="shared" si="474"/>
        <v>0.51397507719684865</v>
      </c>
      <c r="Z595" s="122">
        <f t="shared" si="475"/>
        <v>0.36711620417454049</v>
      </c>
      <c r="AA595" s="123">
        <f t="shared" si="476"/>
        <v>0.11890871862861072</v>
      </c>
    </row>
    <row r="596" spans="9:27" x14ac:dyDescent="0.25">
      <c r="I596" s="78"/>
      <c r="J596" s="79">
        <f t="shared" ref="J596:L596" si="479">(J524)</f>
        <v>2000</v>
      </c>
      <c r="K596" s="79">
        <f t="shared" si="479"/>
        <v>1000</v>
      </c>
      <c r="L596" s="79">
        <f t="shared" si="479"/>
        <v>1</v>
      </c>
      <c r="M596" s="78"/>
      <c r="N596" s="78"/>
      <c r="O596" s="81"/>
      <c r="P596" s="81"/>
      <c r="Q596" s="81"/>
      <c r="R596" s="78"/>
      <c r="S596" s="78"/>
      <c r="T596" s="117">
        <f>((J596-O593)^2 + (K596-P593)^2 + (L596-Q593)^2) ^ (-1/(2-1))</f>
        <v>2.6972130381785502E-7</v>
      </c>
      <c r="U596" s="117">
        <f>((J596-O594)^2 + (K596-P594)^2 + (L596-Q594)^2) ^ (-1/(2-1))</f>
        <v>2.7736108033152349E-8</v>
      </c>
      <c r="V596" s="117">
        <f>((J596-O595)^2 + (K596-P595)^2 + (L596-Q595)^2) ^ (-1/(2-1))</f>
        <v>2.0813191454166193E-7</v>
      </c>
      <c r="W596" s="117">
        <f t="shared" si="473"/>
        <v>5.0558932639266934E-7</v>
      </c>
      <c r="X596" s="78"/>
      <c r="Y596" s="122">
        <f t="shared" si="474"/>
        <v>0.53347903078233527</v>
      </c>
      <c r="Z596" s="122">
        <f t="shared" si="475"/>
        <v>5.485896672512211E-2</v>
      </c>
      <c r="AA596" s="123">
        <f t="shared" si="476"/>
        <v>0.41166200249254248</v>
      </c>
    </row>
    <row r="597" spans="9:27" x14ac:dyDescent="0.25">
      <c r="I597" s="78"/>
      <c r="J597" s="79">
        <f t="shared" ref="J597:L597" si="480">(J525)</f>
        <v>500</v>
      </c>
      <c r="K597" s="79">
        <f t="shared" si="480"/>
        <v>2000</v>
      </c>
      <c r="L597" s="79">
        <f t="shared" si="480"/>
        <v>1</v>
      </c>
      <c r="M597" s="78"/>
      <c r="N597" s="78"/>
      <c r="O597" s="78"/>
      <c r="P597" s="78"/>
      <c r="Q597" s="78"/>
      <c r="R597" s="78"/>
      <c r="S597" s="78"/>
      <c r="T597" s="117">
        <f>((J597-O593)^2 + (K597-P593)^2 + (L597-Q593)^2) ^ (-1/(2-1))</f>
        <v>7.1982893646038804E-8</v>
      </c>
      <c r="U597" s="117">
        <f>((J597-O594)^2 + (K597-P594)^2 + (L597-Q594)^2) ^ (-1/(2-1))</f>
        <v>1.8822243959281323E-8</v>
      </c>
      <c r="V597" s="117">
        <f>((J597-O595)^2 + (K597-P595)^2 + (L597-Q595)^2) ^ (-1/(2-1))</f>
        <v>3.860882936829898E-6</v>
      </c>
      <c r="W597" s="117">
        <f t="shared" si="473"/>
        <v>3.9516880744352177E-6</v>
      </c>
      <c r="X597" s="78"/>
      <c r="Y597" s="122">
        <f t="shared" si="474"/>
        <v>1.8215732691990557E-2</v>
      </c>
      <c r="Z597" s="122">
        <f t="shared" si="475"/>
        <v>4.7630894961190554E-3</v>
      </c>
      <c r="AA597" s="123">
        <f t="shared" si="476"/>
        <v>0.97702117781189046</v>
      </c>
    </row>
    <row r="598" spans="9:27" x14ac:dyDescent="0.25">
      <c r="I598" s="78"/>
      <c r="J598" s="79">
        <f t="shared" ref="J598:L598" si="481">(J526)</f>
        <v>8000</v>
      </c>
      <c r="K598" s="79">
        <f t="shared" si="481"/>
        <v>2000</v>
      </c>
      <c r="L598" s="79">
        <f t="shared" si="481"/>
        <v>1</v>
      </c>
      <c r="M598" s="78"/>
      <c r="N598" s="78"/>
      <c r="O598" s="78"/>
      <c r="P598" s="78"/>
      <c r="Q598" s="78"/>
      <c r="R598" s="78"/>
      <c r="S598" s="78"/>
      <c r="T598" s="117">
        <f>((J598-O593)^2 + (K598-P593)^2 + (L598-Q593)^2) ^ (-1/(2-1))</f>
        <v>4.3710443130931155E-8</v>
      </c>
      <c r="U598" s="117">
        <f>((J598-O594)^2 + (K598-P594)^2 + (L598-Q594)^2) ^ (-1/(2-1))</f>
        <v>1.7353799517547658E-6</v>
      </c>
      <c r="V598" s="117">
        <f>((J598-O595)^2 + (K598-P595)^2 + (L598-Q595)^2) ^ (-1/(2-1))</f>
        <v>1.5626828381750897E-8</v>
      </c>
      <c r="W598" s="117">
        <f t="shared" si="473"/>
        <v>1.794717223267448E-6</v>
      </c>
      <c r="X598" s="78"/>
      <c r="Y598" s="122">
        <f t="shared" si="474"/>
        <v>2.4355058593215184E-2</v>
      </c>
      <c r="Z598" s="122">
        <f t="shared" si="475"/>
        <v>0.96693781574979643</v>
      </c>
      <c r="AA598" s="123">
        <f t="shared" si="476"/>
        <v>8.7071256569883557E-3</v>
      </c>
    </row>
    <row r="599" spans="9:27" x14ac:dyDescent="0.25">
      <c r="I599" s="78"/>
      <c r="J599" s="79">
        <f t="shared" ref="J599:L599" si="482">(J527)</f>
        <v>3000</v>
      </c>
      <c r="K599" s="79">
        <f t="shared" si="482"/>
        <v>2000</v>
      </c>
      <c r="L599" s="79">
        <f t="shared" si="482"/>
        <v>2</v>
      </c>
      <c r="M599" s="78"/>
      <c r="N599" s="78"/>
      <c r="O599" s="78"/>
      <c r="P599" s="78"/>
      <c r="Q599" s="78"/>
      <c r="R599" s="78"/>
      <c r="S599" s="78"/>
      <c r="T599" s="117">
        <f>((J599-O593)^2 + (K599-P593)^2 + (L599-Q593)^2) ^ (-1/(2-1))</f>
        <v>2.2792516197920619E-7</v>
      </c>
      <c r="U599" s="117">
        <f>((J599-O594)^2 + (K599-P594)^2 + (L599-Q594)^2) ^ (-1/(2-1))</f>
        <v>4.3269125548099428E-8</v>
      </c>
      <c r="V599" s="117">
        <f>((J599-O595)^2 + (K599-P595)^2 + (L599-Q595)^2) ^ (-1/(2-1))</f>
        <v>1.110677920513771E-7</v>
      </c>
      <c r="W599" s="117">
        <f t="shared" si="473"/>
        <v>3.822620795786827E-7</v>
      </c>
      <c r="X599" s="78"/>
      <c r="Y599" s="122">
        <f t="shared" si="474"/>
        <v>0.59625365464034041</v>
      </c>
      <c r="Z599" s="122">
        <f t="shared" si="475"/>
        <v>0.11319230407522846</v>
      </c>
      <c r="AA599" s="123">
        <f t="shared" si="476"/>
        <v>0.29055404128443119</v>
      </c>
    </row>
    <row r="600" spans="9:27" x14ac:dyDescent="0.25">
      <c r="I600" s="78"/>
      <c r="J600" s="79">
        <f t="shared" ref="J600:L600" si="483">(J528)</f>
        <v>7000</v>
      </c>
      <c r="K600" s="79">
        <f t="shared" si="483"/>
        <v>3000</v>
      </c>
      <c r="L600" s="79">
        <f t="shared" si="483"/>
        <v>1</v>
      </c>
      <c r="M600" s="78"/>
      <c r="N600" s="78"/>
      <c r="O600" s="78"/>
      <c r="P600" s="78"/>
      <c r="Q600" s="78"/>
      <c r="R600" s="78"/>
      <c r="S600" s="78"/>
      <c r="T600" s="117">
        <f>((J600-O593)^2 + (K600-P593)^2 + (L600-Q593)^2) ^ (-1/(2-1))</f>
        <v>4.959941175191015E-8</v>
      </c>
      <c r="U600" s="117">
        <f>((J600-O594)^2 + (K600-P594)^2 + (L600-Q594)^2) ^ (-1/(2-1))</f>
        <v>1.544894638451534E-6</v>
      </c>
      <c r="V600" s="117">
        <f>((J600-O595)^2 + (K600-P595)^2 + (L600-Q595)^2) ^ (-1/(2-1))</f>
        <v>1.9921995425279933E-8</v>
      </c>
      <c r="W600" s="117">
        <f t="shared" si="473"/>
        <v>1.614416045628724E-6</v>
      </c>
      <c r="X600" s="78"/>
      <c r="Y600" s="122">
        <f t="shared" si="474"/>
        <v>3.072281887076635E-2</v>
      </c>
      <c r="Z600" s="122">
        <f t="shared" si="475"/>
        <v>0.95693711830638095</v>
      </c>
      <c r="AA600" s="123">
        <f t="shared" si="476"/>
        <v>1.2340062822852729E-2</v>
      </c>
    </row>
    <row r="601" spans="9:27" x14ac:dyDescent="0.25">
      <c r="I601" s="78"/>
      <c r="J601" s="79">
        <f t="shared" ref="J601:L601" si="484">(J529)</f>
        <v>7000</v>
      </c>
      <c r="K601" s="79">
        <f t="shared" si="484"/>
        <v>2000</v>
      </c>
      <c r="L601" s="79">
        <f t="shared" si="484"/>
        <v>1</v>
      </c>
      <c r="M601" s="78"/>
      <c r="N601" s="78"/>
      <c r="O601" s="78"/>
      <c r="P601" s="78"/>
      <c r="Q601" s="78"/>
      <c r="R601" s="78"/>
      <c r="S601" s="78"/>
      <c r="T601" s="117">
        <f>((J601-O593)^2 + (K601-P593)^2 + (L601-Q593)^2) ^ (-1/(2-1))</f>
        <v>6.5877268697800639E-8</v>
      </c>
      <c r="U601" s="117">
        <f>((J601-O594)^2 + (K601-P594)^2 + (L601-Q594)^2) ^ (-1/(2-1))</f>
        <v>9.2316718578775121E-7</v>
      </c>
      <c r="V601" s="117">
        <f>((J601-O595)^2 + (K601-P595)^2 + (L601-Q595)^2) ^ (-1/(2-1))</f>
        <v>2.0410366197961962E-8</v>
      </c>
      <c r="W601" s="117">
        <f t="shared" si="473"/>
        <v>1.0094548206835137E-6</v>
      </c>
      <c r="X601" s="78"/>
      <c r="Y601" s="122">
        <f t="shared" si="474"/>
        <v>6.5260244785590671E-2</v>
      </c>
      <c r="Z601" s="122">
        <f t="shared" si="475"/>
        <v>0.91452055790140652</v>
      </c>
      <c r="AA601" s="123">
        <f t="shared" si="476"/>
        <v>2.0219197313002937E-2</v>
      </c>
    </row>
    <row r="602" spans="9:27" x14ac:dyDescent="0.25">
      <c r="I602" s="78"/>
      <c r="J602" s="79">
        <f t="shared" ref="J602:L602" si="485">(J530)</f>
        <v>10000</v>
      </c>
      <c r="K602" s="79">
        <f t="shared" si="485"/>
        <v>2000</v>
      </c>
      <c r="L602" s="79">
        <f t="shared" si="485"/>
        <v>1</v>
      </c>
      <c r="M602" s="78"/>
      <c r="N602" s="78"/>
      <c r="O602" s="78"/>
      <c r="P602" s="78"/>
      <c r="Q602" s="78"/>
      <c r="R602" s="78"/>
      <c r="S602" s="78"/>
      <c r="T602" s="117">
        <f>((J602-O593)^2 + (K602-P593)^2 + (L602-Q593)^2) ^ (-1/(2-1))</f>
        <v>2.258662056846238E-8</v>
      </c>
      <c r="U602" s="117">
        <f>((J602-O594)^2 + (K602-P594)^2 + (L602-Q594)^2) ^ (-1/(2-1))</f>
        <v>1.7978261023576067E-7</v>
      </c>
      <c r="V602" s="117">
        <f>((J602-O595)^2 + (K602-P595)^2 + (L602-Q595)^2) ^ (-1/(2-1))</f>
        <v>1.0001188859860006E-8</v>
      </c>
      <c r="W602" s="117">
        <f t="shared" si="473"/>
        <v>2.1237041966408304E-7</v>
      </c>
      <c r="X602" s="78"/>
      <c r="Y602" s="122">
        <f t="shared" si="474"/>
        <v>0.10635483323990588</v>
      </c>
      <c r="Z602" s="122">
        <f t="shared" si="475"/>
        <v>0.8465520316818691</v>
      </c>
      <c r="AA602" s="123">
        <f t="shared" si="476"/>
        <v>4.709313507822506E-2</v>
      </c>
    </row>
    <row r="603" spans="9:27" x14ac:dyDescent="0.25"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</row>
    <row r="604" spans="9:27" x14ac:dyDescent="0.25">
      <c r="I604" s="78"/>
      <c r="J604" s="78"/>
      <c r="K604" s="78"/>
      <c r="L604" s="78"/>
      <c r="M604" s="78"/>
      <c r="N604" s="175" t="s">
        <v>109</v>
      </c>
      <c r="O604" s="176"/>
      <c r="P604" s="176"/>
      <c r="Q604" s="176"/>
      <c r="R604" s="176"/>
      <c r="S604" s="177"/>
      <c r="T604" s="78"/>
      <c r="U604" s="78"/>
      <c r="V604" s="78"/>
      <c r="W604" s="78"/>
      <c r="X604" s="78"/>
      <c r="Y604" s="78"/>
      <c r="Z604" s="78"/>
      <c r="AA604" s="78"/>
    </row>
    <row r="605" spans="9:27" x14ac:dyDescent="0.25">
      <c r="I605" s="78"/>
      <c r="J605" s="78"/>
      <c r="K605" s="78"/>
      <c r="L605" s="78"/>
      <c r="M605" s="78"/>
      <c r="N605" s="178"/>
      <c r="O605" s="179"/>
      <c r="P605" s="179"/>
      <c r="Q605" s="179"/>
      <c r="R605" s="179"/>
      <c r="S605" s="180"/>
      <c r="T605" s="78"/>
      <c r="U605" s="78"/>
      <c r="V605" s="78"/>
      <c r="W605" s="78"/>
      <c r="X605" s="78"/>
      <c r="Y605" s="78"/>
      <c r="Z605" s="78"/>
      <c r="AA605" s="78"/>
    </row>
    <row r="609" spans="9:37" x14ac:dyDescent="0.25">
      <c r="I609" s="118" t="s">
        <v>142</v>
      </c>
      <c r="J609" s="90"/>
      <c r="K609" s="90"/>
      <c r="L609" s="90"/>
      <c r="M609" s="90"/>
      <c r="N609" s="90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  <c r="AH609" s="90"/>
      <c r="AI609" s="90"/>
      <c r="AJ609" s="90"/>
      <c r="AK609" s="90"/>
    </row>
    <row r="610" spans="9:37" x14ac:dyDescent="0.25">
      <c r="I610" s="118" t="s">
        <v>144</v>
      </c>
      <c r="J610" s="90"/>
      <c r="K610" s="90"/>
      <c r="L610" s="90"/>
      <c r="M610" s="90"/>
      <c r="N610" s="90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  <c r="AH610" s="90"/>
      <c r="AI610" s="90"/>
      <c r="AJ610" s="90"/>
      <c r="AK610" s="90"/>
    </row>
    <row r="611" spans="9:37" x14ac:dyDescent="0.25">
      <c r="I611" s="90"/>
      <c r="J611" s="90"/>
      <c r="K611" s="90"/>
      <c r="L611" s="90"/>
      <c r="M611" s="90"/>
      <c r="N611" s="91"/>
      <c r="O611" s="163" t="s">
        <v>97</v>
      </c>
      <c r="P611" s="164"/>
      <c r="Q611" s="165"/>
      <c r="R611" s="90"/>
      <c r="S611" s="90"/>
      <c r="T611" s="163" t="s">
        <v>47</v>
      </c>
      <c r="U611" s="164"/>
      <c r="V611" s="165"/>
      <c r="W611" s="90"/>
      <c r="X611" s="91"/>
      <c r="Y611" s="163" t="s">
        <v>98</v>
      </c>
      <c r="Z611" s="164"/>
      <c r="AA611" s="165"/>
      <c r="AB611" s="90"/>
      <c r="AC611" s="91"/>
      <c r="AD611" s="163" t="s">
        <v>98</v>
      </c>
      <c r="AE611" s="164"/>
      <c r="AF611" s="165"/>
      <c r="AG611" s="90"/>
      <c r="AH611" s="92"/>
      <c r="AI611" s="163" t="s">
        <v>98</v>
      </c>
      <c r="AJ611" s="164"/>
      <c r="AK611" s="165"/>
    </row>
    <row r="612" spans="9:37" x14ac:dyDescent="0.25">
      <c r="I612" s="90"/>
      <c r="J612" s="181" t="s">
        <v>92</v>
      </c>
      <c r="K612" s="182"/>
      <c r="L612" s="183"/>
      <c r="M612" s="90"/>
      <c r="N612" s="91"/>
      <c r="O612" s="103" t="s">
        <v>38</v>
      </c>
      <c r="P612" s="103" t="s">
        <v>39</v>
      </c>
      <c r="Q612" s="103" t="s">
        <v>41</v>
      </c>
      <c r="R612" s="90"/>
      <c r="S612" s="90"/>
      <c r="T612" s="106" t="s">
        <v>48</v>
      </c>
      <c r="U612" s="106" t="s">
        <v>49</v>
      </c>
      <c r="V612" s="106" t="s">
        <v>50</v>
      </c>
      <c r="W612" s="90"/>
      <c r="X612" s="103" t="s">
        <v>38</v>
      </c>
      <c r="Y612" s="103" t="s">
        <v>99</v>
      </c>
      <c r="Z612" s="103" t="s">
        <v>102</v>
      </c>
      <c r="AA612" s="103" t="s">
        <v>103</v>
      </c>
      <c r="AB612" s="90"/>
      <c r="AC612" s="106" t="s">
        <v>39</v>
      </c>
      <c r="AD612" s="106" t="s">
        <v>104</v>
      </c>
      <c r="AE612" s="106" t="s">
        <v>100</v>
      </c>
      <c r="AF612" s="106" t="s">
        <v>105</v>
      </c>
      <c r="AG612" s="90"/>
      <c r="AH612" s="106" t="s">
        <v>41</v>
      </c>
      <c r="AI612" s="106" t="s">
        <v>106</v>
      </c>
      <c r="AJ612" s="106" t="s">
        <v>107</v>
      </c>
      <c r="AK612" s="106" t="s">
        <v>101</v>
      </c>
    </row>
    <row r="613" spans="9:37" x14ac:dyDescent="0.25">
      <c r="I613" s="90"/>
      <c r="J613" s="94">
        <f>(Y593)</f>
        <v>0.10087239025512951</v>
      </c>
      <c r="K613" s="94">
        <f t="shared" ref="K613:K622" si="486">(Z593)</f>
        <v>0.83906228636254421</v>
      </c>
      <c r="L613" s="94">
        <f>(AA593)</f>
        <v>6.0065323382326244E-2</v>
      </c>
      <c r="M613" s="98"/>
      <c r="N613" s="91"/>
      <c r="O613" s="95">
        <f>(J613^2)</f>
        <v>1.0175239115783146E-2</v>
      </c>
      <c r="P613" s="95">
        <f t="shared" ref="P613:P622" si="487">(K613^2)</f>
        <v>0.70402552039594013</v>
      </c>
      <c r="Q613" s="95">
        <f t="shared" ref="Q613:Q622" si="488">(L613^2)</f>
        <v>3.6078430730234279E-3</v>
      </c>
      <c r="R613" s="90"/>
      <c r="S613" s="90"/>
      <c r="T613" s="93">
        <f>(J593)</f>
        <v>8000</v>
      </c>
      <c r="U613" s="93">
        <f t="shared" ref="U613:U622" si="489">(K593)</f>
        <v>5000</v>
      </c>
      <c r="V613" s="93">
        <f t="shared" ref="V613:V622" si="490">(L593)</f>
        <v>1</v>
      </c>
      <c r="W613" s="90"/>
      <c r="X613" s="95">
        <f>(O613)</f>
        <v>1.0175239115783146E-2</v>
      </c>
      <c r="Y613" s="96">
        <f>(X613*T613)</f>
        <v>81.401912926265169</v>
      </c>
      <c r="Z613" s="96">
        <f>(X613*U613)</f>
        <v>50.876195578915727</v>
      </c>
      <c r="AA613" s="96">
        <f>(X613*V613)</f>
        <v>1.0175239115783146E-2</v>
      </c>
      <c r="AB613" s="90"/>
      <c r="AC613" s="94">
        <f>(P613)</f>
        <v>0.70402552039594013</v>
      </c>
      <c r="AD613" s="97">
        <f>(AC613*T613)</f>
        <v>5632.2041631675211</v>
      </c>
      <c r="AE613" s="97">
        <f>(AC613*U613)</f>
        <v>3520.1276019797006</v>
      </c>
      <c r="AF613" s="97">
        <f>(AC613*V613)</f>
        <v>0.70402552039594013</v>
      </c>
      <c r="AG613" s="90"/>
      <c r="AH613" s="95">
        <f>(Q613)</f>
        <v>3.6078430730234279E-3</v>
      </c>
      <c r="AI613" s="95">
        <f>(AH613*T613)</f>
        <v>28.862744584187425</v>
      </c>
      <c r="AJ613" s="95">
        <f>(AH613*U613)</f>
        <v>18.039215365117141</v>
      </c>
      <c r="AK613" s="95">
        <f>(V613*AH613)</f>
        <v>3.6078430730234279E-3</v>
      </c>
    </row>
    <row r="614" spans="9:37" x14ac:dyDescent="0.25">
      <c r="I614" s="90"/>
      <c r="J614" s="94">
        <f t="shared" ref="J614:J622" si="491">(Y594)</f>
        <v>0.46145345090674195</v>
      </c>
      <c r="K614" s="94">
        <f t="shared" si="486"/>
        <v>0.29531703835373829</v>
      </c>
      <c r="L614" s="94">
        <f t="shared" ref="L614:L622" si="492">(AA594)</f>
        <v>0.24322951073951984</v>
      </c>
      <c r="M614" s="98"/>
      <c r="N614" s="91"/>
      <c r="O614" s="95">
        <f t="shared" ref="O614:O622" si="493">(J614^2)</f>
        <v>0.2129392873537409</v>
      </c>
      <c r="P614" s="95">
        <f t="shared" si="487"/>
        <v>8.7212153142023338E-2</v>
      </c>
      <c r="Q614" s="95">
        <f t="shared" si="488"/>
        <v>5.9160594894586201E-2</v>
      </c>
      <c r="R614" s="90"/>
      <c r="S614" s="90"/>
      <c r="T614" s="93">
        <f t="shared" ref="T614:T622" si="494">(J594)</f>
        <v>4000</v>
      </c>
      <c r="U614" s="93">
        <f t="shared" si="489"/>
        <v>3000</v>
      </c>
      <c r="V614" s="93">
        <f t="shared" si="490"/>
        <v>1</v>
      </c>
      <c r="W614" s="90"/>
      <c r="X614" s="95">
        <f t="shared" ref="X614:X622" si="495">(O614)</f>
        <v>0.2129392873537409</v>
      </c>
      <c r="Y614" s="96">
        <f t="shared" ref="Y614:Y622" si="496">(X614*T614)</f>
        <v>851.75714941496358</v>
      </c>
      <c r="Z614" s="96">
        <f t="shared" ref="Z614:Z622" si="497">(X614*U614)</f>
        <v>638.81786206122274</v>
      </c>
      <c r="AA614" s="96">
        <f t="shared" ref="AA614:AA622" si="498">(X614*V614)</f>
        <v>0.2129392873537409</v>
      </c>
      <c r="AB614" s="90"/>
      <c r="AC614" s="94">
        <f t="shared" ref="AC614:AC622" si="499">(P614)</f>
        <v>8.7212153142023338E-2</v>
      </c>
      <c r="AD614" s="97">
        <f t="shared" ref="AD614:AD622" si="500">(AC614*T614)</f>
        <v>348.84861256809336</v>
      </c>
      <c r="AE614" s="97">
        <f t="shared" ref="AE614:AE622" si="501">(AC614*U614)</f>
        <v>261.63645942607002</v>
      </c>
      <c r="AF614" s="97">
        <f t="shared" ref="AF614:AF622" si="502">(AC614*V614)</f>
        <v>8.7212153142023338E-2</v>
      </c>
      <c r="AG614" s="90"/>
      <c r="AH614" s="95">
        <f t="shared" ref="AH614:AH622" si="503">(Q614)</f>
        <v>5.9160594894586201E-2</v>
      </c>
      <c r="AI614" s="95">
        <f t="shared" ref="AI614:AI622" si="504">(AH614*T614)</f>
        <v>236.64237957834482</v>
      </c>
      <c r="AJ614" s="95">
        <f t="shared" ref="AJ614:AJ621" si="505">(AH614*U614)</f>
        <v>177.4817846837586</v>
      </c>
      <c r="AK614" s="95">
        <f t="shared" ref="AK614:AK622" si="506">(V614*AH614)</f>
        <v>5.9160594894586201E-2</v>
      </c>
    </row>
    <row r="615" spans="9:37" x14ac:dyDescent="0.25">
      <c r="I615" s="90"/>
      <c r="J615" s="94">
        <f t="shared" si="491"/>
        <v>0.51397507719684865</v>
      </c>
      <c r="K615" s="94">
        <f t="shared" si="486"/>
        <v>0.36711620417454049</v>
      </c>
      <c r="L615" s="94">
        <f t="shared" si="492"/>
        <v>0.11890871862861072</v>
      </c>
      <c r="M615" s="98"/>
      <c r="N615" s="91"/>
      <c r="O615" s="95">
        <f t="shared" si="493"/>
        <v>0.26417037997950654</v>
      </c>
      <c r="P615" s="95">
        <f t="shared" si="487"/>
        <v>0.13477430736752291</v>
      </c>
      <c r="Q615" s="95">
        <f t="shared" si="488"/>
        <v>1.4139283365898113E-2</v>
      </c>
      <c r="R615" s="90"/>
      <c r="S615" s="90"/>
      <c r="T615" s="93">
        <f t="shared" si="494"/>
        <v>5000</v>
      </c>
      <c r="U615" s="93">
        <f t="shared" si="489"/>
        <v>2000</v>
      </c>
      <c r="V615" s="93">
        <f t="shared" si="490"/>
        <v>1</v>
      </c>
      <c r="W615" s="90"/>
      <c r="X615" s="95">
        <f t="shared" si="495"/>
        <v>0.26417037997950654</v>
      </c>
      <c r="Y615" s="96">
        <f t="shared" si="496"/>
        <v>1320.8518998975328</v>
      </c>
      <c r="Z615" s="96">
        <f t="shared" si="497"/>
        <v>528.3407599590131</v>
      </c>
      <c r="AA615" s="96">
        <f t="shared" si="498"/>
        <v>0.26417037997950654</v>
      </c>
      <c r="AB615" s="90"/>
      <c r="AC615" s="94">
        <f t="shared" si="499"/>
        <v>0.13477430736752291</v>
      </c>
      <c r="AD615" s="97">
        <f t="shared" si="500"/>
        <v>673.8715368376146</v>
      </c>
      <c r="AE615" s="97">
        <f t="shared" si="501"/>
        <v>269.54861473504582</v>
      </c>
      <c r="AF615" s="97">
        <f t="shared" si="502"/>
        <v>0.13477430736752291</v>
      </c>
      <c r="AG615" s="90"/>
      <c r="AH615" s="95">
        <f t="shared" si="503"/>
        <v>1.4139283365898113E-2</v>
      </c>
      <c r="AI615" s="95">
        <f t="shared" si="504"/>
        <v>70.696416829490559</v>
      </c>
      <c r="AJ615" s="95">
        <f t="shared" si="505"/>
        <v>28.278566731796225</v>
      </c>
      <c r="AK615" s="95">
        <f t="shared" si="506"/>
        <v>1.4139283365898113E-2</v>
      </c>
    </row>
    <row r="616" spans="9:37" x14ac:dyDescent="0.25">
      <c r="I616" s="90"/>
      <c r="J616" s="94">
        <f t="shared" si="491"/>
        <v>0.53347903078233527</v>
      </c>
      <c r="K616" s="94">
        <f t="shared" si="486"/>
        <v>5.485896672512211E-2</v>
      </c>
      <c r="L616" s="94">
        <f t="shared" si="492"/>
        <v>0.41166200249254248</v>
      </c>
      <c r="M616" s="98"/>
      <c r="N616" s="91"/>
      <c r="O616" s="95">
        <f t="shared" si="493"/>
        <v>0.28459987628445982</v>
      </c>
      <c r="P616" s="95">
        <f t="shared" si="487"/>
        <v>3.009506230148055E-3</v>
      </c>
      <c r="Q616" s="95">
        <f t="shared" si="488"/>
        <v>0.16946560429617005</v>
      </c>
      <c r="R616" s="90"/>
      <c r="S616" s="90"/>
      <c r="T616" s="93">
        <f t="shared" si="494"/>
        <v>2000</v>
      </c>
      <c r="U616" s="93">
        <f t="shared" si="489"/>
        <v>1000</v>
      </c>
      <c r="V616" s="93">
        <f t="shared" si="490"/>
        <v>1</v>
      </c>
      <c r="W616" s="90"/>
      <c r="X616" s="95">
        <f t="shared" si="495"/>
        <v>0.28459987628445982</v>
      </c>
      <c r="Y616" s="96">
        <f t="shared" si="496"/>
        <v>569.19975256891962</v>
      </c>
      <c r="Z616" s="96">
        <f t="shared" si="497"/>
        <v>284.59987628445981</v>
      </c>
      <c r="AA616" s="96">
        <f t="shared" si="498"/>
        <v>0.28459987628445982</v>
      </c>
      <c r="AB616" s="90"/>
      <c r="AC616" s="94">
        <f t="shared" si="499"/>
        <v>3.009506230148055E-3</v>
      </c>
      <c r="AD616" s="97">
        <f t="shared" si="500"/>
        <v>6.0190124602961097</v>
      </c>
      <c r="AE616" s="97">
        <f t="shared" si="501"/>
        <v>3.0095062301480549</v>
      </c>
      <c r="AF616" s="97">
        <f t="shared" si="502"/>
        <v>3.009506230148055E-3</v>
      </c>
      <c r="AG616" s="90"/>
      <c r="AH616" s="95">
        <f t="shared" si="503"/>
        <v>0.16946560429617005</v>
      </c>
      <c r="AI616" s="95">
        <f t="shared" si="504"/>
        <v>338.93120859234011</v>
      </c>
      <c r="AJ616" s="95">
        <f t="shared" si="505"/>
        <v>169.46560429617006</v>
      </c>
      <c r="AK616" s="95">
        <f t="shared" si="506"/>
        <v>0.16946560429617005</v>
      </c>
    </row>
    <row r="617" spans="9:37" x14ac:dyDescent="0.25">
      <c r="I617" s="90"/>
      <c r="J617" s="94">
        <f t="shared" si="491"/>
        <v>1.8215732691990557E-2</v>
      </c>
      <c r="K617" s="94">
        <f t="shared" si="486"/>
        <v>4.7630894961190554E-3</v>
      </c>
      <c r="L617" s="94">
        <f t="shared" si="492"/>
        <v>0.97702117781189046</v>
      </c>
      <c r="M617" s="98"/>
      <c r="N617" s="91"/>
      <c r="O617" s="95">
        <f t="shared" si="493"/>
        <v>3.3181291750605357E-4</v>
      </c>
      <c r="P617" s="95">
        <f t="shared" si="487"/>
        <v>2.2687021548039677E-5</v>
      </c>
      <c r="Q617" s="95">
        <f t="shared" si="488"/>
        <v>0.95457038189293364</v>
      </c>
      <c r="R617" s="90"/>
      <c r="S617" s="90"/>
      <c r="T617" s="93">
        <f t="shared" si="494"/>
        <v>500</v>
      </c>
      <c r="U617" s="93">
        <f t="shared" si="489"/>
        <v>2000</v>
      </c>
      <c r="V617" s="93">
        <f t="shared" si="490"/>
        <v>1</v>
      </c>
      <c r="W617" s="90"/>
      <c r="X617" s="95">
        <f t="shared" si="495"/>
        <v>3.3181291750605357E-4</v>
      </c>
      <c r="Y617" s="96">
        <f t="shared" si="496"/>
        <v>0.16590645875302679</v>
      </c>
      <c r="Z617" s="96">
        <f t="shared" si="497"/>
        <v>0.66362583501210715</v>
      </c>
      <c r="AA617" s="96">
        <f t="shared" si="498"/>
        <v>3.3181291750605357E-4</v>
      </c>
      <c r="AB617" s="90"/>
      <c r="AC617" s="94">
        <f t="shared" si="499"/>
        <v>2.2687021548039677E-5</v>
      </c>
      <c r="AD617" s="97">
        <f t="shared" si="500"/>
        <v>1.1343510774019839E-2</v>
      </c>
      <c r="AE617" s="97">
        <f t="shared" si="501"/>
        <v>4.5374043096079356E-2</v>
      </c>
      <c r="AF617" s="97">
        <f t="shared" si="502"/>
        <v>2.2687021548039677E-5</v>
      </c>
      <c r="AG617" s="90"/>
      <c r="AH617" s="95">
        <f t="shared" si="503"/>
        <v>0.95457038189293364</v>
      </c>
      <c r="AI617" s="95">
        <f t="shared" si="504"/>
        <v>477.2851909464668</v>
      </c>
      <c r="AJ617" s="95">
        <f t="shared" si="505"/>
        <v>1909.1407637858672</v>
      </c>
      <c r="AK617" s="95">
        <f t="shared" si="506"/>
        <v>0.95457038189293364</v>
      </c>
    </row>
    <row r="618" spans="9:37" x14ac:dyDescent="0.25">
      <c r="I618" s="90"/>
      <c r="J618" s="94">
        <f t="shared" si="491"/>
        <v>2.4355058593215184E-2</v>
      </c>
      <c r="K618" s="94">
        <f t="shared" si="486"/>
        <v>0.96693781574979643</v>
      </c>
      <c r="L618" s="94">
        <f t="shared" si="492"/>
        <v>8.7071256569883557E-3</v>
      </c>
      <c r="M618" s="98"/>
      <c r="N618" s="91"/>
      <c r="O618" s="95">
        <f t="shared" si="493"/>
        <v>5.9316887907894477E-4</v>
      </c>
      <c r="P618" s="95">
        <f t="shared" si="487"/>
        <v>0.93496873952698722</v>
      </c>
      <c r="Q618" s="95">
        <f t="shared" si="488"/>
        <v>7.5814037206584903E-5</v>
      </c>
      <c r="R618" s="90"/>
      <c r="S618" s="90"/>
      <c r="T618" s="93">
        <f t="shared" si="494"/>
        <v>8000</v>
      </c>
      <c r="U618" s="93">
        <f t="shared" si="489"/>
        <v>2000</v>
      </c>
      <c r="V618" s="93">
        <f t="shared" si="490"/>
        <v>1</v>
      </c>
      <c r="W618" s="90"/>
      <c r="X618" s="95">
        <f t="shared" si="495"/>
        <v>5.9316887907894477E-4</v>
      </c>
      <c r="Y618" s="96">
        <f t="shared" si="496"/>
        <v>4.7453510326315582</v>
      </c>
      <c r="Z618" s="96">
        <f t="shared" si="497"/>
        <v>1.1863377581578896</v>
      </c>
      <c r="AA618" s="96">
        <f t="shared" si="498"/>
        <v>5.9316887907894477E-4</v>
      </c>
      <c r="AB618" s="90"/>
      <c r="AC618" s="94">
        <f t="shared" si="499"/>
        <v>0.93496873952698722</v>
      </c>
      <c r="AD618" s="97">
        <f t="shared" si="500"/>
        <v>7479.7499162158974</v>
      </c>
      <c r="AE618" s="97">
        <f t="shared" si="501"/>
        <v>1869.9374790539744</v>
      </c>
      <c r="AF618" s="97">
        <f t="shared" si="502"/>
        <v>0.93496873952698722</v>
      </c>
      <c r="AG618" s="90"/>
      <c r="AH618" s="95">
        <f t="shared" si="503"/>
        <v>7.5814037206584903E-5</v>
      </c>
      <c r="AI618" s="95">
        <f t="shared" si="504"/>
        <v>0.60651229765267922</v>
      </c>
      <c r="AJ618" s="95">
        <f t="shared" si="505"/>
        <v>0.15162807441316981</v>
      </c>
      <c r="AK618" s="95">
        <f t="shared" si="506"/>
        <v>7.5814037206584903E-5</v>
      </c>
    </row>
    <row r="619" spans="9:37" x14ac:dyDescent="0.25">
      <c r="I619" s="90"/>
      <c r="J619" s="94">
        <f t="shared" si="491"/>
        <v>0.59625365464034041</v>
      </c>
      <c r="K619" s="94">
        <f t="shared" si="486"/>
        <v>0.11319230407522846</v>
      </c>
      <c r="L619" s="94">
        <f t="shared" si="492"/>
        <v>0.29055404128443119</v>
      </c>
      <c r="M619" s="98"/>
      <c r="N619" s="91"/>
      <c r="O619" s="95">
        <f t="shared" si="493"/>
        <v>0.35551842067196232</v>
      </c>
      <c r="P619" s="95">
        <f t="shared" si="487"/>
        <v>1.281249770185898E-2</v>
      </c>
      <c r="Q619" s="95">
        <f t="shared" si="488"/>
        <v>8.442165090671494E-2</v>
      </c>
      <c r="R619" s="90"/>
      <c r="S619" s="90"/>
      <c r="T619" s="93">
        <f t="shared" si="494"/>
        <v>3000</v>
      </c>
      <c r="U619" s="93">
        <f t="shared" si="489"/>
        <v>2000</v>
      </c>
      <c r="V619" s="93">
        <f t="shared" si="490"/>
        <v>2</v>
      </c>
      <c r="W619" s="90"/>
      <c r="X619" s="95">
        <f t="shared" si="495"/>
        <v>0.35551842067196232</v>
      </c>
      <c r="Y619" s="96">
        <f t="shared" si="496"/>
        <v>1066.5552620158869</v>
      </c>
      <c r="Z619" s="96">
        <f t="shared" si="497"/>
        <v>711.03684134392461</v>
      </c>
      <c r="AA619" s="96">
        <f t="shared" si="498"/>
        <v>0.71103684134392464</v>
      </c>
      <c r="AB619" s="90"/>
      <c r="AC619" s="94">
        <f t="shared" si="499"/>
        <v>1.281249770185898E-2</v>
      </c>
      <c r="AD619" s="97">
        <f t="shared" si="500"/>
        <v>38.437493105576941</v>
      </c>
      <c r="AE619" s="97">
        <f t="shared" si="501"/>
        <v>25.624995403717961</v>
      </c>
      <c r="AF619" s="97">
        <f t="shared" si="502"/>
        <v>2.5624995403717959E-2</v>
      </c>
      <c r="AG619" s="90"/>
      <c r="AH619" s="95">
        <f t="shared" si="503"/>
        <v>8.442165090671494E-2</v>
      </c>
      <c r="AI619" s="95">
        <f t="shared" si="504"/>
        <v>253.26495272014483</v>
      </c>
      <c r="AJ619" s="95">
        <f t="shared" si="505"/>
        <v>168.84330181342989</v>
      </c>
      <c r="AK619" s="95">
        <f t="shared" si="506"/>
        <v>0.16884330181342988</v>
      </c>
    </row>
    <row r="620" spans="9:37" x14ac:dyDescent="0.25">
      <c r="I620" s="90"/>
      <c r="J620" s="94">
        <f t="shared" si="491"/>
        <v>3.072281887076635E-2</v>
      </c>
      <c r="K620" s="94">
        <f t="shared" si="486"/>
        <v>0.95693711830638095</v>
      </c>
      <c r="L620" s="94">
        <f t="shared" si="492"/>
        <v>1.2340062822852729E-2</v>
      </c>
      <c r="M620" s="98"/>
      <c r="N620" s="91"/>
      <c r="O620" s="95">
        <f t="shared" si="493"/>
        <v>9.4389159936591701E-4</v>
      </c>
      <c r="P620" s="95">
        <f t="shared" si="487"/>
        <v>0.91572864839252055</v>
      </c>
      <c r="Q620" s="95">
        <f t="shared" si="488"/>
        <v>1.5227715047195207E-4</v>
      </c>
      <c r="R620" s="90"/>
      <c r="S620" s="90"/>
      <c r="T620" s="93">
        <f t="shared" si="494"/>
        <v>7000</v>
      </c>
      <c r="U620" s="93">
        <f t="shared" si="489"/>
        <v>3000</v>
      </c>
      <c r="V620" s="93">
        <f t="shared" si="490"/>
        <v>1</v>
      </c>
      <c r="W620" s="90"/>
      <c r="X620" s="95">
        <f t="shared" si="495"/>
        <v>9.4389159936591701E-4</v>
      </c>
      <c r="Y620" s="96">
        <f t="shared" si="496"/>
        <v>6.6072411955614188</v>
      </c>
      <c r="Z620" s="96">
        <f t="shared" si="497"/>
        <v>2.831674798097751</v>
      </c>
      <c r="AA620" s="96">
        <f t="shared" si="498"/>
        <v>9.4389159936591701E-4</v>
      </c>
      <c r="AB620" s="90"/>
      <c r="AC620" s="94">
        <f t="shared" si="499"/>
        <v>0.91572864839252055</v>
      </c>
      <c r="AD620" s="97">
        <f t="shared" si="500"/>
        <v>6410.1005387476434</v>
      </c>
      <c r="AE620" s="97">
        <f t="shared" si="501"/>
        <v>2747.1859451775617</v>
      </c>
      <c r="AF620" s="97">
        <f t="shared" si="502"/>
        <v>0.91572864839252055</v>
      </c>
      <c r="AG620" s="90"/>
      <c r="AH620" s="95">
        <f t="shared" si="503"/>
        <v>1.5227715047195207E-4</v>
      </c>
      <c r="AI620" s="95">
        <f t="shared" si="504"/>
        <v>1.0659400533036645</v>
      </c>
      <c r="AJ620" s="95">
        <f t="shared" si="505"/>
        <v>0.45683145141585624</v>
      </c>
      <c r="AK620" s="95">
        <f t="shared" si="506"/>
        <v>1.5227715047195207E-4</v>
      </c>
    </row>
    <row r="621" spans="9:37" x14ac:dyDescent="0.25">
      <c r="I621" s="90"/>
      <c r="J621" s="94">
        <f t="shared" si="491"/>
        <v>6.5260244785590671E-2</v>
      </c>
      <c r="K621" s="94">
        <f t="shared" si="486"/>
        <v>0.91452055790140652</v>
      </c>
      <c r="L621" s="94">
        <f t="shared" si="492"/>
        <v>2.0219197313002937E-2</v>
      </c>
      <c r="M621" s="98"/>
      <c r="N621" s="91"/>
      <c r="O621" s="95">
        <f t="shared" si="493"/>
        <v>4.2588995494752145E-3</v>
      </c>
      <c r="P621" s="95">
        <f t="shared" si="487"/>
        <v>0.83634785082429985</v>
      </c>
      <c r="Q621" s="95">
        <f t="shared" si="488"/>
        <v>4.0881593998214522E-4</v>
      </c>
      <c r="R621" s="90"/>
      <c r="S621" s="90"/>
      <c r="T621" s="93">
        <f t="shared" si="494"/>
        <v>7000</v>
      </c>
      <c r="U621" s="93">
        <f t="shared" si="489"/>
        <v>2000</v>
      </c>
      <c r="V621" s="93">
        <f t="shared" si="490"/>
        <v>1</v>
      </c>
      <c r="W621" s="90"/>
      <c r="X621" s="95">
        <f t="shared" si="495"/>
        <v>4.2588995494752145E-3</v>
      </c>
      <c r="Y621" s="96">
        <f t="shared" si="496"/>
        <v>29.8122968463265</v>
      </c>
      <c r="Z621" s="96">
        <f t="shared" si="497"/>
        <v>8.5177990989504284</v>
      </c>
      <c r="AA621" s="96">
        <f t="shared" si="498"/>
        <v>4.2588995494752145E-3</v>
      </c>
      <c r="AB621" s="90"/>
      <c r="AC621" s="94">
        <f t="shared" si="499"/>
        <v>0.83634785082429985</v>
      </c>
      <c r="AD621" s="97">
        <f t="shared" si="500"/>
        <v>5854.4349557700989</v>
      </c>
      <c r="AE621" s="97">
        <f t="shared" si="501"/>
        <v>1672.6957016485997</v>
      </c>
      <c r="AF621" s="97">
        <f t="shared" si="502"/>
        <v>0.83634785082429985</v>
      </c>
      <c r="AG621" s="90"/>
      <c r="AH621" s="95">
        <f t="shared" si="503"/>
        <v>4.0881593998214522E-4</v>
      </c>
      <c r="AI621" s="95">
        <f t="shared" si="504"/>
        <v>2.8617115798750166</v>
      </c>
      <c r="AJ621" s="95">
        <f t="shared" si="505"/>
        <v>0.81763187996429043</v>
      </c>
      <c r="AK621" s="95">
        <f t="shared" si="506"/>
        <v>4.0881593998214522E-4</v>
      </c>
    </row>
    <row r="622" spans="9:37" x14ac:dyDescent="0.25">
      <c r="I622" s="90"/>
      <c r="J622" s="94">
        <f t="shared" si="491"/>
        <v>0.10635483323990588</v>
      </c>
      <c r="K622" s="94">
        <f t="shared" si="486"/>
        <v>0.8465520316818691</v>
      </c>
      <c r="L622" s="94">
        <f t="shared" si="492"/>
        <v>4.709313507822506E-2</v>
      </c>
      <c r="M622" s="98"/>
      <c r="N622" s="91"/>
      <c r="O622" s="95">
        <f t="shared" si="493"/>
        <v>1.1311350553488189E-2</v>
      </c>
      <c r="P622" s="95">
        <f t="shared" si="487"/>
        <v>0.71665034234470026</v>
      </c>
      <c r="Q622" s="95">
        <f t="shared" si="488"/>
        <v>2.2177633714959514E-3</v>
      </c>
      <c r="R622" s="90"/>
      <c r="S622" s="90"/>
      <c r="T622" s="93">
        <f t="shared" si="494"/>
        <v>10000</v>
      </c>
      <c r="U622" s="93">
        <f t="shared" si="489"/>
        <v>2000</v>
      </c>
      <c r="V622" s="93">
        <f t="shared" si="490"/>
        <v>1</v>
      </c>
      <c r="W622" s="90"/>
      <c r="X622" s="95">
        <f t="shared" si="495"/>
        <v>1.1311350553488189E-2</v>
      </c>
      <c r="Y622" s="96">
        <f t="shared" si="496"/>
        <v>113.1135055348819</v>
      </c>
      <c r="Z622" s="96">
        <f t="shared" si="497"/>
        <v>22.622701106976379</v>
      </c>
      <c r="AA622" s="96">
        <f t="shared" si="498"/>
        <v>1.1311350553488189E-2</v>
      </c>
      <c r="AB622" s="90"/>
      <c r="AC622" s="94">
        <f t="shared" si="499"/>
        <v>0.71665034234470026</v>
      </c>
      <c r="AD622" s="97">
        <f t="shared" si="500"/>
        <v>7166.5034234470022</v>
      </c>
      <c r="AE622" s="97">
        <f t="shared" si="501"/>
        <v>1433.3006846894004</v>
      </c>
      <c r="AF622" s="97">
        <f t="shared" si="502"/>
        <v>0.71665034234470026</v>
      </c>
      <c r="AG622" s="90"/>
      <c r="AH622" s="95">
        <f t="shared" si="503"/>
        <v>2.2177633714959514E-3</v>
      </c>
      <c r="AI622" s="95">
        <f t="shared" si="504"/>
        <v>22.177633714959512</v>
      </c>
      <c r="AJ622" s="95">
        <f>(AH622*U622)</f>
        <v>4.435526742991903</v>
      </c>
      <c r="AK622" s="95">
        <f t="shared" si="506"/>
        <v>2.2177633714959514E-3</v>
      </c>
    </row>
    <row r="623" spans="9:37" x14ac:dyDescent="0.25">
      <c r="I623" s="90"/>
      <c r="J623" s="98"/>
      <c r="K623" s="90"/>
      <c r="L623" s="90"/>
      <c r="M623" s="90"/>
      <c r="N623" s="112" t="s">
        <v>55</v>
      </c>
      <c r="O623" s="105">
        <f>SUM(O613:O622)</f>
        <v>1.1448423269043668</v>
      </c>
      <c r="P623" s="105">
        <f t="shared" ref="P623:Q623" si="507">SUM(P613:P622)</f>
        <v>4.3455522529475497</v>
      </c>
      <c r="Q623" s="105">
        <f t="shared" si="507"/>
        <v>1.2882200289284833</v>
      </c>
      <c r="R623" s="90"/>
      <c r="S623" s="90"/>
      <c r="T623" s="90"/>
      <c r="U623" s="90"/>
      <c r="V623" s="90"/>
      <c r="W623" s="90"/>
      <c r="X623" s="103" t="s">
        <v>55</v>
      </c>
      <c r="Y623" s="104">
        <f>SUM(Y613:Y622)</f>
        <v>4044.2102778917224</v>
      </c>
      <c r="Z623" s="104">
        <f t="shared" ref="Z623" si="508">SUM(Z613:Z622)</f>
        <v>2249.4936738247302</v>
      </c>
      <c r="AA623" s="104">
        <f>SUM(AA613:AA622)</f>
        <v>1.5003607475763292</v>
      </c>
      <c r="AB623" s="99"/>
      <c r="AC623" s="103" t="s">
        <v>55</v>
      </c>
      <c r="AD623" s="104">
        <f>SUM(AD613:AD622)</f>
        <v>33610.180995830517</v>
      </c>
      <c r="AE623" s="104">
        <f t="shared" ref="AE623:AF623" si="509">SUM(AE613:AE622)</f>
        <v>11803.112362387314</v>
      </c>
      <c r="AF623" s="104">
        <f t="shared" si="509"/>
        <v>4.3583647506494083</v>
      </c>
      <c r="AG623" s="99"/>
      <c r="AH623" s="103" t="s">
        <v>55</v>
      </c>
      <c r="AI623" s="105">
        <f>SUM(AI613:AI622)</f>
        <v>1432.3946908967653</v>
      </c>
      <c r="AJ623" s="105">
        <f t="shared" ref="AJ623:AK623" si="510">SUM(AJ613:AJ622)</f>
        <v>2477.1108548249244</v>
      </c>
      <c r="AK623" s="105">
        <f t="shared" si="510"/>
        <v>1.3726416798351981</v>
      </c>
    </row>
    <row r="627" spans="9:17" x14ac:dyDescent="0.25">
      <c r="I627" s="113" t="s">
        <v>143</v>
      </c>
      <c r="J627" s="107"/>
      <c r="K627" s="107"/>
      <c r="L627" s="107"/>
      <c r="M627" s="107"/>
      <c r="N627" s="107"/>
      <c r="O627" s="107"/>
      <c r="P627" s="107"/>
      <c r="Q627" s="107"/>
    </row>
    <row r="628" spans="9:17" x14ac:dyDescent="0.25">
      <c r="I628" s="113" t="s">
        <v>144</v>
      </c>
      <c r="J628" s="107"/>
      <c r="K628" s="107"/>
      <c r="L628" s="166" t="s">
        <v>69</v>
      </c>
      <c r="M628" s="166"/>
      <c r="N628" s="166"/>
      <c r="O628" s="107"/>
      <c r="P628" s="107"/>
      <c r="Q628" s="107"/>
    </row>
    <row r="629" spans="9:17" x14ac:dyDescent="0.25">
      <c r="I629" s="107"/>
      <c r="J629" s="107"/>
      <c r="K629" s="107"/>
      <c r="L629" s="107"/>
      <c r="M629" s="107"/>
      <c r="N629" s="107"/>
      <c r="O629" s="107"/>
      <c r="P629" s="107"/>
      <c r="Q629" s="107"/>
    </row>
    <row r="630" spans="9:17" x14ac:dyDescent="0.25">
      <c r="I630" s="108"/>
      <c r="J630" s="167" t="s">
        <v>68</v>
      </c>
      <c r="K630" s="168"/>
      <c r="L630" s="169"/>
      <c r="M630" s="107"/>
      <c r="N630" s="108"/>
      <c r="O630" s="167" t="s">
        <v>72</v>
      </c>
      <c r="P630" s="168"/>
      <c r="Q630" s="169"/>
    </row>
    <row r="631" spans="9:17" x14ac:dyDescent="0.25">
      <c r="I631" s="108"/>
      <c r="J631" s="108" t="s">
        <v>38</v>
      </c>
      <c r="K631" s="108" t="s">
        <v>39</v>
      </c>
      <c r="L631" s="108" t="s">
        <v>41</v>
      </c>
      <c r="M631" s="107"/>
      <c r="N631" s="170" t="s">
        <v>64</v>
      </c>
      <c r="O631" s="170" t="s">
        <v>38</v>
      </c>
      <c r="P631" s="170" t="s">
        <v>39</v>
      </c>
      <c r="Q631" s="170" t="s">
        <v>41</v>
      </c>
    </row>
    <row r="632" spans="9:17" x14ac:dyDescent="0.25">
      <c r="I632" s="108" t="s">
        <v>64</v>
      </c>
      <c r="J632" s="109">
        <f>(O623)</f>
        <v>1.1448423269043668</v>
      </c>
      <c r="K632" s="109">
        <f t="shared" ref="K632" si="511">(P623)</f>
        <v>4.3455522529475497</v>
      </c>
      <c r="L632" s="109">
        <f t="shared" ref="L632" si="512">(Q623)</f>
        <v>1.2882200289284833</v>
      </c>
      <c r="M632" s="107"/>
      <c r="N632" s="171"/>
      <c r="O632" s="171"/>
      <c r="P632" s="171"/>
      <c r="Q632" s="171"/>
    </row>
    <row r="633" spans="9:17" x14ac:dyDescent="0.25">
      <c r="I633" s="108" t="s">
        <v>65</v>
      </c>
      <c r="J633" s="110">
        <f>(Y623)</f>
        <v>4044.2102778917224</v>
      </c>
      <c r="K633" s="110">
        <f>(AD623)</f>
        <v>33610.180995830517</v>
      </c>
      <c r="L633" s="110">
        <f>(AA623)</f>
        <v>1.5003607475763292</v>
      </c>
      <c r="M633" s="107"/>
      <c r="N633" s="109">
        <f>(J632)</f>
        <v>1.1448423269043668</v>
      </c>
      <c r="O633" s="67">
        <f>(J633/N633)</f>
        <v>3532.5478302564115</v>
      </c>
      <c r="P633" s="67">
        <f t="shared" ref="P633" si="513">(K633/O633)</f>
        <v>9.5144305500856898</v>
      </c>
      <c r="Q633" s="67">
        <f t="shared" ref="Q633" si="514">(L633/P633)</f>
        <v>0.15769317350924555</v>
      </c>
    </row>
    <row r="634" spans="9:17" x14ac:dyDescent="0.25">
      <c r="I634" s="108" t="s">
        <v>66</v>
      </c>
      <c r="J634" s="110">
        <f>(Z623)</f>
        <v>2249.4936738247302</v>
      </c>
      <c r="K634" s="110">
        <f>(AE623)</f>
        <v>11803.112362387314</v>
      </c>
      <c r="L634" s="109">
        <f>(AJ623)</f>
        <v>2477.1108548249244</v>
      </c>
      <c r="M634" s="107"/>
      <c r="N634" s="109">
        <f>(K632)</f>
        <v>4.3455522529475497</v>
      </c>
      <c r="O634" s="67">
        <f>(K633/N634)</f>
        <v>7734.3865726233134</v>
      </c>
      <c r="P634" s="68">
        <f>(K634/N634)</f>
        <v>2716.1363332776327</v>
      </c>
      <c r="Q634" s="68">
        <f>(K635/N634)</f>
        <v>1.0029484164396294</v>
      </c>
    </row>
    <row r="635" spans="9:17" x14ac:dyDescent="0.25">
      <c r="I635" s="108" t="s">
        <v>67</v>
      </c>
      <c r="J635" s="110">
        <f>(AA623)</f>
        <v>1.5003607475763292</v>
      </c>
      <c r="K635" s="110">
        <f>(AF623)</f>
        <v>4.3583647506494083</v>
      </c>
      <c r="L635" s="109">
        <f>(AK623)</f>
        <v>1.3726416798351981</v>
      </c>
      <c r="M635" s="107"/>
      <c r="N635" s="109">
        <f>(L632)</f>
        <v>1.2882200289284833</v>
      </c>
      <c r="O635" s="67">
        <f>(L633/N635)</f>
        <v>1.1646773950753588</v>
      </c>
      <c r="P635" s="68">
        <f>(L634/N635)</f>
        <v>1922.8942255193297</v>
      </c>
      <c r="Q635" s="68">
        <f>(L635/N635)</f>
        <v>1.0655335649275188</v>
      </c>
    </row>
    <row r="636" spans="9:17" x14ac:dyDescent="0.25">
      <c r="I636" s="111"/>
      <c r="J636" s="111"/>
      <c r="K636" s="111"/>
      <c r="L636" s="111"/>
      <c r="M636" s="107"/>
      <c r="N636" s="107"/>
      <c r="O636" s="107"/>
      <c r="P636" s="107"/>
      <c r="Q636" s="107"/>
    </row>
    <row r="640" spans="9:17" x14ac:dyDescent="0.25">
      <c r="I640" s="114" t="s">
        <v>145</v>
      </c>
    </row>
    <row r="641" spans="9:32" x14ac:dyDescent="0.25">
      <c r="I641" s="114" t="s">
        <v>144</v>
      </c>
      <c r="J641" s="152" t="s">
        <v>47</v>
      </c>
      <c r="K641" s="153"/>
      <c r="L641" s="154"/>
      <c r="M641" s="43"/>
      <c r="N641" s="43"/>
      <c r="O641" s="152" t="s">
        <v>72</v>
      </c>
      <c r="P641" s="153"/>
      <c r="Q641" s="154"/>
      <c r="R641" s="43"/>
      <c r="S641" s="43"/>
      <c r="T641" s="152" t="s">
        <v>73</v>
      </c>
      <c r="U641" s="153"/>
      <c r="V641" s="154"/>
      <c r="W641" s="43"/>
      <c r="X641" s="43"/>
      <c r="Y641" s="152" t="s">
        <v>74</v>
      </c>
      <c r="Z641" s="153"/>
      <c r="AA641" s="154"/>
      <c r="AB641" s="55"/>
      <c r="AC641" s="43"/>
      <c r="AD641" s="152" t="s">
        <v>80</v>
      </c>
      <c r="AE641" s="154"/>
      <c r="AF641" s="59"/>
    </row>
    <row r="642" spans="9:32" ht="15.75" thickBot="1" x14ac:dyDescent="0.3">
      <c r="I642" s="43"/>
      <c r="J642" s="44" t="s">
        <v>48</v>
      </c>
      <c r="K642" s="44" t="s">
        <v>49</v>
      </c>
      <c r="L642" s="44" t="s">
        <v>50</v>
      </c>
      <c r="M642" s="43"/>
      <c r="N642" s="43"/>
      <c r="O642" s="43"/>
      <c r="P642" s="43"/>
      <c r="Q642" s="43"/>
      <c r="R642" s="43"/>
      <c r="S642" s="43"/>
      <c r="T642" s="44" t="s">
        <v>38</v>
      </c>
      <c r="U642" s="44" t="s">
        <v>39</v>
      </c>
      <c r="V642" s="44" t="s">
        <v>41</v>
      </c>
      <c r="W642" s="43"/>
      <c r="X642" s="43"/>
      <c r="Y642" s="63" t="s">
        <v>75</v>
      </c>
      <c r="Z642" s="63" t="s">
        <v>76</v>
      </c>
      <c r="AA642" s="63" t="s">
        <v>77</v>
      </c>
      <c r="AB642" s="61" t="s">
        <v>55</v>
      </c>
      <c r="AC642" s="43"/>
      <c r="AD642" s="63" t="s">
        <v>153</v>
      </c>
      <c r="AE642" s="58">
        <f>(AE571)</f>
        <v>93990108.735597238</v>
      </c>
      <c r="AF642" s="42"/>
    </row>
    <row r="643" spans="9:32" ht="16.5" thickTop="1" thickBot="1" x14ac:dyDescent="0.3">
      <c r="I643" s="43"/>
      <c r="J643" s="100">
        <f>(J521)</f>
        <v>8000</v>
      </c>
      <c r="K643" s="100">
        <f t="shared" ref="K643:L643" si="515">(K521)</f>
        <v>5000</v>
      </c>
      <c r="L643" s="100">
        <f t="shared" si="515"/>
        <v>1</v>
      </c>
      <c r="M643" s="43"/>
      <c r="N643" s="63" t="s">
        <v>75</v>
      </c>
      <c r="O643" s="101">
        <f>(O633)</f>
        <v>3532.5478302564115</v>
      </c>
      <c r="P643" s="101">
        <f t="shared" ref="P643:Q643" si="516">(P633)</f>
        <v>9.5144305500856898</v>
      </c>
      <c r="Q643" s="101">
        <f t="shared" si="516"/>
        <v>0.15769317350924555</v>
      </c>
      <c r="R643" s="43"/>
      <c r="S643" s="43"/>
      <c r="T643" s="62">
        <f>(O613)</f>
        <v>1.0175239115783146E-2</v>
      </c>
      <c r="U643" s="62">
        <f t="shared" ref="U643:U652" si="517">(P613)</f>
        <v>0.70402552039594013</v>
      </c>
      <c r="V643" s="62">
        <f t="shared" ref="V643:V652" si="518">(Q613)</f>
        <v>3.6078430730234279E-3</v>
      </c>
      <c r="W643" s="43"/>
      <c r="X643" s="43"/>
      <c r="Y643" s="74">
        <f>((J643 - O643)^2 + (K643 - P643)^2 + (L643 - Q643)^2) * T643</f>
        <v>456492.52391069185</v>
      </c>
      <c r="Z643" s="74">
        <f>((J643 -O644)^2 + (K643 - P644)^2 + (L643 - Q644)^2) * U643</f>
        <v>3721889.8693643981</v>
      </c>
      <c r="AA643" s="75">
        <f>((J643 -O645)^2 + (K643 - P645)^2 + (L643 - Q645)^2) * V643</f>
        <v>264995.88058497041</v>
      </c>
      <c r="AB643" s="76">
        <f>SUM(Y643:AA643)</f>
        <v>4443378.2738600606</v>
      </c>
      <c r="AC643" s="43"/>
      <c r="AD643" s="63" t="s">
        <v>155</v>
      </c>
      <c r="AE643" s="102">
        <f>(AB653)</f>
        <v>93765398.816838771</v>
      </c>
      <c r="AF643" s="42"/>
    </row>
    <row r="644" spans="9:32" ht="16.5" thickTop="1" thickBot="1" x14ac:dyDescent="0.3">
      <c r="I644" s="43"/>
      <c r="J644" s="100">
        <f t="shared" ref="J644:L644" si="519">(J522)</f>
        <v>4000</v>
      </c>
      <c r="K644" s="100">
        <f t="shared" si="519"/>
        <v>3000</v>
      </c>
      <c r="L644" s="100">
        <f t="shared" si="519"/>
        <v>1</v>
      </c>
      <c r="M644" s="43"/>
      <c r="N644" s="63" t="s">
        <v>76</v>
      </c>
      <c r="O644" s="101">
        <f t="shared" ref="O644:P644" si="520">(O634)</f>
        <v>7734.3865726233134</v>
      </c>
      <c r="P644" s="101">
        <f t="shared" si="520"/>
        <v>2716.1363332776327</v>
      </c>
      <c r="Q644" s="101">
        <f>(Q634)</f>
        <v>1.0029484164396294</v>
      </c>
      <c r="R644" s="43"/>
      <c r="S644" s="43"/>
      <c r="T644" s="62">
        <f t="shared" ref="T644:T652" si="521">(O614)</f>
        <v>0.2129392873537409</v>
      </c>
      <c r="U644" s="62">
        <f t="shared" si="517"/>
        <v>8.7212153142023338E-2</v>
      </c>
      <c r="V644" s="62">
        <f t="shared" si="518"/>
        <v>5.9160594894586201E-2</v>
      </c>
      <c r="W644" s="43"/>
      <c r="X644" s="43"/>
      <c r="Y644" s="74">
        <f>((J644-O643)^2 + (K644-P643)^2 + (L644-Q643)^2) * T644</f>
        <v>1950846.726782633</v>
      </c>
      <c r="Z644" s="74">
        <f>((J644 -O644)^2 + (K644 - P644)^2 + (L644 - Q644)^2) * U644</f>
        <v>1223256.9909870678</v>
      </c>
      <c r="AA644" s="75">
        <f>((J644 -O645)^2 + (K644 - P645)^2 + (L644 - Q645)^2) * V644</f>
        <v>1014653.9441394979</v>
      </c>
      <c r="AB644" s="76">
        <f t="shared" ref="AB644:AB652" si="522">SUM(Y644:AA644)</f>
        <v>4188757.6619091989</v>
      </c>
      <c r="AC644" s="43"/>
      <c r="AD644" s="63" t="s">
        <v>156</v>
      </c>
      <c r="AE644" s="58">
        <f>(AE642-AE643)</f>
        <v>224709.91875846684</v>
      </c>
      <c r="AF644" s="42"/>
    </row>
    <row r="645" spans="9:32" ht="16.5" thickTop="1" thickBot="1" x14ac:dyDescent="0.3">
      <c r="I645" s="43"/>
      <c r="J645" s="100">
        <f t="shared" ref="J645:L645" si="523">(J523)</f>
        <v>5000</v>
      </c>
      <c r="K645" s="100">
        <f t="shared" si="523"/>
        <v>2000</v>
      </c>
      <c r="L645" s="100">
        <f t="shared" si="523"/>
        <v>1</v>
      </c>
      <c r="M645" s="43"/>
      <c r="N645" s="63" t="s">
        <v>77</v>
      </c>
      <c r="O645" s="101">
        <f t="shared" ref="O645:Q645" si="524">(O635)</f>
        <v>1.1646773950753588</v>
      </c>
      <c r="P645" s="101">
        <f t="shared" si="524"/>
        <v>1922.8942255193297</v>
      </c>
      <c r="Q645" s="101">
        <f t="shared" si="524"/>
        <v>1.0655335649275188</v>
      </c>
      <c r="R645" s="43"/>
      <c r="S645" s="43"/>
      <c r="T645" s="62">
        <f t="shared" si="521"/>
        <v>0.26417037997950654</v>
      </c>
      <c r="U645" s="62">
        <f t="shared" si="517"/>
        <v>0.13477430736752291</v>
      </c>
      <c r="V645" s="62">
        <f t="shared" si="518"/>
        <v>1.4139283365898113E-2</v>
      </c>
      <c r="W645" s="43"/>
      <c r="X645" s="43"/>
      <c r="Y645" s="74">
        <f>((J645 - O643)^2 + (K645 - P643)^2 + (L645 -Q643)^2) * T645</f>
        <v>1615520.5870291411</v>
      </c>
      <c r="Z645" s="74">
        <f>((J645 -O644)^2 + (K645 - P644)^2 + (L645 - Q644)^2) * U645</f>
        <v>1076809.1376078213</v>
      </c>
      <c r="AA645" s="75">
        <f>((J645 -O645)^2 + (K645 - P645)^2 + (L645 - Q645)^2) * V645</f>
        <v>353401.4886384249</v>
      </c>
      <c r="AB645" s="76">
        <f t="shared" si="522"/>
        <v>3045731.2132753874</v>
      </c>
      <c r="AC645" s="43"/>
      <c r="AD645" s="43"/>
      <c r="AE645" s="43"/>
      <c r="AF645" s="43"/>
    </row>
    <row r="646" spans="9:32" ht="16.5" thickTop="1" thickBot="1" x14ac:dyDescent="0.3">
      <c r="I646" s="43"/>
      <c r="J646" s="100">
        <f t="shared" ref="J646:L646" si="525">(J524)</f>
        <v>2000</v>
      </c>
      <c r="K646" s="100">
        <f t="shared" si="525"/>
        <v>1000</v>
      </c>
      <c r="L646" s="100">
        <f t="shared" si="525"/>
        <v>1</v>
      </c>
      <c r="M646" s="43"/>
      <c r="N646" s="43"/>
      <c r="O646" s="55"/>
      <c r="P646" s="55"/>
      <c r="Q646" s="55"/>
      <c r="R646" s="43"/>
      <c r="S646" s="43"/>
      <c r="T646" s="62">
        <f t="shared" si="521"/>
        <v>0.28459987628445982</v>
      </c>
      <c r="U646" s="62">
        <f t="shared" si="517"/>
        <v>3.009506230148055E-3</v>
      </c>
      <c r="V646" s="62">
        <f t="shared" si="518"/>
        <v>0.16946560429617005</v>
      </c>
      <c r="W646" s="43"/>
      <c r="X646" s="43"/>
      <c r="Y646" s="74">
        <f>((J646-O643)^2 + (K646-P643)^2 + (L646-Q643)^2) * T646</f>
        <v>947650.77103236888</v>
      </c>
      <c r="Z646" s="74">
        <f>((J646 -O644)^2 + (K646 - P644)^2 + (L646 - Q644)^2) * U646</f>
        <v>107825.53202790435</v>
      </c>
      <c r="AA646" s="75">
        <f>((J646 -O645)^2 + (K646 - P645)^2 + (L646 - Q645)^2) * V646</f>
        <v>821412.73165066948</v>
      </c>
      <c r="AB646" s="76">
        <f t="shared" si="522"/>
        <v>1876889.0347109428</v>
      </c>
      <c r="AC646" s="43"/>
      <c r="AD646" s="43"/>
      <c r="AE646" s="43"/>
      <c r="AF646" s="43"/>
    </row>
    <row r="647" spans="9:32" ht="16.5" thickTop="1" thickBot="1" x14ac:dyDescent="0.3">
      <c r="I647" s="43"/>
      <c r="J647" s="100">
        <f t="shared" ref="J647:L647" si="526">(J525)</f>
        <v>500</v>
      </c>
      <c r="K647" s="100">
        <f t="shared" si="526"/>
        <v>2000</v>
      </c>
      <c r="L647" s="100">
        <f t="shared" si="526"/>
        <v>1</v>
      </c>
      <c r="M647" s="43"/>
      <c r="N647" s="43"/>
      <c r="O647" s="55"/>
      <c r="P647" s="55"/>
      <c r="Q647" s="55"/>
      <c r="R647" s="43"/>
      <c r="S647" s="43"/>
      <c r="T647" s="62">
        <f t="shared" si="521"/>
        <v>3.3181291750605357E-4</v>
      </c>
      <c r="U647" s="62">
        <f t="shared" si="517"/>
        <v>2.2687021548039677E-5</v>
      </c>
      <c r="V647" s="62">
        <f t="shared" si="518"/>
        <v>0.95457038189293364</v>
      </c>
      <c r="W647" s="43"/>
      <c r="X647" s="43"/>
      <c r="Y647" s="74">
        <f>((J647 - O643)^2 + (K647 -P643)^2 + (L647 - Q643)^2) * T647</f>
        <v>4366.1204091619202</v>
      </c>
      <c r="Z647" s="74">
        <f>((J647 -O644)^2 + (K647 - P644)^2 + (L647 - Q644)^2) * U647</f>
        <v>1198.9909466834101</v>
      </c>
      <c r="AA647" s="75">
        <f>((J647 -O645)^2 + (K647 - P645)^2 + (L647 - Q645)^AA1179) * V647</f>
        <v>243208.28607609391</v>
      </c>
      <c r="AB647" s="76">
        <f t="shared" si="522"/>
        <v>248773.39743193923</v>
      </c>
      <c r="AC647" s="43"/>
      <c r="AD647" s="152" t="s">
        <v>84</v>
      </c>
      <c r="AE647" s="153"/>
      <c r="AF647" s="154"/>
    </row>
    <row r="648" spans="9:32" ht="16.5" thickTop="1" thickBot="1" x14ac:dyDescent="0.3">
      <c r="I648" s="43"/>
      <c r="J648" s="100">
        <f t="shared" ref="J648:L648" si="527">(J526)</f>
        <v>8000</v>
      </c>
      <c r="K648" s="100">
        <f t="shared" si="527"/>
        <v>2000</v>
      </c>
      <c r="L648" s="100">
        <f t="shared" si="527"/>
        <v>1</v>
      </c>
      <c r="M648" s="43"/>
      <c r="N648" s="43"/>
      <c r="O648" s="55"/>
      <c r="P648" s="55"/>
      <c r="Q648" s="55"/>
      <c r="R648" s="43"/>
      <c r="S648" s="43"/>
      <c r="T648" s="62">
        <f t="shared" si="521"/>
        <v>5.9316887907894477E-4</v>
      </c>
      <c r="U648" s="62">
        <f t="shared" si="517"/>
        <v>0.93496873952698722</v>
      </c>
      <c r="V648" s="62">
        <f t="shared" si="518"/>
        <v>7.5814037206584903E-5</v>
      </c>
      <c r="W648" s="43"/>
      <c r="X648" s="43"/>
      <c r="Y648" s="74">
        <f>((J648-O643)^2 + (K648-P643)^2 + (L648-Q643)^2) * T648</f>
        <v>14188.695918559615</v>
      </c>
      <c r="Z648" s="74">
        <f>((J648 -O644)^2 + (K648 - P644)^2 + (L648 - Q644)^2) * U648</f>
        <v>545462.39009507897</v>
      </c>
      <c r="AA648" s="75">
        <f>((J648 -O645)^2 + (K648 - P645)^2 + (L648 - Q645)^2) * V648</f>
        <v>4851.1364392910809</v>
      </c>
      <c r="AB648" s="76">
        <f t="shared" si="522"/>
        <v>564502.22245292959</v>
      </c>
      <c r="AC648" s="43"/>
      <c r="AD648" s="152" t="s">
        <v>85</v>
      </c>
      <c r="AE648" s="153"/>
      <c r="AF648" s="154"/>
    </row>
    <row r="649" spans="9:32" ht="16.5" thickTop="1" thickBot="1" x14ac:dyDescent="0.3">
      <c r="I649" s="43"/>
      <c r="J649" s="100">
        <f t="shared" ref="J649:L649" si="528">(J527)</f>
        <v>3000</v>
      </c>
      <c r="K649" s="100">
        <f t="shared" si="528"/>
        <v>2000</v>
      </c>
      <c r="L649" s="100">
        <f t="shared" si="528"/>
        <v>2</v>
      </c>
      <c r="M649" s="43"/>
      <c r="N649" s="43"/>
      <c r="O649" s="55"/>
      <c r="P649" s="55"/>
      <c r="Q649" s="55"/>
      <c r="R649" s="43"/>
      <c r="S649" s="43"/>
      <c r="T649" s="62">
        <f t="shared" si="521"/>
        <v>0.35551842067196232</v>
      </c>
      <c r="U649" s="62">
        <f t="shared" si="517"/>
        <v>1.281249770185898E-2</v>
      </c>
      <c r="V649" s="62">
        <f t="shared" si="518"/>
        <v>8.442165090671494E-2</v>
      </c>
      <c r="W649" s="43"/>
      <c r="X649" s="43"/>
      <c r="Y649" s="74">
        <f>((J649 - O643)^2 + (K649 - P643)^2 + (L649 - Q643)^2) * T649</f>
        <v>1509404.4319647418</v>
      </c>
      <c r="Z649" s="74">
        <f>((J649 -O644)^2 + (K649 - P644)^2 + (L649 - Q644)^2) * U649</f>
        <v>293755.57446631417</v>
      </c>
      <c r="AA649" s="75">
        <f>((J649 -O645)^2 + (K649 - P645)^2 + (L649 - Q645)^2) * V649</f>
        <v>759707.01454449713</v>
      </c>
      <c r="AB649" s="76">
        <f t="shared" si="522"/>
        <v>2562867.020975553</v>
      </c>
      <c r="AC649" s="43"/>
      <c r="AD649" s="43"/>
      <c r="AE649" s="43"/>
      <c r="AF649" s="43"/>
    </row>
    <row r="650" spans="9:32" ht="16.5" thickTop="1" thickBot="1" x14ac:dyDescent="0.3">
      <c r="I650" s="43"/>
      <c r="J650" s="100">
        <f t="shared" ref="J650:L650" si="529">(J528)</f>
        <v>7000</v>
      </c>
      <c r="K650" s="100">
        <f t="shared" si="529"/>
        <v>3000</v>
      </c>
      <c r="L650" s="100">
        <f t="shared" si="529"/>
        <v>1</v>
      </c>
      <c r="M650" s="43"/>
      <c r="N650" s="43"/>
      <c r="O650" s="55"/>
      <c r="P650" s="55"/>
      <c r="Q650" s="55"/>
      <c r="R650" s="43"/>
      <c r="S650" s="43"/>
      <c r="T650" s="62">
        <f t="shared" si="521"/>
        <v>9.4389159936591701E-4</v>
      </c>
      <c r="U650" s="62">
        <f t="shared" si="517"/>
        <v>0.91572864839252055</v>
      </c>
      <c r="V650" s="62">
        <f t="shared" si="518"/>
        <v>1.5227715047195207E-4</v>
      </c>
      <c r="W650" s="43"/>
      <c r="X650" s="43"/>
      <c r="Y650" s="74">
        <f>((J650-O643)^2 + (K650-P643)^2 + (L650-Q643)^2) * T650</f>
        <v>19789.847612287274</v>
      </c>
      <c r="Z650" s="74">
        <f>((J650 -O644)^2 + (K650 - P644)^2 + (L650 - Q644)^2) * U650</f>
        <v>567662.22145465179</v>
      </c>
      <c r="AA650" s="75">
        <f>((J650 -O645)^2 + (K650 - P645)^2 + (L650 - Q645)^2) * V650</f>
        <v>7635.7630069004954</v>
      </c>
      <c r="AB650" s="76">
        <f t="shared" si="522"/>
        <v>595087.83207383961</v>
      </c>
      <c r="AC650" s="43"/>
      <c r="AD650" s="43"/>
      <c r="AE650" s="43"/>
      <c r="AF650" s="43"/>
    </row>
    <row r="651" spans="9:32" ht="16.5" thickTop="1" thickBot="1" x14ac:dyDescent="0.3">
      <c r="I651" s="43"/>
      <c r="J651" s="100">
        <f t="shared" ref="J651:L651" si="530">(J529)</f>
        <v>7000</v>
      </c>
      <c r="K651" s="100">
        <f t="shared" si="530"/>
        <v>2000</v>
      </c>
      <c r="L651" s="100">
        <f t="shared" si="530"/>
        <v>1</v>
      </c>
      <c r="M651" s="43"/>
      <c r="N651" s="43"/>
      <c r="O651" s="55"/>
      <c r="P651" s="55"/>
      <c r="Q651" s="55"/>
      <c r="R651" s="43"/>
      <c r="S651" s="43"/>
      <c r="T651" s="62">
        <f t="shared" si="521"/>
        <v>4.2588995494752145E-3</v>
      </c>
      <c r="U651" s="62">
        <f t="shared" si="517"/>
        <v>0.83634785082429985</v>
      </c>
      <c r="V651" s="62">
        <f t="shared" si="518"/>
        <v>4.0881593998214522E-4</v>
      </c>
      <c r="W651" s="43"/>
      <c r="X651" s="43"/>
      <c r="Y651" s="74">
        <f>((J651 - O643)^2 + (K651 - P643)^2 + (L651 - Q643)^2) * T651</f>
        <v>68079.608354785887</v>
      </c>
      <c r="Z651" s="74">
        <f>((J651 -O644)^2 + (K651 - P644)^2 + (L651 - Q644)^2) * U651</f>
        <v>879984.20451246586</v>
      </c>
      <c r="AA651" s="75">
        <f>((J651 -O645)^2 + (K651 - P645)^2 + (L651 - Q645)^2) * V651</f>
        <v>20027.746207447512</v>
      </c>
      <c r="AB651" s="76">
        <f t="shared" si="522"/>
        <v>968091.55907469918</v>
      </c>
      <c r="AC651" s="43"/>
      <c r="AD651" s="155" t="s">
        <v>86</v>
      </c>
      <c r="AE651" s="155"/>
      <c r="AF651" s="43"/>
    </row>
    <row r="652" spans="9:32" ht="16.5" thickTop="1" thickBot="1" x14ac:dyDescent="0.3">
      <c r="I652" s="43"/>
      <c r="J652" s="100">
        <f t="shared" ref="J652:L652" si="531">(J530)</f>
        <v>10000</v>
      </c>
      <c r="K652" s="100">
        <f t="shared" si="531"/>
        <v>2000</v>
      </c>
      <c r="L652" s="100">
        <f t="shared" si="531"/>
        <v>1</v>
      </c>
      <c r="M652" s="43"/>
      <c r="N652" s="43"/>
      <c r="O652" s="55"/>
      <c r="P652" s="55"/>
      <c r="Q652" s="55"/>
      <c r="R652" s="43"/>
      <c r="S652" s="43"/>
      <c r="T652" s="62">
        <f t="shared" si="521"/>
        <v>1.1311350553488189E-2</v>
      </c>
      <c r="U652" s="62">
        <f t="shared" si="517"/>
        <v>0.71665034234470026</v>
      </c>
      <c r="V652" s="62">
        <f t="shared" si="518"/>
        <v>2.2177633714959514E-3</v>
      </c>
      <c r="W652" s="43"/>
      <c r="X652" s="43"/>
      <c r="Y652" s="74">
        <f>((J652-O643)^2 + (K652-P643)^2 + (L652-Q643)^2) * T652</f>
        <v>517946.4147153307</v>
      </c>
      <c r="Z652" s="74">
        <f t="shared" ref="Z652" si="532">((J652 -O653)^2 + (K652 - P653)^2 + (L652 - Q653)^2) * U652</f>
        <v>74531636.320499167</v>
      </c>
      <c r="AA652" s="75">
        <f>((J652 -O645)^2 + (K652 - P645)^2 + (L652 - Q645)^2) * V652</f>
        <v>221737.86585971748</v>
      </c>
      <c r="AB652" s="76">
        <f t="shared" si="522"/>
        <v>75271320.601074219</v>
      </c>
      <c r="AC652" s="43"/>
      <c r="AD652" s="155"/>
      <c r="AE652" s="155"/>
      <c r="AF652" s="43"/>
    </row>
    <row r="653" spans="9:32" ht="16.5" thickTop="1" thickBot="1" x14ac:dyDescent="0.3"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72" t="s">
        <v>55</v>
      </c>
      <c r="AB653" s="73">
        <f>SUM(AB643:AB652)</f>
        <v>93765398.816838771</v>
      </c>
      <c r="AC653" s="43"/>
      <c r="AD653" s="155"/>
      <c r="AE653" s="155"/>
      <c r="AF653" s="43"/>
    </row>
    <row r="654" spans="9:32" ht="15.75" thickTop="1" x14ac:dyDescent="0.25">
      <c r="I654" s="43"/>
      <c r="J654" s="43"/>
      <c r="K654" s="43"/>
      <c r="L654" s="43"/>
      <c r="M654" s="156" t="s">
        <v>78</v>
      </c>
      <c r="N654" s="157"/>
      <c r="O654" s="157"/>
      <c r="P654" s="157"/>
      <c r="Q654" s="157"/>
      <c r="R654" s="157"/>
      <c r="S654" s="157"/>
      <c r="T654" s="158"/>
      <c r="U654" s="43"/>
      <c r="V654" s="43"/>
      <c r="W654" s="43"/>
      <c r="X654" s="43"/>
      <c r="Y654" s="43"/>
      <c r="Z654" s="43"/>
      <c r="AA654" s="43"/>
      <c r="AB654" s="43"/>
      <c r="AC654" s="43"/>
      <c r="AD654" s="162" t="s">
        <v>87</v>
      </c>
      <c r="AE654" s="162"/>
      <c r="AF654" s="43"/>
    </row>
    <row r="655" spans="9:32" ht="15.75" thickBot="1" x14ac:dyDescent="0.3">
      <c r="I655" s="43"/>
      <c r="J655" s="43"/>
      <c r="K655" s="43"/>
      <c r="L655" s="43"/>
      <c r="M655" s="159"/>
      <c r="N655" s="160"/>
      <c r="O655" s="160"/>
      <c r="P655" s="160"/>
      <c r="Q655" s="160"/>
      <c r="R655" s="160"/>
      <c r="S655" s="160"/>
      <c r="T655" s="161"/>
      <c r="U655" s="43"/>
      <c r="V655" s="43"/>
      <c r="W655" s="43"/>
      <c r="X655" s="43"/>
      <c r="Y655" s="43"/>
      <c r="Z655" s="43"/>
      <c r="AA655" s="43"/>
      <c r="AB655" s="43"/>
      <c r="AC655" s="43"/>
      <c r="AD655" s="155" t="s">
        <v>88</v>
      </c>
      <c r="AE655" s="155"/>
      <c r="AF655" s="43"/>
    </row>
    <row r="656" spans="9:32" ht="15.75" thickTop="1" x14ac:dyDescent="0.25"/>
    <row r="659" spans="9:27" x14ac:dyDescent="0.25">
      <c r="I659" s="83" t="s">
        <v>146</v>
      </c>
      <c r="J659" s="83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</row>
    <row r="660" spans="9:27" x14ac:dyDescent="0.25">
      <c r="I660" s="83" t="s">
        <v>79</v>
      </c>
      <c r="J660" s="83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</row>
    <row r="661" spans="9:27" x14ac:dyDescent="0.25">
      <c r="I661" s="115" t="s">
        <v>147</v>
      </c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</row>
    <row r="662" spans="9:27" x14ac:dyDescent="0.25"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</row>
    <row r="663" spans="9:27" x14ac:dyDescent="0.25">
      <c r="I663" s="78"/>
      <c r="J663" s="172" t="s">
        <v>47</v>
      </c>
      <c r="K663" s="173"/>
      <c r="L663" s="174"/>
      <c r="M663" s="78"/>
      <c r="N663" s="78"/>
      <c r="O663" s="172" t="s">
        <v>72</v>
      </c>
      <c r="P663" s="173"/>
      <c r="Q663" s="174"/>
      <c r="R663" s="78"/>
      <c r="S663" s="78"/>
      <c r="T663" s="172" t="s">
        <v>90</v>
      </c>
      <c r="U663" s="173"/>
      <c r="V663" s="174"/>
      <c r="W663" s="88"/>
      <c r="X663" s="78"/>
      <c r="Y663" s="172" t="s">
        <v>92</v>
      </c>
      <c r="Z663" s="173"/>
      <c r="AA663" s="174"/>
    </row>
    <row r="664" spans="9:27" x14ac:dyDescent="0.25">
      <c r="I664" s="78"/>
      <c r="J664" s="89" t="s">
        <v>48</v>
      </c>
      <c r="K664" s="89" t="s">
        <v>49</v>
      </c>
      <c r="L664" s="89" t="s">
        <v>50</v>
      </c>
      <c r="M664" s="78"/>
      <c r="N664" s="78"/>
      <c r="O664" s="79"/>
      <c r="P664" s="79"/>
      <c r="Q664" s="79"/>
      <c r="R664" s="78"/>
      <c r="S664" s="78"/>
      <c r="T664" s="87" t="s">
        <v>75</v>
      </c>
      <c r="U664" s="87" t="s">
        <v>76</v>
      </c>
      <c r="V664" s="87" t="s">
        <v>77</v>
      </c>
      <c r="W664" s="87" t="s">
        <v>91</v>
      </c>
      <c r="X664" s="78"/>
      <c r="Y664" s="87" t="s">
        <v>93</v>
      </c>
      <c r="Z664" s="87" t="s">
        <v>94</v>
      </c>
      <c r="AA664" s="87" t="s">
        <v>95</v>
      </c>
    </row>
    <row r="665" spans="9:27" x14ac:dyDescent="0.25">
      <c r="I665" s="78"/>
      <c r="J665" s="79">
        <f>(J593)</f>
        <v>8000</v>
      </c>
      <c r="K665" s="79">
        <f t="shared" ref="K665:L665" si="533">(K593)</f>
        <v>5000</v>
      </c>
      <c r="L665" s="79">
        <f t="shared" si="533"/>
        <v>1</v>
      </c>
      <c r="M665" s="78"/>
      <c r="N665" s="78"/>
      <c r="O665" s="116">
        <f>(O643)</f>
        <v>3532.5478302564115</v>
      </c>
      <c r="P665" s="116">
        <f t="shared" ref="P665:Q665" si="534">(P643)</f>
        <v>9.5144305500856898</v>
      </c>
      <c r="Q665" s="116">
        <f t="shared" si="534"/>
        <v>0.15769317350924555</v>
      </c>
      <c r="R665" s="78"/>
      <c r="S665" s="78"/>
      <c r="T665" s="117">
        <f>((J665-O665)^2 + (K665-P665)^2 + (L665-Q665)^2) ^ (-1/(2-1))</f>
        <v>2.2290045472406968E-8</v>
      </c>
      <c r="U665" s="117">
        <f>((J665-O666)^2 + (K665-P666)^2 + (L665-Q666)^2) ^ (-1/(2-1))</f>
        <v>1.8915807428664443E-7</v>
      </c>
      <c r="V665" s="117">
        <f>((J665-O667)^2 + (K665-P667)^2 + (L665-Q667)^2) ^ (-1/(2-1))</f>
        <v>1.3614713802566377E-8</v>
      </c>
      <c r="W665" s="117">
        <f>SUM(T665:V665)</f>
        <v>2.250628335616178E-7</v>
      </c>
      <c r="X665" s="78"/>
      <c r="Y665" s="122">
        <f>(T665/W665)</f>
        <v>9.9039211049053069E-2</v>
      </c>
      <c r="Z665" s="122">
        <f>(U665/W665)</f>
        <v>0.84046784310505296</v>
      </c>
      <c r="AA665" s="123">
        <f>(V665/W665)</f>
        <v>6.0492945845893896E-2</v>
      </c>
    </row>
    <row r="666" spans="9:27" x14ac:dyDescent="0.25">
      <c r="I666" s="78"/>
      <c r="J666" s="79">
        <f t="shared" ref="J666:L666" si="535">(J594)</f>
        <v>4000</v>
      </c>
      <c r="K666" s="79">
        <f t="shared" si="535"/>
        <v>3000</v>
      </c>
      <c r="L666" s="79">
        <f t="shared" si="535"/>
        <v>1</v>
      </c>
      <c r="M666" s="78"/>
      <c r="N666" s="78"/>
      <c r="O666" s="116">
        <f t="shared" ref="O666:Q666" si="536">(O644)</f>
        <v>7734.3865726233134</v>
      </c>
      <c r="P666" s="116">
        <f t="shared" si="536"/>
        <v>2716.1363332776327</v>
      </c>
      <c r="Q666" s="116">
        <f t="shared" si="536"/>
        <v>1.0029484164396294</v>
      </c>
      <c r="R666" s="78"/>
      <c r="S666" s="78"/>
      <c r="T666" s="117">
        <f>((J666-O665)^2 + (K666-P665)^2 + (L666-Q665)^2) ^ (-1/(2-1))</f>
        <v>1.0915223857946221E-7</v>
      </c>
      <c r="U666" s="117">
        <f>((J666-O666)^2 + (K666-P666)^2 + (L666-Q666)^2) ^ (-1/(2-1))</f>
        <v>7.1295037579675143E-8</v>
      </c>
      <c r="V666" s="117">
        <f>((J666-O667)^2 + (K666-P667)^2 + (L666-Q667)^2) ^ (-1/(2-1))</f>
        <v>5.8306179398690249E-8</v>
      </c>
      <c r="W666" s="117">
        <f t="shared" ref="W666:W674" si="537">SUM(T666:V666)</f>
        <v>2.3875345555782761E-7</v>
      </c>
      <c r="X666" s="78"/>
      <c r="Y666" s="122">
        <f t="shared" ref="Y666:Y674" si="538">(T666/W666)</f>
        <v>0.4571755341694933</v>
      </c>
      <c r="Z666" s="122">
        <f t="shared" ref="Z666:Z674" si="539">(U666/W666)</f>
        <v>0.29861363645229849</v>
      </c>
      <c r="AA666" s="123">
        <f t="shared" ref="AA666:AA674" si="540">(V666/W666)</f>
        <v>0.24421082937820818</v>
      </c>
    </row>
    <row r="667" spans="9:27" x14ac:dyDescent="0.25">
      <c r="I667" s="78"/>
      <c r="J667" s="79">
        <f t="shared" ref="J667:L667" si="541">(J595)</f>
        <v>5000</v>
      </c>
      <c r="K667" s="79">
        <f t="shared" si="541"/>
        <v>2000</v>
      </c>
      <c r="L667" s="79">
        <f t="shared" si="541"/>
        <v>1</v>
      </c>
      <c r="M667" s="78"/>
      <c r="N667" s="78"/>
      <c r="O667" s="116">
        <f t="shared" ref="O667:Q667" si="542">(O645)</f>
        <v>1.1646773950753588</v>
      </c>
      <c r="P667" s="116">
        <f t="shared" si="542"/>
        <v>1922.8942255193297</v>
      </c>
      <c r="Q667" s="116">
        <f t="shared" si="542"/>
        <v>1.0655335649275188</v>
      </c>
      <c r="R667" s="78"/>
      <c r="S667" s="78"/>
      <c r="T667" s="117">
        <f>((J667-O665)^2 + (K667-P665)^2 + (L667-Q665)^2) ^ (-1/(2-1))</f>
        <v>1.6352028076924865E-7</v>
      </c>
      <c r="U667" s="117">
        <f>((J667-O666)^2 + (K667-P666)^2 + (L667-Q666)^2) ^ (-1/(2-1))</f>
        <v>1.2516081324024605E-7</v>
      </c>
      <c r="V667" s="117">
        <f>((J667-O667)^2 + (K667-P667)^2 + (L667-Q667)^2) ^ (-1/(2-1))</f>
        <v>4.000912226027552E-8</v>
      </c>
      <c r="W667" s="117">
        <f t="shared" si="537"/>
        <v>3.2869021626977026E-7</v>
      </c>
      <c r="X667" s="78"/>
      <c r="Y667" s="122">
        <f t="shared" si="538"/>
        <v>0.49749056307486955</v>
      </c>
      <c r="Z667" s="122">
        <f t="shared" si="539"/>
        <v>0.38078654929455269</v>
      </c>
      <c r="AA667" s="123">
        <f t="shared" si="540"/>
        <v>0.12172288763057768</v>
      </c>
    </row>
    <row r="668" spans="9:27" x14ac:dyDescent="0.25">
      <c r="I668" s="78"/>
      <c r="J668" s="79">
        <f t="shared" ref="J668:L668" si="543">(J596)</f>
        <v>2000</v>
      </c>
      <c r="K668" s="79">
        <f t="shared" si="543"/>
        <v>1000</v>
      </c>
      <c r="L668" s="79">
        <f t="shared" si="543"/>
        <v>1</v>
      </c>
      <c r="M668" s="78"/>
      <c r="N668" s="78"/>
      <c r="O668" s="81"/>
      <c r="P668" s="81"/>
      <c r="Q668" s="81"/>
      <c r="R668" s="78"/>
      <c r="S668" s="78"/>
      <c r="T668" s="117">
        <f>((J668-O665)^2 + (K668-P665)^2 + (L668-Q665)^2) ^ (-1/(2-1))</f>
        <v>3.0032147388474897E-7</v>
      </c>
      <c r="U668" s="117">
        <f>((J668-O666)^2 + (K668-P666)^2 + (L668-Q666)^2) ^ (-1/(2-1))</f>
        <v>2.7910886907279252E-8</v>
      </c>
      <c r="V668" s="117">
        <f>((J668-O667)^2 + (K668-P667)^2 + (L668-Q667)^2) ^ (-1/(2-1))</f>
        <v>2.0630993137350152E-7</v>
      </c>
      <c r="W668" s="117">
        <f t="shared" si="537"/>
        <v>5.3454229216552974E-7</v>
      </c>
      <c r="X668" s="78"/>
      <c r="Y668" s="122">
        <f t="shared" si="538"/>
        <v>0.5618292103101723</v>
      </c>
      <c r="Z668" s="122">
        <f t="shared" si="539"/>
        <v>5.2214553116474813E-2</v>
      </c>
      <c r="AA668" s="123">
        <f t="shared" si="540"/>
        <v>0.38595623657335287</v>
      </c>
    </row>
    <row r="669" spans="9:27" x14ac:dyDescent="0.25">
      <c r="I669" s="78"/>
      <c r="J669" s="79">
        <f t="shared" ref="J669:L669" si="544">(J597)</f>
        <v>500</v>
      </c>
      <c r="K669" s="79">
        <f t="shared" si="544"/>
        <v>2000</v>
      </c>
      <c r="L669" s="79">
        <f t="shared" si="544"/>
        <v>1</v>
      </c>
      <c r="M669" s="78"/>
      <c r="N669" s="78"/>
      <c r="O669" s="78"/>
      <c r="P669" s="78"/>
      <c r="Q669" s="78"/>
      <c r="R669" s="78"/>
      <c r="S669" s="78"/>
      <c r="T669" s="117">
        <f>((J669-O665)^2 + (K669-P665)^2 + (L669-Q665)^2) ^ (-1/(2-1))</f>
        <v>7.5997198063931842E-8</v>
      </c>
      <c r="U669" s="117">
        <f>((J669-O666)^2 + (K669-P666)^2 + (L669-Q666)^2) ^ (-1/(2-1))</f>
        <v>1.8921762179101854E-8</v>
      </c>
      <c r="V669" s="117">
        <f>((J669-O667)^2 + (K669-P667)^2 + (L669-Q667)^2) ^ (-1/(2-1))</f>
        <v>3.9249243017993266E-6</v>
      </c>
      <c r="W669" s="117">
        <f t="shared" si="537"/>
        <v>4.0198432620423606E-6</v>
      </c>
      <c r="X669" s="78"/>
      <c r="Y669" s="122">
        <f t="shared" si="538"/>
        <v>1.8905512755071938E-2</v>
      </c>
      <c r="Z669" s="122">
        <f t="shared" si="539"/>
        <v>4.707089541965942E-3</v>
      </c>
      <c r="AA669" s="123">
        <f t="shared" si="540"/>
        <v>0.97638739770296201</v>
      </c>
    </row>
    <row r="670" spans="9:27" x14ac:dyDescent="0.25">
      <c r="I670" s="78"/>
      <c r="J670" s="79">
        <f t="shared" ref="J670:L670" si="545">(J598)</f>
        <v>8000</v>
      </c>
      <c r="K670" s="79">
        <f t="shared" si="545"/>
        <v>2000</v>
      </c>
      <c r="L670" s="79">
        <f t="shared" si="545"/>
        <v>1</v>
      </c>
      <c r="M670" s="78"/>
      <c r="N670" s="78"/>
      <c r="O670" s="78"/>
      <c r="P670" s="78"/>
      <c r="Q670" s="78"/>
      <c r="R670" s="78"/>
      <c r="S670" s="78"/>
      <c r="T670" s="117">
        <f>((J670-O665)^2 + (K670-P665)^2 + (L670-Q665)^2) ^ (-1/(2-1))</f>
        <v>4.1805736234226175E-8</v>
      </c>
      <c r="U670" s="117">
        <f>((J670-O666)^2 + (K670-P666)^2 + (L670-Q666)^2) ^ (-1/(2-1))</f>
        <v>1.7140847041058391E-6</v>
      </c>
      <c r="V670" s="117">
        <f>((J670-O667)^2 + (K670-P667)^2 + (L670-Q667)^2) ^ (-1/(2-1))</f>
        <v>1.562809831373532E-8</v>
      </c>
      <c r="W670" s="117">
        <f t="shared" si="537"/>
        <v>1.7715185386538006E-6</v>
      </c>
      <c r="X670" s="78"/>
      <c r="Y670" s="122">
        <f t="shared" si="538"/>
        <v>2.359881385491731E-2</v>
      </c>
      <c r="Z670" s="122">
        <f t="shared" si="539"/>
        <v>0.9675793206253398</v>
      </c>
      <c r="AA670" s="123">
        <f t="shared" si="540"/>
        <v>8.8218655197429153E-3</v>
      </c>
    </row>
    <row r="671" spans="9:27" x14ac:dyDescent="0.25">
      <c r="I671" s="78"/>
      <c r="J671" s="79">
        <f t="shared" ref="J671:L671" si="546">(J599)</f>
        <v>3000</v>
      </c>
      <c r="K671" s="79">
        <f t="shared" si="546"/>
        <v>2000</v>
      </c>
      <c r="L671" s="79">
        <f t="shared" si="546"/>
        <v>2</v>
      </c>
      <c r="M671" s="78"/>
      <c r="N671" s="78"/>
      <c r="O671" s="78"/>
      <c r="P671" s="78"/>
      <c r="Q671" s="78"/>
      <c r="R671" s="78"/>
      <c r="S671" s="78"/>
      <c r="T671" s="117">
        <f>((J671-O665)^2 + (K671-P665)^2 + (L671-Q665)^2) ^ (-1/(2-1))</f>
        <v>2.3553556167129822E-7</v>
      </c>
      <c r="U671" s="117">
        <f>((J671-O666)^2 + (K671-P666)^2 + (L671-Q666)^2) ^ (-1/(2-1))</f>
        <v>4.3616185752853611E-8</v>
      </c>
      <c r="V671" s="117">
        <f>((J671-O667)^2 + (K671-P667)^2 + (L671-Q667)^2) ^ (-1/(2-1))</f>
        <v>1.11123958697857E-7</v>
      </c>
      <c r="W671" s="117">
        <f t="shared" si="537"/>
        <v>3.9027570612200886E-7</v>
      </c>
      <c r="X671" s="78"/>
      <c r="Y671" s="122">
        <f t="shared" si="538"/>
        <v>0.60351069250942457</v>
      </c>
      <c r="Z671" s="122">
        <f t="shared" si="539"/>
        <v>0.11175736810842697</v>
      </c>
      <c r="AA671" s="123">
        <f t="shared" si="540"/>
        <v>0.28473193938214841</v>
      </c>
    </row>
    <row r="672" spans="9:27" x14ac:dyDescent="0.25">
      <c r="I672" s="78"/>
      <c r="J672" s="79">
        <f t="shared" ref="J672:L672" si="547">(J600)</f>
        <v>7000</v>
      </c>
      <c r="K672" s="79">
        <f t="shared" si="547"/>
        <v>3000</v>
      </c>
      <c r="L672" s="79">
        <f t="shared" si="547"/>
        <v>1</v>
      </c>
      <c r="M672" s="78"/>
      <c r="N672" s="78"/>
      <c r="O672" s="78"/>
      <c r="P672" s="78"/>
      <c r="Q672" s="78"/>
      <c r="R672" s="78"/>
      <c r="S672" s="78"/>
      <c r="T672" s="117">
        <f>((J672-O665)^2 + (K672-P665)^2 + (L672-Q665)^2) ^ (-1/(2-1))</f>
        <v>4.7695748742393863E-8</v>
      </c>
      <c r="U672" s="117">
        <f>((J672-O666)^2 + (K672-P666)^2 + (L672-Q666)^2) ^ (-1/(2-1))</f>
        <v>1.6131576380861457E-6</v>
      </c>
      <c r="V672" s="117">
        <f>((J672-O667)^2 + (K672-P667)^2 + (L672-Q667)^2) ^ (-1/(2-1))</f>
        <v>1.9942623983266386E-8</v>
      </c>
      <c r="W672" s="117">
        <f t="shared" si="537"/>
        <v>1.6807960108118061E-6</v>
      </c>
      <c r="X672" s="78"/>
      <c r="Y672" s="122">
        <f t="shared" si="538"/>
        <v>2.8376881213180258E-2</v>
      </c>
      <c r="Z672" s="122">
        <f t="shared" si="539"/>
        <v>0.95975813109349795</v>
      </c>
      <c r="AA672" s="123">
        <f t="shared" si="540"/>
        <v>1.1864987693321758E-2</v>
      </c>
    </row>
    <row r="673" spans="9:37" x14ac:dyDescent="0.25">
      <c r="I673" s="78"/>
      <c r="J673" s="79">
        <f t="shared" ref="J673:L673" si="548">(J601)</f>
        <v>7000</v>
      </c>
      <c r="K673" s="79">
        <f t="shared" si="548"/>
        <v>2000</v>
      </c>
      <c r="L673" s="79">
        <f t="shared" si="548"/>
        <v>1</v>
      </c>
      <c r="M673" s="78"/>
      <c r="N673" s="78"/>
      <c r="O673" s="78"/>
      <c r="P673" s="78"/>
      <c r="Q673" s="78"/>
      <c r="R673" s="78"/>
      <c r="S673" s="78"/>
      <c r="T673" s="117">
        <f>((J673-O665)^2 + (K673-P665)^2 + (L673-Q665)^2) ^ (-1/(2-1))</f>
        <v>6.2557638805450333E-8</v>
      </c>
      <c r="U673" s="117">
        <f>((J673-O666)^2 + (K673-P666)^2 + (L673-Q666)^2) ^ (-1/(2-1))</f>
        <v>9.5041234437572468E-7</v>
      </c>
      <c r="V673" s="117">
        <f>((J673-O667)^2 + (K673-P667)^2 + (L673-Q667)^2) ^ (-1/(2-1))</f>
        <v>2.0412478555880795E-8</v>
      </c>
      <c r="W673" s="117">
        <f t="shared" si="537"/>
        <v>1.0333824617370558E-6</v>
      </c>
      <c r="X673" s="78"/>
      <c r="Y673" s="122">
        <f t="shared" si="538"/>
        <v>6.0536772319799759E-2</v>
      </c>
      <c r="Z673" s="122">
        <f t="shared" si="539"/>
        <v>0.91971015530700684</v>
      </c>
      <c r="AA673" s="123">
        <f t="shared" si="540"/>
        <v>1.9753072373193372E-2</v>
      </c>
    </row>
    <row r="674" spans="9:37" x14ac:dyDescent="0.25">
      <c r="I674" s="78"/>
      <c r="J674" s="79">
        <f t="shared" ref="J674:L674" si="549">(J602)</f>
        <v>10000</v>
      </c>
      <c r="K674" s="79">
        <f t="shared" si="549"/>
        <v>2000</v>
      </c>
      <c r="L674" s="79">
        <f t="shared" si="549"/>
        <v>1</v>
      </c>
      <c r="M674" s="78"/>
      <c r="N674" s="78"/>
      <c r="O674" s="78"/>
      <c r="P674" s="78"/>
      <c r="Q674" s="78"/>
      <c r="R674" s="78"/>
      <c r="S674" s="78"/>
      <c r="T674" s="117">
        <f>((J674-O665)^2 + (K674-P665)^2 + (L674-Q665)^2) ^ (-1/(2-1))</f>
        <v>2.1838843231891155E-8</v>
      </c>
      <c r="U674" s="117">
        <f>((J674-O666)^2 + (K674-P666)^2 + (L674-Q666)^2) ^ (-1/(2-1))</f>
        <v>1.7712107736869447E-7</v>
      </c>
      <c r="V674" s="117">
        <f>((J674-O667)^2 + (K674-P667)^2 + (L674-Q667)^2) ^ (-1/(2-1))</f>
        <v>1.0001734989634202E-8</v>
      </c>
      <c r="W674" s="117">
        <f t="shared" si="537"/>
        <v>2.0896165559021982E-7</v>
      </c>
      <c r="X674" s="78"/>
      <c r="Y674" s="122">
        <f t="shared" si="538"/>
        <v>0.10451124714822223</v>
      </c>
      <c r="Z674" s="122">
        <f t="shared" si="539"/>
        <v>0.84762478009857611</v>
      </c>
      <c r="AA674" s="123">
        <f t="shared" si="540"/>
        <v>4.7863972753201714E-2</v>
      </c>
    </row>
    <row r="675" spans="9:37" x14ac:dyDescent="0.25"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</row>
    <row r="676" spans="9:37" x14ac:dyDescent="0.25">
      <c r="I676" s="78"/>
      <c r="J676" s="78"/>
      <c r="K676" s="78"/>
      <c r="L676" s="78"/>
      <c r="M676" s="78"/>
      <c r="N676" s="175" t="s">
        <v>109</v>
      </c>
      <c r="O676" s="176"/>
      <c r="P676" s="176"/>
      <c r="Q676" s="176"/>
      <c r="R676" s="176"/>
      <c r="S676" s="177"/>
      <c r="T676" s="78"/>
      <c r="U676" s="78"/>
      <c r="V676" s="78"/>
      <c r="W676" s="78"/>
      <c r="X676" s="78"/>
      <c r="Y676" s="78"/>
      <c r="Z676" s="78"/>
      <c r="AA676" s="78"/>
    </row>
    <row r="677" spans="9:37" x14ac:dyDescent="0.25">
      <c r="I677" s="78"/>
      <c r="J677" s="78"/>
      <c r="K677" s="78"/>
      <c r="L677" s="78"/>
      <c r="M677" s="78"/>
      <c r="N677" s="178"/>
      <c r="O677" s="179"/>
      <c r="P677" s="179"/>
      <c r="Q677" s="179"/>
      <c r="R677" s="179"/>
      <c r="S677" s="180"/>
      <c r="T677" s="78"/>
      <c r="U677" s="78"/>
      <c r="V677" s="78"/>
      <c r="W677" s="78"/>
      <c r="X677" s="78"/>
      <c r="Y677" s="78"/>
      <c r="Z677" s="78"/>
      <c r="AA677" s="78"/>
    </row>
    <row r="681" spans="9:37" x14ac:dyDescent="0.25">
      <c r="I681" s="118" t="s">
        <v>148</v>
      </c>
      <c r="J681" s="90"/>
      <c r="K681" s="90"/>
      <c r="L681" s="90"/>
      <c r="M681" s="90"/>
      <c r="N681" s="90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  <c r="AH681" s="90"/>
      <c r="AI681" s="90"/>
      <c r="AJ681" s="90"/>
      <c r="AK681" s="90"/>
    </row>
    <row r="682" spans="9:37" x14ac:dyDescent="0.25">
      <c r="I682" s="118" t="s">
        <v>147</v>
      </c>
      <c r="J682" s="90"/>
      <c r="K682" s="90"/>
      <c r="L682" s="90"/>
      <c r="M682" s="90"/>
      <c r="N682" s="90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  <c r="AH682" s="90"/>
      <c r="AI682" s="90"/>
      <c r="AJ682" s="90"/>
      <c r="AK682" s="90"/>
    </row>
    <row r="683" spans="9:37" x14ac:dyDescent="0.25">
      <c r="I683" s="90"/>
      <c r="J683" s="90"/>
      <c r="K683" s="90"/>
      <c r="L683" s="90"/>
      <c r="M683" s="90"/>
      <c r="N683" s="91"/>
      <c r="O683" s="163" t="s">
        <v>97</v>
      </c>
      <c r="P683" s="164"/>
      <c r="Q683" s="165"/>
      <c r="R683" s="90"/>
      <c r="S683" s="90"/>
      <c r="T683" s="163" t="s">
        <v>47</v>
      </c>
      <c r="U683" s="164"/>
      <c r="V683" s="165"/>
      <c r="W683" s="90"/>
      <c r="X683" s="91"/>
      <c r="Y683" s="163" t="s">
        <v>98</v>
      </c>
      <c r="Z683" s="164"/>
      <c r="AA683" s="165"/>
      <c r="AB683" s="90"/>
      <c r="AC683" s="91"/>
      <c r="AD683" s="163" t="s">
        <v>98</v>
      </c>
      <c r="AE683" s="164"/>
      <c r="AF683" s="165"/>
      <c r="AG683" s="90"/>
      <c r="AH683" s="92"/>
      <c r="AI683" s="163" t="s">
        <v>98</v>
      </c>
      <c r="AJ683" s="164"/>
      <c r="AK683" s="165"/>
    </row>
    <row r="684" spans="9:37" x14ac:dyDescent="0.25">
      <c r="I684" s="90"/>
      <c r="J684" s="181" t="s">
        <v>92</v>
      </c>
      <c r="K684" s="182"/>
      <c r="L684" s="183"/>
      <c r="M684" s="90"/>
      <c r="N684" s="91"/>
      <c r="O684" s="103" t="s">
        <v>38</v>
      </c>
      <c r="P684" s="103" t="s">
        <v>39</v>
      </c>
      <c r="Q684" s="103" t="s">
        <v>41</v>
      </c>
      <c r="R684" s="90"/>
      <c r="S684" s="90"/>
      <c r="T684" s="106" t="s">
        <v>48</v>
      </c>
      <c r="U684" s="106" t="s">
        <v>49</v>
      </c>
      <c r="V684" s="106" t="s">
        <v>50</v>
      </c>
      <c r="W684" s="90"/>
      <c r="X684" s="103" t="s">
        <v>38</v>
      </c>
      <c r="Y684" s="103" t="s">
        <v>99</v>
      </c>
      <c r="Z684" s="103" t="s">
        <v>102</v>
      </c>
      <c r="AA684" s="103" t="s">
        <v>103</v>
      </c>
      <c r="AB684" s="90"/>
      <c r="AC684" s="106" t="s">
        <v>39</v>
      </c>
      <c r="AD684" s="106" t="s">
        <v>104</v>
      </c>
      <c r="AE684" s="106" t="s">
        <v>100</v>
      </c>
      <c r="AF684" s="106" t="s">
        <v>105</v>
      </c>
      <c r="AG684" s="90"/>
      <c r="AH684" s="106" t="s">
        <v>41</v>
      </c>
      <c r="AI684" s="106" t="s">
        <v>106</v>
      </c>
      <c r="AJ684" s="106" t="s">
        <v>107</v>
      </c>
      <c r="AK684" s="106" t="s">
        <v>101</v>
      </c>
    </row>
    <row r="685" spans="9:37" x14ac:dyDescent="0.25">
      <c r="I685" s="90"/>
      <c r="J685" s="94">
        <f>(Y665)</f>
        <v>9.9039211049053069E-2</v>
      </c>
      <c r="K685" s="94">
        <f t="shared" ref="K685:K694" si="550">(Z665)</f>
        <v>0.84046784310505296</v>
      </c>
      <c r="L685" s="94">
        <f>(AA665)</f>
        <v>6.0492945845893896E-2</v>
      </c>
      <c r="M685" s="98"/>
      <c r="N685" s="91"/>
      <c r="O685" s="95">
        <f>(J685^2)</f>
        <v>9.8087653252188749E-3</v>
      </c>
      <c r="P685" s="95">
        <f t="shared" ref="P685:P694" si="551">(K685^2)</f>
        <v>0.70638619529365987</v>
      </c>
      <c r="Q685" s="95">
        <f t="shared" ref="Q685:Q694" si="552">(L685^2)</f>
        <v>3.6593964971142518E-3</v>
      </c>
      <c r="R685" s="90"/>
      <c r="S685" s="90"/>
      <c r="T685" s="93">
        <f>(J665)</f>
        <v>8000</v>
      </c>
      <c r="U685" s="93">
        <f t="shared" ref="U685:U694" si="553">(K665)</f>
        <v>5000</v>
      </c>
      <c r="V685" s="93">
        <f t="shared" ref="V685:V694" si="554">(L665)</f>
        <v>1</v>
      </c>
      <c r="W685" s="90"/>
      <c r="X685" s="95">
        <f>(O685)</f>
        <v>9.8087653252188749E-3</v>
      </c>
      <c r="Y685" s="96">
        <f>(X685*T685)</f>
        <v>78.470122601751001</v>
      </c>
      <c r="Z685" s="96">
        <f>(X685*U685)</f>
        <v>49.043826626094372</v>
      </c>
      <c r="AA685" s="96">
        <f>(X685*V685)</f>
        <v>9.8087653252188749E-3</v>
      </c>
      <c r="AB685" s="90"/>
      <c r="AC685" s="94">
        <f>(P685)</f>
        <v>0.70638619529365987</v>
      </c>
      <c r="AD685" s="97">
        <f>(AC685*T685)</f>
        <v>5651.0895623492788</v>
      </c>
      <c r="AE685" s="97">
        <f>(AC685*U685)</f>
        <v>3531.9309764682994</v>
      </c>
      <c r="AF685" s="97">
        <f>(AC685*V685)</f>
        <v>0.70638619529365987</v>
      </c>
      <c r="AG685" s="90"/>
      <c r="AH685" s="95">
        <f>(Q685)</f>
        <v>3.6593964971142518E-3</v>
      </c>
      <c r="AI685" s="95">
        <f>(AH685*T685)</f>
        <v>29.275171976914013</v>
      </c>
      <c r="AJ685" s="95">
        <f>(AH685*U685)</f>
        <v>18.29698248557126</v>
      </c>
      <c r="AK685" s="95">
        <f>(V685*AH685)</f>
        <v>3.6593964971142518E-3</v>
      </c>
    </row>
    <row r="686" spans="9:37" x14ac:dyDescent="0.25">
      <c r="I686" s="90"/>
      <c r="J686" s="94">
        <f t="shared" ref="J686:J694" si="555">(Y666)</f>
        <v>0.4571755341694933</v>
      </c>
      <c r="K686" s="94">
        <f t="shared" si="550"/>
        <v>0.29861363645229849</v>
      </c>
      <c r="L686" s="94">
        <f t="shared" ref="L686:L694" si="556">(AA666)</f>
        <v>0.24421082937820818</v>
      </c>
      <c r="M686" s="98"/>
      <c r="N686" s="91"/>
      <c r="O686" s="95">
        <f t="shared" ref="O686:O694" si="557">(J686^2)</f>
        <v>0.20900946904316153</v>
      </c>
      <c r="P686" s="95">
        <f t="shared" si="551"/>
        <v>8.9170103875265486E-2</v>
      </c>
      <c r="Q686" s="95">
        <f t="shared" si="552"/>
        <v>5.9638929185592306E-2</v>
      </c>
      <c r="R686" s="90"/>
      <c r="S686" s="90"/>
      <c r="T686" s="93">
        <f t="shared" ref="T686:T694" si="558">(J666)</f>
        <v>4000</v>
      </c>
      <c r="U686" s="93">
        <f t="shared" si="553"/>
        <v>3000</v>
      </c>
      <c r="V686" s="93">
        <f t="shared" si="554"/>
        <v>1</v>
      </c>
      <c r="W686" s="90"/>
      <c r="X686" s="95">
        <f t="shared" ref="X686:X694" si="559">(O686)</f>
        <v>0.20900946904316153</v>
      </c>
      <c r="Y686" s="96">
        <f t="shared" ref="Y686:Y694" si="560">(X686*T686)</f>
        <v>836.03787617264618</v>
      </c>
      <c r="Z686" s="96">
        <f t="shared" ref="Z686:Z694" si="561">(X686*U686)</f>
        <v>627.02840712948455</v>
      </c>
      <c r="AA686" s="96">
        <f t="shared" ref="AA686:AA694" si="562">(X686*V686)</f>
        <v>0.20900946904316153</v>
      </c>
      <c r="AB686" s="90"/>
      <c r="AC686" s="94">
        <f t="shared" ref="AC686:AC694" si="563">(P686)</f>
        <v>8.9170103875265486E-2</v>
      </c>
      <c r="AD686" s="97">
        <f t="shared" ref="AD686:AD694" si="564">(AC686*T686)</f>
        <v>356.68041550106193</v>
      </c>
      <c r="AE686" s="97">
        <f t="shared" ref="AE686:AE694" si="565">(AC686*U686)</f>
        <v>267.51031162579648</v>
      </c>
      <c r="AF686" s="97">
        <f t="shared" ref="AF686:AF694" si="566">(AC686*V686)</f>
        <v>8.9170103875265486E-2</v>
      </c>
      <c r="AG686" s="90"/>
      <c r="AH686" s="95">
        <f t="shared" ref="AH686:AH694" si="567">(Q686)</f>
        <v>5.9638929185592306E-2</v>
      </c>
      <c r="AI686" s="95">
        <f t="shared" ref="AI686:AI694" si="568">(AH686*T686)</f>
        <v>238.55571674236921</v>
      </c>
      <c r="AJ686" s="95">
        <f t="shared" ref="AJ686:AJ693" si="569">(AH686*U686)</f>
        <v>178.91678755677691</v>
      </c>
      <c r="AK686" s="95">
        <f t="shared" ref="AK686:AK694" si="570">(V686*AH686)</f>
        <v>5.9638929185592306E-2</v>
      </c>
    </row>
    <row r="687" spans="9:37" x14ac:dyDescent="0.25">
      <c r="I687" s="90"/>
      <c r="J687" s="94">
        <f t="shared" si="555"/>
        <v>0.49749056307486955</v>
      </c>
      <c r="K687" s="94">
        <f t="shared" si="550"/>
        <v>0.38078654929455269</v>
      </c>
      <c r="L687" s="94">
        <f t="shared" si="556"/>
        <v>0.12172288763057768</v>
      </c>
      <c r="M687" s="98"/>
      <c r="N687" s="91"/>
      <c r="O687" s="95">
        <f t="shared" si="557"/>
        <v>0.24749686034855076</v>
      </c>
      <c r="P687" s="95">
        <f t="shared" si="551"/>
        <v>0.14499839612365281</v>
      </c>
      <c r="Q687" s="95">
        <f t="shared" si="552"/>
        <v>1.4816461373126239E-2</v>
      </c>
      <c r="R687" s="90"/>
      <c r="S687" s="90"/>
      <c r="T687" s="93">
        <f t="shared" si="558"/>
        <v>5000</v>
      </c>
      <c r="U687" s="93">
        <f t="shared" si="553"/>
        <v>2000</v>
      </c>
      <c r="V687" s="93">
        <f t="shared" si="554"/>
        <v>1</v>
      </c>
      <c r="W687" s="90"/>
      <c r="X687" s="95">
        <f t="shared" si="559"/>
        <v>0.24749686034855076</v>
      </c>
      <c r="Y687" s="96">
        <f t="shared" si="560"/>
        <v>1237.4843017427538</v>
      </c>
      <c r="Z687" s="96">
        <f t="shared" si="561"/>
        <v>494.99372069710154</v>
      </c>
      <c r="AA687" s="96">
        <f t="shared" si="562"/>
        <v>0.24749686034855076</v>
      </c>
      <c r="AB687" s="90"/>
      <c r="AC687" s="94">
        <f t="shared" si="563"/>
        <v>0.14499839612365281</v>
      </c>
      <c r="AD687" s="97">
        <f t="shared" si="564"/>
        <v>724.99198061826405</v>
      </c>
      <c r="AE687" s="97">
        <f t="shared" si="565"/>
        <v>289.99679224730562</v>
      </c>
      <c r="AF687" s="97">
        <f t="shared" si="566"/>
        <v>0.14499839612365281</v>
      </c>
      <c r="AG687" s="90"/>
      <c r="AH687" s="95">
        <f t="shared" si="567"/>
        <v>1.4816461373126239E-2</v>
      </c>
      <c r="AI687" s="95">
        <f t="shared" si="568"/>
        <v>74.082306865631196</v>
      </c>
      <c r="AJ687" s="95">
        <f t="shared" si="569"/>
        <v>29.632922746252479</v>
      </c>
      <c r="AK687" s="95">
        <f t="shared" si="570"/>
        <v>1.4816461373126239E-2</v>
      </c>
    </row>
    <row r="688" spans="9:37" x14ac:dyDescent="0.25">
      <c r="I688" s="90"/>
      <c r="J688" s="94">
        <f t="shared" si="555"/>
        <v>0.5618292103101723</v>
      </c>
      <c r="K688" s="94">
        <f t="shared" si="550"/>
        <v>5.2214553116474813E-2</v>
      </c>
      <c r="L688" s="94">
        <f t="shared" si="556"/>
        <v>0.38595623657335287</v>
      </c>
      <c r="M688" s="98"/>
      <c r="N688" s="91"/>
      <c r="O688" s="95">
        <f t="shared" si="557"/>
        <v>0.31565206155775183</v>
      </c>
      <c r="P688" s="95">
        <f t="shared" si="551"/>
        <v>2.7263595571531698E-3</v>
      </c>
      <c r="Q688" s="95">
        <f t="shared" si="552"/>
        <v>0.14896221654986594</v>
      </c>
      <c r="R688" s="90"/>
      <c r="S688" s="90"/>
      <c r="T688" s="93">
        <f t="shared" si="558"/>
        <v>2000</v>
      </c>
      <c r="U688" s="93">
        <f t="shared" si="553"/>
        <v>1000</v>
      </c>
      <c r="V688" s="93">
        <f t="shared" si="554"/>
        <v>1</v>
      </c>
      <c r="W688" s="90"/>
      <c r="X688" s="95">
        <f t="shared" si="559"/>
        <v>0.31565206155775183</v>
      </c>
      <c r="Y688" s="96">
        <f t="shared" si="560"/>
        <v>631.30412311550367</v>
      </c>
      <c r="Z688" s="96">
        <f t="shared" si="561"/>
        <v>315.65206155775184</v>
      </c>
      <c r="AA688" s="96">
        <f t="shared" si="562"/>
        <v>0.31565206155775183</v>
      </c>
      <c r="AB688" s="90"/>
      <c r="AC688" s="94">
        <f t="shared" si="563"/>
        <v>2.7263595571531698E-3</v>
      </c>
      <c r="AD688" s="97">
        <f t="shared" si="564"/>
        <v>5.4527191143063396</v>
      </c>
      <c r="AE688" s="97">
        <f t="shared" si="565"/>
        <v>2.7263595571531698</v>
      </c>
      <c r="AF688" s="97">
        <f t="shared" si="566"/>
        <v>2.7263595571531698E-3</v>
      </c>
      <c r="AG688" s="90"/>
      <c r="AH688" s="95">
        <f t="shared" si="567"/>
        <v>0.14896221654986594</v>
      </c>
      <c r="AI688" s="95">
        <f t="shared" si="568"/>
        <v>297.92443309973186</v>
      </c>
      <c r="AJ688" s="95">
        <f t="shared" si="569"/>
        <v>148.96221654986593</v>
      </c>
      <c r="AK688" s="95">
        <f t="shared" si="570"/>
        <v>0.14896221654986594</v>
      </c>
    </row>
    <row r="689" spans="9:37" x14ac:dyDescent="0.25">
      <c r="I689" s="90"/>
      <c r="J689" s="94">
        <f t="shared" si="555"/>
        <v>1.8905512755071938E-2</v>
      </c>
      <c r="K689" s="94">
        <f t="shared" si="550"/>
        <v>4.707089541965942E-3</v>
      </c>
      <c r="L689" s="94">
        <f t="shared" si="556"/>
        <v>0.97638739770296201</v>
      </c>
      <c r="M689" s="98"/>
      <c r="N689" s="91"/>
      <c r="O689" s="95">
        <f t="shared" si="557"/>
        <v>3.5741841253218774E-4</v>
      </c>
      <c r="P689" s="95">
        <f t="shared" si="551"/>
        <v>2.2156691956085142E-5</v>
      </c>
      <c r="Q689" s="95">
        <f t="shared" si="552"/>
        <v>0.95333235039316211</v>
      </c>
      <c r="R689" s="90"/>
      <c r="S689" s="90"/>
      <c r="T689" s="93">
        <f t="shared" si="558"/>
        <v>500</v>
      </c>
      <c r="U689" s="93">
        <f t="shared" si="553"/>
        <v>2000</v>
      </c>
      <c r="V689" s="93">
        <f t="shared" si="554"/>
        <v>1</v>
      </c>
      <c r="W689" s="90"/>
      <c r="X689" s="95">
        <f t="shared" si="559"/>
        <v>3.5741841253218774E-4</v>
      </c>
      <c r="Y689" s="96">
        <f t="shared" si="560"/>
        <v>0.17870920626609388</v>
      </c>
      <c r="Z689" s="96">
        <f t="shared" si="561"/>
        <v>0.71483682506437551</v>
      </c>
      <c r="AA689" s="96">
        <f t="shared" si="562"/>
        <v>3.5741841253218774E-4</v>
      </c>
      <c r="AB689" s="90"/>
      <c r="AC689" s="94">
        <f t="shared" si="563"/>
        <v>2.2156691956085142E-5</v>
      </c>
      <c r="AD689" s="97">
        <f t="shared" si="564"/>
        <v>1.107834597804257E-2</v>
      </c>
      <c r="AE689" s="97">
        <f t="shared" si="565"/>
        <v>4.4313383912170282E-2</v>
      </c>
      <c r="AF689" s="97">
        <f t="shared" si="566"/>
        <v>2.2156691956085142E-5</v>
      </c>
      <c r="AG689" s="90"/>
      <c r="AH689" s="95">
        <f t="shared" si="567"/>
        <v>0.95333235039316211</v>
      </c>
      <c r="AI689" s="95">
        <f t="shared" si="568"/>
        <v>476.66617519658104</v>
      </c>
      <c r="AJ689" s="95">
        <f t="shared" si="569"/>
        <v>1906.6647007863241</v>
      </c>
      <c r="AK689" s="95">
        <f t="shared" si="570"/>
        <v>0.95333235039316211</v>
      </c>
    </row>
    <row r="690" spans="9:37" x14ac:dyDescent="0.25">
      <c r="I690" s="90"/>
      <c r="J690" s="94">
        <f t="shared" si="555"/>
        <v>2.359881385491731E-2</v>
      </c>
      <c r="K690" s="94">
        <f t="shared" si="550"/>
        <v>0.9675793206253398</v>
      </c>
      <c r="L690" s="94">
        <f t="shared" si="556"/>
        <v>8.8218655197429153E-3</v>
      </c>
      <c r="M690" s="98"/>
      <c r="N690" s="91"/>
      <c r="O690" s="95">
        <f t="shared" si="557"/>
        <v>5.5690401535903717E-4</v>
      </c>
      <c r="P690" s="95">
        <f t="shared" si="551"/>
        <v>0.93620974170179416</v>
      </c>
      <c r="Q690" s="95">
        <f t="shared" si="552"/>
        <v>7.7825311248428934E-5</v>
      </c>
      <c r="R690" s="90"/>
      <c r="S690" s="90"/>
      <c r="T690" s="93">
        <f t="shared" si="558"/>
        <v>8000</v>
      </c>
      <c r="U690" s="93">
        <f t="shared" si="553"/>
        <v>2000</v>
      </c>
      <c r="V690" s="93">
        <f t="shared" si="554"/>
        <v>1</v>
      </c>
      <c r="W690" s="90"/>
      <c r="X690" s="95">
        <f t="shared" si="559"/>
        <v>5.5690401535903717E-4</v>
      </c>
      <c r="Y690" s="96">
        <f t="shared" si="560"/>
        <v>4.4552321228722978</v>
      </c>
      <c r="Z690" s="96">
        <f t="shared" si="561"/>
        <v>1.1138080307180744</v>
      </c>
      <c r="AA690" s="96">
        <f t="shared" si="562"/>
        <v>5.5690401535903717E-4</v>
      </c>
      <c r="AB690" s="90"/>
      <c r="AC690" s="94">
        <f t="shared" si="563"/>
        <v>0.93620974170179416</v>
      </c>
      <c r="AD690" s="97">
        <f t="shared" si="564"/>
        <v>7489.6779336143536</v>
      </c>
      <c r="AE690" s="97">
        <f t="shared" si="565"/>
        <v>1872.4194834035884</v>
      </c>
      <c r="AF690" s="97">
        <f t="shared" si="566"/>
        <v>0.93620974170179416</v>
      </c>
      <c r="AG690" s="90"/>
      <c r="AH690" s="95">
        <f t="shared" si="567"/>
        <v>7.7825311248428934E-5</v>
      </c>
      <c r="AI690" s="95">
        <f t="shared" si="568"/>
        <v>0.62260248998743151</v>
      </c>
      <c r="AJ690" s="95">
        <f t="shared" si="569"/>
        <v>0.15565062249685788</v>
      </c>
      <c r="AK690" s="95">
        <f t="shared" si="570"/>
        <v>7.7825311248428934E-5</v>
      </c>
    </row>
    <row r="691" spans="9:37" x14ac:dyDescent="0.25">
      <c r="I691" s="90"/>
      <c r="J691" s="94">
        <f t="shared" si="555"/>
        <v>0.60351069250942457</v>
      </c>
      <c r="K691" s="94">
        <f t="shared" si="550"/>
        <v>0.11175736810842697</v>
      </c>
      <c r="L691" s="94">
        <f t="shared" si="556"/>
        <v>0.28473193938214841</v>
      </c>
      <c r="M691" s="98"/>
      <c r="N691" s="91"/>
      <c r="O691" s="95">
        <f t="shared" si="557"/>
        <v>0.36422515597320521</v>
      </c>
      <c r="P691" s="95">
        <f t="shared" si="551"/>
        <v>1.248970932652245E-2</v>
      </c>
      <c r="Q691" s="95">
        <f t="shared" si="552"/>
        <v>8.1072277304319443E-2</v>
      </c>
      <c r="R691" s="90"/>
      <c r="S691" s="90"/>
      <c r="T691" s="93">
        <f t="shared" si="558"/>
        <v>3000</v>
      </c>
      <c r="U691" s="93">
        <f t="shared" si="553"/>
        <v>2000</v>
      </c>
      <c r="V691" s="93">
        <f t="shared" si="554"/>
        <v>2</v>
      </c>
      <c r="W691" s="90"/>
      <c r="X691" s="95">
        <f t="shared" si="559"/>
        <v>0.36422515597320521</v>
      </c>
      <c r="Y691" s="96">
        <f t="shared" si="560"/>
        <v>1092.6754679196156</v>
      </c>
      <c r="Z691" s="96">
        <f t="shared" si="561"/>
        <v>728.45031194641047</v>
      </c>
      <c r="AA691" s="96">
        <f t="shared" si="562"/>
        <v>0.72845031194641041</v>
      </c>
      <c r="AB691" s="90"/>
      <c r="AC691" s="94">
        <f t="shared" si="563"/>
        <v>1.248970932652245E-2</v>
      </c>
      <c r="AD691" s="97">
        <f t="shared" si="564"/>
        <v>37.469127979567347</v>
      </c>
      <c r="AE691" s="97">
        <f t="shared" si="565"/>
        <v>24.979418653044899</v>
      </c>
      <c r="AF691" s="97">
        <f t="shared" si="566"/>
        <v>2.4979418653044899E-2</v>
      </c>
      <c r="AG691" s="90"/>
      <c r="AH691" s="95">
        <f t="shared" si="567"/>
        <v>8.1072277304319443E-2</v>
      </c>
      <c r="AI691" s="95">
        <f t="shared" si="568"/>
        <v>243.21683191295833</v>
      </c>
      <c r="AJ691" s="95">
        <f t="shared" si="569"/>
        <v>162.14455460863888</v>
      </c>
      <c r="AK691" s="95">
        <f t="shared" si="570"/>
        <v>0.16214455460863889</v>
      </c>
    </row>
    <row r="692" spans="9:37" x14ac:dyDescent="0.25">
      <c r="I692" s="90"/>
      <c r="J692" s="94">
        <f t="shared" si="555"/>
        <v>2.8376881213180258E-2</v>
      </c>
      <c r="K692" s="94">
        <f t="shared" si="550"/>
        <v>0.95975813109349795</v>
      </c>
      <c r="L692" s="94">
        <f t="shared" si="556"/>
        <v>1.1864987693321758E-2</v>
      </c>
      <c r="M692" s="98"/>
      <c r="N692" s="91"/>
      <c r="O692" s="95">
        <f t="shared" si="557"/>
        <v>8.0524738738694266E-4</v>
      </c>
      <c r="P692" s="95">
        <f t="shared" si="551"/>
        <v>0.92113567020008402</v>
      </c>
      <c r="Q692" s="95">
        <f t="shared" si="552"/>
        <v>1.4077793296267678E-4</v>
      </c>
      <c r="R692" s="90"/>
      <c r="S692" s="90"/>
      <c r="T692" s="93">
        <f t="shared" si="558"/>
        <v>7000</v>
      </c>
      <c r="U692" s="93">
        <f t="shared" si="553"/>
        <v>3000</v>
      </c>
      <c r="V692" s="93">
        <f t="shared" si="554"/>
        <v>1</v>
      </c>
      <c r="W692" s="90"/>
      <c r="X692" s="95">
        <f t="shared" si="559"/>
        <v>8.0524738738694266E-4</v>
      </c>
      <c r="Y692" s="96">
        <f t="shared" si="560"/>
        <v>5.6367317117085989</v>
      </c>
      <c r="Z692" s="96">
        <f t="shared" si="561"/>
        <v>2.4157421621608282</v>
      </c>
      <c r="AA692" s="96">
        <f t="shared" si="562"/>
        <v>8.0524738738694266E-4</v>
      </c>
      <c r="AB692" s="90"/>
      <c r="AC692" s="94">
        <f t="shared" si="563"/>
        <v>0.92113567020008402</v>
      </c>
      <c r="AD692" s="97">
        <f t="shared" si="564"/>
        <v>6447.9496914005886</v>
      </c>
      <c r="AE692" s="97">
        <f t="shared" si="565"/>
        <v>2763.4070106002519</v>
      </c>
      <c r="AF692" s="97">
        <f t="shared" si="566"/>
        <v>0.92113567020008402</v>
      </c>
      <c r="AG692" s="90"/>
      <c r="AH692" s="95">
        <f t="shared" si="567"/>
        <v>1.4077793296267678E-4</v>
      </c>
      <c r="AI692" s="95">
        <f t="shared" si="568"/>
        <v>0.98544553073873753</v>
      </c>
      <c r="AJ692" s="95">
        <f t="shared" si="569"/>
        <v>0.42233379888803035</v>
      </c>
      <c r="AK692" s="95">
        <f t="shared" si="570"/>
        <v>1.4077793296267678E-4</v>
      </c>
    </row>
    <row r="693" spans="9:37" x14ac:dyDescent="0.25">
      <c r="I693" s="90"/>
      <c r="J693" s="94">
        <f t="shared" si="555"/>
        <v>6.0536772319799759E-2</v>
      </c>
      <c r="K693" s="94">
        <f t="shared" si="550"/>
        <v>0.91971015530700684</v>
      </c>
      <c r="L693" s="94">
        <f t="shared" si="556"/>
        <v>1.9753072373193372E-2</v>
      </c>
      <c r="M693" s="98"/>
      <c r="N693" s="91"/>
      <c r="O693" s="95">
        <f t="shared" si="557"/>
        <v>3.6647008028992743E-3</v>
      </c>
      <c r="P693" s="95">
        <f t="shared" si="551"/>
        <v>0.84586676977483866</v>
      </c>
      <c r="Q693" s="95">
        <f t="shared" si="552"/>
        <v>3.9018386818061524E-4</v>
      </c>
      <c r="R693" s="90"/>
      <c r="S693" s="90"/>
      <c r="T693" s="93">
        <f t="shared" si="558"/>
        <v>7000</v>
      </c>
      <c r="U693" s="93">
        <f t="shared" si="553"/>
        <v>2000</v>
      </c>
      <c r="V693" s="93">
        <f t="shared" si="554"/>
        <v>1</v>
      </c>
      <c r="W693" s="90"/>
      <c r="X693" s="95">
        <f t="shared" si="559"/>
        <v>3.6647008028992743E-3</v>
      </c>
      <c r="Y693" s="96">
        <f t="shared" si="560"/>
        <v>25.65290562029492</v>
      </c>
      <c r="Z693" s="96">
        <f t="shared" si="561"/>
        <v>7.3294016057985489</v>
      </c>
      <c r="AA693" s="96">
        <f t="shared" si="562"/>
        <v>3.6647008028992743E-3</v>
      </c>
      <c r="AB693" s="90"/>
      <c r="AC693" s="94">
        <f t="shared" si="563"/>
        <v>0.84586676977483866</v>
      </c>
      <c r="AD693" s="97">
        <f t="shared" si="564"/>
        <v>5921.0673884238704</v>
      </c>
      <c r="AE693" s="97">
        <f t="shared" si="565"/>
        <v>1691.7335395496773</v>
      </c>
      <c r="AF693" s="97">
        <f t="shared" si="566"/>
        <v>0.84586676977483866</v>
      </c>
      <c r="AG693" s="90"/>
      <c r="AH693" s="95">
        <f t="shared" si="567"/>
        <v>3.9018386818061524E-4</v>
      </c>
      <c r="AI693" s="95">
        <f t="shared" si="568"/>
        <v>2.7312870772643065</v>
      </c>
      <c r="AJ693" s="95">
        <f t="shared" si="569"/>
        <v>0.78036773636123047</v>
      </c>
      <c r="AK693" s="95">
        <f t="shared" si="570"/>
        <v>3.9018386818061524E-4</v>
      </c>
    </row>
    <row r="694" spans="9:37" x14ac:dyDescent="0.25">
      <c r="I694" s="90"/>
      <c r="J694" s="94">
        <f t="shared" si="555"/>
        <v>0.10451124714822223</v>
      </c>
      <c r="K694" s="94">
        <f t="shared" si="550"/>
        <v>0.84762478009857611</v>
      </c>
      <c r="L694" s="94">
        <f t="shared" si="556"/>
        <v>4.7863972753201714E-2</v>
      </c>
      <c r="M694" s="98"/>
      <c r="N694" s="91"/>
      <c r="O694" s="95">
        <f t="shared" si="557"/>
        <v>1.0922600780476788E-2</v>
      </c>
      <c r="P694" s="95">
        <f t="shared" si="551"/>
        <v>0.71846776783715949</v>
      </c>
      <c r="Q694" s="95">
        <f t="shared" si="552"/>
        <v>2.2909598877192362E-3</v>
      </c>
      <c r="R694" s="90"/>
      <c r="S694" s="90"/>
      <c r="T694" s="93">
        <f t="shared" si="558"/>
        <v>10000</v>
      </c>
      <c r="U694" s="93">
        <f t="shared" si="553"/>
        <v>2000</v>
      </c>
      <c r="V694" s="93">
        <f t="shared" si="554"/>
        <v>1</v>
      </c>
      <c r="W694" s="90"/>
      <c r="X694" s="95">
        <f t="shared" si="559"/>
        <v>1.0922600780476788E-2</v>
      </c>
      <c r="Y694" s="96">
        <f t="shared" si="560"/>
        <v>109.22600780476789</v>
      </c>
      <c r="Z694" s="96">
        <f t="shared" si="561"/>
        <v>21.845201560953576</v>
      </c>
      <c r="AA694" s="96">
        <f t="shared" si="562"/>
        <v>1.0922600780476788E-2</v>
      </c>
      <c r="AB694" s="90"/>
      <c r="AC694" s="94">
        <f t="shared" si="563"/>
        <v>0.71846776783715949</v>
      </c>
      <c r="AD694" s="97">
        <f t="shared" si="564"/>
        <v>7184.677678371595</v>
      </c>
      <c r="AE694" s="97">
        <f t="shared" si="565"/>
        <v>1436.935535674319</v>
      </c>
      <c r="AF694" s="97">
        <f t="shared" si="566"/>
        <v>0.71846776783715949</v>
      </c>
      <c r="AG694" s="90"/>
      <c r="AH694" s="95">
        <f t="shared" si="567"/>
        <v>2.2909598877192362E-3</v>
      </c>
      <c r="AI694" s="95">
        <f t="shared" si="568"/>
        <v>22.909598877192362</v>
      </c>
      <c r="AJ694" s="95">
        <f>(AH694*U694)</f>
        <v>4.5819197754384726</v>
      </c>
      <c r="AK694" s="95">
        <f t="shared" si="570"/>
        <v>2.2909598877192362E-3</v>
      </c>
    </row>
    <row r="695" spans="9:37" x14ac:dyDescent="0.25">
      <c r="I695" s="90"/>
      <c r="J695" s="98"/>
      <c r="K695" s="90"/>
      <c r="L695" s="90"/>
      <c r="M695" s="90"/>
      <c r="N695" s="112" t="s">
        <v>55</v>
      </c>
      <c r="O695" s="105">
        <f>SUM(O685:O694)</f>
        <v>1.1624991836465426</v>
      </c>
      <c r="P695" s="105">
        <f t="shared" ref="P695:Q695" si="571">SUM(P685:P694)</f>
        <v>4.3774728703820855</v>
      </c>
      <c r="Q695" s="105">
        <f t="shared" si="571"/>
        <v>1.2643813783032913</v>
      </c>
      <c r="R695" s="90"/>
      <c r="S695" s="90"/>
      <c r="T695" s="90"/>
      <c r="U695" s="90"/>
      <c r="V695" s="90"/>
      <c r="W695" s="90"/>
      <c r="X695" s="103" t="s">
        <v>55</v>
      </c>
      <c r="Y695" s="104">
        <f>SUM(Y685:Y694)</f>
        <v>4021.1214780181795</v>
      </c>
      <c r="Z695" s="104">
        <f t="shared" ref="Z695" si="572">SUM(Z685:Z694)</f>
        <v>2248.5873181415382</v>
      </c>
      <c r="AA695" s="104">
        <f>SUM(AA685:AA694)</f>
        <v>1.5267243396197478</v>
      </c>
      <c r="AB695" s="99"/>
      <c r="AC695" s="103" t="s">
        <v>55</v>
      </c>
      <c r="AD695" s="104">
        <f>SUM(AD685:AD694)</f>
        <v>33819.067575718866</v>
      </c>
      <c r="AE695" s="104">
        <f t="shared" ref="AE695:AF695" si="573">SUM(AE685:AE694)</f>
        <v>11881.68374116335</v>
      </c>
      <c r="AF695" s="104">
        <f t="shared" si="573"/>
        <v>4.3899625797086088</v>
      </c>
      <c r="AG695" s="99"/>
      <c r="AH695" s="103" t="s">
        <v>55</v>
      </c>
      <c r="AI695" s="105">
        <f>SUM(AI685:AI694)</f>
        <v>1386.9695697693685</v>
      </c>
      <c r="AJ695" s="105">
        <f t="shared" ref="AJ695:AK695" si="574">SUM(AJ685:AJ694)</f>
        <v>2450.5584366666144</v>
      </c>
      <c r="AK695" s="105">
        <f t="shared" si="574"/>
        <v>1.3454536556076107</v>
      </c>
    </row>
    <row r="699" spans="9:37" x14ac:dyDescent="0.25">
      <c r="I699" s="113" t="s">
        <v>149</v>
      </c>
      <c r="J699" s="107"/>
      <c r="K699" s="107"/>
      <c r="L699" s="107"/>
      <c r="M699" s="107"/>
      <c r="N699" s="107"/>
      <c r="O699" s="107"/>
      <c r="P699" s="107"/>
      <c r="Q699" s="107"/>
    </row>
    <row r="700" spans="9:37" x14ac:dyDescent="0.25">
      <c r="I700" s="113" t="s">
        <v>147</v>
      </c>
      <c r="J700" s="107"/>
      <c r="K700" s="107"/>
      <c r="L700" s="166" t="s">
        <v>69</v>
      </c>
      <c r="M700" s="166"/>
      <c r="N700" s="166"/>
      <c r="O700" s="107"/>
      <c r="P700" s="107"/>
      <c r="Q700" s="107"/>
    </row>
    <row r="701" spans="9:37" x14ac:dyDescent="0.25">
      <c r="I701" s="107"/>
      <c r="J701" s="107"/>
      <c r="K701" s="107"/>
      <c r="L701" s="107"/>
      <c r="M701" s="107"/>
      <c r="N701" s="107"/>
      <c r="O701" s="107"/>
      <c r="P701" s="107"/>
      <c r="Q701" s="107"/>
    </row>
    <row r="702" spans="9:37" x14ac:dyDescent="0.25">
      <c r="I702" s="108"/>
      <c r="J702" s="167" t="s">
        <v>68</v>
      </c>
      <c r="K702" s="168"/>
      <c r="L702" s="169"/>
      <c r="M702" s="107"/>
      <c r="N702" s="108"/>
      <c r="O702" s="167" t="s">
        <v>72</v>
      </c>
      <c r="P702" s="168"/>
      <c r="Q702" s="169"/>
    </row>
    <row r="703" spans="9:37" x14ac:dyDescent="0.25">
      <c r="I703" s="108"/>
      <c r="J703" s="108" t="s">
        <v>38</v>
      </c>
      <c r="K703" s="108" t="s">
        <v>39</v>
      </c>
      <c r="L703" s="108" t="s">
        <v>41</v>
      </c>
      <c r="M703" s="107"/>
      <c r="N703" s="170" t="s">
        <v>64</v>
      </c>
      <c r="O703" s="170" t="s">
        <v>38</v>
      </c>
      <c r="P703" s="170" t="s">
        <v>39</v>
      </c>
      <c r="Q703" s="170" t="s">
        <v>41</v>
      </c>
    </row>
    <row r="704" spans="9:37" x14ac:dyDescent="0.25">
      <c r="I704" s="108" t="s">
        <v>64</v>
      </c>
      <c r="J704" s="109">
        <f>(O695)</f>
        <v>1.1624991836465426</v>
      </c>
      <c r="K704" s="109">
        <f t="shared" ref="K704" si="575">(P695)</f>
        <v>4.3774728703820855</v>
      </c>
      <c r="L704" s="109">
        <f t="shared" ref="L704" si="576">(Q695)</f>
        <v>1.2643813783032913</v>
      </c>
      <c r="M704" s="107"/>
      <c r="N704" s="171"/>
      <c r="O704" s="171"/>
      <c r="P704" s="171"/>
      <c r="Q704" s="171"/>
    </row>
    <row r="705" spans="9:32" x14ac:dyDescent="0.25">
      <c r="I705" s="108" t="s">
        <v>65</v>
      </c>
      <c r="J705" s="110">
        <f>(Y695)</f>
        <v>4021.1214780181795</v>
      </c>
      <c r="K705" s="110">
        <f>(AD695)</f>
        <v>33819.067575718866</v>
      </c>
      <c r="L705" s="110">
        <f>(AA695)</f>
        <v>1.5267243396197478</v>
      </c>
      <c r="M705" s="107"/>
      <c r="N705" s="109">
        <f>(J704)</f>
        <v>1.1624991836465426</v>
      </c>
      <c r="O705" s="67">
        <f>(J705/N705)</f>
        <v>3459.0316574715116</v>
      </c>
      <c r="P705" s="67">
        <f t="shared" ref="P705" si="577">(K705/O705)</f>
        <v>9.7770332638238937</v>
      </c>
      <c r="Q705" s="67">
        <f t="shared" ref="Q705" si="578">(L705/P705)</f>
        <v>0.15615415212596209</v>
      </c>
    </row>
    <row r="706" spans="9:32" x14ac:dyDescent="0.25">
      <c r="I706" s="108" t="s">
        <v>66</v>
      </c>
      <c r="J706" s="110">
        <f>(Z695)</f>
        <v>2248.5873181415382</v>
      </c>
      <c r="K706" s="110">
        <f>(AE695)</f>
        <v>11881.68374116335</v>
      </c>
      <c r="L706" s="109">
        <f>(AJ695)</f>
        <v>2450.5584366666144</v>
      </c>
      <c r="M706" s="107"/>
      <c r="N706" s="109">
        <f>(K704)</f>
        <v>4.3774728703820855</v>
      </c>
      <c r="O706" s="67">
        <f>(K705/N706)</f>
        <v>7725.7058072337031</v>
      </c>
      <c r="P706" s="68">
        <f>(K706/N706)</f>
        <v>2714.2792412386243</v>
      </c>
      <c r="Q706" s="68">
        <f>(K707/N706)</f>
        <v>1.0028531780084871</v>
      </c>
    </row>
    <row r="707" spans="9:32" x14ac:dyDescent="0.25">
      <c r="I707" s="108" t="s">
        <v>67</v>
      </c>
      <c r="J707" s="110">
        <f>(AA695)</f>
        <v>1.5267243396197478</v>
      </c>
      <c r="K707" s="110">
        <f>(AF695)</f>
        <v>4.3899625797086088</v>
      </c>
      <c r="L707" s="109">
        <f>(AK695)</f>
        <v>1.3454536556076107</v>
      </c>
      <c r="M707" s="107"/>
      <c r="N707" s="109">
        <f>(L704)</f>
        <v>1.2643813783032913</v>
      </c>
      <c r="O707" s="67">
        <f>(L705/N707)</f>
        <v>1.2074872074345968</v>
      </c>
      <c r="P707" s="68">
        <f>(L706/N707)</f>
        <v>1938.1481558634525</v>
      </c>
      <c r="Q707" s="68">
        <f>(L707/N707)</f>
        <v>1.0641201133578164</v>
      </c>
    </row>
    <row r="708" spans="9:32" x14ac:dyDescent="0.25">
      <c r="I708" s="111"/>
      <c r="J708" s="111"/>
      <c r="K708" s="111"/>
      <c r="L708" s="111"/>
      <c r="M708" s="107"/>
      <c r="N708" s="107"/>
      <c r="O708" s="107"/>
      <c r="P708" s="107"/>
      <c r="Q708" s="107"/>
    </row>
    <row r="712" spans="9:32" x14ac:dyDescent="0.25">
      <c r="I712" s="114" t="s">
        <v>150</v>
      </c>
    </row>
    <row r="713" spans="9:32" x14ac:dyDescent="0.25">
      <c r="I713" s="114" t="s">
        <v>147</v>
      </c>
      <c r="J713" s="152" t="s">
        <v>47</v>
      </c>
      <c r="K713" s="153"/>
      <c r="L713" s="154"/>
      <c r="M713" s="43"/>
      <c r="N713" s="43"/>
      <c r="O713" s="152" t="s">
        <v>72</v>
      </c>
      <c r="P713" s="153"/>
      <c r="Q713" s="154"/>
      <c r="R713" s="43"/>
      <c r="S713" s="43"/>
      <c r="T713" s="152" t="s">
        <v>73</v>
      </c>
      <c r="U713" s="153"/>
      <c r="V713" s="154"/>
      <c r="W713" s="43"/>
      <c r="X713" s="43"/>
      <c r="Y713" s="152" t="s">
        <v>74</v>
      </c>
      <c r="Z713" s="153"/>
      <c r="AA713" s="154"/>
      <c r="AB713" s="55"/>
      <c r="AC713" s="43"/>
      <c r="AD713" s="152" t="s">
        <v>80</v>
      </c>
      <c r="AE713" s="154"/>
      <c r="AF713" s="59"/>
    </row>
    <row r="714" spans="9:32" ht="15.75" thickBot="1" x14ac:dyDescent="0.3">
      <c r="I714" s="43"/>
      <c r="J714" s="44" t="s">
        <v>48</v>
      </c>
      <c r="K714" s="44" t="s">
        <v>49</v>
      </c>
      <c r="L714" s="44" t="s">
        <v>50</v>
      </c>
      <c r="M714" s="43"/>
      <c r="N714" s="43"/>
      <c r="O714" s="43"/>
      <c r="P714" s="43"/>
      <c r="Q714" s="43"/>
      <c r="R714" s="43"/>
      <c r="S714" s="43"/>
      <c r="T714" s="44" t="s">
        <v>38</v>
      </c>
      <c r="U714" s="44" t="s">
        <v>39</v>
      </c>
      <c r="V714" s="44" t="s">
        <v>41</v>
      </c>
      <c r="W714" s="43"/>
      <c r="X714" s="43"/>
      <c r="Y714" s="63" t="s">
        <v>75</v>
      </c>
      <c r="Z714" s="63" t="s">
        <v>76</v>
      </c>
      <c r="AA714" s="63" t="s">
        <v>77</v>
      </c>
      <c r="AB714" s="61" t="s">
        <v>55</v>
      </c>
      <c r="AC714" s="43"/>
      <c r="AD714" s="63" t="s">
        <v>155</v>
      </c>
      <c r="AE714" s="58">
        <f>(AE643)</f>
        <v>93765398.816838771</v>
      </c>
      <c r="AF714" s="42"/>
    </row>
    <row r="715" spans="9:32" ht="16.5" thickTop="1" thickBot="1" x14ac:dyDescent="0.3">
      <c r="I715" s="43"/>
      <c r="J715" s="100">
        <f>(J593)</f>
        <v>8000</v>
      </c>
      <c r="K715" s="100">
        <f t="shared" ref="K715:L715" si="579">(K593)</f>
        <v>5000</v>
      </c>
      <c r="L715" s="100">
        <f t="shared" si="579"/>
        <v>1</v>
      </c>
      <c r="M715" s="43"/>
      <c r="N715" s="63" t="s">
        <v>75</v>
      </c>
      <c r="O715" s="101">
        <f>(O705)</f>
        <v>3459.0316574715116</v>
      </c>
      <c r="P715" s="101">
        <f t="shared" ref="P715:Q715" si="580">(P705)</f>
        <v>9.7770332638238937</v>
      </c>
      <c r="Q715" s="101">
        <f t="shared" si="580"/>
        <v>0.15615415212596209</v>
      </c>
      <c r="R715" s="43"/>
      <c r="S715" s="43"/>
      <c r="T715" s="62">
        <f>(O685)</f>
        <v>9.8087653252188749E-3</v>
      </c>
      <c r="U715" s="62">
        <f t="shared" ref="U715:U724" si="581">(P685)</f>
        <v>0.70638619529365987</v>
      </c>
      <c r="V715" s="62">
        <f t="shared" ref="V715:V724" si="582">(Q685)</f>
        <v>3.6593964971142518E-3</v>
      </c>
      <c r="W715" s="43"/>
      <c r="X715" s="43"/>
      <c r="Y715" s="74">
        <f>((J715 - O715)^2 + (K715 - P715)^2 + (L715 - Q715)^2) * T715</f>
        <v>446521.67212599091</v>
      </c>
      <c r="Z715" s="74">
        <f>((J715 -O716)^2 + (K715 - P716)^2 + (L715 - Q716)^2) * U715</f>
        <v>3743674.9650973445</v>
      </c>
      <c r="AA715" s="75">
        <f>((J715 -O717)^2 + (K715 - P717)^2 + (L715 - Q717)^2) * V715</f>
        <v>268437.29295169271</v>
      </c>
      <c r="AB715" s="76">
        <f>SUM(Y715:AA715)</f>
        <v>4458633.9301750278</v>
      </c>
      <c r="AC715" s="43"/>
      <c r="AD715" s="63" t="s">
        <v>157</v>
      </c>
      <c r="AE715" s="102">
        <f>(AB725)</f>
        <v>93898188.523186296</v>
      </c>
      <c r="AF715" s="42"/>
    </row>
    <row r="716" spans="9:32" ht="16.5" thickTop="1" thickBot="1" x14ac:dyDescent="0.3">
      <c r="I716" s="43"/>
      <c r="J716" s="100">
        <f t="shared" ref="J716:L716" si="583">(J594)</f>
        <v>4000</v>
      </c>
      <c r="K716" s="100">
        <f t="shared" si="583"/>
        <v>3000</v>
      </c>
      <c r="L716" s="100">
        <f t="shared" si="583"/>
        <v>1</v>
      </c>
      <c r="M716" s="43"/>
      <c r="N716" s="63" t="s">
        <v>76</v>
      </c>
      <c r="O716" s="101">
        <f t="shared" ref="O716:P716" si="584">(O706)</f>
        <v>7725.7058072337031</v>
      </c>
      <c r="P716" s="101">
        <f t="shared" si="584"/>
        <v>2714.2792412386243</v>
      </c>
      <c r="Q716" s="101">
        <f>(Q706)</f>
        <v>1.0028531780084871</v>
      </c>
      <c r="R716" s="43"/>
      <c r="S716" s="43"/>
      <c r="T716" s="62">
        <f t="shared" ref="T716:T724" si="585">(O686)</f>
        <v>0.20900946904316153</v>
      </c>
      <c r="U716" s="62">
        <f t="shared" si="581"/>
        <v>8.9170103875265486E-2</v>
      </c>
      <c r="V716" s="62">
        <f t="shared" si="582"/>
        <v>5.9638929185592306E-2</v>
      </c>
      <c r="W716" s="43"/>
      <c r="X716" s="43"/>
      <c r="Y716" s="74">
        <f>((J716-O715)^2 + (K716-P715)^2 + (L716-Q715)^2) * T716</f>
        <v>1930010.3356626101</v>
      </c>
      <c r="Z716" s="74">
        <f>((J716 -O716)^2 + (K716 - P716)^2 + (L716 - Q716)^2) * U716</f>
        <v>1245039.3689303449</v>
      </c>
      <c r="AA716" s="75">
        <f>((J716 -O717)^2 + (K716 - P717)^2 + (L716 - Q717)^2) * V716</f>
        <v>1020891.4906144006</v>
      </c>
      <c r="AB716" s="76">
        <f t="shared" ref="AB716:AB724" si="586">SUM(Y716:AA716)</f>
        <v>4195941.1952073555</v>
      </c>
      <c r="AC716" s="43"/>
      <c r="AD716" s="63" t="s">
        <v>158</v>
      </c>
      <c r="AE716" s="58">
        <f>(AE714-AE715)</f>
        <v>-132789.70634752512</v>
      </c>
      <c r="AF716" s="42"/>
    </row>
    <row r="717" spans="9:32" ht="16.5" thickTop="1" thickBot="1" x14ac:dyDescent="0.3">
      <c r="I717" s="43"/>
      <c r="J717" s="100">
        <f t="shared" ref="J717:L717" si="587">(J595)</f>
        <v>5000</v>
      </c>
      <c r="K717" s="100">
        <f t="shared" si="587"/>
        <v>2000</v>
      </c>
      <c r="L717" s="100">
        <f t="shared" si="587"/>
        <v>1</v>
      </c>
      <c r="M717" s="43"/>
      <c r="N717" s="63" t="s">
        <v>77</v>
      </c>
      <c r="O717" s="101">
        <f t="shared" ref="O717:Q717" si="588">(O707)</f>
        <v>1.2074872074345968</v>
      </c>
      <c r="P717" s="101">
        <f t="shared" si="588"/>
        <v>1938.1481558634525</v>
      </c>
      <c r="Q717" s="101">
        <f t="shared" si="588"/>
        <v>1.0641201133578164</v>
      </c>
      <c r="R717" s="43"/>
      <c r="S717" s="43"/>
      <c r="T717" s="62">
        <f t="shared" si="585"/>
        <v>0.24749686034855076</v>
      </c>
      <c r="U717" s="62">
        <f t="shared" si="581"/>
        <v>0.14499839612365281</v>
      </c>
      <c r="V717" s="62">
        <f t="shared" si="582"/>
        <v>1.4816461373126239E-2</v>
      </c>
      <c r="W717" s="43"/>
      <c r="X717" s="43"/>
      <c r="Y717" s="74">
        <f>((J717 - O715)^2 + (K717 - P715)^2 + (L717 -Q715)^2) * T717</f>
        <v>1568034.08002699</v>
      </c>
      <c r="Z717" s="74">
        <f>((J717 -O716)^2 + (K717 - P716)^2 + (L717 - Q716)^2) * U717</f>
        <v>1151238.9781546374</v>
      </c>
      <c r="AA717" s="75">
        <f>((J717 -O717)^2 + (K717 - P717)^2 + (L717 - Q717)^2) * V717</f>
        <v>370289.33172085776</v>
      </c>
      <c r="AB717" s="76">
        <f t="shared" si="586"/>
        <v>3089562.3899024855</v>
      </c>
      <c r="AC717" s="43"/>
      <c r="AD717" s="43"/>
      <c r="AE717" s="43"/>
      <c r="AF717" s="43"/>
    </row>
    <row r="718" spans="9:32" ht="16.5" thickTop="1" thickBot="1" x14ac:dyDescent="0.3">
      <c r="I718" s="43"/>
      <c r="J718" s="100">
        <f t="shared" ref="J718:L718" si="589">(J596)</f>
        <v>2000</v>
      </c>
      <c r="K718" s="100">
        <f t="shared" si="589"/>
        <v>1000</v>
      </c>
      <c r="L718" s="100">
        <f t="shared" si="589"/>
        <v>1</v>
      </c>
      <c r="M718" s="43"/>
      <c r="N718" s="43"/>
      <c r="O718" s="55"/>
      <c r="P718" s="55"/>
      <c r="Q718" s="55"/>
      <c r="R718" s="43"/>
      <c r="S718" s="43"/>
      <c r="T718" s="62">
        <f t="shared" si="585"/>
        <v>0.31565206155775183</v>
      </c>
      <c r="U718" s="62">
        <f t="shared" si="581"/>
        <v>2.7263595571531698E-3</v>
      </c>
      <c r="V718" s="62">
        <f t="shared" si="582"/>
        <v>0.14896221654986594</v>
      </c>
      <c r="W718" s="43"/>
      <c r="X718" s="43"/>
      <c r="Y718" s="74">
        <f>((J718-O715)^2 + (K718-P715)^2 + (L718-Q715)^2) * T718</f>
        <v>981461.88341341424</v>
      </c>
      <c r="Z718" s="74">
        <f>((J718 -O716)^2 + (K718 - P716)^2 + (L718 - Q716)^2) * U718</f>
        <v>97392.271065575798</v>
      </c>
      <c r="AA718" s="75">
        <f>((J718 -O717)^2 + (K718 - P717)^2 + (L718 - Q717)^2) * V718</f>
        <v>726234.52246496722</v>
      </c>
      <c r="AB718" s="76">
        <f t="shared" si="586"/>
        <v>1805088.6769439573</v>
      </c>
      <c r="AC718" s="43"/>
      <c r="AD718" s="43"/>
      <c r="AE718" s="43"/>
      <c r="AF718" s="43"/>
    </row>
    <row r="719" spans="9:32" ht="16.5" thickTop="1" thickBot="1" x14ac:dyDescent="0.3">
      <c r="I719" s="43"/>
      <c r="J719" s="100">
        <f t="shared" ref="J719:L719" si="590">(J597)</f>
        <v>500</v>
      </c>
      <c r="K719" s="100">
        <f t="shared" si="590"/>
        <v>2000</v>
      </c>
      <c r="L719" s="100">
        <f t="shared" si="590"/>
        <v>1</v>
      </c>
      <c r="M719" s="43"/>
      <c r="N719" s="43"/>
      <c r="O719" s="55"/>
      <c r="P719" s="55"/>
      <c r="Q719" s="55"/>
      <c r="R719" s="43"/>
      <c r="S719" s="43"/>
      <c r="T719" s="62">
        <f t="shared" si="585"/>
        <v>3.5741841253218774E-4</v>
      </c>
      <c r="U719" s="62">
        <f t="shared" si="581"/>
        <v>2.2156691956085142E-5</v>
      </c>
      <c r="V719" s="62">
        <f t="shared" si="582"/>
        <v>0.95333235039316211</v>
      </c>
      <c r="W719" s="43"/>
      <c r="X719" s="43"/>
      <c r="Y719" s="74">
        <f>((J719 - O715)^2 + (K719 -P715)^2 + (L719 - Q715)^2) * T719</f>
        <v>4545.2386695344439</v>
      </c>
      <c r="Z719" s="74">
        <f>((J719 -O716)^2 + (K719 - P716)^2 + (L719 - Q716)^2) * U719</f>
        <v>1168.1233830702358</v>
      </c>
      <c r="AA719" s="75">
        <f>((J719 -O717)^2 + (K719 - P717)^2 + (L719 - Q717)^AA1251) * V719</f>
        <v>240831.41079614242</v>
      </c>
      <c r="AB719" s="76">
        <f t="shared" si="586"/>
        <v>246544.77284874709</v>
      </c>
      <c r="AC719" s="43"/>
      <c r="AD719" s="152" t="s">
        <v>84</v>
      </c>
      <c r="AE719" s="153"/>
      <c r="AF719" s="154"/>
    </row>
    <row r="720" spans="9:32" ht="16.5" thickTop="1" thickBot="1" x14ac:dyDescent="0.3">
      <c r="I720" s="43"/>
      <c r="J720" s="100">
        <f t="shared" ref="J720:L720" si="591">(J598)</f>
        <v>8000</v>
      </c>
      <c r="K720" s="100">
        <f t="shared" si="591"/>
        <v>2000</v>
      </c>
      <c r="L720" s="100">
        <f t="shared" si="591"/>
        <v>1</v>
      </c>
      <c r="M720" s="43"/>
      <c r="N720" s="43"/>
      <c r="O720" s="55"/>
      <c r="P720" s="55"/>
      <c r="Q720" s="55"/>
      <c r="R720" s="43"/>
      <c r="S720" s="43"/>
      <c r="T720" s="62">
        <f t="shared" si="585"/>
        <v>5.5690401535903717E-4</v>
      </c>
      <c r="U720" s="62">
        <f t="shared" si="581"/>
        <v>0.93620974170179416</v>
      </c>
      <c r="V720" s="62">
        <f t="shared" si="582"/>
        <v>7.7825311248428934E-5</v>
      </c>
      <c r="W720" s="43"/>
      <c r="X720" s="43"/>
      <c r="Y720" s="74">
        <f>((J720-O715)^2 + (K720-P715)^2 + (L720-Q715)^2) * T720</f>
        <v>13689.470147993219</v>
      </c>
      <c r="Z720" s="74">
        <f>((J720 -O716)^2 + (K720 - P716)^2 + (L720 - Q716)^2) * U720</f>
        <v>548087.27131682273</v>
      </c>
      <c r="AA720" s="75">
        <f>((J720 -O717)^2 + (K720 - P717)^2 + (L720 - Q717)^2) * V720</f>
        <v>4979.6141970572153</v>
      </c>
      <c r="AB720" s="76">
        <f t="shared" si="586"/>
        <v>566756.35566187312</v>
      </c>
      <c r="AC720" s="43"/>
      <c r="AD720" s="152" t="s">
        <v>85</v>
      </c>
      <c r="AE720" s="153"/>
      <c r="AF720" s="154"/>
    </row>
    <row r="721" spans="9:32" ht="16.5" thickTop="1" thickBot="1" x14ac:dyDescent="0.3">
      <c r="I721" s="43"/>
      <c r="J721" s="100">
        <f t="shared" ref="J721:L721" si="592">(J599)</f>
        <v>3000</v>
      </c>
      <c r="K721" s="100">
        <f t="shared" si="592"/>
        <v>2000</v>
      </c>
      <c r="L721" s="100">
        <f t="shared" si="592"/>
        <v>2</v>
      </c>
      <c r="M721" s="43"/>
      <c r="N721" s="43"/>
      <c r="O721" s="55"/>
      <c r="P721" s="55"/>
      <c r="Q721" s="55"/>
      <c r="R721" s="43"/>
      <c r="S721" s="43"/>
      <c r="T721" s="62">
        <f t="shared" si="585"/>
        <v>0.36422515597320521</v>
      </c>
      <c r="U721" s="62">
        <f t="shared" si="581"/>
        <v>1.248970932652245E-2</v>
      </c>
      <c r="V721" s="62">
        <f t="shared" si="582"/>
        <v>8.1072277304319443E-2</v>
      </c>
      <c r="W721" s="43"/>
      <c r="X721" s="43"/>
      <c r="Y721" s="74">
        <f>((J721 - O715)^2 + (K721 - P715)^2 + (L721 - Q715)^2) * T721</f>
        <v>1519438.4181340684</v>
      </c>
      <c r="Z721" s="74">
        <f>((J721 -O716)^2 + (K721 - P716)^2 + (L721 - Q716)^2) * U721</f>
        <v>285296.07544769952</v>
      </c>
      <c r="AA721" s="75">
        <f>((J721 -O717)^2 + (K721 - P717)^2 + (L721 - Q717)^2) * V721</f>
        <v>729373.4767350303</v>
      </c>
      <c r="AB721" s="76">
        <f t="shared" si="586"/>
        <v>2534107.9703167984</v>
      </c>
      <c r="AC721" s="43"/>
      <c r="AD721" s="43"/>
      <c r="AE721" s="43"/>
      <c r="AF721" s="43"/>
    </row>
    <row r="722" spans="9:32" ht="16.5" thickTop="1" thickBot="1" x14ac:dyDescent="0.3">
      <c r="I722" s="43"/>
      <c r="J722" s="100">
        <f t="shared" ref="J722:L722" si="593">(J600)</f>
        <v>7000</v>
      </c>
      <c r="K722" s="100">
        <f t="shared" si="593"/>
        <v>3000</v>
      </c>
      <c r="L722" s="100">
        <f t="shared" si="593"/>
        <v>1</v>
      </c>
      <c r="M722" s="43"/>
      <c r="N722" s="43"/>
      <c r="O722" s="55"/>
      <c r="P722" s="55"/>
      <c r="Q722" s="55"/>
      <c r="R722" s="43"/>
      <c r="S722" s="43"/>
      <c r="T722" s="62">
        <f t="shared" si="585"/>
        <v>8.0524738738694266E-4</v>
      </c>
      <c r="U722" s="62">
        <f t="shared" si="581"/>
        <v>0.92113567020008402</v>
      </c>
      <c r="V722" s="62">
        <f t="shared" si="582"/>
        <v>1.4077793296267678E-4</v>
      </c>
      <c r="W722" s="43"/>
      <c r="X722" s="43"/>
      <c r="Y722" s="74">
        <f>((J722-O715)^2 + (K722-P715)^2 + (L722-Q715)^2) * T722</f>
        <v>17296.626033140281</v>
      </c>
      <c r="Z722" s="74">
        <f>((J722 -O716)^2 + (K722 - P716)^2 + (L722 - Q716)^2) * U722</f>
        <v>560313.26045121951</v>
      </c>
      <c r="AA722" s="75">
        <f>((J722 -O717)^2 + (K722 - P717)^2 + (L722 - Q717)^2) * V722</f>
        <v>7054.4703449483486</v>
      </c>
      <c r="AB722" s="76">
        <f t="shared" si="586"/>
        <v>584664.35682930809</v>
      </c>
      <c r="AC722" s="43"/>
      <c r="AD722" s="43"/>
      <c r="AE722" s="43"/>
      <c r="AF722" s="43"/>
    </row>
    <row r="723" spans="9:32" ht="16.5" thickTop="1" thickBot="1" x14ac:dyDescent="0.3">
      <c r="I723" s="43"/>
      <c r="J723" s="100">
        <f t="shared" ref="J723:L723" si="594">(J601)</f>
        <v>7000</v>
      </c>
      <c r="K723" s="100">
        <f t="shared" si="594"/>
        <v>2000</v>
      </c>
      <c r="L723" s="100">
        <f t="shared" si="594"/>
        <v>1</v>
      </c>
      <c r="M723" s="43"/>
      <c r="N723" s="43"/>
      <c r="O723" s="55"/>
      <c r="P723" s="55"/>
      <c r="Q723" s="55"/>
      <c r="R723" s="43"/>
      <c r="S723" s="43"/>
      <c r="T723" s="62">
        <f t="shared" si="585"/>
        <v>3.6647008028992743E-3</v>
      </c>
      <c r="U723" s="62">
        <f t="shared" si="581"/>
        <v>0.84586676977483866</v>
      </c>
      <c r="V723" s="62">
        <f t="shared" si="582"/>
        <v>3.9018386818061524E-4</v>
      </c>
      <c r="W723" s="43"/>
      <c r="X723" s="43"/>
      <c r="Y723" s="74">
        <f>((J723 - O715)^2 + (K723 - P715)^2 + (L723 - Q715)^2) * T723</f>
        <v>60465.529236973103</v>
      </c>
      <c r="Z723" s="74">
        <f>((J723 -O716)^2 + (K723 - P716)^2 + (L723 - Q716)^2) * U723</f>
        <v>877031.67621730606</v>
      </c>
      <c r="AA723" s="75">
        <f>((J723 -O717)^2 + (K723 - P717)^2 + (L723 - Q717)^2) * V723</f>
        <v>19113.906830099488</v>
      </c>
      <c r="AB723" s="76">
        <f t="shared" si="586"/>
        <v>956611.11228437873</v>
      </c>
      <c r="AC723" s="43"/>
      <c r="AD723" s="155" t="s">
        <v>86</v>
      </c>
      <c r="AE723" s="155"/>
      <c r="AF723" s="43"/>
    </row>
    <row r="724" spans="9:32" ht="16.5" thickTop="1" thickBot="1" x14ac:dyDescent="0.3">
      <c r="I724" s="43"/>
      <c r="J724" s="100">
        <f t="shared" ref="J724:L724" si="595">(J602)</f>
        <v>10000</v>
      </c>
      <c r="K724" s="100">
        <f t="shared" si="595"/>
        <v>2000</v>
      </c>
      <c r="L724" s="100">
        <f t="shared" si="595"/>
        <v>1</v>
      </c>
      <c r="M724" s="43"/>
      <c r="N724" s="43"/>
      <c r="O724" s="55"/>
      <c r="P724" s="55"/>
      <c r="Q724" s="55"/>
      <c r="R724" s="43"/>
      <c r="S724" s="43"/>
      <c r="T724" s="62">
        <f t="shared" si="585"/>
        <v>1.0922600780476788E-2</v>
      </c>
      <c r="U724" s="62">
        <f t="shared" si="581"/>
        <v>0.71846776783715949</v>
      </c>
      <c r="V724" s="62">
        <f t="shared" si="582"/>
        <v>2.2909598877192362E-3</v>
      </c>
      <c r="W724" s="43"/>
      <c r="X724" s="43"/>
      <c r="Y724" s="74">
        <f>((J724-O715)^2 + (K724-P715)^2 + (L724-Q715)^2) * T724</f>
        <v>510579.75904542714</v>
      </c>
      <c r="Z724" s="74">
        <f t="shared" ref="Z724" si="596">((J724 -O725)^2 + (K724 - P725)^2 + (L724 - Q725)^2) * U724</f>
        <v>74720648.573532358</v>
      </c>
      <c r="AA724" s="75">
        <f>((J724 -O717)^2 + (K724 - P717)^2 + (L724 - Q717)^2) * V724</f>
        <v>229049.43043859885</v>
      </c>
      <c r="AB724" s="76">
        <f t="shared" si="586"/>
        <v>75460277.763016373</v>
      </c>
      <c r="AC724" s="43"/>
      <c r="AD724" s="155"/>
      <c r="AE724" s="155"/>
      <c r="AF724" s="43"/>
    </row>
    <row r="725" spans="9:32" ht="16.5" thickTop="1" thickBot="1" x14ac:dyDescent="0.3"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72" t="s">
        <v>55</v>
      </c>
      <c r="AB725" s="73">
        <f>SUM(AB715:AB724)</f>
        <v>93898188.523186296</v>
      </c>
      <c r="AC725" s="43"/>
      <c r="AD725" s="155"/>
      <c r="AE725" s="155"/>
      <c r="AF725" s="43"/>
    </row>
    <row r="726" spans="9:32" ht="15.75" thickTop="1" x14ac:dyDescent="0.25">
      <c r="I726" s="43"/>
      <c r="J726" s="43"/>
      <c r="K726" s="43"/>
      <c r="L726" s="43"/>
      <c r="M726" s="156" t="s">
        <v>78</v>
      </c>
      <c r="N726" s="157"/>
      <c r="O726" s="157"/>
      <c r="P726" s="157"/>
      <c r="Q726" s="157"/>
      <c r="R726" s="157"/>
      <c r="S726" s="157"/>
      <c r="T726" s="158"/>
      <c r="U726" s="43"/>
      <c r="V726" s="43"/>
      <c r="W726" s="43"/>
      <c r="X726" s="43"/>
      <c r="Y726" s="43"/>
      <c r="Z726" s="43"/>
      <c r="AA726" s="43"/>
      <c r="AB726" s="43"/>
      <c r="AC726" s="43"/>
      <c r="AD726" s="162" t="s">
        <v>87</v>
      </c>
      <c r="AE726" s="162"/>
      <c r="AF726" s="43"/>
    </row>
    <row r="727" spans="9:32" ht="15.75" thickBot="1" x14ac:dyDescent="0.3">
      <c r="I727" s="43"/>
      <c r="J727" s="43"/>
      <c r="K727" s="43"/>
      <c r="L727" s="43"/>
      <c r="M727" s="159"/>
      <c r="N727" s="160"/>
      <c r="O727" s="160"/>
      <c r="P727" s="160"/>
      <c r="Q727" s="160"/>
      <c r="R727" s="160"/>
      <c r="S727" s="160"/>
      <c r="T727" s="161"/>
      <c r="U727" s="43"/>
      <c r="V727" s="43"/>
      <c r="W727" s="43"/>
      <c r="X727" s="43"/>
      <c r="Y727" s="43"/>
      <c r="Z727" s="43"/>
      <c r="AA727" s="43"/>
      <c r="AB727" s="43"/>
      <c r="AC727" s="43"/>
      <c r="AD727" s="155" t="s">
        <v>88</v>
      </c>
      <c r="AE727" s="155"/>
      <c r="AF727" s="43"/>
    </row>
    <row r="728" spans="9:32" ht="15.75" thickTop="1" x14ac:dyDescent="0.25"/>
    <row r="731" spans="9:32" x14ac:dyDescent="0.25">
      <c r="I731" s="83" t="s">
        <v>159</v>
      </c>
      <c r="J731" s="83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</row>
    <row r="732" spans="9:32" x14ac:dyDescent="0.25">
      <c r="I732" s="83" t="s">
        <v>79</v>
      </c>
      <c r="J732" s="83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</row>
    <row r="733" spans="9:32" x14ac:dyDescent="0.25">
      <c r="I733" s="115" t="s">
        <v>160</v>
      </c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</row>
    <row r="734" spans="9:32" x14ac:dyDescent="0.25"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</row>
    <row r="735" spans="9:32" x14ac:dyDescent="0.25">
      <c r="I735" s="78"/>
      <c r="J735" s="172" t="s">
        <v>47</v>
      </c>
      <c r="K735" s="173"/>
      <c r="L735" s="174"/>
      <c r="M735" s="78"/>
      <c r="N735" s="78"/>
      <c r="O735" s="172" t="s">
        <v>72</v>
      </c>
      <c r="P735" s="173"/>
      <c r="Q735" s="174"/>
      <c r="R735" s="78"/>
      <c r="S735" s="78"/>
      <c r="T735" s="172" t="s">
        <v>90</v>
      </c>
      <c r="U735" s="173"/>
      <c r="V735" s="174"/>
      <c r="W735" s="88"/>
      <c r="X735" s="78"/>
      <c r="Y735" s="172" t="s">
        <v>92</v>
      </c>
      <c r="Z735" s="173"/>
      <c r="AA735" s="174"/>
    </row>
    <row r="736" spans="9:32" x14ac:dyDescent="0.25">
      <c r="I736" s="78"/>
      <c r="J736" s="89" t="s">
        <v>48</v>
      </c>
      <c r="K736" s="89" t="s">
        <v>49</v>
      </c>
      <c r="L736" s="89" t="s">
        <v>50</v>
      </c>
      <c r="M736" s="78"/>
      <c r="N736" s="78"/>
      <c r="O736" s="79"/>
      <c r="P736" s="79"/>
      <c r="Q736" s="79"/>
      <c r="R736" s="78"/>
      <c r="S736" s="78"/>
      <c r="T736" s="87" t="s">
        <v>75</v>
      </c>
      <c r="U736" s="87" t="s">
        <v>76</v>
      </c>
      <c r="V736" s="87" t="s">
        <v>77</v>
      </c>
      <c r="W736" s="87" t="s">
        <v>91</v>
      </c>
      <c r="X736" s="78"/>
      <c r="Y736" s="87" t="s">
        <v>93</v>
      </c>
      <c r="Z736" s="87" t="s">
        <v>94</v>
      </c>
      <c r="AA736" s="87" t="s">
        <v>95</v>
      </c>
    </row>
    <row r="737" spans="9:27" x14ac:dyDescent="0.25">
      <c r="I737" s="78"/>
      <c r="J737" s="79">
        <f>(J665)</f>
        <v>8000</v>
      </c>
      <c r="K737" s="79">
        <f t="shared" ref="K737:L737" si="597">(K665)</f>
        <v>5000</v>
      </c>
      <c r="L737" s="79">
        <f t="shared" si="597"/>
        <v>1</v>
      </c>
      <c r="M737" s="78"/>
      <c r="N737" s="78"/>
      <c r="O737" s="116">
        <f>(O715)</f>
        <v>3459.0316574715116</v>
      </c>
      <c r="P737" s="116">
        <f t="shared" ref="P737:Q737" si="598">(P715)</f>
        <v>9.7770332638238937</v>
      </c>
      <c r="Q737" s="116">
        <f t="shared" si="598"/>
        <v>0.15615415212596209</v>
      </c>
      <c r="R737" s="78"/>
      <c r="S737" s="78"/>
      <c r="T737" s="117">
        <f>((J737-O737)^2 + (K737-P737)^2 + (L737-Q737)^2) ^ (-1/(2-1))</f>
        <v>2.1967053197030995E-8</v>
      </c>
      <c r="U737" s="117">
        <f>((J737-O738)^2 + (K737-P738)^2 + (L737-Q738)^2) ^ (-1/(2-1))</f>
        <v>1.8868790743837775E-7</v>
      </c>
      <c r="V737" s="117">
        <f>((J737-O739)^2 + (K737-P739)^2 + (L737-Q739)^2) ^ (-1/(2-1))</f>
        <v>1.3632220981206169E-8</v>
      </c>
      <c r="W737" s="117">
        <f>SUM(T737:V737)</f>
        <v>2.2428718161661492E-7</v>
      </c>
      <c r="X737" s="78"/>
      <c r="Y737" s="122">
        <f>(T737/W737)</f>
        <v>9.7941634643126232E-2</v>
      </c>
      <c r="Z737" s="122">
        <f>(U737/W737)</f>
        <v>0.84127815989462673</v>
      </c>
      <c r="AA737" s="123">
        <f>(V737/W737)</f>
        <v>6.0780205462247029E-2</v>
      </c>
    </row>
    <row r="738" spans="9:27" x14ac:dyDescent="0.25">
      <c r="I738" s="78"/>
      <c r="J738" s="79">
        <f t="shared" ref="J738:L738" si="599">(J666)</f>
        <v>4000</v>
      </c>
      <c r="K738" s="79">
        <f t="shared" si="599"/>
        <v>3000</v>
      </c>
      <c r="L738" s="79">
        <f t="shared" si="599"/>
        <v>1</v>
      </c>
      <c r="M738" s="78"/>
      <c r="N738" s="78"/>
      <c r="O738" s="116">
        <f t="shared" ref="O738:Q738" si="600">(O716)</f>
        <v>7725.7058072337031</v>
      </c>
      <c r="P738" s="116">
        <f t="shared" si="600"/>
        <v>2714.2792412386243</v>
      </c>
      <c r="Q738" s="116">
        <f t="shared" si="600"/>
        <v>1.0028531780084871</v>
      </c>
      <c r="R738" s="78"/>
      <c r="S738" s="78"/>
      <c r="T738" s="117">
        <f>((J738-O737)^2 + (K738-P737)^2 + (L738-Q737)^2) ^ (-1/(2-1))</f>
        <v>1.0829448173468176E-7</v>
      </c>
      <c r="U738" s="117">
        <f>((J738-O738)^2 + (K738-P738)^2 + (L738-Q738)^2) ^ (-1/(2-1))</f>
        <v>7.1620308642829921E-8</v>
      </c>
      <c r="V738" s="117">
        <f>((J738-O739)^2 + (K738-P739)^2 + (L738-Q739)^2) ^ (-1/(2-1))</f>
        <v>5.84184800577581E-8</v>
      </c>
      <c r="W738" s="117">
        <f t="shared" ref="W738:W746" si="601">SUM(T738:V738)</f>
        <v>2.3833327043526976E-7</v>
      </c>
      <c r="X738" s="78"/>
      <c r="Y738" s="122">
        <f t="shared" ref="Y738:Y746" si="602">(T738/W738)</f>
        <v>0.45438256075999278</v>
      </c>
      <c r="Z738" s="122">
        <f t="shared" ref="Z738:Z746" si="603">(U738/W738)</f>
        <v>0.3005048708140044</v>
      </c>
      <c r="AA738" s="123">
        <f t="shared" ref="AA738:AA746" si="604">(V738/W738)</f>
        <v>0.24511256842600285</v>
      </c>
    </row>
    <row r="739" spans="9:27" x14ac:dyDescent="0.25">
      <c r="I739" s="78"/>
      <c r="J739" s="79">
        <f t="shared" ref="J739:L739" si="605">(J667)</f>
        <v>5000</v>
      </c>
      <c r="K739" s="79">
        <f t="shared" si="605"/>
        <v>2000</v>
      </c>
      <c r="L739" s="79">
        <f t="shared" si="605"/>
        <v>1</v>
      </c>
      <c r="M739" s="78"/>
      <c r="N739" s="78"/>
      <c r="O739" s="116">
        <f t="shared" ref="O739:Q739" si="606">(O717)</f>
        <v>1.2074872074345968</v>
      </c>
      <c r="P739" s="116">
        <f t="shared" si="606"/>
        <v>1938.1481558634525</v>
      </c>
      <c r="Q739" s="116">
        <f t="shared" si="606"/>
        <v>1.0641201133578164</v>
      </c>
      <c r="R739" s="78"/>
      <c r="S739" s="78"/>
      <c r="T739" s="117">
        <f>((J739-O737)^2 + (K739-P737)^2 + (L739-Q737)^2) ^ (-1/(2-1))</f>
        <v>1.5783895484228933E-7</v>
      </c>
      <c r="U739" s="117">
        <f>((J739-O738)^2 + (K739-P738)^2 + (L739-Q738)^2) ^ (-1/(2-1))</f>
        <v>1.2594986694776092E-7</v>
      </c>
      <c r="V739" s="117">
        <f>((J739-O739)^2 + (K739-P739)^2 + (L739-Q739)^2) ^ (-1/(2-1))</f>
        <v>4.0013200769974151E-8</v>
      </c>
      <c r="W739" s="117">
        <f t="shared" si="601"/>
        <v>3.2380202256002436E-7</v>
      </c>
      <c r="X739" s="78"/>
      <c r="Y739" s="122">
        <f t="shared" si="602"/>
        <v>0.48745512333243735</v>
      </c>
      <c r="Z739" s="122">
        <f t="shared" si="603"/>
        <v>0.38897183517256484</v>
      </c>
      <c r="AA739" s="123">
        <f t="shared" si="604"/>
        <v>0.12357304149499794</v>
      </c>
    </row>
    <row r="740" spans="9:27" x14ac:dyDescent="0.25">
      <c r="I740" s="78"/>
      <c r="J740" s="79">
        <f t="shared" ref="J740:L740" si="607">(J668)</f>
        <v>2000</v>
      </c>
      <c r="K740" s="79">
        <f t="shared" si="607"/>
        <v>1000</v>
      </c>
      <c r="L740" s="79">
        <f t="shared" si="607"/>
        <v>1</v>
      </c>
      <c r="M740" s="78"/>
      <c r="N740" s="78"/>
      <c r="O740" s="81"/>
      <c r="P740" s="81"/>
      <c r="Q740" s="81"/>
      <c r="R740" s="78"/>
      <c r="S740" s="78"/>
      <c r="T740" s="117">
        <f>((J740-O737)^2 + (K740-P737)^2 + (L740-Q737)^2) ^ (-1/(2-1))</f>
        <v>3.2161418277391416E-7</v>
      </c>
      <c r="U740" s="117">
        <f>((J740-O738)^2 + (K740-P738)^2 + (L740-Q738)^2) ^ (-1/(2-1))</f>
        <v>2.7993592585159736E-8</v>
      </c>
      <c r="V740" s="117">
        <f>((J740-O739)^2 + (K740-P739)^2 + (L740-Q739)^2) ^ (-1/(2-1))</f>
        <v>2.0511585712596267E-7</v>
      </c>
      <c r="W740" s="117">
        <f t="shared" si="601"/>
        <v>5.5472363248503661E-7</v>
      </c>
      <c r="X740" s="78"/>
      <c r="Y740" s="122">
        <f t="shared" si="602"/>
        <v>0.57977371782982323</v>
      </c>
      <c r="Z740" s="122">
        <f t="shared" si="603"/>
        <v>5.0464034603600286E-2</v>
      </c>
      <c r="AA740" s="123">
        <f t="shared" si="604"/>
        <v>0.36976224756657644</v>
      </c>
    </row>
    <row r="741" spans="9:27" x14ac:dyDescent="0.25">
      <c r="I741" s="78"/>
      <c r="J741" s="79">
        <f t="shared" ref="J741:L741" si="608">(J669)</f>
        <v>500</v>
      </c>
      <c r="K741" s="79">
        <f t="shared" si="608"/>
        <v>2000</v>
      </c>
      <c r="L741" s="79">
        <f t="shared" si="608"/>
        <v>1</v>
      </c>
      <c r="M741" s="78"/>
      <c r="N741" s="78"/>
      <c r="O741" s="78"/>
      <c r="P741" s="78"/>
      <c r="Q741" s="78"/>
      <c r="R741" s="78"/>
      <c r="S741" s="78"/>
      <c r="T741" s="117">
        <f>((J741-O737)^2 + (K741-P737)^2 + (L741-Q737)^2) ^ (-1/(2-1))</f>
        <v>7.8635785383036257E-8</v>
      </c>
      <c r="U741" s="117">
        <f>((J741-O738)^2 + (K741-P738)^2 + (L741-Q738)^2) ^ (-1/(2-1))</f>
        <v>1.8967766827721248E-8</v>
      </c>
      <c r="V741" s="117">
        <f>((J741-O739)^2 + (K741-P739)^2 + (L741-Q739)^2) ^ (-1/(2-1))</f>
        <v>3.9585206328023983E-6</v>
      </c>
      <c r="W741" s="117">
        <f t="shared" si="601"/>
        <v>4.0561241850131561E-6</v>
      </c>
      <c r="X741" s="78"/>
      <c r="Y741" s="122">
        <f t="shared" si="602"/>
        <v>1.9386927469722232E-2</v>
      </c>
      <c r="Z741" s="122">
        <f t="shared" si="603"/>
        <v>4.6763279334012123E-3</v>
      </c>
      <c r="AA741" s="123">
        <f t="shared" si="604"/>
        <v>0.97593674459687652</v>
      </c>
    </row>
    <row r="742" spans="9:27" x14ac:dyDescent="0.25">
      <c r="I742" s="78"/>
      <c r="J742" s="79">
        <f t="shared" ref="J742:L742" si="609">(J670)</f>
        <v>8000</v>
      </c>
      <c r="K742" s="79">
        <f t="shared" si="609"/>
        <v>2000</v>
      </c>
      <c r="L742" s="79">
        <f t="shared" si="609"/>
        <v>1</v>
      </c>
      <c r="M742" s="78"/>
      <c r="N742" s="78"/>
      <c r="O742" s="78"/>
      <c r="P742" s="78"/>
      <c r="Q742" s="78"/>
      <c r="R742" s="78"/>
      <c r="S742" s="78"/>
      <c r="T742" s="117">
        <f>((J742-O737)^2 + (K742-P737)^2 + (L742-Q737)^2) ^ (-1/(2-1))</f>
        <v>4.0681195790523374E-8</v>
      </c>
      <c r="U742" s="117">
        <f>((J742-O738)^2 + (K742-P738)^2 + (L742-Q738)^2) ^ (-1/(2-1))</f>
        <v>1.7081399089099018E-6</v>
      </c>
      <c r="V742" s="117">
        <f>((J742-O739)^2 + (K742-P739)^2 + (L742-Q739)^2) ^ (-1/(2-1))</f>
        <v>1.5628783309040504E-8</v>
      </c>
      <c r="W742" s="117">
        <f t="shared" si="601"/>
        <v>1.7644498880094655E-6</v>
      </c>
      <c r="X742" s="78"/>
      <c r="Y742" s="122">
        <f t="shared" si="602"/>
        <v>2.3056022201014267E-2</v>
      </c>
      <c r="Z742" s="122">
        <f t="shared" si="603"/>
        <v>0.96808638234374067</v>
      </c>
      <c r="AA742" s="123">
        <f t="shared" si="604"/>
        <v>8.8575954552451777E-3</v>
      </c>
    </row>
    <row r="743" spans="9:27" x14ac:dyDescent="0.25">
      <c r="I743" s="78"/>
      <c r="J743" s="79">
        <f t="shared" ref="J743:L743" si="610">(J671)</f>
        <v>3000</v>
      </c>
      <c r="K743" s="79">
        <f t="shared" si="610"/>
        <v>2000</v>
      </c>
      <c r="L743" s="79">
        <f t="shared" si="610"/>
        <v>2</v>
      </c>
      <c r="M743" s="78"/>
      <c r="N743" s="78"/>
      <c r="O743" s="78"/>
      <c r="P743" s="78"/>
      <c r="Q743" s="78"/>
      <c r="R743" s="78"/>
      <c r="S743" s="78"/>
      <c r="T743" s="117">
        <f>((J743-O737)^2 + (K743-P737)^2 + (L743-Q737)^2) ^ (-1/(2-1))</f>
        <v>2.3971037695656554E-7</v>
      </c>
      <c r="U743" s="117">
        <f>((J743-O738)^2 + (K743-P738)^2 + (L743-Q738)^2) ^ (-1/(2-1))</f>
        <v>4.3778062165499587E-8</v>
      </c>
      <c r="V743" s="117">
        <f>((J743-O739)^2 + (K743-P739)^2 + (L743-Q739)^2) ^ (-1/(2-1))</f>
        <v>1.1115331156163182E-7</v>
      </c>
      <c r="W743" s="117">
        <f t="shared" si="601"/>
        <v>3.9464175068369698E-7</v>
      </c>
      <c r="X743" s="78"/>
      <c r="Y743" s="122">
        <f t="shared" si="602"/>
        <v>0.60741261293636406</v>
      </c>
      <c r="Z743" s="122">
        <f t="shared" si="603"/>
        <v>0.11093114727384089</v>
      </c>
      <c r="AA743" s="123">
        <f t="shared" si="604"/>
        <v>0.28165623978979493</v>
      </c>
    </row>
    <row r="744" spans="9:27" x14ac:dyDescent="0.25">
      <c r="I744" s="78"/>
      <c r="J744" s="79">
        <f t="shared" ref="J744:L744" si="611">(J672)</f>
        <v>7000</v>
      </c>
      <c r="K744" s="79">
        <f t="shared" si="611"/>
        <v>3000</v>
      </c>
      <c r="L744" s="79">
        <f t="shared" si="611"/>
        <v>1</v>
      </c>
      <c r="M744" s="78"/>
      <c r="N744" s="78"/>
      <c r="O744" s="78"/>
      <c r="P744" s="78"/>
      <c r="Q744" s="78"/>
      <c r="R744" s="78"/>
      <c r="S744" s="78"/>
      <c r="T744" s="117">
        <f>((J744-O737)^2 + (K744-P737)^2 + (L744-Q737)^2) ^ (-1/(2-1))</f>
        <v>4.6555171271211573E-8</v>
      </c>
      <c r="U744" s="117">
        <f>((J744-O738)^2 + (K744-P738)^2 + (L744-Q738)^2) ^ (-1/(2-1))</f>
        <v>1.6439655014737556E-6</v>
      </c>
      <c r="V744" s="117">
        <f>((J744-O739)^2 + (K744-P739)^2 + (L744-Q739)^2) ^ (-1/(2-1))</f>
        <v>1.9955847296670085E-8</v>
      </c>
      <c r="W744" s="117">
        <f t="shared" si="601"/>
        <v>1.7104765200416373E-6</v>
      </c>
      <c r="X744" s="78"/>
      <c r="Y744" s="122">
        <f t="shared" si="602"/>
        <v>2.7217661701710062E-2</v>
      </c>
      <c r="Z744" s="122">
        <f t="shared" si="603"/>
        <v>0.96111550331818496</v>
      </c>
      <c r="AA744" s="123">
        <f t="shared" si="604"/>
        <v>1.1666834980105022E-2</v>
      </c>
    </row>
    <row r="745" spans="9:27" x14ac:dyDescent="0.25">
      <c r="I745" s="78"/>
      <c r="J745" s="79">
        <f t="shared" ref="J745:L745" si="612">(J673)</f>
        <v>7000</v>
      </c>
      <c r="K745" s="79">
        <f t="shared" si="612"/>
        <v>2000</v>
      </c>
      <c r="L745" s="79">
        <f t="shared" si="612"/>
        <v>1</v>
      </c>
      <c r="M745" s="78"/>
      <c r="N745" s="78"/>
      <c r="O745" s="78"/>
      <c r="P745" s="78"/>
      <c r="Q745" s="78"/>
      <c r="R745" s="78"/>
      <c r="S745" s="78"/>
      <c r="T745" s="117">
        <f>((J745-O737)^2 + (K745-P737)^2 + (L745-Q737)^2) ^ (-1/(2-1))</f>
        <v>6.0608099344285645E-8</v>
      </c>
      <c r="U745" s="117">
        <f>((J745-O738)^2 + (K745-P738)^2 + (L745-Q738)^2) ^ (-1/(2-1))</f>
        <v>9.644654722428229E-7</v>
      </c>
      <c r="V745" s="117">
        <f>((J745-O739)^2 + (K745-P739)^2 + (L745-Q739)^2) ^ (-1/(2-1))</f>
        <v>2.0413611494965332E-8</v>
      </c>
      <c r="W745" s="117">
        <f t="shared" si="601"/>
        <v>1.0454871830820739E-6</v>
      </c>
      <c r="X745" s="78"/>
      <c r="Y745" s="122">
        <f t="shared" si="602"/>
        <v>5.7971154811878478E-2</v>
      </c>
      <c r="Z745" s="122">
        <f t="shared" si="603"/>
        <v>0.92250339157635519</v>
      </c>
      <c r="AA745" s="123">
        <f t="shared" si="604"/>
        <v>1.9525453611766375E-2</v>
      </c>
    </row>
    <row r="746" spans="9:27" x14ac:dyDescent="0.25">
      <c r="I746" s="78"/>
      <c r="J746" s="79">
        <f t="shared" ref="J746:L746" si="613">(J674)</f>
        <v>10000</v>
      </c>
      <c r="K746" s="79">
        <f t="shared" si="613"/>
        <v>2000</v>
      </c>
      <c r="L746" s="79">
        <f t="shared" si="613"/>
        <v>1</v>
      </c>
      <c r="M746" s="78"/>
      <c r="N746" s="78"/>
      <c r="O746" s="78"/>
      <c r="P746" s="78"/>
      <c r="Q746" s="78"/>
      <c r="R746" s="78"/>
      <c r="S746" s="78"/>
      <c r="T746" s="117">
        <f>((J746-O737)^2 + (K746-P737)^2 + (L746-Q737)^2) ^ (-1/(2-1))</f>
        <v>2.1392545605210694E-8</v>
      </c>
      <c r="U746" s="117">
        <f>((J746-O738)^2 + (K746-P738)^2 + (L746-Q738)^2) ^ (-1/(2-1))</f>
        <v>1.7597550982067027E-7</v>
      </c>
      <c r="V746" s="117">
        <f>((J746-O739)^2 + (K746-P739)^2 + (L746-Q739)^2) ^ (-1/(2-1))</f>
        <v>1.0002032676232184E-8</v>
      </c>
      <c r="W746" s="117">
        <f t="shared" si="601"/>
        <v>2.0737008810211317E-7</v>
      </c>
      <c r="X746" s="78"/>
      <c r="Y746" s="122">
        <f t="shared" si="602"/>
        <v>0.10316119263389896</v>
      </c>
      <c r="Z746" s="122">
        <f t="shared" si="603"/>
        <v>0.84860604261312955</v>
      </c>
      <c r="AA746" s="123">
        <f t="shared" si="604"/>
        <v>4.8232764752971433E-2</v>
      </c>
    </row>
    <row r="747" spans="9:27" x14ac:dyDescent="0.25"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</row>
    <row r="748" spans="9:27" x14ac:dyDescent="0.25">
      <c r="I748" s="78"/>
      <c r="J748" s="78"/>
      <c r="K748" s="78"/>
      <c r="L748" s="78"/>
      <c r="M748" s="78"/>
      <c r="N748" s="175" t="s">
        <v>109</v>
      </c>
      <c r="O748" s="176"/>
      <c r="P748" s="176"/>
      <c r="Q748" s="176"/>
      <c r="R748" s="176"/>
      <c r="S748" s="177"/>
      <c r="T748" s="78"/>
      <c r="U748" s="78"/>
      <c r="V748" s="78"/>
      <c r="W748" s="78"/>
      <c r="X748" s="78"/>
      <c r="Y748" s="78"/>
      <c r="Z748" s="78"/>
      <c r="AA748" s="78"/>
    </row>
    <row r="749" spans="9:27" x14ac:dyDescent="0.25">
      <c r="I749" s="78"/>
      <c r="J749" s="78"/>
      <c r="K749" s="78"/>
      <c r="L749" s="78"/>
      <c r="M749" s="78"/>
      <c r="N749" s="178"/>
      <c r="O749" s="179"/>
      <c r="P749" s="179"/>
      <c r="Q749" s="179"/>
      <c r="R749" s="179"/>
      <c r="S749" s="180"/>
      <c r="T749" s="78"/>
      <c r="U749" s="78"/>
      <c r="V749" s="78"/>
      <c r="W749" s="78"/>
      <c r="X749" s="78"/>
      <c r="Y749" s="78"/>
      <c r="Z749" s="78"/>
      <c r="AA749" s="78"/>
    </row>
    <row r="753" spans="9:37" x14ac:dyDescent="0.25">
      <c r="I753" s="118" t="s">
        <v>161</v>
      </c>
      <c r="J753" s="90"/>
      <c r="K753" s="90"/>
      <c r="L753" s="90"/>
      <c r="M753" s="90"/>
      <c r="N753" s="90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  <c r="AH753" s="90"/>
      <c r="AI753" s="90"/>
      <c r="AJ753" s="90"/>
      <c r="AK753" s="90"/>
    </row>
    <row r="754" spans="9:37" x14ac:dyDescent="0.25">
      <c r="I754" s="118" t="s">
        <v>160</v>
      </c>
      <c r="J754" s="90"/>
      <c r="K754" s="90"/>
      <c r="L754" s="90"/>
      <c r="M754" s="90"/>
      <c r="N754" s="90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  <c r="AH754" s="90"/>
      <c r="AI754" s="90"/>
      <c r="AJ754" s="90"/>
      <c r="AK754" s="90"/>
    </row>
    <row r="755" spans="9:37" x14ac:dyDescent="0.25">
      <c r="I755" s="90"/>
      <c r="J755" s="90"/>
      <c r="K755" s="90"/>
      <c r="L755" s="90"/>
      <c r="M755" s="90"/>
      <c r="N755" s="91"/>
      <c r="O755" s="163" t="s">
        <v>97</v>
      </c>
      <c r="P755" s="164"/>
      <c r="Q755" s="165"/>
      <c r="R755" s="90"/>
      <c r="S755" s="90"/>
      <c r="T755" s="163" t="s">
        <v>47</v>
      </c>
      <c r="U755" s="164"/>
      <c r="V755" s="165"/>
      <c r="W755" s="90"/>
      <c r="X755" s="91"/>
      <c r="Y755" s="163" t="s">
        <v>98</v>
      </c>
      <c r="Z755" s="164"/>
      <c r="AA755" s="165"/>
      <c r="AB755" s="90"/>
      <c r="AC755" s="91"/>
      <c r="AD755" s="163" t="s">
        <v>98</v>
      </c>
      <c r="AE755" s="164"/>
      <c r="AF755" s="165"/>
      <c r="AG755" s="90"/>
      <c r="AH755" s="92"/>
      <c r="AI755" s="163" t="s">
        <v>98</v>
      </c>
      <c r="AJ755" s="164"/>
      <c r="AK755" s="165"/>
    </row>
    <row r="756" spans="9:37" x14ac:dyDescent="0.25">
      <c r="I756" s="90"/>
      <c r="J756" s="181" t="s">
        <v>92</v>
      </c>
      <c r="K756" s="182"/>
      <c r="L756" s="183"/>
      <c r="M756" s="90"/>
      <c r="N756" s="91"/>
      <c r="O756" s="103" t="s">
        <v>38</v>
      </c>
      <c r="P756" s="103" t="s">
        <v>39</v>
      </c>
      <c r="Q756" s="103" t="s">
        <v>41</v>
      </c>
      <c r="R756" s="90"/>
      <c r="S756" s="90"/>
      <c r="T756" s="106" t="s">
        <v>48</v>
      </c>
      <c r="U756" s="106" t="s">
        <v>49</v>
      </c>
      <c r="V756" s="106" t="s">
        <v>50</v>
      </c>
      <c r="W756" s="90"/>
      <c r="X756" s="103" t="s">
        <v>38</v>
      </c>
      <c r="Y756" s="103" t="s">
        <v>99</v>
      </c>
      <c r="Z756" s="103" t="s">
        <v>102</v>
      </c>
      <c r="AA756" s="103" t="s">
        <v>103</v>
      </c>
      <c r="AB756" s="90"/>
      <c r="AC756" s="106" t="s">
        <v>39</v>
      </c>
      <c r="AD756" s="106" t="s">
        <v>104</v>
      </c>
      <c r="AE756" s="106" t="s">
        <v>100</v>
      </c>
      <c r="AF756" s="106" t="s">
        <v>105</v>
      </c>
      <c r="AG756" s="90"/>
      <c r="AH756" s="106" t="s">
        <v>41</v>
      </c>
      <c r="AI756" s="106" t="s">
        <v>106</v>
      </c>
      <c r="AJ756" s="106" t="s">
        <v>107</v>
      </c>
      <c r="AK756" s="106" t="s">
        <v>101</v>
      </c>
    </row>
    <row r="757" spans="9:37" x14ac:dyDescent="0.25">
      <c r="I757" s="90"/>
      <c r="J757" s="94">
        <f>(Y737)</f>
        <v>9.7941634643126232E-2</v>
      </c>
      <c r="K757" s="94">
        <f t="shared" ref="K757:K766" si="614">(Z737)</f>
        <v>0.84127815989462673</v>
      </c>
      <c r="L757" s="94">
        <f>(AA737)</f>
        <v>6.0780205462247029E-2</v>
      </c>
      <c r="M757" s="98"/>
      <c r="N757" s="91"/>
      <c r="O757" s="95">
        <f>(J757^2)</f>
        <v>9.5925637965676245E-3</v>
      </c>
      <c r="P757" s="95">
        <f t="shared" ref="P757:P766" si="615">(K757^2)</f>
        <v>0.70774894231568919</v>
      </c>
      <c r="Q757" s="95">
        <f t="shared" ref="Q757:Q766" si="616">(L757^2)</f>
        <v>3.6942333760329638E-3</v>
      </c>
      <c r="R757" s="90"/>
      <c r="S757" s="90"/>
      <c r="T757" s="93">
        <f>(J737)</f>
        <v>8000</v>
      </c>
      <c r="U757" s="93">
        <f t="shared" ref="U757:U766" si="617">(K737)</f>
        <v>5000</v>
      </c>
      <c r="V757" s="93">
        <f t="shared" ref="V757:V766" si="618">(L737)</f>
        <v>1</v>
      </c>
      <c r="W757" s="90"/>
      <c r="X757" s="95">
        <f>(O757)</f>
        <v>9.5925637965676245E-3</v>
      </c>
      <c r="Y757" s="96">
        <f>(X757*T757)</f>
        <v>76.740510372540996</v>
      </c>
      <c r="Z757" s="96">
        <f>(X757*U757)</f>
        <v>47.962818982838122</v>
      </c>
      <c r="AA757" s="96">
        <f>(X757*V757)</f>
        <v>9.5925637965676245E-3</v>
      </c>
      <c r="AB757" s="90"/>
      <c r="AC757" s="94">
        <f>(P757)</f>
        <v>0.70774894231568919</v>
      </c>
      <c r="AD757" s="97">
        <f>(AC757*T757)</f>
        <v>5661.9915385255135</v>
      </c>
      <c r="AE757" s="97">
        <f>(AC757*U757)</f>
        <v>3538.7447115784457</v>
      </c>
      <c r="AF757" s="97">
        <f>(AC757*V757)</f>
        <v>0.70774894231568919</v>
      </c>
      <c r="AG757" s="90"/>
      <c r="AH757" s="95">
        <f>(Q757)</f>
        <v>3.6942333760329638E-3</v>
      </c>
      <c r="AI757" s="95">
        <f>(AH757*T757)</f>
        <v>29.553867008263712</v>
      </c>
      <c r="AJ757" s="95">
        <f>(AH757*U757)</f>
        <v>18.471166880164819</v>
      </c>
      <c r="AK757" s="95">
        <f>(V757*AH757)</f>
        <v>3.6942333760329638E-3</v>
      </c>
    </row>
    <row r="758" spans="9:37" x14ac:dyDescent="0.25">
      <c r="I758" s="90"/>
      <c r="J758" s="94">
        <f t="shared" ref="J758:J766" si="619">(Y738)</f>
        <v>0.45438256075999278</v>
      </c>
      <c r="K758" s="94">
        <f t="shared" si="614"/>
        <v>0.3005048708140044</v>
      </c>
      <c r="L758" s="94">
        <f t="shared" ref="L758:L766" si="620">(AA738)</f>
        <v>0.24511256842600285</v>
      </c>
      <c r="M758" s="98"/>
      <c r="N758" s="91"/>
      <c r="O758" s="95">
        <f t="shared" ref="O758:O766" si="621">(J758^2)</f>
        <v>0.20646351152280853</v>
      </c>
      <c r="P758" s="95">
        <f t="shared" si="615"/>
        <v>9.0303177382941469E-2</v>
      </c>
      <c r="Q758" s="95">
        <f t="shared" si="616"/>
        <v>6.0080171200391927E-2</v>
      </c>
      <c r="R758" s="90"/>
      <c r="S758" s="90"/>
      <c r="T758" s="93">
        <f t="shared" ref="T758:T766" si="622">(J738)</f>
        <v>4000</v>
      </c>
      <c r="U758" s="93">
        <f t="shared" si="617"/>
        <v>3000</v>
      </c>
      <c r="V758" s="93">
        <f t="shared" si="618"/>
        <v>1</v>
      </c>
      <c r="W758" s="90"/>
      <c r="X758" s="95">
        <f t="shared" ref="X758:X766" si="623">(O758)</f>
        <v>0.20646351152280853</v>
      </c>
      <c r="Y758" s="96">
        <f t="shared" ref="Y758:Y766" si="624">(X758*T758)</f>
        <v>825.85404609123418</v>
      </c>
      <c r="Z758" s="96">
        <f t="shared" ref="Z758:Z766" si="625">(X758*U758)</f>
        <v>619.39053456842555</v>
      </c>
      <c r="AA758" s="96">
        <f t="shared" ref="AA758:AA766" si="626">(X758*V758)</f>
        <v>0.20646351152280853</v>
      </c>
      <c r="AB758" s="90"/>
      <c r="AC758" s="94">
        <f t="shared" ref="AC758:AC766" si="627">(P758)</f>
        <v>9.0303177382941469E-2</v>
      </c>
      <c r="AD758" s="97">
        <f t="shared" ref="AD758:AD766" si="628">(AC758*T758)</f>
        <v>361.21270953176588</v>
      </c>
      <c r="AE758" s="97">
        <f t="shared" ref="AE758:AE766" si="629">(AC758*U758)</f>
        <v>270.90953214882438</v>
      </c>
      <c r="AF758" s="97">
        <f t="shared" ref="AF758:AF766" si="630">(AC758*V758)</f>
        <v>9.0303177382941469E-2</v>
      </c>
      <c r="AG758" s="90"/>
      <c r="AH758" s="95">
        <f t="shared" ref="AH758:AH766" si="631">(Q758)</f>
        <v>6.0080171200391927E-2</v>
      </c>
      <c r="AI758" s="95">
        <f t="shared" ref="AI758:AI766" si="632">(AH758*T758)</f>
        <v>240.32068480156769</v>
      </c>
      <c r="AJ758" s="95">
        <f t="shared" ref="AJ758:AJ765" si="633">(AH758*U758)</f>
        <v>180.24051360117579</v>
      </c>
      <c r="AK758" s="95">
        <f t="shared" ref="AK758:AK766" si="634">(V758*AH758)</f>
        <v>6.0080171200391927E-2</v>
      </c>
    </row>
    <row r="759" spans="9:37" x14ac:dyDescent="0.25">
      <c r="I759" s="90"/>
      <c r="J759" s="94">
        <f t="shared" si="619"/>
        <v>0.48745512333243735</v>
      </c>
      <c r="K759" s="94">
        <f t="shared" si="614"/>
        <v>0.38897183517256484</v>
      </c>
      <c r="L759" s="94">
        <f t="shared" si="620"/>
        <v>0.12357304149499794</v>
      </c>
      <c r="M759" s="98"/>
      <c r="N759" s="91"/>
      <c r="O759" s="95">
        <f t="shared" si="621"/>
        <v>0.23761249726304171</v>
      </c>
      <c r="P759" s="95">
        <f t="shared" si="615"/>
        <v>0.15129908855751295</v>
      </c>
      <c r="Q759" s="95">
        <f t="shared" si="616"/>
        <v>1.5270296584324482E-2</v>
      </c>
      <c r="R759" s="90"/>
      <c r="S759" s="90"/>
      <c r="T759" s="93">
        <f t="shared" si="622"/>
        <v>5000</v>
      </c>
      <c r="U759" s="93">
        <f t="shared" si="617"/>
        <v>2000</v>
      </c>
      <c r="V759" s="93">
        <f t="shared" si="618"/>
        <v>1</v>
      </c>
      <c r="W759" s="90"/>
      <c r="X759" s="95">
        <f t="shared" si="623"/>
        <v>0.23761249726304171</v>
      </c>
      <c r="Y759" s="96">
        <f t="shared" si="624"/>
        <v>1188.0624863152086</v>
      </c>
      <c r="Z759" s="96">
        <f t="shared" si="625"/>
        <v>475.22499452608344</v>
      </c>
      <c r="AA759" s="96">
        <f t="shared" si="626"/>
        <v>0.23761249726304171</v>
      </c>
      <c r="AB759" s="90"/>
      <c r="AC759" s="94">
        <f t="shared" si="627"/>
        <v>0.15129908855751295</v>
      </c>
      <c r="AD759" s="97">
        <f t="shared" si="628"/>
        <v>756.4954427875648</v>
      </c>
      <c r="AE759" s="97">
        <f t="shared" si="629"/>
        <v>302.59817711502592</v>
      </c>
      <c r="AF759" s="97">
        <f t="shared" si="630"/>
        <v>0.15129908855751295</v>
      </c>
      <c r="AG759" s="90"/>
      <c r="AH759" s="95">
        <f t="shared" si="631"/>
        <v>1.5270296584324482E-2</v>
      </c>
      <c r="AI759" s="95">
        <f t="shared" si="632"/>
        <v>76.351482921622406</v>
      </c>
      <c r="AJ759" s="95">
        <f t="shared" si="633"/>
        <v>30.540593168648964</v>
      </c>
      <c r="AK759" s="95">
        <f t="shared" si="634"/>
        <v>1.5270296584324482E-2</v>
      </c>
    </row>
    <row r="760" spans="9:37" x14ac:dyDescent="0.25">
      <c r="I760" s="90"/>
      <c r="J760" s="94">
        <f t="shared" si="619"/>
        <v>0.57977371782982323</v>
      </c>
      <c r="K760" s="94">
        <f t="shared" si="614"/>
        <v>5.0464034603600286E-2</v>
      </c>
      <c r="L760" s="94">
        <f t="shared" si="620"/>
        <v>0.36976224756657644</v>
      </c>
      <c r="M760" s="98"/>
      <c r="N760" s="91"/>
      <c r="O760" s="95">
        <f t="shared" si="621"/>
        <v>0.33613756388621546</v>
      </c>
      <c r="P760" s="95">
        <f t="shared" si="615"/>
        <v>2.546618788473367E-3</v>
      </c>
      <c r="Q760" s="95">
        <f t="shared" si="616"/>
        <v>0.13672411972548618</v>
      </c>
      <c r="R760" s="90"/>
      <c r="S760" s="90"/>
      <c r="T760" s="93">
        <f t="shared" si="622"/>
        <v>2000</v>
      </c>
      <c r="U760" s="93">
        <f t="shared" si="617"/>
        <v>1000</v>
      </c>
      <c r="V760" s="93">
        <f t="shared" si="618"/>
        <v>1</v>
      </c>
      <c r="W760" s="90"/>
      <c r="X760" s="95">
        <f t="shared" si="623"/>
        <v>0.33613756388621546</v>
      </c>
      <c r="Y760" s="96">
        <f t="shared" si="624"/>
        <v>672.27512777243089</v>
      </c>
      <c r="Z760" s="96">
        <f t="shared" si="625"/>
        <v>336.13756388621545</v>
      </c>
      <c r="AA760" s="96">
        <f t="shared" si="626"/>
        <v>0.33613756388621546</v>
      </c>
      <c r="AB760" s="90"/>
      <c r="AC760" s="94">
        <f t="shared" si="627"/>
        <v>2.546618788473367E-3</v>
      </c>
      <c r="AD760" s="97">
        <f t="shared" si="628"/>
        <v>5.0932375769467342</v>
      </c>
      <c r="AE760" s="97">
        <f t="shared" si="629"/>
        <v>2.5466187884733671</v>
      </c>
      <c r="AF760" s="97">
        <f t="shared" si="630"/>
        <v>2.546618788473367E-3</v>
      </c>
      <c r="AG760" s="90"/>
      <c r="AH760" s="95">
        <f t="shared" si="631"/>
        <v>0.13672411972548618</v>
      </c>
      <c r="AI760" s="95">
        <f t="shared" si="632"/>
        <v>273.44823945097238</v>
      </c>
      <c r="AJ760" s="95">
        <f t="shared" si="633"/>
        <v>136.72411972548619</v>
      </c>
      <c r="AK760" s="95">
        <f t="shared" si="634"/>
        <v>0.13672411972548618</v>
      </c>
    </row>
    <row r="761" spans="9:37" x14ac:dyDescent="0.25">
      <c r="I761" s="90"/>
      <c r="J761" s="94">
        <f t="shared" si="619"/>
        <v>1.9386927469722232E-2</v>
      </c>
      <c r="K761" s="94">
        <f t="shared" si="614"/>
        <v>4.6763279334012123E-3</v>
      </c>
      <c r="L761" s="94">
        <f t="shared" si="620"/>
        <v>0.97593674459687652</v>
      </c>
      <c r="M761" s="98"/>
      <c r="N761" s="91"/>
      <c r="O761" s="95">
        <f t="shared" si="621"/>
        <v>3.7585295671627047E-4</v>
      </c>
      <c r="P761" s="95">
        <f t="shared" si="615"/>
        <v>2.1868042940708452E-5</v>
      </c>
      <c r="Q761" s="95">
        <f t="shared" si="616"/>
        <v>0.952452529454349</v>
      </c>
      <c r="R761" s="90"/>
      <c r="S761" s="90"/>
      <c r="T761" s="93">
        <f t="shared" si="622"/>
        <v>500</v>
      </c>
      <c r="U761" s="93">
        <f t="shared" si="617"/>
        <v>2000</v>
      </c>
      <c r="V761" s="93">
        <f t="shared" si="618"/>
        <v>1</v>
      </c>
      <c r="W761" s="90"/>
      <c r="X761" s="95">
        <f t="shared" si="623"/>
        <v>3.7585295671627047E-4</v>
      </c>
      <c r="Y761" s="96">
        <f t="shared" si="624"/>
        <v>0.18792647835813522</v>
      </c>
      <c r="Z761" s="96">
        <f t="shared" si="625"/>
        <v>0.7517059134325409</v>
      </c>
      <c r="AA761" s="96">
        <f t="shared" si="626"/>
        <v>3.7585295671627047E-4</v>
      </c>
      <c r="AB761" s="90"/>
      <c r="AC761" s="94">
        <f t="shared" si="627"/>
        <v>2.1868042940708452E-5</v>
      </c>
      <c r="AD761" s="97">
        <f t="shared" si="628"/>
        <v>1.0934021470354226E-2</v>
      </c>
      <c r="AE761" s="97">
        <f t="shared" si="629"/>
        <v>4.3736085881416906E-2</v>
      </c>
      <c r="AF761" s="97">
        <f t="shared" si="630"/>
        <v>2.1868042940708452E-5</v>
      </c>
      <c r="AG761" s="90"/>
      <c r="AH761" s="95">
        <f t="shared" si="631"/>
        <v>0.952452529454349</v>
      </c>
      <c r="AI761" s="95">
        <f t="shared" si="632"/>
        <v>476.22626472717451</v>
      </c>
      <c r="AJ761" s="95">
        <f t="shared" si="633"/>
        <v>1904.905058908698</v>
      </c>
      <c r="AK761" s="95">
        <f t="shared" si="634"/>
        <v>0.952452529454349</v>
      </c>
    </row>
    <row r="762" spans="9:37" x14ac:dyDescent="0.25">
      <c r="I762" s="90"/>
      <c r="J762" s="94">
        <f t="shared" si="619"/>
        <v>2.3056022201014267E-2</v>
      </c>
      <c r="K762" s="94">
        <f t="shared" si="614"/>
        <v>0.96808638234374067</v>
      </c>
      <c r="L762" s="94">
        <f t="shared" si="620"/>
        <v>8.8575954552451777E-3</v>
      </c>
      <c r="M762" s="98"/>
      <c r="N762" s="91"/>
      <c r="O762" s="95">
        <f t="shared" si="621"/>
        <v>5.3158015973366274E-4</v>
      </c>
      <c r="P762" s="95">
        <f t="shared" si="615"/>
        <v>0.93719124367939122</v>
      </c>
      <c r="Q762" s="95">
        <f t="shared" si="616"/>
        <v>7.8456997248780024E-5</v>
      </c>
      <c r="R762" s="90"/>
      <c r="S762" s="90"/>
      <c r="T762" s="93">
        <f t="shared" si="622"/>
        <v>8000</v>
      </c>
      <c r="U762" s="93">
        <f t="shared" si="617"/>
        <v>2000</v>
      </c>
      <c r="V762" s="93">
        <f t="shared" si="618"/>
        <v>1</v>
      </c>
      <c r="W762" s="90"/>
      <c r="X762" s="95">
        <f t="shared" si="623"/>
        <v>5.3158015973366274E-4</v>
      </c>
      <c r="Y762" s="96">
        <f t="shared" si="624"/>
        <v>4.2526412778693023</v>
      </c>
      <c r="Z762" s="96">
        <f t="shared" si="625"/>
        <v>1.0631603194673256</v>
      </c>
      <c r="AA762" s="96">
        <f t="shared" si="626"/>
        <v>5.3158015973366274E-4</v>
      </c>
      <c r="AB762" s="90"/>
      <c r="AC762" s="94">
        <f t="shared" si="627"/>
        <v>0.93719124367939122</v>
      </c>
      <c r="AD762" s="97">
        <f t="shared" si="628"/>
        <v>7497.5299494351293</v>
      </c>
      <c r="AE762" s="97">
        <f t="shared" si="629"/>
        <v>1874.3824873587823</v>
      </c>
      <c r="AF762" s="97">
        <f t="shared" si="630"/>
        <v>0.93719124367939122</v>
      </c>
      <c r="AG762" s="90"/>
      <c r="AH762" s="95">
        <f t="shared" si="631"/>
        <v>7.8456997248780024E-5</v>
      </c>
      <c r="AI762" s="95">
        <f t="shared" si="632"/>
        <v>0.6276559779902402</v>
      </c>
      <c r="AJ762" s="95">
        <f t="shared" si="633"/>
        <v>0.15691399449756005</v>
      </c>
      <c r="AK762" s="95">
        <f t="shared" si="634"/>
        <v>7.8456997248780024E-5</v>
      </c>
    </row>
    <row r="763" spans="9:37" x14ac:dyDescent="0.25">
      <c r="I763" s="90"/>
      <c r="J763" s="94">
        <f t="shared" si="619"/>
        <v>0.60741261293636406</v>
      </c>
      <c r="K763" s="94">
        <f t="shared" si="614"/>
        <v>0.11093114727384089</v>
      </c>
      <c r="L763" s="94">
        <f t="shared" si="620"/>
        <v>0.28165623978979493</v>
      </c>
      <c r="M763" s="98"/>
      <c r="N763" s="91"/>
      <c r="O763" s="95">
        <f t="shared" si="621"/>
        <v>0.3689500823541812</v>
      </c>
      <c r="P763" s="95">
        <f t="shared" si="615"/>
        <v>1.2305719435490577E-2</v>
      </c>
      <c r="Q763" s="95">
        <f t="shared" si="616"/>
        <v>7.9330237412526455E-2</v>
      </c>
      <c r="R763" s="90"/>
      <c r="S763" s="90"/>
      <c r="T763" s="93">
        <f t="shared" si="622"/>
        <v>3000</v>
      </c>
      <c r="U763" s="93">
        <f t="shared" si="617"/>
        <v>2000</v>
      </c>
      <c r="V763" s="93">
        <f t="shared" si="618"/>
        <v>2</v>
      </c>
      <c r="W763" s="90"/>
      <c r="X763" s="95">
        <f t="shared" si="623"/>
        <v>0.3689500823541812</v>
      </c>
      <c r="Y763" s="96">
        <f t="shared" si="624"/>
        <v>1106.8502470625435</v>
      </c>
      <c r="Z763" s="96">
        <f t="shared" si="625"/>
        <v>737.90016470836235</v>
      </c>
      <c r="AA763" s="96">
        <f t="shared" si="626"/>
        <v>0.73790016470836239</v>
      </c>
      <c r="AB763" s="90"/>
      <c r="AC763" s="94">
        <f t="shared" si="627"/>
        <v>1.2305719435490577E-2</v>
      </c>
      <c r="AD763" s="97">
        <f t="shared" si="628"/>
        <v>36.917158306471734</v>
      </c>
      <c r="AE763" s="97">
        <f t="shared" si="629"/>
        <v>24.611438870981154</v>
      </c>
      <c r="AF763" s="97">
        <f t="shared" si="630"/>
        <v>2.4611438870981155E-2</v>
      </c>
      <c r="AG763" s="90"/>
      <c r="AH763" s="95">
        <f t="shared" si="631"/>
        <v>7.9330237412526455E-2</v>
      </c>
      <c r="AI763" s="95">
        <f t="shared" si="632"/>
        <v>237.99071223757937</v>
      </c>
      <c r="AJ763" s="95">
        <f t="shared" si="633"/>
        <v>158.66047482505292</v>
      </c>
      <c r="AK763" s="95">
        <f t="shared" si="634"/>
        <v>0.15866047482505291</v>
      </c>
    </row>
    <row r="764" spans="9:37" x14ac:dyDescent="0.25">
      <c r="I764" s="90"/>
      <c r="J764" s="94">
        <f t="shared" si="619"/>
        <v>2.7217661701710062E-2</v>
      </c>
      <c r="K764" s="94">
        <f t="shared" si="614"/>
        <v>0.96111550331818496</v>
      </c>
      <c r="L764" s="94">
        <f t="shared" si="620"/>
        <v>1.1666834980105022E-2</v>
      </c>
      <c r="M764" s="98"/>
      <c r="N764" s="91"/>
      <c r="O764" s="95">
        <f t="shared" si="621"/>
        <v>7.4080110850873468E-4</v>
      </c>
      <c r="P764" s="95">
        <f t="shared" si="615"/>
        <v>0.92374301071856801</v>
      </c>
      <c r="Q764" s="95">
        <f t="shared" si="616"/>
        <v>1.3611503845300217E-4</v>
      </c>
      <c r="R764" s="90"/>
      <c r="S764" s="90"/>
      <c r="T764" s="93">
        <f t="shared" si="622"/>
        <v>7000</v>
      </c>
      <c r="U764" s="93">
        <f t="shared" si="617"/>
        <v>3000</v>
      </c>
      <c r="V764" s="93">
        <f t="shared" si="618"/>
        <v>1</v>
      </c>
      <c r="W764" s="90"/>
      <c r="X764" s="95">
        <f t="shared" si="623"/>
        <v>7.4080110850873468E-4</v>
      </c>
      <c r="Y764" s="96">
        <f t="shared" si="624"/>
        <v>5.1856077595611429</v>
      </c>
      <c r="Z764" s="96">
        <f t="shared" si="625"/>
        <v>2.2224033255262041</v>
      </c>
      <c r="AA764" s="96">
        <f t="shared" si="626"/>
        <v>7.4080110850873468E-4</v>
      </c>
      <c r="AB764" s="90"/>
      <c r="AC764" s="94">
        <f t="shared" si="627"/>
        <v>0.92374301071856801</v>
      </c>
      <c r="AD764" s="97">
        <f t="shared" si="628"/>
        <v>6466.201075029976</v>
      </c>
      <c r="AE764" s="97">
        <f t="shared" si="629"/>
        <v>2771.2290321557039</v>
      </c>
      <c r="AF764" s="97">
        <f t="shared" si="630"/>
        <v>0.92374301071856801</v>
      </c>
      <c r="AG764" s="90"/>
      <c r="AH764" s="95">
        <f t="shared" si="631"/>
        <v>1.3611503845300217E-4</v>
      </c>
      <c r="AI764" s="95">
        <f t="shared" si="632"/>
        <v>0.95280526917101516</v>
      </c>
      <c r="AJ764" s="95">
        <f t="shared" si="633"/>
        <v>0.40834511535900653</v>
      </c>
      <c r="AK764" s="95">
        <f t="shared" si="634"/>
        <v>1.3611503845300217E-4</v>
      </c>
    </row>
    <row r="765" spans="9:37" x14ac:dyDescent="0.25">
      <c r="I765" s="90"/>
      <c r="J765" s="94">
        <f t="shared" si="619"/>
        <v>5.7971154811878478E-2</v>
      </c>
      <c r="K765" s="94">
        <f t="shared" si="614"/>
        <v>0.92250339157635519</v>
      </c>
      <c r="L765" s="94">
        <f t="shared" si="620"/>
        <v>1.9525453611766375E-2</v>
      </c>
      <c r="M765" s="98"/>
      <c r="N765" s="91"/>
      <c r="O765" s="95">
        <f t="shared" si="621"/>
        <v>3.3606547902227811E-3</v>
      </c>
      <c r="P765" s="95">
        <f t="shared" si="615"/>
        <v>0.85101250746987811</v>
      </c>
      <c r="Q765" s="95">
        <f t="shared" si="616"/>
        <v>3.8124333874524059E-4</v>
      </c>
      <c r="R765" s="90"/>
      <c r="S765" s="90"/>
      <c r="T765" s="93">
        <f t="shared" si="622"/>
        <v>7000</v>
      </c>
      <c r="U765" s="93">
        <f t="shared" si="617"/>
        <v>2000</v>
      </c>
      <c r="V765" s="93">
        <f t="shared" si="618"/>
        <v>1</v>
      </c>
      <c r="W765" s="90"/>
      <c r="X765" s="95">
        <f t="shared" si="623"/>
        <v>3.3606547902227811E-3</v>
      </c>
      <c r="Y765" s="96">
        <f t="shared" si="624"/>
        <v>23.524583531559468</v>
      </c>
      <c r="Z765" s="96">
        <f t="shared" si="625"/>
        <v>6.7213095804455625</v>
      </c>
      <c r="AA765" s="96">
        <f t="shared" si="626"/>
        <v>3.3606547902227811E-3</v>
      </c>
      <c r="AB765" s="90"/>
      <c r="AC765" s="94">
        <f t="shared" si="627"/>
        <v>0.85101250746987811</v>
      </c>
      <c r="AD765" s="97">
        <f t="shared" si="628"/>
        <v>5957.0875522891465</v>
      </c>
      <c r="AE765" s="97">
        <f t="shared" si="629"/>
        <v>1702.0250149397561</v>
      </c>
      <c r="AF765" s="97">
        <f t="shared" si="630"/>
        <v>0.85101250746987811</v>
      </c>
      <c r="AG765" s="90"/>
      <c r="AH765" s="95">
        <f t="shared" si="631"/>
        <v>3.8124333874524059E-4</v>
      </c>
      <c r="AI765" s="95">
        <f t="shared" si="632"/>
        <v>2.6687033712166843</v>
      </c>
      <c r="AJ765" s="95">
        <f t="shared" si="633"/>
        <v>0.76248667749048116</v>
      </c>
      <c r="AK765" s="95">
        <f t="shared" si="634"/>
        <v>3.8124333874524059E-4</v>
      </c>
    </row>
    <row r="766" spans="9:37" x14ac:dyDescent="0.25">
      <c r="I766" s="90"/>
      <c r="J766" s="94">
        <f t="shared" si="619"/>
        <v>0.10316119263389896</v>
      </c>
      <c r="K766" s="94">
        <f t="shared" si="614"/>
        <v>0.84860604261312955</v>
      </c>
      <c r="L766" s="94">
        <f t="shared" si="620"/>
        <v>4.8232764752971433E-2</v>
      </c>
      <c r="M766" s="98"/>
      <c r="N766" s="91"/>
      <c r="O766" s="95">
        <f t="shared" si="621"/>
        <v>1.0642231665648408E-2</v>
      </c>
      <c r="P766" s="95">
        <f t="shared" si="615"/>
        <v>0.72013221555951668</v>
      </c>
      <c r="Q766" s="95">
        <f t="shared" si="616"/>
        <v>2.3263995957154833E-3</v>
      </c>
      <c r="R766" s="90"/>
      <c r="S766" s="90"/>
      <c r="T766" s="93">
        <f t="shared" si="622"/>
        <v>10000</v>
      </c>
      <c r="U766" s="93">
        <f t="shared" si="617"/>
        <v>2000</v>
      </c>
      <c r="V766" s="93">
        <f t="shared" si="618"/>
        <v>1</v>
      </c>
      <c r="W766" s="90"/>
      <c r="X766" s="95">
        <f t="shared" si="623"/>
        <v>1.0642231665648408E-2</v>
      </c>
      <c r="Y766" s="96">
        <f t="shared" si="624"/>
        <v>106.42231665648409</v>
      </c>
      <c r="Z766" s="96">
        <f t="shared" si="625"/>
        <v>21.284463331296816</v>
      </c>
      <c r="AA766" s="96">
        <f t="shared" si="626"/>
        <v>1.0642231665648408E-2</v>
      </c>
      <c r="AB766" s="90"/>
      <c r="AC766" s="94">
        <f t="shared" si="627"/>
        <v>0.72013221555951668</v>
      </c>
      <c r="AD766" s="97">
        <f t="shared" si="628"/>
        <v>7201.3221555951668</v>
      </c>
      <c r="AE766" s="97">
        <f t="shared" si="629"/>
        <v>1440.2644311190334</v>
      </c>
      <c r="AF766" s="97">
        <f t="shared" si="630"/>
        <v>0.72013221555951668</v>
      </c>
      <c r="AG766" s="90"/>
      <c r="AH766" s="95">
        <f t="shared" si="631"/>
        <v>2.3263995957154833E-3</v>
      </c>
      <c r="AI766" s="95">
        <f t="shared" si="632"/>
        <v>23.263995957154833</v>
      </c>
      <c r="AJ766" s="95">
        <f>(AH766*U766)</f>
        <v>4.652799191430967</v>
      </c>
      <c r="AK766" s="95">
        <f t="shared" si="634"/>
        <v>2.3263995957154833E-3</v>
      </c>
    </row>
    <row r="767" spans="9:37" x14ac:dyDescent="0.25">
      <c r="I767" s="90"/>
      <c r="J767" s="98"/>
      <c r="K767" s="90"/>
      <c r="L767" s="90"/>
      <c r="M767" s="90"/>
      <c r="N767" s="112" t="s">
        <v>55</v>
      </c>
      <c r="O767" s="105">
        <f>SUM(O757:O766)</f>
        <v>1.1744073395036445</v>
      </c>
      <c r="P767" s="105">
        <f t="shared" ref="P767:Q767" si="635">SUM(P757:P766)</f>
        <v>4.3963043919504026</v>
      </c>
      <c r="Q767" s="105">
        <f t="shared" si="635"/>
        <v>1.2504738027232734</v>
      </c>
      <c r="R767" s="90"/>
      <c r="S767" s="90"/>
      <c r="T767" s="90"/>
      <c r="U767" s="90"/>
      <c r="V767" s="90"/>
      <c r="W767" s="90"/>
      <c r="X767" s="103" t="s">
        <v>55</v>
      </c>
      <c r="Y767" s="104">
        <f>SUM(Y757:Y766)</f>
        <v>4009.3554933177907</v>
      </c>
      <c r="Z767" s="104">
        <f t="shared" ref="Z767" si="636">SUM(Z757:Z766)</f>
        <v>2248.6591191420925</v>
      </c>
      <c r="AA767" s="104">
        <f>SUM(AA757:AA766)</f>
        <v>1.5433574218578257</v>
      </c>
      <c r="AB767" s="99"/>
      <c r="AC767" s="103" t="s">
        <v>55</v>
      </c>
      <c r="AD767" s="104">
        <f>SUM(AD757:AD766)</f>
        <v>33943.861753099154</v>
      </c>
      <c r="AE767" s="104">
        <f t="shared" ref="AE767:AF767" si="637">SUM(AE757:AE766)</f>
        <v>11927.355180160906</v>
      </c>
      <c r="AF767" s="104">
        <f t="shared" si="637"/>
        <v>4.4086101113858929</v>
      </c>
      <c r="AG767" s="99"/>
      <c r="AH767" s="103" t="s">
        <v>55</v>
      </c>
      <c r="AI767" s="105">
        <f>SUM(AI757:AI766)</f>
        <v>1361.4044117227129</v>
      </c>
      <c r="AJ767" s="105">
        <f t="shared" ref="AJ767:AK767" si="638">SUM(AJ757:AJ766)</f>
        <v>2435.5224720880051</v>
      </c>
      <c r="AK767" s="105">
        <f t="shared" si="638"/>
        <v>1.3298040401357998</v>
      </c>
    </row>
    <row r="771" spans="9:17" x14ac:dyDescent="0.25">
      <c r="I771" s="113" t="s">
        <v>162</v>
      </c>
      <c r="J771" s="107"/>
      <c r="K771" s="107"/>
      <c r="L771" s="107"/>
      <c r="M771" s="107"/>
      <c r="N771" s="107"/>
      <c r="O771" s="107"/>
      <c r="P771" s="107"/>
      <c r="Q771" s="107"/>
    </row>
    <row r="772" spans="9:17" x14ac:dyDescent="0.25">
      <c r="I772" s="113" t="s">
        <v>160</v>
      </c>
      <c r="J772" s="107"/>
      <c r="K772" s="107"/>
      <c r="L772" s="166" t="s">
        <v>69</v>
      </c>
      <c r="M772" s="166"/>
      <c r="N772" s="166"/>
      <c r="O772" s="107"/>
      <c r="P772" s="107"/>
      <c r="Q772" s="107"/>
    </row>
    <row r="773" spans="9:17" x14ac:dyDescent="0.25">
      <c r="I773" s="107"/>
      <c r="J773" s="107"/>
      <c r="K773" s="107"/>
      <c r="L773" s="107"/>
      <c r="M773" s="107"/>
      <c r="N773" s="107"/>
      <c r="O773" s="107"/>
      <c r="P773" s="107"/>
      <c r="Q773" s="107"/>
    </row>
    <row r="774" spans="9:17" x14ac:dyDescent="0.25">
      <c r="I774" s="108"/>
      <c r="J774" s="167" t="s">
        <v>68</v>
      </c>
      <c r="K774" s="168"/>
      <c r="L774" s="169"/>
      <c r="M774" s="107"/>
      <c r="N774" s="108"/>
      <c r="O774" s="167" t="s">
        <v>72</v>
      </c>
      <c r="P774" s="168"/>
      <c r="Q774" s="169"/>
    </row>
    <row r="775" spans="9:17" x14ac:dyDescent="0.25">
      <c r="I775" s="108"/>
      <c r="J775" s="108" t="s">
        <v>38</v>
      </c>
      <c r="K775" s="108" t="s">
        <v>39</v>
      </c>
      <c r="L775" s="108" t="s">
        <v>41</v>
      </c>
      <c r="M775" s="107"/>
      <c r="N775" s="170" t="s">
        <v>64</v>
      </c>
      <c r="O775" s="170" t="s">
        <v>38</v>
      </c>
      <c r="P775" s="170" t="s">
        <v>39</v>
      </c>
      <c r="Q775" s="170" t="s">
        <v>41</v>
      </c>
    </row>
    <row r="776" spans="9:17" x14ac:dyDescent="0.25">
      <c r="I776" s="108" t="s">
        <v>64</v>
      </c>
      <c r="J776" s="109">
        <f>(O767)</f>
        <v>1.1744073395036445</v>
      </c>
      <c r="K776" s="109">
        <f t="shared" ref="K776" si="639">(P767)</f>
        <v>4.3963043919504026</v>
      </c>
      <c r="L776" s="109">
        <f t="shared" ref="L776" si="640">(Q767)</f>
        <v>1.2504738027232734</v>
      </c>
      <c r="M776" s="107"/>
      <c r="N776" s="171"/>
      <c r="O776" s="171"/>
      <c r="P776" s="171"/>
      <c r="Q776" s="171"/>
    </row>
    <row r="777" spans="9:17" x14ac:dyDescent="0.25">
      <c r="I777" s="108" t="s">
        <v>65</v>
      </c>
      <c r="J777" s="110">
        <f>(Y767)</f>
        <v>4009.3554933177907</v>
      </c>
      <c r="K777" s="110">
        <f>(AD767)</f>
        <v>33943.861753099154</v>
      </c>
      <c r="L777" s="110">
        <f>(AA767)</f>
        <v>1.5433574218578257</v>
      </c>
      <c r="M777" s="107"/>
      <c r="N777" s="109">
        <f>(J776)</f>
        <v>1.1744073395036445</v>
      </c>
      <c r="O777" s="67">
        <f>(J777/N777)</f>
        <v>3413.9394045445238</v>
      </c>
      <c r="P777" s="67">
        <f t="shared" ref="P777" si="641">(K777/O777)</f>
        <v>9.942725318414908</v>
      </c>
      <c r="Q777" s="67">
        <f t="shared" ref="Q777" si="642">(L777/P777)</f>
        <v>0.15522478721195038</v>
      </c>
    </row>
    <row r="778" spans="9:17" x14ac:dyDescent="0.25">
      <c r="I778" s="108" t="s">
        <v>66</v>
      </c>
      <c r="J778" s="110">
        <f>(Z767)</f>
        <v>2248.6591191420925</v>
      </c>
      <c r="K778" s="110">
        <f>(AE767)</f>
        <v>11927.355180160906</v>
      </c>
      <c r="L778" s="109">
        <f>(AJ767)</f>
        <v>2435.5224720880051</v>
      </c>
      <c r="M778" s="107"/>
      <c r="N778" s="109">
        <f>(K776)</f>
        <v>4.3963043919504026</v>
      </c>
      <c r="O778" s="67">
        <f>(K777/N778)</f>
        <v>7720.9989861598497</v>
      </c>
      <c r="P778" s="68">
        <f>(K778/N778)</f>
        <v>2713.0412539222252</v>
      </c>
      <c r="Q778" s="68">
        <f>(K779/N778)</f>
        <v>1.0027991054163634</v>
      </c>
    </row>
    <row r="779" spans="9:17" x14ac:dyDescent="0.25">
      <c r="I779" s="108" t="s">
        <v>67</v>
      </c>
      <c r="J779" s="110">
        <f>(AA767)</f>
        <v>1.5433574218578257</v>
      </c>
      <c r="K779" s="110">
        <f>(AF767)</f>
        <v>4.4086101113858929</v>
      </c>
      <c r="L779" s="109">
        <f>(AK767)</f>
        <v>1.3298040401357998</v>
      </c>
      <c r="M779" s="107"/>
      <c r="N779" s="109">
        <f>(L776)</f>
        <v>1.2504738027232734</v>
      </c>
      <c r="O779" s="67">
        <f>(L777/N779)</f>
        <v>1.2342181167623922</v>
      </c>
      <c r="P779" s="68">
        <f>(L778/N779)</f>
        <v>1947.6797249042249</v>
      </c>
      <c r="Q779" s="68">
        <f>(L779/N779)</f>
        <v>1.0634401434398397</v>
      </c>
    </row>
    <row r="780" spans="9:17" x14ac:dyDescent="0.25">
      <c r="I780" s="111"/>
      <c r="J780" s="111"/>
      <c r="K780" s="111"/>
      <c r="L780" s="111"/>
      <c r="M780" s="107"/>
      <c r="N780" s="107"/>
      <c r="O780" s="107"/>
      <c r="P780" s="107"/>
      <c r="Q780" s="107"/>
    </row>
    <row r="784" spans="9:17" x14ac:dyDescent="0.25">
      <c r="I784" s="114" t="s">
        <v>163</v>
      </c>
    </row>
    <row r="785" spans="9:32" x14ac:dyDescent="0.25">
      <c r="I785" s="114" t="s">
        <v>160</v>
      </c>
      <c r="J785" s="152" t="s">
        <v>47</v>
      </c>
      <c r="K785" s="153"/>
      <c r="L785" s="154"/>
      <c r="M785" s="43"/>
      <c r="N785" s="43"/>
      <c r="O785" s="152" t="s">
        <v>72</v>
      </c>
      <c r="P785" s="153"/>
      <c r="Q785" s="154"/>
      <c r="R785" s="43"/>
      <c r="S785" s="43"/>
      <c r="T785" s="152" t="s">
        <v>73</v>
      </c>
      <c r="U785" s="153"/>
      <c r="V785" s="154"/>
      <c r="W785" s="43"/>
      <c r="X785" s="43"/>
      <c r="Y785" s="152" t="s">
        <v>74</v>
      </c>
      <c r="Z785" s="153"/>
      <c r="AA785" s="154"/>
      <c r="AB785" s="55"/>
      <c r="AC785" s="43"/>
      <c r="AD785" s="152" t="s">
        <v>80</v>
      </c>
      <c r="AE785" s="154"/>
      <c r="AF785" s="59"/>
    </row>
    <row r="786" spans="9:32" ht="15.75" thickBot="1" x14ac:dyDescent="0.3">
      <c r="I786" s="43"/>
      <c r="J786" s="44" t="s">
        <v>48</v>
      </c>
      <c r="K786" s="44" t="s">
        <v>49</v>
      </c>
      <c r="L786" s="44" t="s">
        <v>50</v>
      </c>
      <c r="M786" s="43"/>
      <c r="N786" s="43"/>
      <c r="O786" s="43"/>
      <c r="P786" s="43"/>
      <c r="Q786" s="43"/>
      <c r="R786" s="43"/>
      <c r="S786" s="43"/>
      <c r="T786" s="44" t="s">
        <v>38</v>
      </c>
      <c r="U786" s="44" t="s">
        <v>39</v>
      </c>
      <c r="V786" s="44" t="s">
        <v>41</v>
      </c>
      <c r="W786" s="43"/>
      <c r="X786" s="43"/>
      <c r="Y786" s="63" t="s">
        <v>75</v>
      </c>
      <c r="Z786" s="63" t="s">
        <v>76</v>
      </c>
      <c r="AA786" s="63" t="s">
        <v>77</v>
      </c>
      <c r="AB786" s="61" t="s">
        <v>55</v>
      </c>
      <c r="AC786" s="43"/>
      <c r="AD786" s="63" t="s">
        <v>157</v>
      </c>
      <c r="AE786" s="58">
        <f>(AE715)</f>
        <v>93898188.523186296</v>
      </c>
      <c r="AF786" s="42"/>
    </row>
    <row r="787" spans="9:32" ht="16.5" thickTop="1" thickBot="1" x14ac:dyDescent="0.3">
      <c r="I787" s="43"/>
      <c r="J787" s="100">
        <f>(J665)</f>
        <v>8000</v>
      </c>
      <c r="K787" s="100">
        <f t="shared" ref="K787:L787" si="643">(K665)</f>
        <v>5000</v>
      </c>
      <c r="L787" s="100">
        <f t="shared" si="643"/>
        <v>1</v>
      </c>
      <c r="M787" s="43"/>
      <c r="N787" s="63" t="s">
        <v>75</v>
      </c>
      <c r="O787" s="101">
        <f>(O777)</f>
        <v>3413.9394045445238</v>
      </c>
      <c r="P787" s="101">
        <f t="shared" ref="P787:Q787" si="644">(P777)</f>
        <v>9.942725318414908</v>
      </c>
      <c r="Q787" s="101">
        <f t="shared" si="644"/>
        <v>0.15522478721195038</v>
      </c>
      <c r="R787" s="43"/>
      <c r="S787" s="43"/>
      <c r="T787" s="62">
        <f>(O757)</f>
        <v>9.5925637965676245E-3</v>
      </c>
      <c r="U787" s="62">
        <f t="shared" ref="U787:U796" si="645">(P757)</f>
        <v>0.70774894231568919</v>
      </c>
      <c r="V787" s="62">
        <f t="shared" ref="V787:V796" si="646">(Q757)</f>
        <v>3.6942333760329638E-3</v>
      </c>
      <c r="W787" s="43"/>
      <c r="X787" s="43"/>
      <c r="Y787" s="74">
        <f>((J787 - O787)^2 + (K787 - P787)^2 + (L787 - Q787)^2) * T787</f>
        <v>440611.62705598114</v>
      </c>
      <c r="Z787" s="74">
        <f>((J787 -O788)^2 + (K787 - P788)^2 + (L787 - Q788)^2) * U787</f>
        <v>3756746.8656917992</v>
      </c>
      <c r="AA787" s="75">
        <f>((J787 -O789)^2 + (K787 - P789)^2 + (L787 - Q789)^2) * V787</f>
        <v>270775.90273129515</v>
      </c>
      <c r="AB787" s="76">
        <f>SUM(Y787:AA787)</f>
        <v>4468134.3954790747</v>
      </c>
      <c r="AC787" s="43"/>
      <c r="AD787" s="63" t="s">
        <v>164</v>
      </c>
      <c r="AE787" s="102">
        <f>(AB797)</f>
        <v>94039976.688484296</v>
      </c>
      <c r="AF787" s="42"/>
    </row>
    <row r="788" spans="9:32" ht="16.5" thickTop="1" thickBot="1" x14ac:dyDescent="0.3">
      <c r="I788" s="43"/>
      <c r="J788" s="100">
        <f t="shared" ref="J788:L788" si="647">(J666)</f>
        <v>4000</v>
      </c>
      <c r="K788" s="100">
        <f t="shared" si="647"/>
        <v>3000</v>
      </c>
      <c r="L788" s="100">
        <f t="shared" si="647"/>
        <v>1</v>
      </c>
      <c r="M788" s="43"/>
      <c r="N788" s="63" t="s">
        <v>76</v>
      </c>
      <c r="O788" s="101">
        <f t="shared" ref="O788:P788" si="648">(O778)</f>
        <v>7720.9989861598497</v>
      </c>
      <c r="P788" s="101">
        <f t="shared" si="648"/>
        <v>2713.0412539222252</v>
      </c>
      <c r="Q788" s="101">
        <f>(Q778)</f>
        <v>1.0027991054163634</v>
      </c>
      <c r="R788" s="43"/>
      <c r="S788" s="43"/>
      <c r="T788" s="62">
        <f t="shared" ref="T788:T796" si="649">(O758)</f>
        <v>0.20646351152280853</v>
      </c>
      <c r="U788" s="62">
        <f t="shared" si="645"/>
        <v>9.0303177382941469E-2</v>
      </c>
      <c r="V788" s="62">
        <f t="shared" si="646"/>
        <v>6.0080171200391927E-2</v>
      </c>
      <c r="W788" s="43"/>
      <c r="X788" s="43"/>
      <c r="Y788" s="74">
        <f>((J788-O787)^2 + (K788-P787)^2 + (L788-Q787)^2) * T788</f>
        <v>1916788.7090332683</v>
      </c>
      <c r="Z788" s="74">
        <f>((J788 -O788)^2 + (K788 - P788)^2 + (L788 - Q788)^2) * U788</f>
        <v>1257758.7987172292</v>
      </c>
      <c r="AA788" s="75">
        <f>((J788 -O789)^2 + (K788 - P789)^2 + (L788 - Q789)^2) * V788</f>
        <v>1027221.0721849389</v>
      </c>
      <c r="AB788" s="76">
        <f t="shared" ref="AB788:AB796" si="650">SUM(Y788:AA788)</f>
        <v>4201768.5799354361</v>
      </c>
      <c r="AC788" s="43"/>
      <c r="AD788" s="63" t="s">
        <v>165</v>
      </c>
      <c r="AE788" s="58">
        <f>(AE786-AE787)</f>
        <v>-141788.16529799998</v>
      </c>
      <c r="AF788" s="42"/>
    </row>
    <row r="789" spans="9:32" ht="16.5" thickTop="1" thickBot="1" x14ac:dyDescent="0.3">
      <c r="I789" s="43"/>
      <c r="J789" s="100">
        <f t="shared" ref="J789:L789" si="651">(J667)</f>
        <v>5000</v>
      </c>
      <c r="K789" s="100">
        <f t="shared" si="651"/>
        <v>2000</v>
      </c>
      <c r="L789" s="100">
        <f t="shared" si="651"/>
        <v>1</v>
      </c>
      <c r="M789" s="43"/>
      <c r="N789" s="63" t="s">
        <v>77</v>
      </c>
      <c r="O789" s="101">
        <f t="shared" ref="O789:Q789" si="652">(O779)</f>
        <v>1.2342181167623922</v>
      </c>
      <c r="P789" s="101">
        <f t="shared" si="652"/>
        <v>1947.6797249042249</v>
      </c>
      <c r="Q789" s="101">
        <f t="shared" si="652"/>
        <v>1.0634401434398397</v>
      </c>
      <c r="R789" s="43"/>
      <c r="S789" s="43"/>
      <c r="T789" s="62">
        <f t="shared" si="649"/>
        <v>0.23761249726304171</v>
      </c>
      <c r="U789" s="62">
        <f t="shared" si="645"/>
        <v>0.15129908855751295</v>
      </c>
      <c r="V789" s="62">
        <f t="shared" si="646"/>
        <v>1.5270296584324482E-2</v>
      </c>
      <c r="W789" s="43"/>
      <c r="X789" s="43"/>
      <c r="Y789" s="74">
        <f>((J789 - O787)^2 + (K789 - P787)^2 + (L789 -Q787)^2) * T789</f>
        <v>1538758.7825460038</v>
      </c>
      <c r="Z789" s="74">
        <f>((J789 -O788)^2 + (K789 - P788)^2 + (L789 - Q788)^2) * U789</f>
        <v>1197118.2276061415</v>
      </c>
      <c r="AA789" s="75">
        <f>((J789 -O789)^2 + (K789 - P789)^2 + (L789 - Q789)^2) * V789</f>
        <v>381610.77024448419</v>
      </c>
      <c r="AB789" s="76">
        <f t="shared" si="650"/>
        <v>3117487.7803966296</v>
      </c>
      <c r="AC789" s="43"/>
      <c r="AD789" s="43"/>
      <c r="AE789" s="43"/>
      <c r="AF789" s="43"/>
    </row>
    <row r="790" spans="9:32" ht="16.5" thickTop="1" thickBot="1" x14ac:dyDescent="0.3">
      <c r="I790" s="43"/>
      <c r="J790" s="100">
        <f t="shared" ref="J790:L790" si="653">(J668)</f>
        <v>2000</v>
      </c>
      <c r="K790" s="100">
        <f t="shared" si="653"/>
        <v>1000</v>
      </c>
      <c r="L790" s="100">
        <f t="shared" si="653"/>
        <v>1</v>
      </c>
      <c r="M790" s="43"/>
      <c r="N790" s="43"/>
      <c r="O790" s="55"/>
      <c r="P790" s="55"/>
      <c r="Q790" s="55"/>
      <c r="R790" s="43"/>
      <c r="S790" s="43"/>
      <c r="T790" s="62">
        <f t="shared" si="649"/>
        <v>0.33613756388621546</v>
      </c>
      <c r="U790" s="62">
        <f t="shared" si="645"/>
        <v>2.546618788473367E-3</v>
      </c>
      <c r="V790" s="62">
        <f t="shared" si="646"/>
        <v>0.13672411972548618</v>
      </c>
      <c r="W790" s="43"/>
      <c r="X790" s="43"/>
      <c r="Y790" s="74">
        <f>((J790-O787)^2 + (K790-P787)^2 + (L790-Q787)^2) * T790</f>
        <v>1001501.2867089582</v>
      </c>
      <c r="Z790" s="74">
        <f>((J790 -O788)^2 + (K790 - P788)^2 + (L790 - Q788)^2) * U790</f>
        <v>90823.477653478229</v>
      </c>
      <c r="AA790" s="75">
        <f>((J790 -O789)^2 + (K790 - P789)^2 + (L790 - Q789)^2) * V790</f>
        <v>669013.20092873962</v>
      </c>
      <c r="AB790" s="76">
        <f t="shared" si="650"/>
        <v>1761337.965291176</v>
      </c>
      <c r="AC790" s="43"/>
      <c r="AD790" s="43"/>
      <c r="AE790" s="43"/>
      <c r="AF790" s="43"/>
    </row>
    <row r="791" spans="9:32" ht="16.5" thickTop="1" thickBot="1" x14ac:dyDescent="0.3">
      <c r="I791" s="43"/>
      <c r="J791" s="100">
        <f t="shared" ref="J791:L791" si="654">(J669)</f>
        <v>500</v>
      </c>
      <c r="K791" s="100">
        <f t="shared" si="654"/>
        <v>2000</v>
      </c>
      <c r="L791" s="100">
        <f t="shared" si="654"/>
        <v>1</v>
      </c>
      <c r="M791" s="43"/>
      <c r="N791" s="43"/>
      <c r="O791" s="55"/>
      <c r="P791" s="55"/>
      <c r="Q791" s="55"/>
      <c r="R791" s="43"/>
      <c r="S791" s="43"/>
      <c r="T791" s="62">
        <f t="shared" si="649"/>
        <v>3.7585295671627047E-4</v>
      </c>
      <c r="U791" s="62">
        <f t="shared" si="645"/>
        <v>2.1868042940708452E-5</v>
      </c>
      <c r="V791" s="62">
        <f t="shared" si="646"/>
        <v>0.952452529454349</v>
      </c>
      <c r="W791" s="43"/>
      <c r="X791" s="43"/>
      <c r="Y791" s="74">
        <f>((J791 - O787)^2 + (K791 -P787)^2 + (L791 - Q787)^2) * T791</f>
        <v>4679.8848022860939</v>
      </c>
      <c r="Z791" s="74">
        <f>((J791 -O788)^2 + (K791 - P788)^2 + (L791 - Q788)^2) * U791</f>
        <v>1151.3798874636864</v>
      </c>
      <c r="AA791" s="75">
        <f>((J791 -O789)^2 + (K791 - P789)^2 + (L791 - Q789)^AA1323) * V791</f>
        <v>239547.25572282926</v>
      </c>
      <c r="AB791" s="76">
        <f t="shared" si="650"/>
        <v>245378.52041257903</v>
      </c>
      <c r="AC791" s="43"/>
      <c r="AD791" s="152" t="s">
        <v>84</v>
      </c>
      <c r="AE791" s="153"/>
      <c r="AF791" s="154"/>
    </row>
    <row r="792" spans="9:32" ht="16.5" thickTop="1" thickBot="1" x14ac:dyDescent="0.3">
      <c r="I792" s="43"/>
      <c r="J792" s="100">
        <f t="shared" ref="J792:L792" si="655">(J670)</f>
        <v>8000</v>
      </c>
      <c r="K792" s="100">
        <f t="shared" si="655"/>
        <v>2000</v>
      </c>
      <c r="L792" s="100">
        <f t="shared" si="655"/>
        <v>1</v>
      </c>
      <c r="M792" s="43"/>
      <c r="N792" s="43"/>
      <c r="O792" s="55"/>
      <c r="P792" s="55"/>
      <c r="Q792" s="55"/>
      <c r="R792" s="43"/>
      <c r="S792" s="43"/>
      <c r="T792" s="62">
        <f t="shared" si="649"/>
        <v>5.3158015973366274E-4</v>
      </c>
      <c r="U792" s="62">
        <f t="shared" si="645"/>
        <v>0.93719124367939122</v>
      </c>
      <c r="V792" s="62">
        <f t="shared" si="646"/>
        <v>7.8456997248780024E-5</v>
      </c>
      <c r="W792" s="43"/>
      <c r="X792" s="43"/>
      <c r="Y792" s="74">
        <f>((J792-O787)^2 + (K792-P787)^2 + (L792-Q787)^2) * T792</f>
        <v>13285.400436562224</v>
      </c>
      <c r="Z792" s="74">
        <f>((J792 -O788)^2 + (K792 - P788)^2 + (L792 - Q788)^2) * U792</f>
        <v>549446.54392478219</v>
      </c>
      <c r="AA792" s="75">
        <f>((J792 -O789)^2 + (K792 - P789)^2 + (L792 - Q789)^2) * V792</f>
        <v>5019.9133840544227</v>
      </c>
      <c r="AB792" s="76">
        <f t="shared" si="650"/>
        <v>567751.85774539888</v>
      </c>
      <c r="AC792" s="43"/>
      <c r="AD792" s="152" t="s">
        <v>85</v>
      </c>
      <c r="AE792" s="153"/>
      <c r="AF792" s="154"/>
    </row>
    <row r="793" spans="9:32" ht="16.5" thickTop="1" thickBot="1" x14ac:dyDescent="0.3">
      <c r="I793" s="43"/>
      <c r="J793" s="100">
        <f t="shared" ref="J793:L793" si="656">(J671)</f>
        <v>3000</v>
      </c>
      <c r="K793" s="100">
        <f t="shared" si="656"/>
        <v>2000</v>
      </c>
      <c r="L793" s="100">
        <f t="shared" si="656"/>
        <v>2</v>
      </c>
      <c r="M793" s="43"/>
      <c r="N793" s="43"/>
      <c r="O793" s="55"/>
      <c r="P793" s="55"/>
      <c r="Q793" s="55"/>
      <c r="R793" s="43"/>
      <c r="S793" s="43"/>
      <c r="T793" s="62">
        <f t="shared" si="649"/>
        <v>0.3689500823541812</v>
      </c>
      <c r="U793" s="62">
        <f t="shared" si="645"/>
        <v>1.2305719435490577E-2</v>
      </c>
      <c r="V793" s="62">
        <f t="shared" si="646"/>
        <v>7.9330237412526455E-2</v>
      </c>
      <c r="W793" s="43"/>
      <c r="X793" s="43"/>
      <c r="Y793" s="74">
        <f>((J793 - O787)^2 + (K793 - P787)^2 + (L793 - Q787)^2) * T793</f>
        <v>1524382.6396380742</v>
      </c>
      <c r="Z793" s="74">
        <f>((J793 -O788)^2 + (K793 - P788)^2 + (L793 - Q788)^2) * U793</f>
        <v>280524.38283371628</v>
      </c>
      <c r="AA793" s="75">
        <f>((J793 -O789)^2 + (K793 - P789)^2 + (L793 - Q789)^2) * V793</f>
        <v>713602.02172207111</v>
      </c>
      <c r="AB793" s="76">
        <f t="shared" si="650"/>
        <v>2518509.0441938615</v>
      </c>
      <c r="AC793" s="43"/>
      <c r="AD793" s="43"/>
      <c r="AE793" s="43"/>
      <c r="AF793" s="43"/>
    </row>
    <row r="794" spans="9:32" ht="16.5" thickTop="1" thickBot="1" x14ac:dyDescent="0.3">
      <c r="I794" s="43"/>
      <c r="J794" s="100">
        <f t="shared" ref="J794:L794" si="657">(J672)</f>
        <v>7000</v>
      </c>
      <c r="K794" s="100">
        <f t="shared" si="657"/>
        <v>3000</v>
      </c>
      <c r="L794" s="100">
        <f t="shared" si="657"/>
        <v>1</v>
      </c>
      <c r="M794" s="43"/>
      <c r="N794" s="43"/>
      <c r="O794" s="55"/>
      <c r="P794" s="55"/>
      <c r="Q794" s="55"/>
      <c r="R794" s="43"/>
      <c r="S794" s="43"/>
      <c r="T794" s="62">
        <f t="shared" si="649"/>
        <v>7.4080110850873468E-4</v>
      </c>
      <c r="U794" s="62">
        <f t="shared" si="645"/>
        <v>0.92374301071856801</v>
      </c>
      <c r="V794" s="62">
        <f t="shared" si="646"/>
        <v>1.3611503845300217E-4</v>
      </c>
      <c r="W794" s="43"/>
      <c r="X794" s="43"/>
      <c r="Y794" s="74">
        <f>((J794-O787)^2 + (K794-P787)^2 + (L794-Q787)^2) * T794</f>
        <v>16149.667007056914</v>
      </c>
      <c r="Z794" s="74">
        <f>((J794 -O788)^2 + (K794 - P788)^2 + (L794 - Q788)^2) * U794</f>
        <v>556264.05558728974</v>
      </c>
      <c r="AA794" s="75">
        <f>((J794 -O789)^2 + (K794 - P789)^2 + (L794 - Q789)^2) * V794</f>
        <v>6818.015946833204</v>
      </c>
      <c r="AB794" s="76">
        <f t="shared" si="650"/>
        <v>579231.7385411798</v>
      </c>
      <c r="AC794" s="43"/>
      <c r="AD794" s="43"/>
      <c r="AE794" s="43"/>
      <c r="AF794" s="43"/>
    </row>
    <row r="795" spans="9:32" ht="16.5" thickTop="1" thickBot="1" x14ac:dyDescent="0.3">
      <c r="I795" s="43"/>
      <c r="J795" s="100">
        <f t="shared" ref="J795:L795" si="658">(J673)</f>
        <v>7000</v>
      </c>
      <c r="K795" s="100">
        <f t="shared" si="658"/>
        <v>2000</v>
      </c>
      <c r="L795" s="100">
        <f t="shared" si="658"/>
        <v>1</v>
      </c>
      <c r="M795" s="43"/>
      <c r="N795" s="43"/>
      <c r="O795" s="55"/>
      <c r="P795" s="55"/>
      <c r="Q795" s="55"/>
      <c r="R795" s="43"/>
      <c r="S795" s="43"/>
      <c r="T795" s="62">
        <f t="shared" si="649"/>
        <v>3.3606547902227811E-3</v>
      </c>
      <c r="U795" s="62">
        <f t="shared" si="645"/>
        <v>0.85101250746987811</v>
      </c>
      <c r="V795" s="62">
        <f t="shared" si="646"/>
        <v>3.8124333874524059E-4</v>
      </c>
      <c r="W795" s="43"/>
      <c r="X795" s="43"/>
      <c r="Y795" s="74">
        <f>((J795 - O787)^2 + (K795 - P787)^2 + (L795 - Q787)^2) * T795</f>
        <v>56526.748804339433</v>
      </c>
      <c r="Z795" s="74">
        <f>((J795 -O788)^2 + (K795 - P788)^2 + (L795 - Q788)^2) * U795</f>
        <v>875068.39106036979</v>
      </c>
      <c r="AA795" s="75">
        <f>((J795 -O789)^2 + (K795 - P789)^2 + (L795 - Q789)^2) * V795</f>
        <v>18675.380276479056</v>
      </c>
      <c r="AB795" s="76">
        <f t="shared" si="650"/>
        <v>950270.52014118829</v>
      </c>
      <c r="AC795" s="43"/>
      <c r="AD795" s="155" t="s">
        <v>86</v>
      </c>
      <c r="AE795" s="155"/>
      <c r="AF795" s="43"/>
    </row>
    <row r="796" spans="9:32" ht="16.5" thickTop="1" thickBot="1" x14ac:dyDescent="0.3">
      <c r="I796" s="43"/>
      <c r="J796" s="100">
        <f t="shared" ref="J796:L796" si="659">(J674)</f>
        <v>10000</v>
      </c>
      <c r="K796" s="100">
        <f t="shared" si="659"/>
        <v>2000</v>
      </c>
      <c r="L796" s="100">
        <f t="shared" si="659"/>
        <v>1</v>
      </c>
      <c r="M796" s="43"/>
      <c r="N796" s="43"/>
      <c r="O796" s="55"/>
      <c r="P796" s="55"/>
      <c r="Q796" s="55"/>
      <c r="R796" s="43"/>
      <c r="S796" s="43"/>
      <c r="T796" s="62">
        <f t="shared" si="649"/>
        <v>1.0642231665648408E-2</v>
      </c>
      <c r="U796" s="62">
        <f t="shared" si="645"/>
        <v>0.72013221555951668</v>
      </c>
      <c r="V796" s="62">
        <f t="shared" si="646"/>
        <v>2.3263995957154833E-3</v>
      </c>
      <c r="W796" s="43"/>
      <c r="X796" s="43"/>
      <c r="Y796" s="74">
        <f>((J796-O787)^2 + (K796-P787)^2 + (L796-Q787)^2) * T796</f>
        <v>503766.24227941531</v>
      </c>
      <c r="Z796" s="74">
        <f t="shared" ref="Z796" si="660">((J796 -O797)^2 + (K796 - P797)^2 + (L796 - Q797)^2) * U796</f>
        <v>74893751.138321951</v>
      </c>
      <c r="AA796" s="75">
        <f>((J796 -O789)^2 + (K796 - P789)^2 + (L796 - Q789)^2) * V796</f>
        <v>232588.9057464221</v>
      </c>
      <c r="AB796" s="76">
        <f t="shared" si="650"/>
        <v>75630106.286347777</v>
      </c>
      <c r="AC796" s="43"/>
      <c r="AD796" s="155"/>
      <c r="AE796" s="155"/>
      <c r="AF796" s="43"/>
    </row>
    <row r="797" spans="9:32" ht="16.5" thickTop="1" thickBot="1" x14ac:dyDescent="0.3"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72" t="s">
        <v>55</v>
      </c>
      <c r="AB797" s="73">
        <f>SUM(AB787:AB796)</f>
        <v>94039976.688484296</v>
      </c>
      <c r="AC797" s="43"/>
      <c r="AD797" s="155"/>
      <c r="AE797" s="155"/>
      <c r="AF797" s="43"/>
    </row>
    <row r="798" spans="9:32" ht="15.75" thickTop="1" x14ac:dyDescent="0.25">
      <c r="I798" s="43"/>
      <c r="J798" s="43"/>
      <c r="K798" s="43"/>
      <c r="L798" s="43"/>
      <c r="M798" s="156" t="s">
        <v>78</v>
      </c>
      <c r="N798" s="157"/>
      <c r="O798" s="157"/>
      <c r="P798" s="157"/>
      <c r="Q798" s="157"/>
      <c r="R798" s="157"/>
      <c r="S798" s="157"/>
      <c r="T798" s="158"/>
      <c r="U798" s="43"/>
      <c r="V798" s="43"/>
      <c r="W798" s="43"/>
      <c r="X798" s="43"/>
      <c r="Y798" s="43"/>
      <c r="Z798" s="43"/>
      <c r="AA798" s="43"/>
      <c r="AB798" s="43"/>
      <c r="AC798" s="43"/>
      <c r="AD798" s="162" t="s">
        <v>87</v>
      </c>
      <c r="AE798" s="162"/>
      <c r="AF798" s="43"/>
    </row>
    <row r="799" spans="9:32" ht="15.75" thickBot="1" x14ac:dyDescent="0.3">
      <c r="I799" s="43"/>
      <c r="J799" s="43"/>
      <c r="K799" s="43"/>
      <c r="L799" s="43"/>
      <c r="M799" s="159"/>
      <c r="N799" s="160"/>
      <c r="O799" s="160"/>
      <c r="P799" s="160"/>
      <c r="Q799" s="160"/>
      <c r="R799" s="160"/>
      <c r="S799" s="160"/>
      <c r="T799" s="161"/>
      <c r="U799" s="43"/>
      <c r="V799" s="43"/>
      <c r="W799" s="43"/>
      <c r="X799" s="43"/>
      <c r="Y799" s="43"/>
      <c r="Z799" s="43"/>
      <c r="AA799" s="43"/>
      <c r="AB799" s="43"/>
      <c r="AC799" s="43"/>
      <c r="AD799" s="155" t="s">
        <v>88</v>
      </c>
      <c r="AE799" s="155"/>
      <c r="AF799" s="43"/>
    </row>
    <row r="800" spans="9:32" ht="15.75" thickTop="1" x14ac:dyDescent="0.25"/>
    <row r="803" spans="9:27" x14ac:dyDescent="0.25">
      <c r="I803" s="83" t="s">
        <v>166</v>
      </c>
      <c r="J803" s="83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</row>
    <row r="804" spans="9:27" x14ac:dyDescent="0.25">
      <c r="I804" s="83" t="s">
        <v>79</v>
      </c>
      <c r="J804" s="83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</row>
    <row r="805" spans="9:27" x14ac:dyDescent="0.25">
      <c r="I805" s="115" t="s">
        <v>167</v>
      </c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</row>
    <row r="806" spans="9:27" x14ac:dyDescent="0.25"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</row>
    <row r="807" spans="9:27" x14ac:dyDescent="0.25">
      <c r="I807" s="78"/>
      <c r="J807" s="172" t="s">
        <v>47</v>
      </c>
      <c r="K807" s="173"/>
      <c r="L807" s="174"/>
      <c r="M807" s="78"/>
      <c r="N807" s="78"/>
      <c r="O807" s="172" t="s">
        <v>72</v>
      </c>
      <c r="P807" s="173"/>
      <c r="Q807" s="174"/>
      <c r="R807" s="78"/>
      <c r="S807" s="78"/>
      <c r="T807" s="172" t="s">
        <v>90</v>
      </c>
      <c r="U807" s="173"/>
      <c r="V807" s="174"/>
      <c r="W807" s="88"/>
      <c r="X807" s="78"/>
      <c r="Y807" s="172" t="s">
        <v>92</v>
      </c>
      <c r="Z807" s="173"/>
      <c r="AA807" s="174"/>
    </row>
    <row r="808" spans="9:27" x14ac:dyDescent="0.25">
      <c r="I808" s="78"/>
      <c r="J808" s="89" t="s">
        <v>48</v>
      </c>
      <c r="K808" s="89" t="s">
        <v>49</v>
      </c>
      <c r="L808" s="89" t="s">
        <v>50</v>
      </c>
      <c r="M808" s="78"/>
      <c r="N808" s="78"/>
      <c r="O808" s="79"/>
      <c r="P808" s="79"/>
      <c r="Q808" s="79"/>
      <c r="R808" s="78"/>
      <c r="S808" s="78"/>
      <c r="T808" s="87" t="s">
        <v>75</v>
      </c>
      <c r="U808" s="87" t="s">
        <v>76</v>
      </c>
      <c r="V808" s="87" t="s">
        <v>77</v>
      </c>
      <c r="W808" s="87" t="s">
        <v>91</v>
      </c>
      <c r="X808" s="78"/>
      <c r="Y808" s="87" t="s">
        <v>93</v>
      </c>
      <c r="Z808" s="87" t="s">
        <v>94</v>
      </c>
      <c r="AA808" s="87" t="s">
        <v>95</v>
      </c>
    </row>
    <row r="809" spans="9:27" x14ac:dyDescent="0.25">
      <c r="I809" s="78"/>
      <c r="J809" s="79">
        <f>(J737)</f>
        <v>8000</v>
      </c>
      <c r="K809" s="79">
        <f t="shared" ref="K809:L809" si="661">(K737)</f>
        <v>5000</v>
      </c>
      <c r="L809" s="79">
        <f t="shared" si="661"/>
        <v>1</v>
      </c>
      <c r="M809" s="78"/>
      <c r="N809" s="78"/>
      <c r="O809" s="116">
        <f>(O787)</f>
        <v>3413.9394045445238</v>
      </c>
      <c r="P809" s="116">
        <f t="shared" ref="P809:Q809" si="662">(P787)</f>
        <v>9.942725318414908</v>
      </c>
      <c r="Q809" s="116">
        <f t="shared" si="662"/>
        <v>0.15522478721195038</v>
      </c>
      <c r="R809" s="78"/>
      <c r="S809" s="78"/>
      <c r="T809" s="117">
        <f>((J809-O809)^2 + (K809-P809)^2 + (L809-Q809)^2) ^ (-1/(2-1))</f>
        <v>2.1771018301677404E-8</v>
      </c>
      <c r="U809" s="117">
        <f>((J809-O810)^2 + (K809-P810)^2 + (L809-Q810)^2) ^ (-1/(2-1))</f>
        <v>1.8839409936803349E-7</v>
      </c>
      <c r="V809" s="117">
        <f>((J809-O811)^2 + (K809-P811)^2 + (L809-Q811)^2) ^ (-1/(2-1))</f>
        <v>1.3643139359040163E-8</v>
      </c>
      <c r="W809" s="117">
        <f>SUM(T809:V809)</f>
        <v>2.2380825702875105E-7</v>
      </c>
      <c r="X809" s="78"/>
      <c r="Y809" s="122">
        <f>(T809/W809)</f>
        <v>9.727531321098952E-2</v>
      </c>
      <c r="Z809" s="122">
        <f>(U809/W809)</f>
        <v>0.84176563398119775</v>
      </c>
      <c r="AA809" s="123">
        <f>(V809/W809)</f>
        <v>6.0959052807812747E-2</v>
      </c>
    </row>
    <row r="810" spans="9:27" x14ac:dyDescent="0.25">
      <c r="I810" s="78"/>
      <c r="J810" s="79">
        <f t="shared" ref="J810:L810" si="663">(J738)</f>
        <v>4000</v>
      </c>
      <c r="K810" s="79">
        <f t="shared" si="663"/>
        <v>3000</v>
      </c>
      <c r="L810" s="79">
        <f t="shared" si="663"/>
        <v>1</v>
      </c>
      <c r="M810" s="78"/>
      <c r="N810" s="78"/>
      <c r="O810" s="116">
        <f t="shared" ref="O810:Q810" si="664">(O788)</f>
        <v>7720.9989861598497</v>
      </c>
      <c r="P810" s="116">
        <f t="shared" si="664"/>
        <v>2713.0412539222252</v>
      </c>
      <c r="Q810" s="116">
        <f t="shared" si="664"/>
        <v>1.0027991054163634</v>
      </c>
      <c r="R810" s="78"/>
      <c r="S810" s="78"/>
      <c r="T810" s="117">
        <f>((J810-O809)^2 + (K810-P809)^2 + (L810-Q809)^2) ^ (-1/(2-1))</f>
        <v>1.0771323440596556E-7</v>
      </c>
      <c r="U810" s="117">
        <f>((J810-O810)^2 + (K810-P810)^2 + (L810-Q810)^2) ^ (-1/(2-1))</f>
        <v>7.1796895776074424E-8</v>
      </c>
      <c r="V810" s="117">
        <f>((J810-O811)^2 + (K810-P811)^2 + (L810-Q811)^2) ^ (-1/(2-1))</f>
        <v>5.8488063404500727E-8</v>
      </c>
      <c r="W810" s="117">
        <f t="shared" ref="W810:W818" si="665">SUM(T810:V810)</f>
        <v>2.3799819358654069E-7</v>
      </c>
      <c r="X810" s="78"/>
      <c r="Y810" s="122">
        <f t="shared" ref="Y810:Y818" si="666">(T810/W810)</f>
        <v>0.45258005022125924</v>
      </c>
      <c r="Z810" s="122">
        <f t="shared" ref="Z810:Z818" si="667">(U810/W810)</f>
        <v>0.30166991897763162</v>
      </c>
      <c r="AA810" s="123">
        <f t="shared" ref="AA810:AA818" si="668">(V810/W810)</f>
        <v>0.24575003080110921</v>
      </c>
    </row>
    <row r="811" spans="9:27" x14ac:dyDescent="0.25">
      <c r="I811" s="78"/>
      <c r="J811" s="79">
        <f t="shared" ref="J811:L811" si="669">(J739)</f>
        <v>5000</v>
      </c>
      <c r="K811" s="79">
        <f t="shared" si="669"/>
        <v>2000</v>
      </c>
      <c r="L811" s="79">
        <f t="shared" si="669"/>
        <v>1</v>
      </c>
      <c r="M811" s="78"/>
      <c r="N811" s="78"/>
      <c r="O811" s="116">
        <f t="shared" ref="O811:Q811" si="670">(O789)</f>
        <v>1.2342181167623922</v>
      </c>
      <c r="P811" s="116">
        <f t="shared" si="670"/>
        <v>1947.6797249042249</v>
      </c>
      <c r="Q811" s="116">
        <f t="shared" si="670"/>
        <v>1.0634401434398397</v>
      </c>
      <c r="R811" s="78"/>
      <c r="S811" s="78"/>
      <c r="T811" s="117">
        <f>((J811-O809)^2 + (K811-P809)^2 + (L811-Q809)^2) ^ (-1/(2-1))</f>
        <v>1.5441828827120789E-7</v>
      </c>
      <c r="U811" s="117">
        <f>((J811-O810)^2 + (K811-P810)^2 + (L811-Q810)^2) ^ (-1/(2-1))</f>
        <v>1.2638608707851969E-7</v>
      </c>
      <c r="V811" s="117">
        <f>((J811-O811)^2 + (K811-P811)^2 + (L811-Q811)^2) ^ (-1/(2-1))</f>
        <v>4.0015371092753371E-8</v>
      </c>
      <c r="W811" s="117">
        <f t="shared" si="665"/>
        <v>3.2081974644248097E-7</v>
      </c>
      <c r="X811" s="78"/>
      <c r="Y811" s="122">
        <f t="shared" si="666"/>
        <v>0.48132413912649602</v>
      </c>
      <c r="Z811" s="122">
        <f t="shared" si="667"/>
        <v>0.39394734420182942</v>
      </c>
      <c r="AA811" s="123">
        <f t="shared" si="668"/>
        <v>0.12472851667167449</v>
      </c>
    </row>
    <row r="812" spans="9:27" x14ac:dyDescent="0.25">
      <c r="I812" s="78"/>
      <c r="J812" s="79">
        <f t="shared" ref="J812:L812" si="671">(J740)</f>
        <v>2000</v>
      </c>
      <c r="K812" s="79">
        <f t="shared" si="671"/>
        <v>1000</v>
      </c>
      <c r="L812" s="79">
        <f t="shared" si="671"/>
        <v>1</v>
      </c>
      <c r="M812" s="78"/>
      <c r="N812" s="78"/>
      <c r="O812" s="81"/>
      <c r="P812" s="81"/>
      <c r="Q812" s="81"/>
      <c r="R812" s="78"/>
      <c r="S812" s="78"/>
      <c r="T812" s="117">
        <f>((J812-O809)^2 + (K812-P809)^2 + (L812-Q809)^2) ^ (-1/(2-1))</f>
        <v>3.3563368150109914E-7</v>
      </c>
      <c r="U812" s="117">
        <f>((J812-O810)^2 + (K812-P810)^2 + (L812-Q810)^2) ^ (-1/(2-1))</f>
        <v>2.8039212484128439E-8</v>
      </c>
      <c r="V812" s="117">
        <f>((J812-O811)^2 + (K812-P811)^2 + (L812-Q811)^2) ^ (-1/(2-1))</f>
        <v>2.0436684886887522E-7</v>
      </c>
      <c r="W812" s="117">
        <f t="shared" si="665"/>
        <v>5.6803974285410277E-7</v>
      </c>
      <c r="X812" s="78"/>
      <c r="Y812" s="122">
        <f t="shared" si="666"/>
        <v>0.59086302626417531</v>
      </c>
      <c r="Z812" s="122">
        <f t="shared" si="667"/>
        <v>4.9361356906553848E-2</v>
      </c>
      <c r="AA812" s="123">
        <f t="shared" si="668"/>
        <v>0.35977561682927084</v>
      </c>
    </row>
    <row r="813" spans="9:27" x14ac:dyDescent="0.25">
      <c r="I813" s="78"/>
      <c r="J813" s="79">
        <f t="shared" ref="J813:L813" si="672">(J741)</f>
        <v>500</v>
      </c>
      <c r="K813" s="79">
        <f t="shared" si="672"/>
        <v>2000</v>
      </c>
      <c r="L813" s="79">
        <f t="shared" si="672"/>
        <v>1</v>
      </c>
      <c r="M813" s="78"/>
      <c r="N813" s="78"/>
      <c r="O813" s="78"/>
      <c r="P813" s="78"/>
      <c r="Q813" s="78"/>
      <c r="R813" s="78"/>
      <c r="S813" s="78"/>
      <c r="T813" s="117">
        <f>((J813-O809)^2 + (K813-P809)^2 + (L813-Q809)^2) ^ (-1/(2-1))</f>
        <v>8.0312437719122643E-8</v>
      </c>
      <c r="U813" s="117">
        <f>((J813-O810)^2 + (K813-P810)^2 + (L813-Q810)^2) ^ (-1/(2-1))</f>
        <v>1.8992899892389475E-8</v>
      </c>
      <c r="V813" s="117">
        <f>((J813-O811)^2 + (K813-P811)^2 + (L813-Q811)^2) ^ (-1/(2-1))</f>
        <v>3.9760685145626965E-6</v>
      </c>
      <c r="W813" s="117">
        <f t="shared" si="665"/>
        <v>4.0753738521742088E-6</v>
      </c>
      <c r="X813" s="78"/>
      <c r="Y813" s="122">
        <f t="shared" si="666"/>
        <v>1.9706765718260674E-2</v>
      </c>
      <c r="Z813" s="122">
        <f t="shared" si="667"/>
        <v>4.6604067703523147E-3</v>
      </c>
      <c r="AA813" s="123">
        <f t="shared" si="668"/>
        <v>0.97563282751138702</v>
      </c>
    </row>
    <row r="814" spans="9:27" x14ac:dyDescent="0.25">
      <c r="I814" s="78"/>
      <c r="J814" s="79">
        <f t="shared" ref="J814:L814" si="673">(J742)</f>
        <v>8000</v>
      </c>
      <c r="K814" s="79">
        <f t="shared" si="673"/>
        <v>2000</v>
      </c>
      <c r="L814" s="79">
        <f t="shared" si="673"/>
        <v>1</v>
      </c>
      <c r="M814" s="78"/>
      <c r="N814" s="78"/>
      <c r="O814" s="78"/>
      <c r="P814" s="78"/>
      <c r="Q814" s="78"/>
      <c r="R814" s="78"/>
      <c r="S814" s="78"/>
      <c r="T814" s="117">
        <f>((J814-O809)^2 + (K814-P809)^2 + (L814-Q809)^2) ^ (-1/(2-1))</f>
        <v>4.0012355086469357E-8</v>
      </c>
      <c r="U814" s="117">
        <f>((J814-O810)^2 + (K814-P810)^2 + (L814-Q810)^2) ^ (-1/(2-1))</f>
        <v>1.7057004981501717E-6</v>
      </c>
      <c r="V814" s="117">
        <f>((J814-O811)^2 + (K814-P811)^2 + (L814-Q811)^2) ^ (-1/(2-1))</f>
        <v>1.5629153582210382E-8</v>
      </c>
      <c r="W814" s="117">
        <f t="shared" si="665"/>
        <v>1.7613420068188514E-6</v>
      </c>
      <c r="X814" s="78"/>
      <c r="Y814" s="122">
        <f t="shared" si="666"/>
        <v>2.2716970884453846E-2</v>
      </c>
      <c r="Z814" s="122">
        <f t="shared" si="667"/>
        <v>0.96840959424503048</v>
      </c>
      <c r="AA814" s="123">
        <f t="shared" si="668"/>
        <v>8.8734348705156348E-3</v>
      </c>
    </row>
    <row r="815" spans="9:27" x14ac:dyDescent="0.25">
      <c r="I815" s="78"/>
      <c r="J815" s="79">
        <f t="shared" ref="J815:L815" si="674">(J743)</f>
        <v>3000</v>
      </c>
      <c r="K815" s="79">
        <f t="shared" si="674"/>
        <v>2000</v>
      </c>
      <c r="L815" s="79">
        <f t="shared" si="674"/>
        <v>2</v>
      </c>
      <c r="M815" s="78"/>
      <c r="N815" s="78"/>
      <c r="O815" s="78"/>
      <c r="P815" s="78"/>
      <c r="Q815" s="78"/>
      <c r="R815" s="78"/>
      <c r="S815" s="78"/>
      <c r="T815" s="117">
        <f>((J815-O809)^2 + (K815-P809)^2 + (L815-Q809)^2) ^ (-1/(2-1))</f>
        <v>2.4203246137844959E-7</v>
      </c>
      <c r="U815" s="117">
        <f>((J815-O810)^2 + (K815-P810)^2 + (L815-Q810)^2) ^ (-1/(2-1))</f>
        <v>4.3866844340532492E-8</v>
      </c>
      <c r="V815" s="117">
        <f>((J815-O811)^2 + (K815-P811)^2 + (L815-Q811)^2) ^ (-1/(2-1))</f>
        <v>1.1116873971445032E-7</v>
      </c>
      <c r="W815" s="117">
        <f t="shared" si="665"/>
        <v>3.9706804543343242E-7</v>
      </c>
      <c r="X815" s="78"/>
      <c r="Y815" s="122">
        <f t="shared" si="666"/>
        <v>0.60954907896013455</v>
      </c>
      <c r="Z815" s="122">
        <f t="shared" si="667"/>
        <v>0.11047689393551734</v>
      </c>
      <c r="AA815" s="123">
        <f t="shared" si="668"/>
        <v>0.2799740271043481</v>
      </c>
    </row>
    <row r="816" spans="9:27" x14ac:dyDescent="0.25">
      <c r="I816" s="78"/>
      <c r="J816" s="79">
        <f t="shared" ref="J816:L816" si="675">(J744)</f>
        <v>7000</v>
      </c>
      <c r="K816" s="79">
        <f t="shared" si="675"/>
        <v>3000</v>
      </c>
      <c r="L816" s="79">
        <f t="shared" si="675"/>
        <v>1</v>
      </c>
      <c r="M816" s="78"/>
      <c r="N816" s="78"/>
      <c r="O816" s="78"/>
      <c r="P816" s="78"/>
      <c r="Q816" s="78"/>
      <c r="R816" s="78"/>
      <c r="S816" s="78"/>
      <c r="T816" s="117">
        <f>((J816-O809)^2 + (K816-P809)^2 + (L816-Q809)^2) ^ (-1/(2-1))</f>
        <v>4.5870983481270977E-8</v>
      </c>
      <c r="U816" s="117">
        <f>((J816-O810)^2 + (K816-P810)^2 + (L816-Q810)^2) ^ (-1/(2-1))</f>
        <v>1.6606196309831724E-6</v>
      </c>
      <c r="V816" s="117">
        <f>((J816-O811)^2 + (K816-P811)^2 + (L816-Q811)^2) ^ (-1/(2-1))</f>
        <v>1.9964024653861975E-8</v>
      </c>
      <c r="W816" s="117">
        <f t="shared" si="665"/>
        <v>1.7264546391183053E-6</v>
      </c>
      <c r="X816" s="78"/>
      <c r="Y816" s="122">
        <f t="shared" si="666"/>
        <v>2.656946927067666E-2</v>
      </c>
      <c r="Z816" s="122">
        <f t="shared" si="667"/>
        <v>0.96186693432689629</v>
      </c>
      <c r="AA816" s="123">
        <f t="shared" si="668"/>
        <v>1.1563596402427078E-2</v>
      </c>
    </row>
    <row r="817" spans="9:37" x14ac:dyDescent="0.25">
      <c r="I817" s="78"/>
      <c r="J817" s="79">
        <f t="shared" ref="J817:L817" si="676">(J745)</f>
        <v>7000</v>
      </c>
      <c r="K817" s="79">
        <f t="shared" si="676"/>
        <v>2000</v>
      </c>
      <c r="L817" s="79">
        <f t="shared" si="676"/>
        <v>1</v>
      </c>
      <c r="M817" s="78"/>
      <c r="N817" s="78"/>
      <c r="O817" s="78"/>
      <c r="P817" s="78"/>
      <c r="Q817" s="78"/>
      <c r="R817" s="78"/>
      <c r="S817" s="78"/>
      <c r="T817" s="117">
        <f>((J817-O809)^2 + (K817-P809)^2 + (L817-Q809)^2) ^ (-1/(2-1))</f>
        <v>5.9452469163851697E-8</v>
      </c>
      <c r="U817" s="117">
        <f>((J817-O810)^2 + (K817-P810)^2 + (L817-Q810)^2) ^ (-1/(2-1))</f>
        <v>9.7250971028522487E-7</v>
      </c>
      <c r="V817" s="117">
        <f>((J817-O811)^2 + (K817-P811)^2 + (L817-Q811)^2) ^ (-1/(2-1))</f>
        <v>2.0414220920866729E-8</v>
      </c>
      <c r="W817" s="117">
        <f t="shared" si="665"/>
        <v>1.0523764003699431E-6</v>
      </c>
      <c r="X817" s="78"/>
      <c r="Y817" s="122">
        <f t="shared" si="666"/>
        <v>5.6493540849977535E-2</v>
      </c>
      <c r="Z817" s="122">
        <f t="shared" si="667"/>
        <v>0.9241082467673708</v>
      </c>
      <c r="AA817" s="123">
        <f t="shared" si="668"/>
        <v>1.9398212382651769E-2</v>
      </c>
    </row>
    <row r="818" spans="9:37" x14ac:dyDescent="0.25">
      <c r="I818" s="78"/>
      <c r="J818" s="79">
        <f t="shared" ref="J818:L818" si="677">(J746)</f>
        <v>10000</v>
      </c>
      <c r="K818" s="79">
        <f t="shared" si="677"/>
        <v>2000</v>
      </c>
      <c r="L818" s="79">
        <f t="shared" si="677"/>
        <v>1</v>
      </c>
      <c r="M818" s="78"/>
      <c r="N818" s="78"/>
      <c r="O818" s="78"/>
      <c r="P818" s="78"/>
      <c r="Q818" s="78"/>
      <c r="R818" s="78"/>
      <c r="S818" s="78"/>
      <c r="T818" s="117">
        <f>((J818-O809)^2 + (K818-P809)^2 + (L818-Q809)^2) ^ (-1/(2-1))</f>
        <v>2.1125337056121489E-8</v>
      </c>
      <c r="U818" s="117">
        <f>((J818-O810)^2 + (K818-P810)^2 + (L818-Q810)^2) ^ (-1/(2-1))</f>
        <v>1.7536865052383703E-7</v>
      </c>
      <c r="V818" s="117">
        <f>((J818-O811)^2 + (K818-P811)^2 + (L818-Q811)^2) ^ (-1/(2-1))</f>
        <v>1.0002195024090353E-8</v>
      </c>
      <c r="W818" s="117">
        <f t="shared" si="665"/>
        <v>2.0649618260404889E-7</v>
      </c>
      <c r="X818" s="78"/>
      <c r="Y818" s="122">
        <f t="shared" si="666"/>
        <v>0.10230376556950101</v>
      </c>
      <c r="Z818" s="122">
        <f t="shared" si="667"/>
        <v>0.84925855922529037</v>
      </c>
      <c r="AA818" s="123">
        <f t="shared" si="668"/>
        <v>4.8437675205208537E-2</v>
      </c>
    </row>
    <row r="819" spans="9:37" x14ac:dyDescent="0.25"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</row>
    <row r="820" spans="9:37" x14ac:dyDescent="0.25">
      <c r="I820" s="78"/>
      <c r="J820" s="78"/>
      <c r="K820" s="78"/>
      <c r="L820" s="78"/>
      <c r="M820" s="78"/>
      <c r="N820" s="175" t="s">
        <v>109</v>
      </c>
      <c r="O820" s="176"/>
      <c r="P820" s="176"/>
      <c r="Q820" s="176"/>
      <c r="R820" s="176"/>
      <c r="S820" s="177"/>
      <c r="T820" s="78"/>
      <c r="U820" s="78"/>
      <c r="V820" s="78"/>
      <c r="W820" s="78"/>
      <c r="X820" s="78"/>
      <c r="Y820" s="78"/>
      <c r="Z820" s="78"/>
      <c r="AA820" s="78"/>
    </row>
    <row r="821" spans="9:37" x14ac:dyDescent="0.25">
      <c r="I821" s="78"/>
      <c r="J821" s="78"/>
      <c r="K821" s="78"/>
      <c r="L821" s="78"/>
      <c r="M821" s="78"/>
      <c r="N821" s="178"/>
      <c r="O821" s="179"/>
      <c r="P821" s="179"/>
      <c r="Q821" s="179"/>
      <c r="R821" s="179"/>
      <c r="S821" s="180"/>
      <c r="T821" s="78"/>
      <c r="U821" s="78"/>
      <c r="V821" s="78"/>
      <c r="W821" s="78"/>
      <c r="X821" s="78"/>
      <c r="Y821" s="78"/>
      <c r="Z821" s="78"/>
      <c r="AA821" s="78"/>
    </row>
    <row r="825" spans="9:37" x14ac:dyDescent="0.25">
      <c r="I825" s="118" t="s">
        <v>168</v>
      </c>
      <c r="J825" s="90"/>
      <c r="K825" s="90"/>
      <c r="L825" s="90"/>
      <c r="M825" s="90"/>
      <c r="N825" s="90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  <c r="AH825" s="90"/>
      <c r="AI825" s="90"/>
      <c r="AJ825" s="90"/>
      <c r="AK825" s="90"/>
    </row>
    <row r="826" spans="9:37" x14ac:dyDescent="0.25">
      <c r="I826" s="118" t="s">
        <v>167</v>
      </c>
      <c r="J826" s="90"/>
      <c r="K826" s="90"/>
      <c r="L826" s="90"/>
      <c r="M826" s="90"/>
      <c r="N826" s="90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  <c r="AH826" s="90"/>
      <c r="AI826" s="90"/>
      <c r="AJ826" s="90"/>
      <c r="AK826" s="90"/>
    </row>
    <row r="827" spans="9:37" x14ac:dyDescent="0.25">
      <c r="I827" s="90"/>
      <c r="J827" s="90"/>
      <c r="K827" s="90"/>
      <c r="L827" s="90"/>
      <c r="M827" s="90"/>
      <c r="N827" s="91"/>
      <c r="O827" s="163" t="s">
        <v>97</v>
      </c>
      <c r="P827" s="164"/>
      <c r="Q827" s="165"/>
      <c r="R827" s="90"/>
      <c r="S827" s="90"/>
      <c r="T827" s="163" t="s">
        <v>47</v>
      </c>
      <c r="U827" s="164"/>
      <c r="V827" s="165"/>
      <c r="W827" s="90"/>
      <c r="X827" s="91"/>
      <c r="Y827" s="163" t="s">
        <v>98</v>
      </c>
      <c r="Z827" s="164"/>
      <c r="AA827" s="165"/>
      <c r="AB827" s="90"/>
      <c r="AC827" s="91"/>
      <c r="AD827" s="163" t="s">
        <v>98</v>
      </c>
      <c r="AE827" s="164"/>
      <c r="AF827" s="165"/>
      <c r="AG827" s="90"/>
      <c r="AH827" s="92"/>
      <c r="AI827" s="163" t="s">
        <v>98</v>
      </c>
      <c r="AJ827" s="164"/>
      <c r="AK827" s="165"/>
    </row>
    <row r="828" spans="9:37" x14ac:dyDescent="0.25">
      <c r="I828" s="90"/>
      <c r="J828" s="181" t="s">
        <v>92</v>
      </c>
      <c r="K828" s="182"/>
      <c r="L828" s="183"/>
      <c r="M828" s="90"/>
      <c r="N828" s="91"/>
      <c r="O828" s="103" t="s">
        <v>38</v>
      </c>
      <c r="P828" s="103" t="s">
        <v>39</v>
      </c>
      <c r="Q828" s="103" t="s">
        <v>41</v>
      </c>
      <c r="R828" s="90"/>
      <c r="S828" s="90"/>
      <c r="T828" s="106" t="s">
        <v>48</v>
      </c>
      <c r="U828" s="106" t="s">
        <v>49</v>
      </c>
      <c r="V828" s="106" t="s">
        <v>50</v>
      </c>
      <c r="W828" s="90"/>
      <c r="X828" s="103" t="s">
        <v>38</v>
      </c>
      <c r="Y828" s="103" t="s">
        <v>99</v>
      </c>
      <c r="Z828" s="103" t="s">
        <v>102</v>
      </c>
      <c r="AA828" s="103" t="s">
        <v>103</v>
      </c>
      <c r="AB828" s="90"/>
      <c r="AC828" s="106" t="s">
        <v>39</v>
      </c>
      <c r="AD828" s="106" t="s">
        <v>104</v>
      </c>
      <c r="AE828" s="106" t="s">
        <v>100</v>
      </c>
      <c r="AF828" s="106" t="s">
        <v>105</v>
      </c>
      <c r="AG828" s="90"/>
      <c r="AH828" s="106" t="s">
        <v>41</v>
      </c>
      <c r="AI828" s="106" t="s">
        <v>106</v>
      </c>
      <c r="AJ828" s="106" t="s">
        <v>107</v>
      </c>
      <c r="AK828" s="106" t="s">
        <v>101</v>
      </c>
    </row>
    <row r="829" spans="9:37" x14ac:dyDescent="0.25">
      <c r="I829" s="90"/>
      <c r="J829" s="94">
        <f>(Y809)</f>
        <v>9.727531321098952E-2</v>
      </c>
      <c r="K829" s="94">
        <f t="shared" ref="K829:K838" si="678">(Z809)</f>
        <v>0.84176563398119775</v>
      </c>
      <c r="L829" s="94">
        <f>(AA809)</f>
        <v>6.0959052807812747E-2</v>
      </c>
      <c r="M829" s="98"/>
      <c r="N829" s="91"/>
      <c r="O829" s="95">
        <f>(J829^2)</f>
        <v>9.4624865602961124E-3</v>
      </c>
      <c r="P829" s="95">
        <f t="shared" ref="P829:P838" si="679">(K829^2)</f>
        <v>0.70856938255176782</v>
      </c>
      <c r="Q829" s="95">
        <f t="shared" ref="Q829:Q838" si="680">(L829^2)</f>
        <v>3.7160061192257031E-3</v>
      </c>
      <c r="R829" s="90"/>
      <c r="S829" s="90"/>
      <c r="T829" s="93">
        <f>(J809)</f>
        <v>8000</v>
      </c>
      <c r="U829" s="93">
        <f t="shared" ref="U829:U838" si="681">(K809)</f>
        <v>5000</v>
      </c>
      <c r="V829" s="93">
        <f t="shared" ref="V829:V838" si="682">(L809)</f>
        <v>1</v>
      </c>
      <c r="W829" s="90"/>
      <c r="X829" s="95">
        <f>(O829)</f>
        <v>9.4624865602961124E-3</v>
      </c>
      <c r="Y829" s="96">
        <f>(X829*T829)</f>
        <v>75.699892482368895</v>
      </c>
      <c r="Z829" s="96">
        <f>(X829*U829)</f>
        <v>47.312432801480561</v>
      </c>
      <c r="AA829" s="96">
        <f>(X829*V829)</f>
        <v>9.4624865602961124E-3</v>
      </c>
      <c r="AB829" s="90"/>
      <c r="AC829" s="94">
        <f>(P829)</f>
        <v>0.70856938255176782</v>
      </c>
      <c r="AD829" s="97">
        <f>(AC829*T829)</f>
        <v>5668.5550604141426</v>
      </c>
      <c r="AE829" s="97">
        <f>(AC829*U829)</f>
        <v>3542.8469127588392</v>
      </c>
      <c r="AF829" s="97">
        <f>(AC829*V829)</f>
        <v>0.70856938255176782</v>
      </c>
      <c r="AG829" s="90"/>
      <c r="AH829" s="95">
        <f>(Q829)</f>
        <v>3.7160061192257031E-3</v>
      </c>
      <c r="AI829" s="95">
        <f>(AH829*T829)</f>
        <v>29.728048953805626</v>
      </c>
      <c r="AJ829" s="95">
        <f>(AH829*U829)</f>
        <v>18.580030596128516</v>
      </c>
      <c r="AK829" s="95">
        <f>(V829*AH829)</f>
        <v>3.7160061192257031E-3</v>
      </c>
    </row>
    <row r="830" spans="9:37" x14ac:dyDescent="0.25">
      <c r="I830" s="90"/>
      <c r="J830" s="94">
        <f t="shared" ref="J830:J838" si="683">(Y810)</f>
        <v>0.45258005022125924</v>
      </c>
      <c r="K830" s="94">
        <f t="shared" si="678"/>
        <v>0.30166991897763162</v>
      </c>
      <c r="L830" s="94">
        <f t="shared" ref="L830:L838" si="684">(AA810)</f>
        <v>0.24575003080110921</v>
      </c>
      <c r="M830" s="98"/>
      <c r="N830" s="91"/>
      <c r="O830" s="95">
        <f t="shared" ref="O830:O838" si="685">(J830^2)</f>
        <v>0.20482870185827753</v>
      </c>
      <c r="P830" s="95">
        <f t="shared" si="679"/>
        <v>9.1004740015970823E-2</v>
      </c>
      <c r="Q830" s="95">
        <f t="shared" si="680"/>
        <v>6.0393077638746129E-2</v>
      </c>
      <c r="R830" s="90"/>
      <c r="S830" s="90"/>
      <c r="T830" s="93">
        <f t="shared" ref="T830:T838" si="686">(J810)</f>
        <v>4000</v>
      </c>
      <c r="U830" s="93">
        <f t="shared" si="681"/>
        <v>3000</v>
      </c>
      <c r="V830" s="93">
        <f t="shared" si="682"/>
        <v>1</v>
      </c>
      <c r="W830" s="90"/>
      <c r="X830" s="95">
        <f t="shared" ref="X830:X838" si="687">(O830)</f>
        <v>0.20482870185827753</v>
      </c>
      <c r="Y830" s="96">
        <f t="shared" ref="Y830:Y838" si="688">(X830*T830)</f>
        <v>819.3148074331101</v>
      </c>
      <c r="Z830" s="96">
        <f t="shared" ref="Z830:Z838" si="689">(X830*U830)</f>
        <v>614.48610557483255</v>
      </c>
      <c r="AA830" s="96">
        <f t="shared" ref="AA830:AA838" si="690">(X830*V830)</f>
        <v>0.20482870185827753</v>
      </c>
      <c r="AB830" s="90"/>
      <c r="AC830" s="94">
        <f t="shared" ref="AC830:AC838" si="691">(P830)</f>
        <v>9.1004740015970823E-2</v>
      </c>
      <c r="AD830" s="97">
        <f t="shared" ref="AD830:AD838" si="692">(AC830*T830)</f>
        <v>364.0189600638833</v>
      </c>
      <c r="AE830" s="97">
        <f t="shared" ref="AE830:AE838" si="693">(AC830*U830)</f>
        <v>273.01422004791249</v>
      </c>
      <c r="AF830" s="97">
        <f t="shared" ref="AF830:AF838" si="694">(AC830*V830)</f>
        <v>9.1004740015970823E-2</v>
      </c>
      <c r="AG830" s="90"/>
      <c r="AH830" s="95">
        <f t="shared" ref="AH830:AH838" si="695">(Q830)</f>
        <v>6.0393077638746129E-2</v>
      </c>
      <c r="AI830" s="95">
        <f t="shared" ref="AI830:AI838" si="696">(AH830*T830)</f>
        <v>241.57231055498451</v>
      </c>
      <c r="AJ830" s="95">
        <f t="shared" ref="AJ830:AJ837" si="697">(AH830*U830)</f>
        <v>181.17923291623839</v>
      </c>
      <c r="AK830" s="95">
        <f t="shared" ref="AK830:AK838" si="698">(V830*AH830)</f>
        <v>6.0393077638746129E-2</v>
      </c>
    </row>
    <row r="831" spans="9:37" x14ac:dyDescent="0.25">
      <c r="I831" s="90"/>
      <c r="J831" s="94">
        <f t="shared" si="683"/>
        <v>0.48132413912649602</v>
      </c>
      <c r="K831" s="94">
        <f t="shared" si="678"/>
        <v>0.39394734420182942</v>
      </c>
      <c r="L831" s="94">
        <f t="shared" si="684"/>
        <v>0.12472851667167449</v>
      </c>
      <c r="M831" s="98"/>
      <c r="N831" s="91"/>
      <c r="O831" s="95">
        <f t="shared" si="685"/>
        <v>0.2316729269058625</v>
      </c>
      <c r="P831" s="95">
        <f t="shared" si="679"/>
        <v>0.15519451000367465</v>
      </c>
      <c r="Q831" s="95">
        <f t="shared" si="680"/>
        <v>1.5557202871116182E-2</v>
      </c>
      <c r="R831" s="90"/>
      <c r="S831" s="90"/>
      <c r="T831" s="93">
        <f t="shared" si="686"/>
        <v>5000</v>
      </c>
      <c r="U831" s="93">
        <f t="shared" si="681"/>
        <v>2000</v>
      </c>
      <c r="V831" s="93">
        <f t="shared" si="682"/>
        <v>1</v>
      </c>
      <c r="W831" s="90"/>
      <c r="X831" s="95">
        <f t="shared" si="687"/>
        <v>0.2316729269058625</v>
      </c>
      <c r="Y831" s="96">
        <f t="shared" si="688"/>
        <v>1158.3646345293125</v>
      </c>
      <c r="Z831" s="96">
        <f t="shared" si="689"/>
        <v>463.34585381172502</v>
      </c>
      <c r="AA831" s="96">
        <f t="shared" si="690"/>
        <v>0.2316729269058625</v>
      </c>
      <c r="AB831" s="90"/>
      <c r="AC831" s="94">
        <f t="shared" si="691"/>
        <v>0.15519451000367465</v>
      </c>
      <c r="AD831" s="97">
        <f t="shared" si="692"/>
        <v>775.97255001837323</v>
      </c>
      <c r="AE831" s="97">
        <f t="shared" si="693"/>
        <v>310.3890200073493</v>
      </c>
      <c r="AF831" s="97">
        <f t="shared" si="694"/>
        <v>0.15519451000367465</v>
      </c>
      <c r="AG831" s="90"/>
      <c r="AH831" s="95">
        <f t="shared" si="695"/>
        <v>1.5557202871116182E-2</v>
      </c>
      <c r="AI831" s="95">
        <f t="shared" si="696"/>
        <v>77.786014355580903</v>
      </c>
      <c r="AJ831" s="95">
        <f t="shared" si="697"/>
        <v>31.114405742232364</v>
      </c>
      <c r="AK831" s="95">
        <f t="shared" si="698"/>
        <v>1.5557202871116182E-2</v>
      </c>
    </row>
    <row r="832" spans="9:37" x14ac:dyDescent="0.25">
      <c r="I832" s="90"/>
      <c r="J832" s="94">
        <f t="shared" si="683"/>
        <v>0.59086302626417531</v>
      </c>
      <c r="K832" s="94">
        <f t="shared" si="678"/>
        <v>4.9361356906553848E-2</v>
      </c>
      <c r="L832" s="94">
        <f t="shared" si="684"/>
        <v>0.35977561682927084</v>
      </c>
      <c r="M832" s="98"/>
      <c r="N832" s="91"/>
      <c r="O832" s="95">
        <f t="shared" si="685"/>
        <v>0.34911911580605953</v>
      </c>
      <c r="P832" s="95">
        <f t="shared" si="679"/>
        <v>2.4365435556561914E-3</v>
      </c>
      <c r="Q832" s="95">
        <f t="shared" si="680"/>
        <v>0.12943849446488231</v>
      </c>
      <c r="R832" s="90"/>
      <c r="S832" s="90"/>
      <c r="T832" s="93">
        <f t="shared" si="686"/>
        <v>2000</v>
      </c>
      <c r="U832" s="93">
        <f t="shared" si="681"/>
        <v>1000</v>
      </c>
      <c r="V832" s="93">
        <f t="shared" si="682"/>
        <v>1</v>
      </c>
      <c r="W832" s="90"/>
      <c r="X832" s="95">
        <f t="shared" si="687"/>
        <v>0.34911911580605953</v>
      </c>
      <c r="Y832" s="96">
        <f t="shared" si="688"/>
        <v>698.23823161211908</v>
      </c>
      <c r="Z832" s="96">
        <f t="shared" si="689"/>
        <v>349.11911580605954</v>
      </c>
      <c r="AA832" s="96">
        <f t="shared" si="690"/>
        <v>0.34911911580605953</v>
      </c>
      <c r="AB832" s="90"/>
      <c r="AC832" s="94">
        <f t="shared" si="691"/>
        <v>2.4365435556561914E-3</v>
      </c>
      <c r="AD832" s="97">
        <f t="shared" si="692"/>
        <v>4.8730871113123833</v>
      </c>
      <c r="AE832" s="97">
        <f t="shared" si="693"/>
        <v>2.4365435556561916</v>
      </c>
      <c r="AF832" s="97">
        <f t="shared" si="694"/>
        <v>2.4365435556561914E-3</v>
      </c>
      <c r="AG832" s="90"/>
      <c r="AH832" s="95">
        <f t="shared" si="695"/>
        <v>0.12943849446488231</v>
      </c>
      <c r="AI832" s="95">
        <f t="shared" si="696"/>
        <v>258.87698892976465</v>
      </c>
      <c r="AJ832" s="95">
        <f t="shared" si="697"/>
        <v>129.43849446488233</v>
      </c>
      <c r="AK832" s="95">
        <f t="shared" si="698"/>
        <v>0.12943849446488231</v>
      </c>
    </row>
    <row r="833" spans="9:37" x14ac:dyDescent="0.25">
      <c r="I833" s="90"/>
      <c r="J833" s="94">
        <f t="shared" si="683"/>
        <v>1.9706765718260674E-2</v>
      </c>
      <c r="K833" s="94">
        <f t="shared" si="678"/>
        <v>4.6604067703523147E-3</v>
      </c>
      <c r="L833" s="94">
        <f t="shared" si="684"/>
        <v>0.97563282751138702</v>
      </c>
      <c r="M833" s="98"/>
      <c r="N833" s="91"/>
      <c r="O833" s="95">
        <f t="shared" si="685"/>
        <v>3.8835661507441416E-4</v>
      </c>
      <c r="P833" s="95">
        <f t="shared" si="679"/>
        <v>2.1719391265145693E-5</v>
      </c>
      <c r="Q833" s="95">
        <f t="shared" si="680"/>
        <v>0.9518594141178639</v>
      </c>
      <c r="R833" s="90"/>
      <c r="S833" s="90"/>
      <c r="T833" s="93">
        <f t="shared" si="686"/>
        <v>500</v>
      </c>
      <c r="U833" s="93">
        <f t="shared" si="681"/>
        <v>2000</v>
      </c>
      <c r="V833" s="93">
        <f t="shared" si="682"/>
        <v>1</v>
      </c>
      <c r="W833" s="90"/>
      <c r="X833" s="95">
        <f t="shared" si="687"/>
        <v>3.8835661507441416E-4</v>
      </c>
      <c r="Y833" s="96">
        <f t="shared" si="688"/>
        <v>0.19417830753720708</v>
      </c>
      <c r="Z833" s="96">
        <f t="shared" si="689"/>
        <v>0.77671323014882832</v>
      </c>
      <c r="AA833" s="96">
        <f t="shared" si="690"/>
        <v>3.8835661507441416E-4</v>
      </c>
      <c r="AB833" s="90"/>
      <c r="AC833" s="94">
        <f t="shared" si="691"/>
        <v>2.1719391265145693E-5</v>
      </c>
      <c r="AD833" s="97">
        <f t="shared" si="692"/>
        <v>1.0859695632572847E-2</v>
      </c>
      <c r="AE833" s="97">
        <f t="shared" si="693"/>
        <v>4.3438782530291389E-2</v>
      </c>
      <c r="AF833" s="97">
        <f t="shared" si="694"/>
        <v>2.1719391265145693E-5</v>
      </c>
      <c r="AG833" s="90"/>
      <c r="AH833" s="95">
        <f t="shared" si="695"/>
        <v>0.9518594141178639</v>
      </c>
      <c r="AI833" s="95">
        <f t="shared" si="696"/>
        <v>475.92970705893197</v>
      </c>
      <c r="AJ833" s="95">
        <f t="shared" si="697"/>
        <v>1903.7188282357279</v>
      </c>
      <c r="AK833" s="95">
        <f t="shared" si="698"/>
        <v>0.9518594141178639</v>
      </c>
    </row>
    <row r="834" spans="9:37" x14ac:dyDescent="0.25">
      <c r="I834" s="90"/>
      <c r="J834" s="94">
        <f t="shared" si="683"/>
        <v>2.2716970884453846E-2</v>
      </c>
      <c r="K834" s="94">
        <f t="shared" si="678"/>
        <v>0.96840959424503048</v>
      </c>
      <c r="L834" s="94">
        <f t="shared" si="684"/>
        <v>8.8734348705156348E-3</v>
      </c>
      <c r="M834" s="98"/>
      <c r="N834" s="91"/>
      <c r="O834" s="95">
        <f t="shared" si="685"/>
        <v>5.1606076616512379E-4</v>
      </c>
      <c r="P834" s="95">
        <f t="shared" si="679"/>
        <v>0.93781714222582457</v>
      </c>
      <c r="Q834" s="95">
        <f t="shared" si="680"/>
        <v>7.8737846401282817E-5</v>
      </c>
      <c r="R834" s="90"/>
      <c r="S834" s="90"/>
      <c r="T834" s="93">
        <f t="shared" si="686"/>
        <v>8000</v>
      </c>
      <c r="U834" s="93">
        <f t="shared" si="681"/>
        <v>2000</v>
      </c>
      <c r="V834" s="93">
        <f t="shared" si="682"/>
        <v>1</v>
      </c>
      <c r="W834" s="90"/>
      <c r="X834" s="95">
        <f t="shared" si="687"/>
        <v>5.1606076616512379E-4</v>
      </c>
      <c r="Y834" s="96">
        <f t="shared" si="688"/>
        <v>4.12848612932099</v>
      </c>
      <c r="Z834" s="96">
        <f t="shared" si="689"/>
        <v>1.0321215323302475</v>
      </c>
      <c r="AA834" s="96">
        <f t="shared" si="690"/>
        <v>5.1606076616512379E-4</v>
      </c>
      <c r="AB834" s="90"/>
      <c r="AC834" s="94">
        <f t="shared" si="691"/>
        <v>0.93781714222582457</v>
      </c>
      <c r="AD834" s="97">
        <f t="shared" si="692"/>
        <v>7502.5371378065965</v>
      </c>
      <c r="AE834" s="97">
        <f t="shared" si="693"/>
        <v>1875.6342844516491</v>
      </c>
      <c r="AF834" s="97">
        <f t="shared" si="694"/>
        <v>0.93781714222582457</v>
      </c>
      <c r="AG834" s="90"/>
      <c r="AH834" s="95">
        <f t="shared" si="695"/>
        <v>7.8737846401282817E-5</v>
      </c>
      <c r="AI834" s="95">
        <f t="shared" si="696"/>
        <v>0.6299027712102625</v>
      </c>
      <c r="AJ834" s="95">
        <f t="shared" si="697"/>
        <v>0.15747569280256563</v>
      </c>
      <c r="AK834" s="95">
        <f t="shared" si="698"/>
        <v>7.8737846401282817E-5</v>
      </c>
    </row>
    <row r="835" spans="9:37" x14ac:dyDescent="0.25">
      <c r="I835" s="90"/>
      <c r="J835" s="94">
        <f t="shared" si="683"/>
        <v>0.60954907896013455</v>
      </c>
      <c r="K835" s="94">
        <f t="shared" si="678"/>
        <v>0.11047689393551734</v>
      </c>
      <c r="L835" s="94">
        <f t="shared" si="684"/>
        <v>0.2799740271043481</v>
      </c>
      <c r="M835" s="98"/>
      <c r="N835" s="91"/>
      <c r="O835" s="95">
        <f t="shared" si="685"/>
        <v>0.37155007966114834</v>
      </c>
      <c r="P835" s="95">
        <f t="shared" si="679"/>
        <v>1.2205144093639547E-2</v>
      </c>
      <c r="Q835" s="95">
        <f t="shared" si="680"/>
        <v>7.838545585302624E-2</v>
      </c>
      <c r="R835" s="90"/>
      <c r="S835" s="90"/>
      <c r="T835" s="93">
        <f t="shared" si="686"/>
        <v>3000</v>
      </c>
      <c r="U835" s="93">
        <f t="shared" si="681"/>
        <v>2000</v>
      </c>
      <c r="V835" s="93">
        <f t="shared" si="682"/>
        <v>2</v>
      </c>
      <c r="W835" s="90"/>
      <c r="X835" s="95">
        <f t="shared" si="687"/>
        <v>0.37155007966114834</v>
      </c>
      <c r="Y835" s="96">
        <f t="shared" si="688"/>
        <v>1114.650238983445</v>
      </c>
      <c r="Z835" s="96">
        <f t="shared" si="689"/>
        <v>743.10015932229669</v>
      </c>
      <c r="AA835" s="96">
        <f t="shared" si="690"/>
        <v>0.74310015932229667</v>
      </c>
      <c r="AB835" s="90"/>
      <c r="AC835" s="94">
        <f t="shared" si="691"/>
        <v>1.2205144093639547E-2</v>
      </c>
      <c r="AD835" s="97">
        <f t="shared" si="692"/>
        <v>36.61543228091864</v>
      </c>
      <c r="AE835" s="97">
        <f t="shared" si="693"/>
        <v>24.410288187279093</v>
      </c>
      <c r="AF835" s="97">
        <f t="shared" si="694"/>
        <v>2.4410288187279094E-2</v>
      </c>
      <c r="AG835" s="90"/>
      <c r="AH835" s="95">
        <f t="shared" si="695"/>
        <v>7.838545585302624E-2</v>
      </c>
      <c r="AI835" s="95">
        <f t="shared" si="696"/>
        <v>235.15636755907872</v>
      </c>
      <c r="AJ835" s="95">
        <f t="shared" si="697"/>
        <v>156.77091170605249</v>
      </c>
      <c r="AK835" s="95">
        <f t="shared" si="698"/>
        <v>0.15677091170605248</v>
      </c>
    </row>
    <row r="836" spans="9:37" x14ac:dyDescent="0.25">
      <c r="I836" s="90"/>
      <c r="J836" s="94">
        <f t="shared" si="683"/>
        <v>2.656946927067666E-2</v>
      </c>
      <c r="K836" s="94">
        <f t="shared" si="678"/>
        <v>0.96186693432689629</v>
      </c>
      <c r="L836" s="94">
        <f t="shared" si="684"/>
        <v>1.1563596402427078E-2</v>
      </c>
      <c r="M836" s="98"/>
      <c r="N836" s="91"/>
      <c r="O836" s="95">
        <f t="shared" si="685"/>
        <v>7.0593669732543134E-4</v>
      </c>
      <c r="P836" s="95">
        <f t="shared" si="679"/>
        <v>0.92518799935142182</v>
      </c>
      <c r="Q836" s="95">
        <f t="shared" si="680"/>
        <v>1.3371676175822448E-4</v>
      </c>
      <c r="R836" s="90"/>
      <c r="S836" s="90"/>
      <c r="T836" s="93">
        <f t="shared" si="686"/>
        <v>7000</v>
      </c>
      <c r="U836" s="93">
        <f t="shared" si="681"/>
        <v>3000</v>
      </c>
      <c r="V836" s="93">
        <f t="shared" si="682"/>
        <v>1</v>
      </c>
      <c r="W836" s="90"/>
      <c r="X836" s="95">
        <f t="shared" si="687"/>
        <v>7.0593669732543134E-4</v>
      </c>
      <c r="Y836" s="96">
        <f t="shared" si="688"/>
        <v>4.9415568812780197</v>
      </c>
      <c r="Z836" s="96">
        <f t="shared" si="689"/>
        <v>2.1178100919762941</v>
      </c>
      <c r="AA836" s="96">
        <f t="shared" si="690"/>
        <v>7.0593669732543134E-4</v>
      </c>
      <c r="AB836" s="90"/>
      <c r="AC836" s="94">
        <f t="shared" si="691"/>
        <v>0.92518799935142182</v>
      </c>
      <c r="AD836" s="97">
        <f t="shared" si="692"/>
        <v>6476.3159954599523</v>
      </c>
      <c r="AE836" s="97">
        <f t="shared" si="693"/>
        <v>2775.5639980542655</v>
      </c>
      <c r="AF836" s="97">
        <f t="shared" si="694"/>
        <v>0.92518799935142182</v>
      </c>
      <c r="AG836" s="90"/>
      <c r="AH836" s="95">
        <f t="shared" si="695"/>
        <v>1.3371676175822448E-4</v>
      </c>
      <c r="AI836" s="95">
        <f t="shared" si="696"/>
        <v>0.93601733230757134</v>
      </c>
      <c r="AJ836" s="95">
        <f t="shared" si="697"/>
        <v>0.40115028527467345</v>
      </c>
      <c r="AK836" s="95">
        <f t="shared" si="698"/>
        <v>1.3371676175822448E-4</v>
      </c>
    </row>
    <row r="837" spans="9:37" x14ac:dyDescent="0.25">
      <c r="I837" s="90"/>
      <c r="J837" s="94">
        <f t="shared" si="683"/>
        <v>5.6493540849977535E-2</v>
      </c>
      <c r="K837" s="94">
        <f t="shared" si="678"/>
        <v>0.9241082467673708</v>
      </c>
      <c r="L837" s="94">
        <f t="shared" si="684"/>
        <v>1.9398212382651769E-2</v>
      </c>
      <c r="M837" s="98"/>
      <c r="N837" s="91"/>
      <c r="O837" s="95">
        <f t="shared" si="685"/>
        <v>3.1915201577680805E-3</v>
      </c>
      <c r="P837" s="95">
        <f t="shared" si="679"/>
        <v>0.85397605174346392</v>
      </c>
      <c r="Q837" s="95">
        <f t="shared" si="680"/>
        <v>3.7629064364246446E-4</v>
      </c>
      <c r="R837" s="90"/>
      <c r="S837" s="90"/>
      <c r="T837" s="93">
        <f t="shared" si="686"/>
        <v>7000</v>
      </c>
      <c r="U837" s="93">
        <f t="shared" si="681"/>
        <v>2000</v>
      </c>
      <c r="V837" s="93">
        <f t="shared" si="682"/>
        <v>1</v>
      </c>
      <c r="W837" s="90"/>
      <c r="X837" s="95">
        <f t="shared" si="687"/>
        <v>3.1915201577680805E-3</v>
      </c>
      <c r="Y837" s="96">
        <f t="shared" si="688"/>
        <v>22.340641104376562</v>
      </c>
      <c r="Z837" s="96">
        <f t="shared" si="689"/>
        <v>6.383040315536161</v>
      </c>
      <c r="AA837" s="96">
        <f t="shared" si="690"/>
        <v>3.1915201577680805E-3</v>
      </c>
      <c r="AB837" s="90"/>
      <c r="AC837" s="94">
        <f t="shared" si="691"/>
        <v>0.85397605174346392</v>
      </c>
      <c r="AD837" s="97">
        <f t="shared" si="692"/>
        <v>5977.8323622042471</v>
      </c>
      <c r="AE837" s="97">
        <f t="shared" si="693"/>
        <v>1707.9521034869279</v>
      </c>
      <c r="AF837" s="97">
        <f t="shared" si="694"/>
        <v>0.85397605174346392</v>
      </c>
      <c r="AG837" s="90"/>
      <c r="AH837" s="95">
        <f t="shared" si="695"/>
        <v>3.7629064364246446E-4</v>
      </c>
      <c r="AI837" s="95">
        <f t="shared" si="696"/>
        <v>2.6340345054972514</v>
      </c>
      <c r="AJ837" s="95">
        <f t="shared" si="697"/>
        <v>0.7525812872849289</v>
      </c>
      <c r="AK837" s="95">
        <f t="shared" si="698"/>
        <v>3.7629064364246446E-4</v>
      </c>
    </row>
    <row r="838" spans="9:37" x14ac:dyDescent="0.25">
      <c r="I838" s="90"/>
      <c r="J838" s="94">
        <f t="shared" si="683"/>
        <v>0.10230376556950101</v>
      </c>
      <c r="K838" s="94">
        <f t="shared" si="678"/>
        <v>0.84925855922529037</v>
      </c>
      <c r="L838" s="94">
        <f t="shared" si="684"/>
        <v>4.8437675205208537E-2</v>
      </c>
      <c r="M838" s="98"/>
      <c r="N838" s="91"/>
      <c r="O838" s="95">
        <f t="shared" si="685"/>
        <v>1.0466060449699419E-2</v>
      </c>
      <c r="P838" s="95">
        <f t="shared" si="679"/>
        <v>0.72124010041741604</v>
      </c>
      <c r="Q838" s="95">
        <f t="shared" si="680"/>
        <v>2.346208379285274E-3</v>
      </c>
      <c r="R838" s="90"/>
      <c r="S838" s="90"/>
      <c r="T838" s="93">
        <f t="shared" si="686"/>
        <v>10000</v>
      </c>
      <c r="U838" s="93">
        <f t="shared" si="681"/>
        <v>2000</v>
      </c>
      <c r="V838" s="93">
        <f t="shared" si="682"/>
        <v>1</v>
      </c>
      <c r="W838" s="90"/>
      <c r="X838" s="95">
        <f t="shared" si="687"/>
        <v>1.0466060449699419E-2</v>
      </c>
      <c r="Y838" s="96">
        <f t="shared" si="688"/>
        <v>104.6606044969942</v>
      </c>
      <c r="Z838" s="96">
        <f t="shared" si="689"/>
        <v>20.932120899398839</v>
      </c>
      <c r="AA838" s="96">
        <f t="shared" si="690"/>
        <v>1.0466060449699419E-2</v>
      </c>
      <c r="AB838" s="90"/>
      <c r="AC838" s="94">
        <f t="shared" si="691"/>
        <v>0.72124010041741604</v>
      </c>
      <c r="AD838" s="97">
        <f t="shared" si="692"/>
        <v>7212.4010041741603</v>
      </c>
      <c r="AE838" s="97">
        <f t="shared" si="693"/>
        <v>1442.480200834832</v>
      </c>
      <c r="AF838" s="97">
        <f t="shared" si="694"/>
        <v>0.72124010041741604</v>
      </c>
      <c r="AG838" s="90"/>
      <c r="AH838" s="95">
        <f t="shared" si="695"/>
        <v>2.346208379285274E-3</v>
      </c>
      <c r="AI838" s="95">
        <f t="shared" si="696"/>
        <v>23.462083792852741</v>
      </c>
      <c r="AJ838" s="95">
        <f>(AH838*U838)</f>
        <v>4.6924167585705483</v>
      </c>
      <c r="AK838" s="95">
        <f t="shared" si="698"/>
        <v>2.346208379285274E-3</v>
      </c>
    </row>
    <row r="839" spans="9:37" x14ac:dyDescent="0.25">
      <c r="I839" s="90"/>
      <c r="J839" s="98"/>
      <c r="K839" s="90"/>
      <c r="L839" s="90"/>
      <c r="M839" s="90"/>
      <c r="N839" s="112" t="s">
        <v>55</v>
      </c>
      <c r="O839" s="105">
        <f>SUM(O829:O838)</f>
        <v>1.1819012454776765</v>
      </c>
      <c r="P839" s="105">
        <f t="shared" ref="P839:Q839" si="699">SUM(P829:P838)</f>
        <v>4.4076533333501011</v>
      </c>
      <c r="Q839" s="105">
        <f t="shared" si="699"/>
        <v>1.2422846046959477</v>
      </c>
      <c r="R839" s="90"/>
      <c r="S839" s="90"/>
      <c r="T839" s="90"/>
      <c r="U839" s="90"/>
      <c r="V839" s="90"/>
      <c r="W839" s="90"/>
      <c r="X839" s="103" t="s">
        <v>55</v>
      </c>
      <c r="Y839" s="104">
        <f>SUM(Y829:Y838)</f>
        <v>4002.5332719598623</v>
      </c>
      <c r="Z839" s="104">
        <f t="shared" ref="Z839" si="700">SUM(Z829:Z838)</f>
        <v>2248.605473385785</v>
      </c>
      <c r="AA839" s="104">
        <f>SUM(AA829:AA838)</f>
        <v>1.5534513251388249</v>
      </c>
      <c r="AB839" s="99"/>
      <c r="AC839" s="103" t="s">
        <v>55</v>
      </c>
      <c r="AD839" s="104">
        <f>SUM(AD829:AD838)</f>
        <v>34019.132449229219</v>
      </c>
      <c r="AE839" s="104">
        <f t="shared" ref="AE839:AF839" si="701">SUM(AE829:AE838)</f>
        <v>11954.771010167242</v>
      </c>
      <c r="AF839" s="104">
        <f t="shared" si="701"/>
        <v>4.4198584774437411</v>
      </c>
      <c r="AG839" s="99"/>
      <c r="AH839" s="103" t="s">
        <v>55</v>
      </c>
      <c r="AI839" s="105">
        <f>SUM(AI829:AI838)</f>
        <v>1346.7114758140142</v>
      </c>
      <c r="AJ839" s="105">
        <f t="shared" ref="AJ839:AK839" si="702">SUM(AJ829:AJ838)</f>
        <v>2426.8055276851951</v>
      </c>
      <c r="AK839" s="105">
        <f t="shared" si="702"/>
        <v>1.3206700605489741</v>
      </c>
    </row>
    <row r="843" spans="9:37" x14ac:dyDescent="0.25">
      <c r="I843" s="113" t="s">
        <v>169</v>
      </c>
      <c r="J843" s="107"/>
      <c r="K843" s="107"/>
      <c r="L843" s="107"/>
      <c r="M843" s="107"/>
      <c r="N843" s="107"/>
      <c r="O843" s="107"/>
      <c r="P843" s="107"/>
      <c r="Q843" s="107"/>
    </row>
    <row r="844" spans="9:37" x14ac:dyDescent="0.25">
      <c r="I844" s="113" t="s">
        <v>167</v>
      </c>
      <c r="J844" s="107"/>
      <c r="K844" s="107"/>
      <c r="L844" s="166" t="s">
        <v>69</v>
      </c>
      <c r="M844" s="166"/>
      <c r="N844" s="166"/>
      <c r="O844" s="107"/>
      <c r="P844" s="107"/>
      <c r="Q844" s="107"/>
    </row>
    <row r="845" spans="9:37" x14ac:dyDescent="0.25">
      <c r="I845" s="107"/>
      <c r="J845" s="107"/>
      <c r="K845" s="107"/>
      <c r="L845" s="107"/>
      <c r="M845" s="107"/>
      <c r="N845" s="107"/>
      <c r="O845" s="107"/>
      <c r="P845" s="107"/>
      <c r="Q845" s="107"/>
    </row>
    <row r="846" spans="9:37" x14ac:dyDescent="0.25">
      <c r="I846" s="108"/>
      <c r="J846" s="167" t="s">
        <v>68</v>
      </c>
      <c r="K846" s="168"/>
      <c r="L846" s="169"/>
      <c r="M846" s="107"/>
      <c r="N846" s="108"/>
      <c r="O846" s="167" t="s">
        <v>72</v>
      </c>
      <c r="P846" s="168"/>
      <c r="Q846" s="169"/>
    </row>
    <row r="847" spans="9:37" x14ac:dyDescent="0.25">
      <c r="I847" s="108"/>
      <c r="J847" s="108" t="s">
        <v>38</v>
      </c>
      <c r="K847" s="108" t="s">
        <v>39</v>
      </c>
      <c r="L847" s="108" t="s">
        <v>41</v>
      </c>
      <c r="M847" s="107"/>
      <c r="N847" s="170" t="s">
        <v>64</v>
      </c>
      <c r="O847" s="170" t="s">
        <v>38</v>
      </c>
      <c r="P847" s="170" t="s">
        <v>39</v>
      </c>
      <c r="Q847" s="170" t="s">
        <v>41</v>
      </c>
    </row>
    <row r="848" spans="9:37" x14ac:dyDescent="0.25">
      <c r="I848" s="108" t="s">
        <v>64</v>
      </c>
      <c r="J848" s="109">
        <f>(O839)</f>
        <v>1.1819012454776765</v>
      </c>
      <c r="K848" s="109">
        <f t="shared" ref="K848" si="703">(P839)</f>
        <v>4.4076533333501011</v>
      </c>
      <c r="L848" s="109">
        <f t="shared" ref="L848" si="704">(Q839)</f>
        <v>1.2422846046959477</v>
      </c>
      <c r="M848" s="107"/>
      <c r="N848" s="171"/>
      <c r="O848" s="171"/>
      <c r="P848" s="171"/>
      <c r="Q848" s="171"/>
    </row>
    <row r="849" spans="9:32" x14ac:dyDescent="0.25">
      <c r="I849" s="108" t="s">
        <v>65</v>
      </c>
      <c r="J849" s="110">
        <f>(Y839)</f>
        <v>4002.5332719598623</v>
      </c>
      <c r="K849" s="110">
        <f>(AD839)</f>
        <v>34019.132449229219</v>
      </c>
      <c r="L849" s="110">
        <f>(AA839)</f>
        <v>1.5534513251388249</v>
      </c>
      <c r="M849" s="107"/>
      <c r="N849" s="109">
        <f>(J848)</f>
        <v>1.1819012454776765</v>
      </c>
      <c r="O849" s="67">
        <f>(J849/N849)</f>
        <v>3386.5209020422012</v>
      </c>
      <c r="P849" s="67">
        <f t="shared" ref="P849" si="705">(K849/O849)</f>
        <v>10.045451787619083</v>
      </c>
      <c r="Q849" s="67">
        <f t="shared" ref="Q849" si="706">(L849/P849)</f>
        <v>0.15464225581704924</v>
      </c>
    </row>
    <row r="850" spans="9:32" x14ac:dyDescent="0.25">
      <c r="I850" s="108" t="s">
        <v>66</v>
      </c>
      <c r="J850" s="110">
        <f>(Z839)</f>
        <v>2248.605473385785</v>
      </c>
      <c r="K850" s="110">
        <f>(AE839)</f>
        <v>11954.771010167242</v>
      </c>
      <c r="L850" s="109">
        <f>(AJ839)</f>
        <v>2426.8055276851951</v>
      </c>
      <c r="M850" s="107"/>
      <c r="N850" s="109">
        <f>(K848)</f>
        <v>4.4076533333501011</v>
      </c>
      <c r="O850" s="67">
        <f>(K849/N850)</f>
        <v>7718.1960277652961</v>
      </c>
      <c r="P850" s="68">
        <f>(K850/N850)</f>
        <v>2712.2756954846182</v>
      </c>
      <c r="Q850" s="68">
        <f>(K851/N850)</f>
        <v>1.0027690798641742</v>
      </c>
    </row>
    <row r="851" spans="9:32" x14ac:dyDescent="0.25">
      <c r="I851" s="108" t="s">
        <v>67</v>
      </c>
      <c r="J851" s="110">
        <f>(AA839)</f>
        <v>1.5534513251388249</v>
      </c>
      <c r="K851" s="110">
        <f>(AF839)</f>
        <v>4.4198584774437411</v>
      </c>
      <c r="L851" s="109">
        <f>(AK839)</f>
        <v>1.3206700605489741</v>
      </c>
      <c r="M851" s="107"/>
      <c r="N851" s="109">
        <f>(L848)</f>
        <v>1.2422846046959477</v>
      </c>
      <c r="O851" s="67">
        <f>(L849/N851)</f>
        <v>1.2504794145130986</v>
      </c>
      <c r="P851" s="68">
        <f>(L850/N851)</f>
        <v>1953.5020546110381</v>
      </c>
      <c r="Q851" s="68">
        <f>(L851/N851)</f>
        <v>1.0630978244089335</v>
      </c>
    </row>
    <row r="852" spans="9:32" x14ac:dyDescent="0.25">
      <c r="I852" s="111"/>
      <c r="J852" s="111"/>
      <c r="K852" s="111"/>
      <c r="L852" s="111"/>
      <c r="M852" s="107"/>
      <c r="N852" s="107"/>
      <c r="O852" s="107"/>
      <c r="P852" s="107"/>
      <c r="Q852" s="107"/>
    </row>
    <row r="856" spans="9:32" x14ac:dyDescent="0.25">
      <c r="I856" s="114" t="s">
        <v>170</v>
      </c>
    </row>
    <row r="857" spans="9:32" x14ac:dyDescent="0.25">
      <c r="I857" s="114" t="s">
        <v>167</v>
      </c>
      <c r="J857" s="152" t="s">
        <v>47</v>
      </c>
      <c r="K857" s="153"/>
      <c r="L857" s="154"/>
      <c r="M857" s="43"/>
      <c r="N857" s="43"/>
      <c r="O857" s="152" t="s">
        <v>72</v>
      </c>
      <c r="P857" s="153"/>
      <c r="Q857" s="154"/>
      <c r="R857" s="43"/>
      <c r="S857" s="43"/>
      <c r="T857" s="152" t="s">
        <v>73</v>
      </c>
      <c r="U857" s="153"/>
      <c r="V857" s="154"/>
      <c r="W857" s="43"/>
      <c r="X857" s="43"/>
      <c r="Y857" s="152" t="s">
        <v>74</v>
      </c>
      <c r="Z857" s="153"/>
      <c r="AA857" s="154"/>
      <c r="AB857" s="55"/>
      <c r="AC857" s="43"/>
      <c r="AD857" s="152" t="s">
        <v>80</v>
      </c>
      <c r="AE857" s="154"/>
      <c r="AF857" s="59"/>
    </row>
    <row r="858" spans="9:32" ht="15.75" thickBot="1" x14ac:dyDescent="0.3">
      <c r="I858" s="43"/>
      <c r="J858" s="44" t="s">
        <v>48</v>
      </c>
      <c r="K858" s="44" t="s">
        <v>49</v>
      </c>
      <c r="L858" s="44" t="s">
        <v>50</v>
      </c>
      <c r="M858" s="43"/>
      <c r="N858" s="43"/>
      <c r="O858" s="43"/>
      <c r="P858" s="43"/>
      <c r="Q858" s="43"/>
      <c r="R858" s="43"/>
      <c r="S858" s="43"/>
      <c r="T858" s="44" t="s">
        <v>38</v>
      </c>
      <c r="U858" s="44" t="s">
        <v>39</v>
      </c>
      <c r="V858" s="44" t="s">
        <v>41</v>
      </c>
      <c r="W858" s="43"/>
      <c r="X858" s="43"/>
      <c r="Y858" s="63" t="s">
        <v>75</v>
      </c>
      <c r="Z858" s="63" t="s">
        <v>76</v>
      </c>
      <c r="AA858" s="63" t="s">
        <v>77</v>
      </c>
      <c r="AB858" s="61" t="s">
        <v>55</v>
      </c>
      <c r="AC858" s="43"/>
      <c r="AD858" s="63" t="s">
        <v>164</v>
      </c>
      <c r="AE858" s="58">
        <f>(AE787)</f>
        <v>94039976.688484296</v>
      </c>
      <c r="AF858" s="42"/>
    </row>
    <row r="859" spans="9:32" ht="16.5" thickTop="1" thickBot="1" x14ac:dyDescent="0.3">
      <c r="I859" s="43"/>
      <c r="J859" s="100">
        <f>(J737)</f>
        <v>8000</v>
      </c>
      <c r="K859" s="100">
        <f t="shared" ref="K859:L859" si="707">(K737)</f>
        <v>5000</v>
      </c>
      <c r="L859" s="100">
        <f t="shared" si="707"/>
        <v>1</v>
      </c>
      <c r="M859" s="43"/>
      <c r="N859" s="63" t="s">
        <v>75</v>
      </c>
      <c r="O859" s="101">
        <f>(O849)</f>
        <v>3386.5209020422012</v>
      </c>
      <c r="P859" s="101">
        <f t="shared" ref="P859:Q859" si="708">(P849)</f>
        <v>10.045451787619083</v>
      </c>
      <c r="Q859" s="101">
        <f t="shared" si="708"/>
        <v>0.15464225581704924</v>
      </c>
      <c r="R859" s="43"/>
      <c r="S859" s="43"/>
      <c r="T859" s="62">
        <f>(O829)</f>
        <v>9.4624865602961124E-3</v>
      </c>
      <c r="U859" s="62">
        <f t="shared" ref="U859:U868" si="709">(P829)</f>
        <v>0.70856938255176782</v>
      </c>
      <c r="V859" s="62">
        <f t="shared" ref="V859:V868" si="710">(Q829)</f>
        <v>3.7160061192257031E-3</v>
      </c>
      <c r="W859" s="43"/>
      <c r="X859" s="43"/>
      <c r="Y859" s="74">
        <f>((J859 - O859)^2 + (K859 - P859)^2 + (L859 - Q859)^2) * T859</f>
        <v>437013.93213825731</v>
      </c>
      <c r="Z859" s="74">
        <f>((J859 -O860)^2 + (K859 - P860)^2 + (L859 - Q860)^2) * U859</f>
        <v>3764697.132492146</v>
      </c>
      <c r="AA859" s="75">
        <f>((J859 -O861)^2 + (K859 - P861)^2 + (L859 - Q861)^2) * V859</f>
        <v>272238.85802426218</v>
      </c>
      <c r="AB859" s="76">
        <f>SUM(Y859:AA859)</f>
        <v>4473949.9226546651</v>
      </c>
      <c r="AC859" s="43"/>
      <c r="AD859" s="63" t="s">
        <v>172</v>
      </c>
      <c r="AE859" s="102">
        <f>(AB869)</f>
        <v>94137379.596220464</v>
      </c>
      <c r="AF859" s="42"/>
    </row>
    <row r="860" spans="9:32" ht="16.5" thickTop="1" thickBot="1" x14ac:dyDescent="0.3">
      <c r="I860" s="43"/>
      <c r="J860" s="100">
        <f t="shared" ref="J860:L860" si="711">(J738)</f>
        <v>4000</v>
      </c>
      <c r="K860" s="100">
        <f t="shared" si="711"/>
        <v>3000</v>
      </c>
      <c r="L860" s="100">
        <f t="shared" si="711"/>
        <v>1</v>
      </c>
      <c r="M860" s="43"/>
      <c r="N860" s="63" t="s">
        <v>76</v>
      </c>
      <c r="O860" s="101">
        <f t="shared" ref="O860:P860" si="712">(O850)</f>
        <v>7718.1960277652961</v>
      </c>
      <c r="P860" s="101">
        <f t="shared" si="712"/>
        <v>2712.2756954846182</v>
      </c>
      <c r="Q860" s="101">
        <f>(Q850)</f>
        <v>1.0027690798641742</v>
      </c>
      <c r="R860" s="43"/>
      <c r="S860" s="43"/>
      <c r="T860" s="62">
        <f t="shared" ref="T860:T868" si="713">(O830)</f>
        <v>0.20482870185827753</v>
      </c>
      <c r="U860" s="62">
        <f t="shared" si="709"/>
        <v>9.1004740015970823E-2</v>
      </c>
      <c r="V860" s="62">
        <f t="shared" si="710"/>
        <v>6.0393077638746129E-2</v>
      </c>
      <c r="W860" s="43"/>
      <c r="X860" s="43"/>
      <c r="Y860" s="74">
        <f>((J860-O859)^2 + (K860-P859)^2 + (L860-Q859)^2) * T860</f>
        <v>1908222.1860532458</v>
      </c>
      <c r="Z860" s="74">
        <f>((J860 -O860)^2 + (K860 - P860)^2 + (L860 - Q860)^2) * U860</f>
        <v>1265672.7178814462</v>
      </c>
      <c r="AA860" s="75">
        <f>((J860 -O861)^2 + (K860 - P861)^2 + (L860 - Q861)^2) * V860</f>
        <v>1031825.133577156</v>
      </c>
      <c r="AB860" s="76">
        <f t="shared" ref="AB860:AB868" si="714">SUM(Y860:AA860)</f>
        <v>4205720.0375118479</v>
      </c>
      <c r="AC860" s="43"/>
      <c r="AD860" s="63" t="s">
        <v>171</v>
      </c>
      <c r="AE860" s="58">
        <f>(AE858-AE859)</f>
        <v>-97402.907736167312</v>
      </c>
      <c r="AF860" s="42"/>
    </row>
    <row r="861" spans="9:32" ht="16.5" thickTop="1" thickBot="1" x14ac:dyDescent="0.3">
      <c r="I861" s="43"/>
      <c r="J861" s="100">
        <f t="shared" ref="J861:L861" si="715">(J739)</f>
        <v>5000</v>
      </c>
      <c r="K861" s="100">
        <f t="shared" si="715"/>
        <v>2000</v>
      </c>
      <c r="L861" s="100">
        <f t="shared" si="715"/>
        <v>1</v>
      </c>
      <c r="M861" s="43"/>
      <c r="N861" s="63" t="s">
        <v>77</v>
      </c>
      <c r="O861" s="101">
        <f t="shared" ref="O861:Q861" si="716">(O851)</f>
        <v>1.2504794145130986</v>
      </c>
      <c r="P861" s="101">
        <f t="shared" si="716"/>
        <v>1953.5020546110381</v>
      </c>
      <c r="Q861" s="101">
        <f t="shared" si="716"/>
        <v>1.0630978244089335</v>
      </c>
      <c r="R861" s="43"/>
      <c r="S861" s="43"/>
      <c r="T861" s="62">
        <f t="shared" si="713"/>
        <v>0.2316729269058625</v>
      </c>
      <c r="U861" s="62">
        <f t="shared" si="709"/>
        <v>0.15519451000367465</v>
      </c>
      <c r="V861" s="62">
        <f t="shared" si="710"/>
        <v>1.5557202871116182E-2</v>
      </c>
      <c r="W861" s="43"/>
      <c r="X861" s="43"/>
      <c r="Y861" s="74">
        <f>((J861 - O859)^2 + (K861 - P859)^2 + (L861 -Q859)^2) * T861</f>
        <v>1520523.7739514944</v>
      </c>
      <c r="Z861" s="74">
        <f>((J861 -O860)^2 + (K861 - P860)^2 + (L861 - Q860)^2) * U861</f>
        <v>1225404.4149763561</v>
      </c>
      <c r="AA861" s="75">
        <f>((J861 -O861)^2 + (K861 - P861)^2 + (L861 - Q861)^2) * V861</f>
        <v>388769.19213656621</v>
      </c>
      <c r="AB861" s="76">
        <f t="shared" si="714"/>
        <v>3134697.3810644168</v>
      </c>
      <c r="AC861" s="43"/>
      <c r="AD861" s="43"/>
      <c r="AE861" s="43"/>
      <c r="AF861" s="43"/>
    </row>
    <row r="862" spans="9:32" ht="16.5" thickTop="1" thickBot="1" x14ac:dyDescent="0.3">
      <c r="I862" s="43"/>
      <c r="J862" s="100">
        <f t="shared" ref="J862:L862" si="717">(J740)</f>
        <v>2000</v>
      </c>
      <c r="K862" s="100">
        <f t="shared" si="717"/>
        <v>1000</v>
      </c>
      <c r="L862" s="100">
        <f t="shared" si="717"/>
        <v>1</v>
      </c>
      <c r="M862" s="43"/>
      <c r="N862" s="43"/>
      <c r="O862" s="55"/>
      <c r="P862" s="55"/>
      <c r="Q862" s="55"/>
      <c r="R862" s="43"/>
      <c r="S862" s="43"/>
      <c r="T862" s="62">
        <f t="shared" si="713"/>
        <v>0.34911911580605953</v>
      </c>
      <c r="U862" s="62">
        <f t="shared" si="709"/>
        <v>2.4365435556561914E-3</v>
      </c>
      <c r="V862" s="62">
        <f t="shared" si="710"/>
        <v>0.12943849446488231</v>
      </c>
      <c r="W862" s="43"/>
      <c r="X862" s="43"/>
      <c r="Y862" s="74">
        <f>((J862-O859)^2 + (K862-P859)^2 + (L862-Q859)^2) * T862</f>
        <v>1013301.1037331955</v>
      </c>
      <c r="Z862" s="74">
        <f>((J862 -O860)^2 + (K862 - P860)^2 + (L862 - Q860)^2) * U862</f>
        <v>86813.203525517762</v>
      </c>
      <c r="AA862" s="75">
        <f>((J862 -O861)^2 + (K862 - P861)^2 + (L862 - Q861)^2) * V862</f>
        <v>634787.84011000034</v>
      </c>
      <c r="AB862" s="76">
        <f t="shared" si="714"/>
        <v>1734902.1473687137</v>
      </c>
      <c r="AC862" s="43"/>
      <c r="AD862" s="43"/>
      <c r="AE862" s="43"/>
      <c r="AF862" s="43"/>
    </row>
    <row r="863" spans="9:32" ht="16.5" thickTop="1" thickBot="1" x14ac:dyDescent="0.3">
      <c r="I863" s="43"/>
      <c r="J863" s="100">
        <f t="shared" ref="J863:L863" si="718">(J741)</f>
        <v>500</v>
      </c>
      <c r="K863" s="100">
        <f t="shared" si="718"/>
        <v>2000</v>
      </c>
      <c r="L863" s="100">
        <f t="shared" si="718"/>
        <v>1</v>
      </c>
      <c r="M863" s="43"/>
      <c r="N863" s="43"/>
      <c r="O863" s="55"/>
      <c r="P863" s="55"/>
      <c r="Q863" s="55"/>
      <c r="R863" s="43"/>
      <c r="S863" s="43"/>
      <c r="T863" s="62">
        <f t="shared" si="713"/>
        <v>3.8835661507441416E-4</v>
      </c>
      <c r="U863" s="62">
        <f t="shared" si="709"/>
        <v>2.1719391265145693E-5</v>
      </c>
      <c r="V863" s="62">
        <f t="shared" si="710"/>
        <v>0.9518594141178639</v>
      </c>
      <c r="W863" s="43"/>
      <c r="X863" s="43"/>
      <c r="Y863" s="74">
        <f>((J863 - O859)^2 + (K863 -P859)^2 + (L863 - Q859)^2) * T863</f>
        <v>4773.649506706236</v>
      </c>
      <c r="Z863" s="74">
        <f>((J863 -O860)^2 + (K863 - P860)^2 + (L863 - Q860)^2) * U863</f>
        <v>1142.6504536463378</v>
      </c>
      <c r="AA863" s="75">
        <f>((J863 -O861)^2 + (K863 - P861)^2 + (L863 - Q861)^AA1395) * V863</f>
        <v>238834.98934942123</v>
      </c>
      <c r="AB863" s="76">
        <f t="shared" si="714"/>
        <v>244751.2893097738</v>
      </c>
      <c r="AC863" s="43"/>
      <c r="AD863" s="152" t="s">
        <v>84</v>
      </c>
      <c r="AE863" s="153"/>
      <c r="AF863" s="154"/>
    </row>
    <row r="864" spans="9:32" ht="16.5" thickTop="1" thickBot="1" x14ac:dyDescent="0.3">
      <c r="I864" s="43"/>
      <c r="J864" s="100">
        <f t="shared" ref="J864:L864" si="719">(J742)</f>
        <v>8000</v>
      </c>
      <c r="K864" s="100">
        <f t="shared" si="719"/>
        <v>2000</v>
      </c>
      <c r="L864" s="100">
        <f t="shared" si="719"/>
        <v>1</v>
      </c>
      <c r="M864" s="43"/>
      <c r="N864" s="43"/>
      <c r="O864" s="55"/>
      <c r="P864" s="55"/>
      <c r="Q864" s="55"/>
      <c r="R864" s="43"/>
      <c r="S864" s="43"/>
      <c r="T864" s="62">
        <f t="shared" si="713"/>
        <v>5.1606076616512379E-4</v>
      </c>
      <c r="U864" s="62">
        <f t="shared" si="709"/>
        <v>0.93781714222582457</v>
      </c>
      <c r="V864" s="62">
        <f t="shared" si="710"/>
        <v>7.8737846401282817E-5</v>
      </c>
      <c r="W864" s="43"/>
      <c r="X864" s="43"/>
      <c r="Y864" s="74">
        <f>((J864-O859)^2 + (K864-P859)^2 + (L864-Q859)^2) * T864</f>
        <v>13027.494337939581</v>
      </c>
      <c r="Z864" s="74">
        <f>((J864 -O860)^2 + (K864 - P860)^2 + (L864 - Q860)^2) * U864</f>
        <v>550264.34432799497</v>
      </c>
      <c r="AA864" s="75">
        <f>((J864 -O861)^2 + (K864 - P861)^2 + (L864 - Q861)^2) * V864</f>
        <v>5037.817168084347</v>
      </c>
      <c r="AB864" s="76">
        <f t="shared" si="714"/>
        <v>568329.65583401883</v>
      </c>
      <c r="AC864" s="43"/>
      <c r="AD864" s="152" t="s">
        <v>85</v>
      </c>
      <c r="AE864" s="153"/>
      <c r="AF864" s="154"/>
    </row>
    <row r="865" spans="9:32" ht="16.5" thickTop="1" thickBot="1" x14ac:dyDescent="0.3">
      <c r="I865" s="43"/>
      <c r="J865" s="100">
        <f t="shared" ref="J865:L865" si="720">(J743)</f>
        <v>3000</v>
      </c>
      <c r="K865" s="100">
        <f t="shared" si="720"/>
        <v>2000</v>
      </c>
      <c r="L865" s="100">
        <f t="shared" si="720"/>
        <v>2</v>
      </c>
      <c r="M865" s="43"/>
      <c r="N865" s="43"/>
      <c r="O865" s="55"/>
      <c r="P865" s="55"/>
      <c r="Q865" s="55"/>
      <c r="R865" s="43"/>
      <c r="S865" s="43"/>
      <c r="T865" s="62">
        <f t="shared" si="713"/>
        <v>0.37155007966114834</v>
      </c>
      <c r="U865" s="62">
        <f t="shared" si="709"/>
        <v>1.2205144093639547E-2</v>
      </c>
      <c r="V865" s="62">
        <f t="shared" si="710"/>
        <v>7.838545585302624E-2</v>
      </c>
      <c r="W865" s="43"/>
      <c r="X865" s="43"/>
      <c r="Y865" s="74">
        <f>((J865 - O859)^2 + (K865 - P859)^2 + (L865 - Q859)^2) * T865</f>
        <v>1526818.5140689802</v>
      </c>
      <c r="Z865" s="74">
        <f>((J865 -O860)^2 + (K865 - P860)^2 + (L865 - Q860)^2) * U865</f>
        <v>277895.40367424965</v>
      </c>
      <c r="AA865" s="75">
        <f>((J865 -O861)^2 + (K865 - P861)^2 + (L865 - Q861)^2) * V865</f>
        <v>705050.65163490747</v>
      </c>
      <c r="AB865" s="76">
        <f t="shared" si="714"/>
        <v>2509764.5693781371</v>
      </c>
      <c r="AC865" s="43"/>
      <c r="AD865" s="43"/>
      <c r="AE865" s="43"/>
      <c r="AF865" s="43"/>
    </row>
    <row r="866" spans="9:32" ht="16.5" thickTop="1" thickBot="1" x14ac:dyDescent="0.3">
      <c r="I866" s="43"/>
      <c r="J866" s="100">
        <f t="shared" ref="J866:L866" si="721">(J744)</f>
        <v>7000</v>
      </c>
      <c r="K866" s="100">
        <f t="shared" si="721"/>
        <v>3000</v>
      </c>
      <c r="L866" s="100">
        <f t="shared" si="721"/>
        <v>1</v>
      </c>
      <c r="M866" s="43"/>
      <c r="N866" s="43"/>
      <c r="O866" s="55"/>
      <c r="P866" s="55"/>
      <c r="Q866" s="55"/>
      <c r="R866" s="43"/>
      <c r="S866" s="43"/>
      <c r="T866" s="62">
        <f t="shared" si="713"/>
        <v>7.0593669732543134E-4</v>
      </c>
      <c r="U866" s="62">
        <f t="shared" si="709"/>
        <v>0.92518799935142182</v>
      </c>
      <c r="V866" s="62">
        <f t="shared" si="710"/>
        <v>1.3371676175822448E-4</v>
      </c>
      <c r="W866" s="43"/>
      <c r="X866" s="43"/>
      <c r="Y866" s="74">
        <f>((J866-O859)^2 + (K866-P859)^2 + (L866-Q859)^2) * T866</f>
        <v>15528.531962369387</v>
      </c>
      <c r="Z866" s="74">
        <f>((J866 -O860)^2 + (K866 - P860)^2 + (L866 - Q860)^2) * U866</f>
        <v>553809.03366979305</v>
      </c>
      <c r="AA866" s="75">
        <f>((J866 -O861)^2 + (K866 - P861)^2 + (L866 - Q861)^2) * V866</f>
        <v>6696.2215696148542</v>
      </c>
      <c r="AB866" s="76">
        <f t="shared" si="714"/>
        <v>576033.78720177722</v>
      </c>
      <c r="AC866" s="43"/>
      <c r="AD866" s="43"/>
      <c r="AE866" s="43"/>
      <c r="AF866" s="43"/>
    </row>
    <row r="867" spans="9:32" ht="16.5" thickTop="1" thickBot="1" x14ac:dyDescent="0.3">
      <c r="I867" s="43"/>
      <c r="J867" s="100">
        <f t="shared" ref="J867:L867" si="722">(J745)</f>
        <v>7000</v>
      </c>
      <c r="K867" s="100">
        <f t="shared" si="722"/>
        <v>2000</v>
      </c>
      <c r="L867" s="100">
        <f t="shared" si="722"/>
        <v>1</v>
      </c>
      <c r="M867" s="43"/>
      <c r="N867" s="43"/>
      <c r="O867" s="55"/>
      <c r="P867" s="55"/>
      <c r="Q867" s="55"/>
      <c r="R867" s="43"/>
      <c r="S867" s="43"/>
      <c r="T867" s="62">
        <f t="shared" si="713"/>
        <v>3.1915201577680805E-3</v>
      </c>
      <c r="U867" s="62">
        <f t="shared" si="709"/>
        <v>0.85397605174346392</v>
      </c>
      <c r="V867" s="62">
        <f t="shared" si="710"/>
        <v>3.7629064364246446E-4</v>
      </c>
      <c r="W867" s="43"/>
      <c r="X867" s="43"/>
      <c r="Y867" s="74">
        <f>((J867 - O859)^2 + (K867 - P859)^2 + (L867 - Q859)^2) * T867</f>
        <v>54310.580476066854</v>
      </c>
      <c r="Z867" s="74">
        <f>((J867 -O860)^2 + (K867 - P860)^2 + (L867 - Q860)^2) * U867</f>
        <v>873738.9369119117</v>
      </c>
      <c r="AA867" s="75">
        <f>((J867 -O861)^2 + (K867 - P861)^2 + (L867 - Q861)^2) * V867</f>
        <v>18432.468079076261</v>
      </c>
      <c r="AB867" s="76">
        <f t="shared" si="714"/>
        <v>946481.98546705476</v>
      </c>
      <c r="AC867" s="43"/>
      <c r="AD867" s="155" t="s">
        <v>86</v>
      </c>
      <c r="AE867" s="155"/>
      <c r="AF867" s="43"/>
    </row>
    <row r="868" spans="9:32" ht="16.5" thickTop="1" thickBot="1" x14ac:dyDescent="0.3">
      <c r="I868" s="43"/>
      <c r="J868" s="100">
        <f t="shared" ref="J868:L868" si="723">(J746)</f>
        <v>10000</v>
      </c>
      <c r="K868" s="100">
        <f t="shared" si="723"/>
        <v>2000</v>
      </c>
      <c r="L868" s="100">
        <f t="shared" si="723"/>
        <v>1</v>
      </c>
      <c r="M868" s="43"/>
      <c r="N868" s="43"/>
      <c r="O868" s="55"/>
      <c r="P868" s="55"/>
      <c r="Q868" s="55"/>
      <c r="R868" s="43"/>
      <c r="S868" s="43"/>
      <c r="T868" s="62">
        <f t="shared" si="713"/>
        <v>1.0466060449699419E-2</v>
      </c>
      <c r="U868" s="62">
        <f t="shared" si="709"/>
        <v>0.72124010041741604</v>
      </c>
      <c r="V868" s="62">
        <f t="shared" si="710"/>
        <v>2.346208379285274E-3</v>
      </c>
      <c r="W868" s="43"/>
      <c r="X868" s="43"/>
      <c r="Y868" s="74">
        <f>((J868-O859)^2 + (K868-P859)^2 + (L868-Q859)^2) * T868</f>
        <v>499210.41923689673</v>
      </c>
      <c r="Z868" s="74">
        <f t="shared" ref="Z868" si="724">((J868 -O869)^2 + (K868 - P869)^2 + (L868 - Q869)^2) * U868</f>
        <v>75008971.164651364</v>
      </c>
      <c r="AA868" s="75">
        <f>((J868 -O861)^2 + (K868 - P861)^2 + (L868 - Q861)^2) * V868</f>
        <v>234567.23654178975</v>
      </c>
      <c r="AB868" s="76">
        <f t="shared" si="714"/>
        <v>75742748.820430055</v>
      </c>
      <c r="AC868" s="43"/>
      <c r="AD868" s="155"/>
      <c r="AE868" s="155"/>
      <c r="AF868" s="43"/>
    </row>
    <row r="869" spans="9:32" ht="16.5" thickTop="1" thickBot="1" x14ac:dyDescent="0.3"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72" t="s">
        <v>55</v>
      </c>
      <c r="AB869" s="73">
        <f>SUM(AB859:AB868)</f>
        <v>94137379.596220464</v>
      </c>
      <c r="AC869" s="43"/>
      <c r="AD869" s="155"/>
      <c r="AE869" s="155"/>
      <c r="AF869" s="43"/>
    </row>
    <row r="870" spans="9:32" ht="15.75" thickTop="1" x14ac:dyDescent="0.25">
      <c r="I870" s="43"/>
      <c r="J870" s="43"/>
      <c r="K870" s="43"/>
      <c r="L870" s="43"/>
      <c r="M870" s="156" t="s">
        <v>78</v>
      </c>
      <c r="N870" s="157"/>
      <c r="O870" s="157"/>
      <c r="P870" s="157"/>
      <c r="Q870" s="157"/>
      <c r="R870" s="157"/>
      <c r="S870" s="157"/>
      <c r="T870" s="158"/>
      <c r="U870" s="43"/>
      <c r="V870" s="43"/>
      <c r="W870" s="43"/>
      <c r="X870" s="43"/>
      <c r="Y870" s="43"/>
      <c r="Z870" s="43"/>
      <c r="AA870" s="43"/>
      <c r="AB870" s="43"/>
      <c r="AC870" s="43"/>
      <c r="AD870" s="162" t="s">
        <v>87</v>
      </c>
      <c r="AE870" s="162"/>
      <c r="AF870" s="43"/>
    </row>
    <row r="871" spans="9:32" ht="15.75" thickBot="1" x14ac:dyDescent="0.3">
      <c r="I871" s="43"/>
      <c r="J871" s="43"/>
      <c r="K871" s="43"/>
      <c r="L871" s="43"/>
      <c r="M871" s="159"/>
      <c r="N871" s="160"/>
      <c r="O871" s="160"/>
      <c r="P871" s="160"/>
      <c r="Q871" s="160"/>
      <c r="R871" s="160"/>
      <c r="S871" s="160"/>
      <c r="T871" s="161"/>
      <c r="U871" s="43"/>
      <c r="V871" s="43"/>
      <c r="W871" s="43"/>
      <c r="X871" s="43"/>
      <c r="Y871" s="43"/>
      <c r="Z871" s="43"/>
      <c r="AA871" s="43"/>
      <c r="AB871" s="43"/>
      <c r="AC871" s="43"/>
      <c r="AD871" s="155" t="s">
        <v>88</v>
      </c>
      <c r="AE871" s="155"/>
      <c r="AF871" s="43"/>
    </row>
    <row r="872" spans="9:32" ht="15.75" thickTop="1" x14ac:dyDescent="0.25"/>
    <row r="875" spans="9:32" x14ac:dyDescent="0.25">
      <c r="I875" s="83" t="s">
        <v>173</v>
      </c>
      <c r="J875" s="83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</row>
    <row r="876" spans="9:32" x14ac:dyDescent="0.25">
      <c r="I876" s="83" t="s">
        <v>79</v>
      </c>
      <c r="J876" s="83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</row>
    <row r="877" spans="9:32" x14ac:dyDescent="0.25">
      <c r="I877" s="115" t="s">
        <v>174</v>
      </c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</row>
    <row r="878" spans="9:32" x14ac:dyDescent="0.25"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</row>
    <row r="879" spans="9:32" x14ac:dyDescent="0.25">
      <c r="I879" s="78"/>
      <c r="J879" s="172" t="s">
        <v>47</v>
      </c>
      <c r="K879" s="173"/>
      <c r="L879" s="174"/>
      <c r="M879" s="78"/>
      <c r="N879" s="78"/>
      <c r="O879" s="172" t="s">
        <v>72</v>
      </c>
      <c r="P879" s="173"/>
      <c r="Q879" s="174"/>
      <c r="R879" s="78"/>
      <c r="S879" s="78"/>
      <c r="T879" s="172" t="s">
        <v>90</v>
      </c>
      <c r="U879" s="173"/>
      <c r="V879" s="174"/>
      <c r="W879" s="88"/>
      <c r="X879" s="78"/>
      <c r="Y879" s="172" t="s">
        <v>92</v>
      </c>
      <c r="Z879" s="173"/>
      <c r="AA879" s="174"/>
    </row>
    <row r="880" spans="9:32" x14ac:dyDescent="0.25">
      <c r="I880" s="78"/>
      <c r="J880" s="89" t="s">
        <v>48</v>
      </c>
      <c r="K880" s="89" t="s">
        <v>49</v>
      </c>
      <c r="L880" s="89" t="s">
        <v>50</v>
      </c>
      <c r="M880" s="78"/>
      <c r="N880" s="78"/>
      <c r="O880" s="79"/>
      <c r="P880" s="79"/>
      <c r="Q880" s="79"/>
      <c r="R880" s="78"/>
      <c r="S880" s="78"/>
      <c r="T880" s="87" t="s">
        <v>75</v>
      </c>
      <c r="U880" s="87" t="s">
        <v>76</v>
      </c>
      <c r="V880" s="87" t="s">
        <v>77</v>
      </c>
      <c r="W880" s="87" t="s">
        <v>91</v>
      </c>
      <c r="X880" s="78"/>
      <c r="Y880" s="87" t="s">
        <v>93</v>
      </c>
      <c r="Z880" s="87" t="s">
        <v>94</v>
      </c>
      <c r="AA880" s="87" t="s">
        <v>95</v>
      </c>
    </row>
    <row r="881" spans="9:27" x14ac:dyDescent="0.25">
      <c r="I881" s="78"/>
      <c r="J881" s="79">
        <f>(J809)</f>
        <v>8000</v>
      </c>
      <c r="K881" s="79">
        <f t="shared" ref="K881:L881" si="725">(K809)</f>
        <v>5000</v>
      </c>
      <c r="L881" s="79">
        <f t="shared" si="725"/>
        <v>1</v>
      </c>
      <c r="M881" s="78"/>
      <c r="N881" s="78"/>
      <c r="O881" s="116">
        <f>(O859)</f>
        <v>3386.5209020422012</v>
      </c>
      <c r="P881" s="116">
        <f t="shared" ref="P881:Q881" si="726">(P859)</f>
        <v>10.045451787619083</v>
      </c>
      <c r="Q881" s="116">
        <f t="shared" si="726"/>
        <v>0.15464225581704924</v>
      </c>
      <c r="R881" s="78"/>
      <c r="S881" s="78"/>
      <c r="T881" s="117">
        <f>((J881-O881)^2 + (K881-P881)^2 + (L881-Q881)^2) ^ (-1/(2-1))</f>
        <v>2.1652597009887736E-8</v>
      </c>
      <c r="U881" s="117">
        <f>((J881-O882)^2 + (K881-P882)^2 + (L881-Q882)^2) ^ (-1/(2-1))</f>
        <v>1.8821417968427931E-7</v>
      </c>
      <c r="V881" s="117">
        <f>((J881-O883)^2 + (K881-P883)^2 + (L881-Q883)^2) ^ (-1/(2-1))</f>
        <v>1.3649800569228546E-8</v>
      </c>
      <c r="W881" s="117">
        <f>SUM(T881:V881)</f>
        <v>2.2351657726339559E-7</v>
      </c>
      <c r="X881" s="78"/>
      <c r="Y881" s="122">
        <f>(T881/W881)</f>
        <v>9.6872443534118557E-2</v>
      </c>
      <c r="Z881" s="122">
        <f>(U881/W881)</f>
        <v>0.84205915278706434</v>
      </c>
      <c r="AA881" s="123">
        <f>(V881/W881)</f>
        <v>6.1068403678817065E-2</v>
      </c>
    </row>
    <row r="882" spans="9:27" x14ac:dyDescent="0.25">
      <c r="I882" s="78"/>
      <c r="J882" s="79">
        <f t="shared" ref="J882:L882" si="727">(J810)</f>
        <v>4000</v>
      </c>
      <c r="K882" s="79">
        <f t="shared" si="727"/>
        <v>3000</v>
      </c>
      <c r="L882" s="79">
        <f t="shared" si="727"/>
        <v>1</v>
      </c>
      <c r="M882" s="78"/>
      <c r="N882" s="78"/>
      <c r="O882" s="116">
        <f t="shared" ref="O882:Q882" si="728">(O860)</f>
        <v>7718.1960277652961</v>
      </c>
      <c r="P882" s="116">
        <f t="shared" si="728"/>
        <v>2712.2756954846182</v>
      </c>
      <c r="Q882" s="116">
        <f t="shared" si="728"/>
        <v>1.0027690798641742</v>
      </c>
      <c r="R882" s="78"/>
      <c r="S882" s="78"/>
      <c r="T882" s="117">
        <f>((J882-O881)^2 + (K882-P881)^2 + (L882-Q881)^2) ^ (-1/(2-1))</f>
        <v>1.0734006938779096E-7</v>
      </c>
      <c r="U882" s="117">
        <f>((J882-O882)^2 + (K882-P882)^2 + (L882-Q882)^2) ^ (-1/(2-1))</f>
        <v>7.1902268833209618E-8</v>
      </c>
      <c r="V882" s="117">
        <f>((J882-O883)^2 + (K882-P883)^2 + (L882-Q883)^2) ^ (-1/(2-1))</f>
        <v>5.8530341695955755E-8</v>
      </c>
      <c r="W882" s="117">
        <f t="shared" ref="W882:W890" si="729">SUM(T882:V882)</f>
        <v>2.3777267991695633E-7</v>
      </c>
      <c r="X882" s="78"/>
      <c r="Y882" s="122">
        <f t="shared" ref="Y882:Y890" si="730">(T882/W882)</f>
        <v>0.45143987705097233</v>
      </c>
      <c r="Z882" s="122">
        <f t="shared" ref="Z882:Z890" si="731">(U882/W882)</f>
        <v>0.30239920271042897</v>
      </c>
      <c r="AA882" s="123">
        <f t="shared" ref="AA882:AA890" si="732">(V882/W882)</f>
        <v>0.24616092023859873</v>
      </c>
    </row>
    <row r="883" spans="9:27" x14ac:dyDescent="0.25">
      <c r="I883" s="78"/>
      <c r="J883" s="79">
        <f t="shared" ref="J883:L883" si="733">(J811)</f>
        <v>5000</v>
      </c>
      <c r="K883" s="79">
        <f t="shared" si="733"/>
        <v>2000</v>
      </c>
      <c r="L883" s="79">
        <f t="shared" si="733"/>
        <v>1</v>
      </c>
      <c r="M883" s="78"/>
      <c r="N883" s="78"/>
      <c r="O883" s="116">
        <f t="shared" ref="O883:Q883" si="734">(O861)</f>
        <v>1.2504794145130986</v>
      </c>
      <c r="P883" s="116">
        <f t="shared" si="734"/>
        <v>1953.5020546110381</v>
      </c>
      <c r="Q883" s="116">
        <f t="shared" si="734"/>
        <v>1.0630978244089335</v>
      </c>
      <c r="R883" s="78"/>
      <c r="S883" s="78"/>
      <c r="T883" s="117">
        <f>((J883-O881)^2 + (K883-P881)^2 + (L883-Q881)^2) ^ (-1/(2-1))</f>
        <v>1.5236389649061352E-7</v>
      </c>
      <c r="U883" s="117">
        <f>((J883-O882)^2 + (K883-P882)^2 + (L883-Q882)^2) ^ (-1/(2-1))</f>
        <v>1.266475851620537E-7</v>
      </c>
      <c r="V883" s="117">
        <f>((J883-O883)^2 + (K883-P883)^2 + (L883-Q883)^2) ^ (-1/(2-1))</f>
        <v>4.0016552715039396E-8</v>
      </c>
      <c r="W883" s="117">
        <f t="shared" si="729"/>
        <v>3.1902803436770657E-7</v>
      </c>
      <c r="X883" s="78"/>
      <c r="Y883" s="122">
        <f t="shared" si="730"/>
        <v>0.47758779817764024</v>
      </c>
      <c r="Z883" s="122">
        <f t="shared" si="731"/>
        <v>0.39697948618547341</v>
      </c>
      <c r="AA883" s="123">
        <f t="shared" si="732"/>
        <v>0.12543271563688652</v>
      </c>
    </row>
    <row r="884" spans="9:27" x14ac:dyDescent="0.25">
      <c r="I884" s="78"/>
      <c r="J884" s="79">
        <f t="shared" ref="J884:L884" si="735">(J812)</f>
        <v>2000</v>
      </c>
      <c r="K884" s="79">
        <f t="shared" si="735"/>
        <v>1000</v>
      </c>
      <c r="L884" s="79">
        <f t="shared" si="735"/>
        <v>1</v>
      </c>
      <c r="M884" s="78"/>
      <c r="N884" s="78"/>
      <c r="O884" s="81"/>
      <c r="P884" s="81"/>
      <c r="Q884" s="81"/>
      <c r="R884" s="78"/>
      <c r="S884" s="78"/>
      <c r="T884" s="117">
        <f>((J884-O881)^2 + (K884-P881)^2 + (L884-Q881)^2) ^ (-1/(2-1))</f>
        <v>3.4453640139129207E-7</v>
      </c>
      <c r="U884" s="117">
        <f>((J884-O882)^2 + (K884-P882)^2 + (L884-Q882)^2) ^ (-1/(2-1))</f>
        <v>2.8066508972220993E-8</v>
      </c>
      <c r="V884" s="117">
        <f>((J884-O883)^2 + (K884-P883)^2 + (L884-Q883)^2) ^ (-1/(2-1))</f>
        <v>2.0390827657072373E-7</v>
      </c>
      <c r="W884" s="117">
        <f t="shared" si="729"/>
        <v>5.7651118693423672E-7</v>
      </c>
      <c r="X884" s="78"/>
      <c r="Y884" s="122">
        <f t="shared" si="730"/>
        <v>0.59762309769470912</v>
      </c>
      <c r="Z884" s="122">
        <f t="shared" si="731"/>
        <v>4.8683372687827083E-2</v>
      </c>
      <c r="AA884" s="123">
        <f t="shared" si="732"/>
        <v>0.35369352961746392</v>
      </c>
    </row>
    <row r="885" spans="9:27" x14ac:dyDescent="0.25">
      <c r="I885" s="78"/>
      <c r="J885" s="79">
        <f t="shared" ref="J885:L885" si="736">(J813)</f>
        <v>500</v>
      </c>
      <c r="K885" s="79">
        <f t="shared" si="736"/>
        <v>2000</v>
      </c>
      <c r="L885" s="79">
        <f t="shared" si="736"/>
        <v>1</v>
      </c>
      <c r="M885" s="78"/>
      <c r="N885" s="78"/>
      <c r="O885" s="78"/>
      <c r="P885" s="78"/>
      <c r="Q885" s="78"/>
      <c r="R885" s="78"/>
      <c r="S885" s="78"/>
      <c r="T885" s="117">
        <f>((J885-O881)^2 + (K885-P881)^2 + (L885-Q881)^2) ^ (-1/(2-1))</f>
        <v>8.1354237366784776E-8</v>
      </c>
      <c r="U885" s="117">
        <f>((J885-O882)^2 + (K885-P882)^2 + (L885-Q882)^2) ^ (-1/(2-1))</f>
        <v>1.9007904994774604E-8</v>
      </c>
      <c r="V885" s="117">
        <f>((J885-O883)^2 + (K885-P883)^2 + (L885-Q883)^2) ^ (-1/(2-1))</f>
        <v>3.9854428163497021E-6</v>
      </c>
      <c r="W885" s="117">
        <f t="shared" si="729"/>
        <v>4.0858049587112615E-6</v>
      </c>
      <c r="X885" s="78"/>
      <c r="Y885" s="122">
        <f t="shared" si="730"/>
        <v>1.9911434390261596E-2</v>
      </c>
      <c r="Z885" s="122">
        <f t="shared" si="731"/>
        <v>4.6521811948581236E-3</v>
      </c>
      <c r="AA885" s="123">
        <f t="shared" si="732"/>
        <v>0.97543638441488023</v>
      </c>
    </row>
    <row r="886" spans="9:27" x14ac:dyDescent="0.25">
      <c r="I886" s="78"/>
      <c r="J886" s="79">
        <f t="shared" ref="J886:L886" si="737">(J814)</f>
        <v>8000</v>
      </c>
      <c r="K886" s="79">
        <f t="shared" si="737"/>
        <v>2000</v>
      </c>
      <c r="L886" s="79">
        <f t="shared" si="737"/>
        <v>1</v>
      </c>
      <c r="M886" s="78"/>
      <c r="N886" s="78"/>
      <c r="O886" s="78"/>
      <c r="P886" s="78"/>
      <c r="Q886" s="78"/>
      <c r="R886" s="78"/>
      <c r="S886" s="78"/>
      <c r="T886" s="117">
        <f>((J886-O881)^2 + (K886-P881)^2 + (L886-Q881)^2) ^ (-1/(2-1))</f>
        <v>3.9613202107654384E-8</v>
      </c>
      <c r="U886" s="117">
        <f>((J886-O882)^2 + (K886-P882)^2 + (L886-Q882)^2) ^ (-1/(2-1))</f>
        <v>1.7043029443805317E-6</v>
      </c>
      <c r="V886" s="117">
        <f>((J886-O883)^2 + (K886-P883)^2 + (L886-Q883)^2) ^ (-1/(2-1))</f>
        <v>1.5629357671037363E-8</v>
      </c>
      <c r="W886" s="117">
        <f t="shared" si="729"/>
        <v>1.7595455041592233E-6</v>
      </c>
      <c r="X886" s="78"/>
      <c r="Y886" s="122">
        <f t="shared" si="730"/>
        <v>2.2513314952080796E-2</v>
      </c>
      <c r="Z886" s="122">
        <f t="shared" si="731"/>
        <v>0.96860407437709972</v>
      </c>
      <c r="AA886" s="123">
        <f t="shared" si="732"/>
        <v>8.8826106708195969E-3</v>
      </c>
    </row>
    <row r="887" spans="9:27" x14ac:dyDescent="0.25">
      <c r="I887" s="78"/>
      <c r="J887" s="79">
        <f t="shared" ref="J887:L887" si="738">(J815)</f>
        <v>3000</v>
      </c>
      <c r="K887" s="79">
        <f t="shared" si="738"/>
        <v>2000</v>
      </c>
      <c r="L887" s="79">
        <f t="shared" si="738"/>
        <v>2</v>
      </c>
      <c r="M887" s="78"/>
      <c r="N887" s="78"/>
      <c r="O887" s="78"/>
      <c r="P887" s="78"/>
      <c r="Q887" s="78"/>
      <c r="R887" s="78"/>
      <c r="S887" s="78"/>
      <c r="T887" s="117">
        <f>((J887-O881)^2 + (K887-P881)^2 + (L887-Q881)^2) ^ (-1/(2-1))</f>
        <v>2.4334921029413326E-7</v>
      </c>
      <c r="U887" s="117">
        <f>((J887-O882)^2 + (K887-P882)^2 + (L887-Q882)^2) ^ (-1/(2-1))</f>
        <v>4.3919920704937155E-8</v>
      </c>
      <c r="V887" s="117">
        <f>((J887-O883)^2 + (K887-P883)^2 + (L887-Q883)^2) ^ (-1/(2-1))</f>
        <v>1.1117705610407144E-7</v>
      </c>
      <c r="W887" s="117">
        <f t="shared" si="729"/>
        <v>3.9844618710314184E-7</v>
      </c>
      <c r="X887" s="78"/>
      <c r="Y887" s="122">
        <f t="shared" si="730"/>
        <v>0.6107454862684879</v>
      </c>
      <c r="Z887" s="122">
        <f t="shared" si="731"/>
        <v>0.11022798592766565</v>
      </c>
      <c r="AA887" s="123">
        <f t="shared" si="732"/>
        <v>0.27902652780384651</v>
      </c>
    </row>
    <row r="888" spans="9:27" x14ac:dyDescent="0.25">
      <c r="I888" s="78"/>
      <c r="J888" s="79">
        <f t="shared" ref="J888:L888" si="739">(J816)</f>
        <v>7000</v>
      </c>
      <c r="K888" s="79">
        <f t="shared" si="739"/>
        <v>3000</v>
      </c>
      <c r="L888" s="79">
        <f t="shared" si="739"/>
        <v>1</v>
      </c>
      <c r="M888" s="78"/>
      <c r="N888" s="78"/>
      <c r="O888" s="78"/>
      <c r="P888" s="78"/>
      <c r="Q888" s="78"/>
      <c r="R888" s="78"/>
      <c r="S888" s="78"/>
      <c r="T888" s="117">
        <f>((J888-O881)^2 + (K888-P881)^2 + (L888-Q881)^2) ^ (-1/(2-1))</f>
        <v>4.5460620426717885E-8</v>
      </c>
      <c r="U888" s="117">
        <f>((J888-O882)^2 + (K888-P882)^2 + (L888-Q882)^2) ^ (-1/(2-1))</f>
        <v>1.6705902993685409E-6</v>
      </c>
      <c r="V888" s="117">
        <f>((J888-O883)^2 + (K888-P883)^2 + (L888-Q883)^2) ^ (-1/(2-1))</f>
        <v>1.9968987042630888E-8</v>
      </c>
      <c r="W888" s="117">
        <f t="shared" si="729"/>
        <v>1.7360199068378896E-6</v>
      </c>
      <c r="X888" s="78"/>
      <c r="Y888" s="122">
        <f t="shared" si="730"/>
        <v>2.6186693048654664E-2</v>
      </c>
      <c r="Z888" s="122">
        <f t="shared" si="731"/>
        <v>0.96231056613369892</v>
      </c>
      <c r="AA888" s="123">
        <f t="shared" si="732"/>
        <v>1.1502740817646396E-2</v>
      </c>
    </row>
    <row r="889" spans="9:27" x14ac:dyDescent="0.25">
      <c r="I889" s="78"/>
      <c r="J889" s="79">
        <f t="shared" ref="J889:L889" si="740">(J817)</f>
        <v>7000</v>
      </c>
      <c r="K889" s="79">
        <f t="shared" si="740"/>
        <v>2000</v>
      </c>
      <c r="L889" s="79">
        <f t="shared" si="740"/>
        <v>1</v>
      </c>
      <c r="M889" s="78"/>
      <c r="N889" s="78"/>
      <c r="O889" s="78"/>
      <c r="P889" s="78"/>
      <c r="Q889" s="78"/>
      <c r="R889" s="78"/>
      <c r="S889" s="78"/>
      <c r="T889" s="117">
        <f>((J889-O881)^2 + (K889-P881)^2 + (L889-Q881)^2) ^ (-1/(2-1))</f>
        <v>5.8764243169422462E-8</v>
      </c>
      <c r="U889" s="117">
        <f>((J889-O882)^2 + (K889-P882)^2 + (L889-Q882)^2) ^ (-1/(2-1))</f>
        <v>9.7738124703667611E-7</v>
      </c>
      <c r="V889" s="117">
        <f>((J889-O883)^2 + (K889-P883)^2 + (L889-Q883)^2) ^ (-1/(2-1))</f>
        <v>2.0414555556432147E-8</v>
      </c>
      <c r="W889" s="117">
        <f t="shared" si="729"/>
        <v>1.0565600457625306E-6</v>
      </c>
      <c r="X889" s="78"/>
      <c r="Y889" s="122">
        <f t="shared" si="730"/>
        <v>5.5618460498391913E-2</v>
      </c>
      <c r="Z889" s="122">
        <f t="shared" si="731"/>
        <v>0.92505982121564112</v>
      </c>
      <c r="AA889" s="123">
        <f t="shared" si="732"/>
        <v>1.9321718285967123E-2</v>
      </c>
    </row>
    <row r="890" spans="9:27" x14ac:dyDescent="0.25">
      <c r="I890" s="78"/>
      <c r="J890" s="79">
        <f t="shared" ref="J890:L890" si="741">(J818)</f>
        <v>10000</v>
      </c>
      <c r="K890" s="79">
        <f t="shared" si="741"/>
        <v>2000</v>
      </c>
      <c r="L890" s="79">
        <f t="shared" si="741"/>
        <v>1</v>
      </c>
      <c r="M890" s="78"/>
      <c r="N890" s="78"/>
      <c r="O890" s="78"/>
      <c r="P890" s="78"/>
      <c r="Q890" s="78"/>
      <c r="R890" s="78"/>
      <c r="S890" s="78"/>
      <c r="T890" s="117">
        <f>((J890-O881)^2 + (K890-P881)^2 + (L890-Q881)^2) ^ (-1/(2-1))</f>
        <v>2.0965228381446954E-8</v>
      </c>
      <c r="U890" s="117">
        <f>((J890-O882)^2 + (K890-P882)^2 + (L890-Q882)^2) ^ (-1/(2-1))</f>
        <v>1.7500979075367171E-7</v>
      </c>
      <c r="V890" s="117">
        <f>((J890-O883)^2 + (K890-P883)^2 + (L890-Q883)^2) ^ (-1/(2-1))</f>
        <v>1.0002285118225713E-8</v>
      </c>
      <c r="W890" s="117">
        <f t="shared" si="729"/>
        <v>2.0597730425334439E-7</v>
      </c>
      <c r="X890" s="78"/>
      <c r="Y890" s="122">
        <f t="shared" si="730"/>
        <v>0.10178416722873752</v>
      </c>
      <c r="Z890" s="122">
        <f t="shared" si="731"/>
        <v>0.84965570060289852</v>
      </c>
      <c r="AA890" s="123">
        <f t="shared" si="732"/>
        <v>4.8560132168363926E-2</v>
      </c>
    </row>
    <row r="891" spans="9:27" x14ac:dyDescent="0.25"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</row>
    <row r="892" spans="9:27" x14ac:dyDescent="0.25">
      <c r="I892" s="78"/>
      <c r="J892" s="78"/>
      <c r="K892" s="78"/>
      <c r="L892" s="78"/>
      <c r="M892" s="78"/>
      <c r="N892" s="175" t="s">
        <v>109</v>
      </c>
      <c r="O892" s="176"/>
      <c r="P892" s="176"/>
      <c r="Q892" s="176"/>
      <c r="R892" s="176"/>
      <c r="S892" s="177"/>
      <c r="T892" s="78"/>
      <c r="U892" s="78"/>
      <c r="V892" s="78"/>
      <c r="W892" s="78"/>
      <c r="X892" s="78"/>
      <c r="Y892" s="78"/>
      <c r="Z892" s="78"/>
      <c r="AA892" s="78"/>
    </row>
    <row r="893" spans="9:27" x14ac:dyDescent="0.25">
      <c r="I893" s="78"/>
      <c r="J893" s="78"/>
      <c r="K893" s="78"/>
      <c r="L893" s="78"/>
      <c r="M893" s="78"/>
      <c r="N893" s="178"/>
      <c r="O893" s="179"/>
      <c r="P893" s="179"/>
      <c r="Q893" s="179"/>
      <c r="R893" s="179"/>
      <c r="S893" s="180"/>
      <c r="T893" s="78"/>
      <c r="U893" s="78"/>
      <c r="V893" s="78"/>
      <c r="W893" s="78"/>
      <c r="X893" s="78"/>
      <c r="Y893" s="78"/>
      <c r="Z893" s="78"/>
      <c r="AA893" s="78"/>
    </row>
    <row r="897" spans="9:37" x14ac:dyDescent="0.25">
      <c r="I897" s="118" t="s">
        <v>175</v>
      </c>
      <c r="J897" s="90"/>
      <c r="K897" s="90"/>
      <c r="L897" s="90"/>
      <c r="M897" s="90"/>
      <c r="N897" s="90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</row>
    <row r="898" spans="9:37" x14ac:dyDescent="0.25">
      <c r="I898" s="118" t="s">
        <v>174</v>
      </c>
      <c r="J898" s="90"/>
      <c r="K898" s="90"/>
      <c r="L898" s="90"/>
      <c r="M898" s="90"/>
      <c r="N898" s="90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</row>
    <row r="899" spans="9:37" x14ac:dyDescent="0.25">
      <c r="I899" s="90"/>
      <c r="J899" s="90"/>
      <c r="K899" s="90"/>
      <c r="L899" s="90"/>
      <c r="M899" s="90"/>
      <c r="N899" s="91"/>
      <c r="O899" s="163" t="s">
        <v>97</v>
      </c>
      <c r="P899" s="164"/>
      <c r="Q899" s="165"/>
      <c r="R899" s="90"/>
      <c r="S899" s="90"/>
      <c r="T899" s="163" t="s">
        <v>47</v>
      </c>
      <c r="U899" s="164"/>
      <c r="V899" s="165"/>
      <c r="W899" s="90"/>
      <c r="X899" s="91"/>
      <c r="Y899" s="163" t="s">
        <v>98</v>
      </c>
      <c r="Z899" s="164"/>
      <c r="AA899" s="165"/>
      <c r="AB899" s="90"/>
      <c r="AC899" s="91"/>
      <c r="AD899" s="163" t="s">
        <v>98</v>
      </c>
      <c r="AE899" s="164"/>
      <c r="AF899" s="165"/>
      <c r="AG899" s="90"/>
      <c r="AH899" s="92"/>
      <c r="AI899" s="163" t="s">
        <v>98</v>
      </c>
      <c r="AJ899" s="164"/>
      <c r="AK899" s="165"/>
    </row>
    <row r="900" spans="9:37" x14ac:dyDescent="0.25">
      <c r="I900" s="90"/>
      <c r="J900" s="181" t="s">
        <v>92</v>
      </c>
      <c r="K900" s="182"/>
      <c r="L900" s="183"/>
      <c r="M900" s="90"/>
      <c r="N900" s="91"/>
      <c r="O900" s="103" t="s">
        <v>38</v>
      </c>
      <c r="P900" s="103" t="s">
        <v>39</v>
      </c>
      <c r="Q900" s="103" t="s">
        <v>41</v>
      </c>
      <c r="R900" s="90"/>
      <c r="S900" s="90"/>
      <c r="T900" s="106" t="s">
        <v>48</v>
      </c>
      <c r="U900" s="106" t="s">
        <v>49</v>
      </c>
      <c r="V900" s="106" t="s">
        <v>50</v>
      </c>
      <c r="W900" s="90"/>
      <c r="X900" s="103" t="s">
        <v>38</v>
      </c>
      <c r="Y900" s="103" t="s">
        <v>99</v>
      </c>
      <c r="Z900" s="103" t="s">
        <v>102</v>
      </c>
      <c r="AA900" s="103" t="s">
        <v>103</v>
      </c>
      <c r="AB900" s="90"/>
      <c r="AC900" s="106" t="s">
        <v>39</v>
      </c>
      <c r="AD900" s="106" t="s">
        <v>104</v>
      </c>
      <c r="AE900" s="106" t="s">
        <v>100</v>
      </c>
      <c r="AF900" s="106" t="s">
        <v>105</v>
      </c>
      <c r="AG900" s="90"/>
      <c r="AH900" s="106" t="s">
        <v>41</v>
      </c>
      <c r="AI900" s="106" t="s">
        <v>106</v>
      </c>
      <c r="AJ900" s="106" t="s">
        <v>107</v>
      </c>
      <c r="AK900" s="106" t="s">
        <v>101</v>
      </c>
    </row>
    <row r="901" spans="9:37" x14ac:dyDescent="0.25">
      <c r="I901" s="90"/>
      <c r="J901" s="94">
        <f>(Y881)</f>
        <v>9.6872443534118557E-2</v>
      </c>
      <c r="K901" s="94">
        <f t="shared" ref="K901:K910" si="742">(Z881)</f>
        <v>0.84205915278706434</v>
      </c>
      <c r="L901" s="94">
        <f>(AA881)</f>
        <v>6.1068403678817065E-2</v>
      </c>
      <c r="M901" s="98"/>
      <c r="N901" s="91"/>
      <c r="O901" s="95">
        <f>(J901^2)</f>
        <v>9.3842703162709887E-3</v>
      </c>
      <c r="P901" s="95">
        <f t="shared" ref="P901:P910" si="743">(K901^2)</f>
        <v>0.70906361679246854</v>
      </c>
      <c r="Q901" s="95">
        <f t="shared" ref="Q901:Q910" si="744">(L901^2)</f>
        <v>3.7293499278789576E-3</v>
      </c>
      <c r="R901" s="90"/>
      <c r="S901" s="90"/>
      <c r="T901" s="93">
        <f>(J881)</f>
        <v>8000</v>
      </c>
      <c r="U901" s="93">
        <f t="shared" ref="U901:U910" si="745">(K881)</f>
        <v>5000</v>
      </c>
      <c r="V901" s="93">
        <f t="shared" ref="V901:V910" si="746">(L881)</f>
        <v>1</v>
      </c>
      <c r="W901" s="90"/>
      <c r="X901" s="95">
        <f>(O901)</f>
        <v>9.3842703162709887E-3</v>
      </c>
      <c r="Y901" s="96">
        <f>(X901*T901)</f>
        <v>75.074162530167911</v>
      </c>
      <c r="Z901" s="96">
        <f>(X901*U901)</f>
        <v>46.921351581354941</v>
      </c>
      <c r="AA901" s="96">
        <f>(X901*V901)</f>
        <v>9.3842703162709887E-3</v>
      </c>
      <c r="AB901" s="90"/>
      <c r="AC901" s="94">
        <f>(P901)</f>
        <v>0.70906361679246854</v>
      </c>
      <c r="AD901" s="97">
        <f>(AC901*T901)</f>
        <v>5672.5089343397485</v>
      </c>
      <c r="AE901" s="97">
        <f>(AC901*U901)</f>
        <v>3545.3180839623428</v>
      </c>
      <c r="AF901" s="97">
        <f>(AC901*V901)</f>
        <v>0.70906361679246854</v>
      </c>
      <c r="AG901" s="90"/>
      <c r="AH901" s="95">
        <f>(Q901)</f>
        <v>3.7293499278789576E-3</v>
      </c>
      <c r="AI901" s="95">
        <f>(AH901*T901)</f>
        <v>29.834799423031662</v>
      </c>
      <c r="AJ901" s="95">
        <f>(AH901*U901)</f>
        <v>18.646749639394788</v>
      </c>
      <c r="AK901" s="95">
        <f>(V901*AH901)</f>
        <v>3.7293499278789576E-3</v>
      </c>
    </row>
    <row r="902" spans="9:37" x14ac:dyDescent="0.25">
      <c r="I902" s="90"/>
      <c r="J902" s="94">
        <f t="shared" ref="J902:J910" si="747">(Y882)</f>
        <v>0.45143987705097233</v>
      </c>
      <c r="K902" s="94">
        <f t="shared" si="742"/>
        <v>0.30239920271042897</v>
      </c>
      <c r="L902" s="94">
        <f t="shared" ref="L902:L910" si="748">(AA882)</f>
        <v>0.24616092023859873</v>
      </c>
      <c r="M902" s="98"/>
      <c r="N902" s="91"/>
      <c r="O902" s="95">
        <f t="shared" ref="O902:O910" si="749">(J902^2)</f>
        <v>0.203797962591797</v>
      </c>
      <c r="P902" s="95">
        <f t="shared" si="743"/>
        <v>9.1445277799903107E-2</v>
      </c>
      <c r="Q902" s="95">
        <f t="shared" si="744"/>
        <v>6.0595198652713768E-2</v>
      </c>
      <c r="R902" s="90"/>
      <c r="S902" s="90"/>
      <c r="T902" s="93">
        <f t="shared" ref="T902:T910" si="750">(J882)</f>
        <v>4000</v>
      </c>
      <c r="U902" s="93">
        <f t="shared" si="745"/>
        <v>3000</v>
      </c>
      <c r="V902" s="93">
        <f t="shared" si="746"/>
        <v>1</v>
      </c>
      <c r="W902" s="90"/>
      <c r="X902" s="95">
        <f t="shared" ref="X902:X910" si="751">(O902)</f>
        <v>0.203797962591797</v>
      </c>
      <c r="Y902" s="96">
        <f t="shared" ref="Y902:Y910" si="752">(X902*T902)</f>
        <v>815.19185036718795</v>
      </c>
      <c r="Z902" s="96">
        <f t="shared" ref="Z902:Z910" si="753">(X902*U902)</f>
        <v>611.39388777539102</v>
      </c>
      <c r="AA902" s="96">
        <f t="shared" ref="AA902:AA910" si="754">(X902*V902)</f>
        <v>0.203797962591797</v>
      </c>
      <c r="AB902" s="90"/>
      <c r="AC902" s="94">
        <f t="shared" ref="AC902:AC910" si="755">(P902)</f>
        <v>9.1445277799903107E-2</v>
      </c>
      <c r="AD902" s="97">
        <f t="shared" ref="AD902:AD910" si="756">(AC902*T902)</f>
        <v>365.78111119961244</v>
      </c>
      <c r="AE902" s="97">
        <f t="shared" ref="AE902:AE910" si="757">(AC902*U902)</f>
        <v>274.33583339970932</v>
      </c>
      <c r="AF902" s="97">
        <f t="shared" ref="AF902:AF910" si="758">(AC902*V902)</f>
        <v>9.1445277799903107E-2</v>
      </c>
      <c r="AG902" s="90"/>
      <c r="AH902" s="95">
        <f t="shared" ref="AH902:AH910" si="759">(Q902)</f>
        <v>6.0595198652713768E-2</v>
      </c>
      <c r="AI902" s="95">
        <f t="shared" ref="AI902:AI910" si="760">(AH902*T902)</f>
        <v>242.38079461085508</v>
      </c>
      <c r="AJ902" s="95">
        <f t="shared" ref="AJ902:AJ909" si="761">(AH902*U902)</f>
        <v>181.7855959581413</v>
      </c>
      <c r="AK902" s="95">
        <f t="shared" ref="AK902:AK910" si="762">(V902*AH902)</f>
        <v>6.0595198652713768E-2</v>
      </c>
    </row>
    <row r="903" spans="9:37" x14ac:dyDescent="0.25">
      <c r="I903" s="90"/>
      <c r="J903" s="94">
        <f t="shared" si="747"/>
        <v>0.47758779817764024</v>
      </c>
      <c r="K903" s="94">
        <f t="shared" si="742"/>
        <v>0.39697948618547341</v>
      </c>
      <c r="L903" s="94">
        <f t="shared" si="748"/>
        <v>0.12543271563688652</v>
      </c>
      <c r="M903" s="98"/>
      <c r="N903" s="91"/>
      <c r="O903" s="95">
        <f t="shared" si="749"/>
        <v>0.22809010496816642</v>
      </c>
      <c r="P903" s="95">
        <f t="shared" si="743"/>
        <v>0.15759271245208248</v>
      </c>
      <c r="Q903" s="95">
        <f t="shared" si="744"/>
        <v>1.5733366152044036E-2</v>
      </c>
      <c r="R903" s="90"/>
      <c r="S903" s="90"/>
      <c r="T903" s="93">
        <f t="shared" si="750"/>
        <v>5000</v>
      </c>
      <c r="U903" s="93">
        <f t="shared" si="745"/>
        <v>2000</v>
      </c>
      <c r="V903" s="93">
        <f t="shared" si="746"/>
        <v>1</v>
      </c>
      <c r="W903" s="90"/>
      <c r="X903" s="95">
        <f t="shared" si="751"/>
        <v>0.22809010496816642</v>
      </c>
      <c r="Y903" s="96">
        <f t="shared" si="752"/>
        <v>1140.450524840832</v>
      </c>
      <c r="Z903" s="96">
        <f t="shared" si="753"/>
        <v>456.18020993633286</v>
      </c>
      <c r="AA903" s="96">
        <f t="shared" si="754"/>
        <v>0.22809010496816642</v>
      </c>
      <c r="AB903" s="90"/>
      <c r="AC903" s="94">
        <f t="shared" si="755"/>
        <v>0.15759271245208248</v>
      </c>
      <c r="AD903" s="97">
        <f t="shared" si="756"/>
        <v>787.96356226041235</v>
      </c>
      <c r="AE903" s="97">
        <f t="shared" si="757"/>
        <v>315.18542490416496</v>
      </c>
      <c r="AF903" s="97">
        <f t="shared" si="758"/>
        <v>0.15759271245208248</v>
      </c>
      <c r="AG903" s="90"/>
      <c r="AH903" s="95">
        <f t="shared" si="759"/>
        <v>1.5733366152044036E-2</v>
      </c>
      <c r="AI903" s="95">
        <f t="shared" si="760"/>
        <v>78.666830760220179</v>
      </c>
      <c r="AJ903" s="95">
        <f t="shared" si="761"/>
        <v>31.466732304088072</v>
      </c>
      <c r="AK903" s="95">
        <f t="shared" si="762"/>
        <v>1.5733366152044036E-2</v>
      </c>
    </row>
    <row r="904" spans="9:37" x14ac:dyDescent="0.25">
      <c r="I904" s="90"/>
      <c r="J904" s="94">
        <f t="shared" si="747"/>
        <v>0.59762309769470912</v>
      </c>
      <c r="K904" s="94">
        <f t="shared" si="742"/>
        <v>4.8683372687827083E-2</v>
      </c>
      <c r="L904" s="94">
        <f t="shared" si="748"/>
        <v>0.35369352961746392</v>
      </c>
      <c r="M904" s="98"/>
      <c r="N904" s="91"/>
      <c r="O904" s="95">
        <f t="shared" si="749"/>
        <v>0.35715336689821986</v>
      </c>
      <c r="P904" s="95">
        <f t="shared" si="743"/>
        <v>2.3700707762618679E-3</v>
      </c>
      <c r="Q904" s="95">
        <f t="shared" si="744"/>
        <v>0.12509911289325984</v>
      </c>
      <c r="R904" s="90"/>
      <c r="S904" s="90"/>
      <c r="T904" s="93">
        <f t="shared" si="750"/>
        <v>2000</v>
      </c>
      <c r="U904" s="93">
        <f t="shared" si="745"/>
        <v>1000</v>
      </c>
      <c r="V904" s="93">
        <f t="shared" si="746"/>
        <v>1</v>
      </c>
      <c r="W904" s="90"/>
      <c r="X904" s="95">
        <f t="shared" si="751"/>
        <v>0.35715336689821986</v>
      </c>
      <c r="Y904" s="96">
        <f t="shared" si="752"/>
        <v>714.30673379643974</v>
      </c>
      <c r="Z904" s="96">
        <f t="shared" si="753"/>
        <v>357.15336689821987</v>
      </c>
      <c r="AA904" s="96">
        <f t="shared" si="754"/>
        <v>0.35715336689821986</v>
      </c>
      <c r="AB904" s="90"/>
      <c r="AC904" s="94">
        <f t="shared" si="755"/>
        <v>2.3700707762618679E-3</v>
      </c>
      <c r="AD904" s="97">
        <f t="shared" si="756"/>
        <v>4.7401415525237356</v>
      </c>
      <c r="AE904" s="97">
        <f t="shared" si="757"/>
        <v>2.3700707762618678</v>
      </c>
      <c r="AF904" s="97">
        <f t="shared" si="758"/>
        <v>2.3700707762618679E-3</v>
      </c>
      <c r="AG904" s="90"/>
      <c r="AH904" s="95">
        <f t="shared" si="759"/>
        <v>0.12509911289325984</v>
      </c>
      <c r="AI904" s="95">
        <f t="shared" si="760"/>
        <v>250.19822578651969</v>
      </c>
      <c r="AJ904" s="95">
        <f t="shared" si="761"/>
        <v>125.09911289325984</v>
      </c>
      <c r="AK904" s="95">
        <f t="shared" si="762"/>
        <v>0.12509911289325984</v>
      </c>
    </row>
    <row r="905" spans="9:37" x14ac:dyDescent="0.25">
      <c r="I905" s="90"/>
      <c r="J905" s="94">
        <f t="shared" si="747"/>
        <v>1.9911434390261596E-2</v>
      </c>
      <c r="K905" s="94">
        <f t="shared" si="742"/>
        <v>4.6521811948581236E-3</v>
      </c>
      <c r="L905" s="94">
        <f t="shared" si="748"/>
        <v>0.97543638441488023</v>
      </c>
      <c r="M905" s="98"/>
      <c r="N905" s="91"/>
      <c r="O905" s="95">
        <f t="shared" si="749"/>
        <v>3.9646521947769218E-4</v>
      </c>
      <c r="P905" s="95">
        <f t="shared" si="743"/>
        <v>2.1642789869791559E-5</v>
      </c>
      <c r="Q905" s="95">
        <f t="shared" si="744"/>
        <v>0.95147614004037395</v>
      </c>
      <c r="R905" s="90"/>
      <c r="S905" s="90"/>
      <c r="T905" s="93">
        <f t="shared" si="750"/>
        <v>500</v>
      </c>
      <c r="U905" s="93">
        <f t="shared" si="745"/>
        <v>2000</v>
      </c>
      <c r="V905" s="93">
        <f t="shared" si="746"/>
        <v>1</v>
      </c>
      <c r="W905" s="90"/>
      <c r="X905" s="95">
        <f t="shared" si="751"/>
        <v>3.9646521947769218E-4</v>
      </c>
      <c r="Y905" s="96">
        <f t="shared" si="752"/>
        <v>0.1982326097388461</v>
      </c>
      <c r="Z905" s="96">
        <f t="shared" si="753"/>
        <v>0.7929304389553844</v>
      </c>
      <c r="AA905" s="96">
        <f t="shared" si="754"/>
        <v>3.9646521947769218E-4</v>
      </c>
      <c r="AB905" s="90"/>
      <c r="AC905" s="94">
        <f t="shared" si="755"/>
        <v>2.1642789869791559E-5</v>
      </c>
      <c r="AD905" s="97">
        <f t="shared" si="756"/>
        <v>1.082139493489578E-2</v>
      </c>
      <c r="AE905" s="97">
        <f t="shared" si="757"/>
        <v>4.3285579739583122E-2</v>
      </c>
      <c r="AF905" s="97">
        <f t="shared" si="758"/>
        <v>2.1642789869791559E-5</v>
      </c>
      <c r="AG905" s="90"/>
      <c r="AH905" s="95">
        <f t="shared" si="759"/>
        <v>0.95147614004037395</v>
      </c>
      <c r="AI905" s="95">
        <f t="shared" si="760"/>
        <v>475.73807002018697</v>
      </c>
      <c r="AJ905" s="95">
        <f t="shared" si="761"/>
        <v>1902.9522800807479</v>
      </c>
      <c r="AK905" s="95">
        <f t="shared" si="762"/>
        <v>0.95147614004037395</v>
      </c>
    </row>
    <row r="906" spans="9:37" x14ac:dyDescent="0.25">
      <c r="I906" s="90"/>
      <c r="J906" s="94">
        <f t="shared" si="747"/>
        <v>2.2513314952080796E-2</v>
      </c>
      <c r="K906" s="94">
        <f t="shared" si="742"/>
        <v>0.96860407437709972</v>
      </c>
      <c r="L906" s="94">
        <f t="shared" si="748"/>
        <v>8.8826106708195969E-3</v>
      </c>
      <c r="M906" s="98"/>
      <c r="N906" s="91"/>
      <c r="O906" s="95">
        <f t="shared" si="749"/>
        <v>5.0684935013158472E-4</v>
      </c>
      <c r="P906" s="95">
        <f t="shared" si="743"/>
        <v>0.93819385289991808</v>
      </c>
      <c r="Q906" s="95">
        <f t="shared" si="744"/>
        <v>7.8900772329358176E-5</v>
      </c>
      <c r="R906" s="90"/>
      <c r="S906" s="90"/>
      <c r="T906" s="93">
        <f t="shared" si="750"/>
        <v>8000</v>
      </c>
      <c r="U906" s="93">
        <f t="shared" si="745"/>
        <v>2000</v>
      </c>
      <c r="V906" s="93">
        <f t="shared" si="746"/>
        <v>1</v>
      </c>
      <c r="W906" s="90"/>
      <c r="X906" s="95">
        <f t="shared" si="751"/>
        <v>5.0684935013158472E-4</v>
      </c>
      <c r="Y906" s="96">
        <f t="shared" si="752"/>
        <v>4.0547948010526778</v>
      </c>
      <c r="Z906" s="96">
        <f t="shared" si="753"/>
        <v>1.0136987002631694</v>
      </c>
      <c r="AA906" s="96">
        <f t="shared" si="754"/>
        <v>5.0684935013158472E-4</v>
      </c>
      <c r="AB906" s="90"/>
      <c r="AC906" s="94">
        <f t="shared" si="755"/>
        <v>0.93819385289991808</v>
      </c>
      <c r="AD906" s="97">
        <f t="shared" si="756"/>
        <v>7505.5508231993444</v>
      </c>
      <c r="AE906" s="97">
        <f t="shared" si="757"/>
        <v>1876.3877057998361</v>
      </c>
      <c r="AF906" s="97">
        <f t="shared" si="758"/>
        <v>0.93819385289991808</v>
      </c>
      <c r="AG906" s="90"/>
      <c r="AH906" s="95">
        <f t="shared" si="759"/>
        <v>7.8900772329358176E-5</v>
      </c>
      <c r="AI906" s="95">
        <f t="shared" si="760"/>
        <v>0.63120617863486539</v>
      </c>
      <c r="AJ906" s="95">
        <f t="shared" si="761"/>
        <v>0.15780154465871635</v>
      </c>
      <c r="AK906" s="95">
        <f t="shared" si="762"/>
        <v>7.8900772329358176E-5</v>
      </c>
    </row>
    <row r="907" spans="9:37" x14ac:dyDescent="0.25">
      <c r="I907" s="90"/>
      <c r="J907" s="94">
        <f t="shared" si="747"/>
        <v>0.6107454862684879</v>
      </c>
      <c r="K907" s="94">
        <f t="shared" si="742"/>
        <v>0.11022798592766565</v>
      </c>
      <c r="L907" s="94">
        <f t="shared" si="748"/>
        <v>0.27902652780384651</v>
      </c>
      <c r="M907" s="98"/>
      <c r="N907" s="91"/>
      <c r="O907" s="95">
        <f t="shared" si="749"/>
        <v>0.37301004899733176</v>
      </c>
      <c r="P907" s="95">
        <f t="shared" si="743"/>
        <v>1.2150208881669657E-2</v>
      </c>
      <c r="Q907" s="95">
        <f t="shared" si="744"/>
        <v>7.7855803218270736E-2</v>
      </c>
      <c r="R907" s="90"/>
      <c r="S907" s="90"/>
      <c r="T907" s="93">
        <f t="shared" si="750"/>
        <v>3000</v>
      </c>
      <c r="U907" s="93">
        <f t="shared" si="745"/>
        <v>2000</v>
      </c>
      <c r="V907" s="93">
        <f t="shared" si="746"/>
        <v>2</v>
      </c>
      <c r="W907" s="90"/>
      <c r="X907" s="95">
        <f t="shared" si="751"/>
        <v>0.37301004899733176</v>
      </c>
      <c r="Y907" s="96">
        <f t="shared" si="752"/>
        <v>1119.0301469919953</v>
      </c>
      <c r="Z907" s="96">
        <f t="shared" si="753"/>
        <v>746.0200979946635</v>
      </c>
      <c r="AA907" s="96">
        <f t="shared" si="754"/>
        <v>0.74602009799466351</v>
      </c>
      <c r="AB907" s="90"/>
      <c r="AC907" s="94">
        <f t="shared" si="755"/>
        <v>1.2150208881669657E-2</v>
      </c>
      <c r="AD907" s="97">
        <f t="shared" si="756"/>
        <v>36.450626645008967</v>
      </c>
      <c r="AE907" s="97">
        <f t="shared" si="757"/>
        <v>24.300417763339315</v>
      </c>
      <c r="AF907" s="97">
        <f t="shared" si="758"/>
        <v>2.4300417763339313E-2</v>
      </c>
      <c r="AG907" s="90"/>
      <c r="AH907" s="95">
        <f t="shared" si="759"/>
        <v>7.7855803218270736E-2</v>
      </c>
      <c r="AI907" s="95">
        <f t="shared" si="760"/>
        <v>233.5674096548122</v>
      </c>
      <c r="AJ907" s="95">
        <f t="shared" si="761"/>
        <v>155.71160643654147</v>
      </c>
      <c r="AK907" s="95">
        <f t="shared" si="762"/>
        <v>0.15571160643654147</v>
      </c>
    </row>
    <row r="908" spans="9:37" x14ac:dyDescent="0.25">
      <c r="I908" s="90"/>
      <c r="J908" s="94">
        <f t="shared" si="747"/>
        <v>2.6186693048654664E-2</v>
      </c>
      <c r="K908" s="94">
        <f t="shared" si="742"/>
        <v>0.96231056613369892</v>
      </c>
      <c r="L908" s="94">
        <f t="shared" si="748"/>
        <v>1.1502740817646396E-2</v>
      </c>
      <c r="M908" s="98"/>
      <c r="N908" s="91"/>
      <c r="O908" s="95">
        <f t="shared" si="749"/>
        <v>6.857428928244585E-4</v>
      </c>
      <c r="P908" s="95">
        <f t="shared" si="743"/>
        <v>0.9260416256925601</v>
      </c>
      <c r="Q908" s="95">
        <f t="shared" si="744"/>
        <v>1.3231304631794848E-4</v>
      </c>
      <c r="R908" s="90"/>
      <c r="S908" s="90"/>
      <c r="T908" s="93">
        <f t="shared" si="750"/>
        <v>7000</v>
      </c>
      <c r="U908" s="93">
        <f t="shared" si="745"/>
        <v>3000</v>
      </c>
      <c r="V908" s="93">
        <f t="shared" si="746"/>
        <v>1</v>
      </c>
      <c r="W908" s="90"/>
      <c r="X908" s="95">
        <f t="shared" si="751"/>
        <v>6.857428928244585E-4</v>
      </c>
      <c r="Y908" s="96">
        <f t="shared" si="752"/>
        <v>4.8002002497712093</v>
      </c>
      <c r="Z908" s="96">
        <f t="shared" si="753"/>
        <v>2.0572286784733755</v>
      </c>
      <c r="AA908" s="96">
        <f t="shared" si="754"/>
        <v>6.857428928244585E-4</v>
      </c>
      <c r="AB908" s="90"/>
      <c r="AC908" s="94">
        <f t="shared" si="755"/>
        <v>0.9260416256925601</v>
      </c>
      <c r="AD908" s="97">
        <f t="shared" si="756"/>
        <v>6482.2913798479203</v>
      </c>
      <c r="AE908" s="97">
        <f t="shared" si="757"/>
        <v>2778.1248770776801</v>
      </c>
      <c r="AF908" s="97">
        <f t="shared" si="758"/>
        <v>0.9260416256925601</v>
      </c>
      <c r="AG908" s="90"/>
      <c r="AH908" s="95">
        <f t="shared" si="759"/>
        <v>1.3231304631794848E-4</v>
      </c>
      <c r="AI908" s="95">
        <f t="shared" si="760"/>
        <v>0.92619132422563932</v>
      </c>
      <c r="AJ908" s="95">
        <f t="shared" si="761"/>
        <v>0.39693913895384542</v>
      </c>
      <c r="AK908" s="95">
        <f t="shared" si="762"/>
        <v>1.3231304631794848E-4</v>
      </c>
    </row>
    <row r="909" spans="9:37" x14ac:dyDescent="0.25">
      <c r="I909" s="90"/>
      <c r="J909" s="94">
        <f t="shared" si="747"/>
        <v>5.5618460498391913E-2</v>
      </c>
      <c r="K909" s="94">
        <f t="shared" si="742"/>
        <v>0.92505982121564112</v>
      </c>
      <c r="L909" s="94">
        <f t="shared" si="748"/>
        <v>1.9321718285967123E-2</v>
      </c>
      <c r="M909" s="98"/>
      <c r="N909" s="91"/>
      <c r="O909" s="95">
        <f t="shared" si="749"/>
        <v>3.0934131482111818E-3</v>
      </c>
      <c r="P909" s="95">
        <f t="shared" si="743"/>
        <v>0.85573567282751395</v>
      </c>
      <c r="Q909" s="95">
        <f t="shared" si="744"/>
        <v>3.7332879752227633E-4</v>
      </c>
      <c r="R909" s="90"/>
      <c r="S909" s="90"/>
      <c r="T909" s="93">
        <f t="shared" si="750"/>
        <v>7000</v>
      </c>
      <c r="U909" s="93">
        <f t="shared" si="745"/>
        <v>2000</v>
      </c>
      <c r="V909" s="93">
        <f t="shared" si="746"/>
        <v>1</v>
      </c>
      <c r="W909" s="90"/>
      <c r="X909" s="95">
        <f t="shared" si="751"/>
        <v>3.0934131482111818E-3</v>
      </c>
      <c r="Y909" s="96">
        <f t="shared" si="752"/>
        <v>21.653892037478272</v>
      </c>
      <c r="Z909" s="96">
        <f t="shared" si="753"/>
        <v>6.1868262964223639</v>
      </c>
      <c r="AA909" s="96">
        <f t="shared" si="754"/>
        <v>3.0934131482111818E-3</v>
      </c>
      <c r="AB909" s="90"/>
      <c r="AC909" s="94">
        <f t="shared" si="755"/>
        <v>0.85573567282751395</v>
      </c>
      <c r="AD909" s="97">
        <f t="shared" si="756"/>
        <v>5990.1497097925976</v>
      </c>
      <c r="AE909" s="97">
        <f t="shared" si="757"/>
        <v>1711.4713456550278</v>
      </c>
      <c r="AF909" s="97">
        <f t="shared" si="758"/>
        <v>0.85573567282751395</v>
      </c>
      <c r="AG909" s="90"/>
      <c r="AH909" s="95">
        <f t="shared" si="759"/>
        <v>3.7332879752227633E-4</v>
      </c>
      <c r="AI909" s="95">
        <f t="shared" si="760"/>
        <v>2.6133015826559345</v>
      </c>
      <c r="AJ909" s="95">
        <f t="shared" si="761"/>
        <v>0.74665759504455265</v>
      </c>
      <c r="AK909" s="95">
        <f t="shared" si="762"/>
        <v>3.7332879752227633E-4</v>
      </c>
    </row>
    <row r="910" spans="9:37" x14ac:dyDescent="0.25">
      <c r="I910" s="90"/>
      <c r="J910" s="94">
        <f t="shared" si="747"/>
        <v>0.10178416722873752</v>
      </c>
      <c r="K910" s="94">
        <f t="shared" si="742"/>
        <v>0.84965570060289852</v>
      </c>
      <c r="L910" s="94">
        <f t="shared" si="748"/>
        <v>4.8560132168363926E-2</v>
      </c>
      <c r="M910" s="98"/>
      <c r="N910" s="91"/>
      <c r="O910" s="95">
        <f t="shared" si="749"/>
        <v>1.0360016698447605E-2</v>
      </c>
      <c r="P910" s="95">
        <f t="shared" si="743"/>
        <v>0.72191480956700238</v>
      </c>
      <c r="Q910" s="95">
        <f t="shared" si="744"/>
        <v>2.3580864362089731E-3</v>
      </c>
      <c r="R910" s="90"/>
      <c r="S910" s="90"/>
      <c r="T910" s="93">
        <f t="shared" si="750"/>
        <v>10000</v>
      </c>
      <c r="U910" s="93">
        <f t="shared" si="745"/>
        <v>2000</v>
      </c>
      <c r="V910" s="93">
        <f t="shared" si="746"/>
        <v>1</v>
      </c>
      <c r="W910" s="90"/>
      <c r="X910" s="95">
        <f t="shared" si="751"/>
        <v>1.0360016698447605E-2</v>
      </c>
      <c r="Y910" s="96">
        <f t="shared" si="752"/>
        <v>103.60016698447605</v>
      </c>
      <c r="Z910" s="96">
        <f t="shared" si="753"/>
        <v>20.720033396895211</v>
      </c>
      <c r="AA910" s="96">
        <f t="shared" si="754"/>
        <v>1.0360016698447605E-2</v>
      </c>
      <c r="AB910" s="90"/>
      <c r="AC910" s="94">
        <f t="shared" si="755"/>
        <v>0.72191480956700238</v>
      </c>
      <c r="AD910" s="97">
        <f t="shared" si="756"/>
        <v>7219.1480956700234</v>
      </c>
      <c r="AE910" s="97">
        <f t="shared" si="757"/>
        <v>1443.8296191340048</v>
      </c>
      <c r="AF910" s="97">
        <f t="shared" si="758"/>
        <v>0.72191480956700238</v>
      </c>
      <c r="AG910" s="90"/>
      <c r="AH910" s="95">
        <f t="shared" si="759"/>
        <v>2.3580864362089731E-3</v>
      </c>
      <c r="AI910" s="95">
        <f t="shared" si="760"/>
        <v>23.580864362089731</v>
      </c>
      <c r="AJ910" s="95">
        <f>(AH910*U910)</f>
        <v>4.7161728724179461</v>
      </c>
      <c r="AK910" s="95">
        <f t="shared" si="762"/>
        <v>2.3580864362089731E-3</v>
      </c>
    </row>
    <row r="911" spans="9:37" x14ac:dyDescent="0.25">
      <c r="I911" s="90"/>
      <c r="J911" s="98"/>
      <c r="K911" s="90"/>
      <c r="L911" s="90"/>
      <c r="M911" s="90"/>
      <c r="N911" s="112" t="s">
        <v>55</v>
      </c>
      <c r="O911" s="105">
        <f>SUM(O901:O910)</f>
        <v>1.1864782410808785</v>
      </c>
      <c r="P911" s="105">
        <f t="shared" ref="P911:Q911" si="763">SUM(P901:P910)</f>
        <v>4.41452949047925</v>
      </c>
      <c r="Q911" s="105">
        <f t="shared" si="763"/>
        <v>1.2374315999369199</v>
      </c>
      <c r="R911" s="90"/>
      <c r="S911" s="90"/>
      <c r="T911" s="90"/>
      <c r="U911" s="90"/>
      <c r="V911" s="90"/>
      <c r="W911" s="90"/>
      <c r="X911" s="103" t="s">
        <v>55</v>
      </c>
      <c r="Y911" s="104">
        <f>SUM(Y901:Y910)</f>
        <v>3998.3607052091397</v>
      </c>
      <c r="Z911" s="104">
        <f t="shared" ref="Z911" si="764">SUM(Z901:Z910)</f>
        <v>2248.4396316969714</v>
      </c>
      <c r="AA911" s="104">
        <f>SUM(AA901:AA910)</f>
        <v>1.5594882900782103</v>
      </c>
      <c r="AB911" s="99"/>
      <c r="AC911" s="103" t="s">
        <v>55</v>
      </c>
      <c r="AD911" s="104">
        <f>SUM(AD901:AD910)</f>
        <v>34064.595205902129</v>
      </c>
      <c r="AE911" s="104">
        <f t="shared" ref="AE911:AF911" si="765">SUM(AE901:AE910)</f>
        <v>11971.366664052108</v>
      </c>
      <c r="AF911" s="104">
        <f t="shared" si="765"/>
        <v>4.4266796993609194</v>
      </c>
      <c r="AG911" s="99"/>
      <c r="AH911" s="103" t="s">
        <v>55</v>
      </c>
      <c r="AI911" s="105">
        <f>SUM(AI901:AI910)</f>
        <v>1338.1376937032314</v>
      </c>
      <c r="AJ911" s="105">
        <f t="shared" ref="AJ911:AK911" si="766">SUM(AJ901:AJ910)</f>
        <v>2421.6796484632482</v>
      </c>
      <c r="AK911" s="105">
        <f t="shared" si="766"/>
        <v>1.3152874031551907</v>
      </c>
    </row>
    <row r="915" spans="9:17" x14ac:dyDescent="0.25">
      <c r="I915" s="113" t="s">
        <v>176</v>
      </c>
      <c r="J915" s="107"/>
      <c r="K915" s="107"/>
      <c r="L915" s="107"/>
      <c r="M915" s="107"/>
      <c r="N915" s="107"/>
      <c r="O915" s="107"/>
      <c r="P915" s="107"/>
      <c r="Q915" s="107"/>
    </row>
    <row r="916" spans="9:17" x14ac:dyDescent="0.25">
      <c r="I916" s="113" t="s">
        <v>174</v>
      </c>
      <c r="J916" s="107"/>
      <c r="K916" s="107"/>
      <c r="L916" s="166" t="s">
        <v>69</v>
      </c>
      <c r="M916" s="166"/>
      <c r="N916" s="166"/>
      <c r="O916" s="107"/>
      <c r="P916" s="107"/>
      <c r="Q916" s="107"/>
    </row>
    <row r="917" spans="9:17" x14ac:dyDescent="0.25">
      <c r="I917" s="107"/>
      <c r="J917" s="107"/>
      <c r="K917" s="107"/>
      <c r="L917" s="107"/>
      <c r="M917" s="107"/>
      <c r="N917" s="107"/>
      <c r="O917" s="107"/>
      <c r="P917" s="107"/>
      <c r="Q917" s="107"/>
    </row>
    <row r="918" spans="9:17" x14ac:dyDescent="0.25">
      <c r="I918" s="108"/>
      <c r="J918" s="167" t="s">
        <v>68</v>
      </c>
      <c r="K918" s="168"/>
      <c r="L918" s="169"/>
      <c r="M918" s="107"/>
      <c r="N918" s="108"/>
      <c r="O918" s="167" t="s">
        <v>72</v>
      </c>
      <c r="P918" s="168"/>
      <c r="Q918" s="169"/>
    </row>
    <row r="919" spans="9:17" x14ac:dyDescent="0.25">
      <c r="I919" s="108"/>
      <c r="J919" s="108" t="s">
        <v>38</v>
      </c>
      <c r="K919" s="108" t="s">
        <v>39</v>
      </c>
      <c r="L919" s="108" t="s">
        <v>41</v>
      </c>
      <c r="M919" s="107"/>
      <c r="N919" s="170" t="s">
        <v>64</v>
      </c>
      <c r="O919" s="170" t="s">
        <v>38</v>
      </c>
      <c r="P919" s="170" t="s">
        <v>39</v>
      </c>
      <c r="Q919" s="170" t="s">
        <v>41</v>
      </c>
    </row>
    <row r="920" spans="9:17" x14ac:dyDescent="0.25">
      <c r="I920" s="108" t="s">
        <v>64</v>
      </c>
      <c r="J920" s="109">
        <f>(O911)</f>
        <v>1.1864782410808785</v>
      </c>
      <c r="K920" s="109">
        <f t="shared" ref="K920" si="767">(P911)</f>
        <v>4.41452949047925</v>
      </c>
      <c r="L920" s="109">
        <f t="shared" ref="L920" si="768">(Q911)</f>
        <v>1.2374315999369199</v>
      </c>
      <c r="M920" s="107"/>
      <c r="N920" s="171"/>
      <c r="O920" s="171"/>
      <c r="P920" s="171"/>
      <c r="Q920" s="171"/>
    </row>
    <row r="921" spans="9:17" x14ac:dyDescent="0.25">
      <c r="I921" s="108" t="s">
        <v>65</v>
      </c>
      <c r="J921" s="110">
        <f>(Y911)</f>
        <v>3998.3607052091397</v>
      </c>
      <c r="K921" s="110">
        <f>(AD911)</f>
        <v>34064.595205902129</v>
      </c>
      <c r="L921" s="110">
        <f>(AA911)</f>
        <v>1.5594882900782103</v>
      </c>
      <c r="M921" s="107"/>
      <c r="N921" s="109">
        <f>(J920)</f>
        <v>1.1864782410808785</v>
      </c>
      <c r="O921" s="67">
        <f>(J921/N921)</f>
        <v>3369.9401866541134</v>
      </c>
      <c r="P921" s="67">
        <f t="shared" ref="P921" si="769">(K921/O921)</f>
        <v>10.108367899468146</v>
      </c>
      <c r="Q921" s="67">
        <f t="shared" ref="Q921" si="770">(L921/P921)</f>
        <v>0.15427696197724097</v>
      </c>
    </row>
    <row r="922" spans="9:17" x14ac:dyDescent="0.25">
      <c r="I922" s="108" t="s">
        <v>66</v>
      </c>
      <c r="J922" s="110">
        <f>(Z911)</f>
        <v>2248.4396316969714</v>
      </c>
      <c r="K922" s="110">
        <f>(AE911)</f>
        <v>11971.366664052108</v>
      </c>
      <c r="L922" s="109">
        <f>(AJ911)</f>
        <v>2421.6796484632482</v>
      </c>
      <c r="M922" s="107"/>
      <c r="N922" s="109">
        <f>(K920)</f>
        <v>4.41452949047925</v>
      </c>
      <c r="O922" s="67">
        <f>(K921/N922)</f>
        <v>7716.4724529236319</v>
      </c>
      <c r="P922" s="68">
        <f>(K922/N922)</f>
        <v>2711.8103276624556</v>
      </c>
      <c r="Q922" s="68">
        <f>(K923/N922)</f>
        <v>1.0027523225086328</v>
      </c>
    </row>
    <row r="923" spans="9:17" x14ac:dyDescent="0.25">
      <c r="I923" s="108" t="s">
        <v>67</v>
      </c>
      <c r="J923" s="110">
        <f>(AA911)</f>
        <v>1.5594882900782103</v>
      </c>
      <c r="K923" s="110">
        <f>(AF911)</f>
        <v>4.4266796993609194</v>
      </c>
      <c r="L923" s="109">
        <f>(AK911)</f>
        <v>1.3152874031551907</v>
      </c>
      <c r="M923" s="107"/>
      <c r="N923" s="109">
        <f>(L920)</f>
        <v>1.2374315999369199</v>
      </c>
      <c r="O923" s="67">
        <f>(L921/N923)</f>
        <v>1.2602622158329462</v>
      </c>
      <c r="P923" s="68">
        <f>(L922/N923)</f>
        <v>1957.0210172317381</v>
      </c>
      <c r="Q923" s="68">
        <f>(L923/N923)</f>
        <v>1.0629172579900494</v>
      </c>
    </row>
    <row r="924" spans="9:17" x14ac:dyDescent="0.25">
      <c r="I924" s="111"/>
      <c r="J924" s="111"/>
      <c r="K924" s="111"/>
      <c r="L924" s="111"/>
      <c r="M924" s="107"/>
      <c r="N924" s="107"/>
      <c r="O924" s="107"/>
      <c r="P924" s="107"/>
      <c r="Q924" s="107"/>
    </row>
    <row r="928" spans="9:17" x14ac:dyDescent="0.25">
      <c r="I928" s="114" t="s">
        <v>177</v>
      </c>
    </row>
    <row r="929" spans="9:32" x14ac:dyDescent="0.25">
      <c r="I929" s="114" t="s">
        <v>174</v>
      </c>
      <c r="J929" s="152" t="s">
        <v>47</v>
      </c>
      <c r="K929" s="153"/>
      <c r="L929" s="154"/>
      <c r="M929" s="43"/>
      <c r="N929" s="43"/>
      <c r="O929" s="152" t="s">
        <v>72</v>
      </c>
      <c r="P929" s="153"/>
      <c r="Q929" s="154"/>
      <c r="R929" s="43"/>
      <c r="S929" s="43"/>
      <c r="T929" s="152" t="s">
        <v>73</v>
      </c>
      <c r="U929" s="153"/>
      <c r="V929" s="154"/>
      <c r="W929" s="43"/>
      <c r="X929" s="43"/>
      <c r="Y929" s="152" t="s">
        <v>74</v>
      </c>
      <c r="Z929" s="153"/>
      <c r="AA929" s="154"/>
      <c r="AB929" s="55"/>
      <c r="AC929" s="43"/>
      <c r="AD929" s="152" t="s">
        <v>80</v>
      </c>
      <c r="AE929" s="154"/>
      <c r="AF929" s="59"/>
    </row>
    <row r="930" spans="9:32" ht="15.75" thickBot="1" x14ac:dyDescent="0.3">
      <c r="I930" s="43"/>
      <c r="J930" s="44" t="s">
        <v>48</v>
      </c>
      <c r="K930" s="44" t="s">
        <v>49</v>
      </c>
      <c r="L930" s="44" t="s">
        <v>50</v>
      </c>
      <c r="M930" s="43"/>
      <c r="N930" s="43"/>
      <c r="O930" s="43"/>
      <c r="P930" s="43"/>
      <c r="Q930" s="43"/>
      <c r="R930" s="43"/>
      <c r="S930" s="43"/>
      <c r="T930" s="44" t="s">
        <v>38</v>
      </c>
      <c r="U930" s="44" t="s">
        <v>39</v>
      </c>
      <c r="V930" s="44" t="s">
        <v>41</v>
      </c>
      <c r="W930" s="43"/>
      <c r="X930" s="43"/>
      <c r="Y930" s="63" t="s">
        <v>75</v>
      </c>
      <c r="Z930" s="63" t="s">
        <v>76</v>
      </c>
      <c r="AA930" s="63" t="s">
        <v>77</v>
      </c>
      <c r="AB930" s="61" t="s">
        <v>55</v>
      </c>
      <c r="AC930" s="43"/>
      <c r="AD930" s="63" t="s">
        <v>172</v>
      </c>
      <c r="AE930" s="58">
        <f>(AE859)</f>
        <v>94137379.596220464</v>
      </c>
      <c r="AF930" s="42"/>
    </row>
    <row r="931" spans="9:32" ht="16.5" thickTop="1" thickBot="1" x14ac:dyDescent="0.3">
      <c r="I931" s="43"/>
      <c r="J931" s="100">
        <f>(J809)</f>
        <v>8000</v>
      </c>
      <c r="K931" s="100">
        <f t="shared" ref="K931:L931" si="771">(K809)</f>
        <v>5000</v>
      </c>
      <c r="L931" s="100">
        <f t="shared" si="771"/>
        <v>1</v>
      </c>
      <c r="M931" s="43"/>
      <c r="N931" s="63" t="s">
        <v>75</v>
      </c>
      <c r="O931" s="101">
        <f>(O921)</f>
        <v>3369.9401866541134</v>
      </c>
      <c r="P931" s="101">
        <f t="shared" ref="P931:Q931" si="772">(P921)</f>
        <v>10.108367899468146</v>
      </c>
      <c r="Q931" s="101">
        <f t="shared" si="772"/>
        <v>0.15427696197724097</v>
      </c>
      <c r="R931" s="43"/>
      <c r="S931" s="43"/>
      <c r="T931" s="62">
        <f>(O901)</f>
        <v>9.3842703162709887E-3</v>
      </c>
      <c r="U931" s="62">
        <f t="shared" ref="U931:U940" si="773">(P901)</f>
        <v>0.70906361679246854</v>
      </c>
      <c r="V931" s="62">
        <f t="shared" ref="V931:V940" si="774">(Q901)</f>
        <v>3.7293499278789576E-3</v>
      </c>
      <c r="W931" s="43"/>
      <c r="X931" s="43"/>
      <c r="Y931" s="74">
        <f>((J931 - O931)^2 + (K931 - P931)^2 + (L931 - Q931)^2) * T931</f>
        <v>434833.98898400849</v>
      </c>
      <c r="Z931" s="74">
        <f>((J931 -O932)^2 + (K931 - P932)^2 + (L931 - Q932)^2) * U931</f>
        <v>3769523.8907869589</v>
      </c>
      <c r="AA931" s="75">
        <f>((J931 -O933)^2 + (K931 - P933)^2 + (L931 - Q933)^2) * V931</f>
        <v>273135.94215890189</v>
      </c>
      <c r="AB931" s="76">
        <f>SUM(Y931:AA931)</f>
        <v>4477493.8219298692</v>
      </c>
      <c r="AC931" s="43"/>
      <c r="AD931" s="63" t="s">
        <v>179</v>
      </c>
      <c r="AE931" s="102">
        <f>(AB941)</f>
        <v>94197240.555628806</v>
      </c>
      <c r="AF931" s="42"/>
    </row>
    <row r="932" spans="9:32" ht="16.5" thickTop="1" thickBot="1" x14ac:dyDescent="0.3">
      <c r="I932" s="43"/>
      <c r="J932" s="100">
        <f t="shared" ref="J932:L932" si="775">(J810)</f>
        <v>4000</v>
      </c>
      <c r="K932" s="100">
        <f t="shared" si="775"/>
        <v>3000</v>
      </c>
      <c r="L932" s="100">
        <f t="shared" si="775"/>
        <v>1</v>
      </c>
      <c r="M932" s="43"/>
      <c r="N932" s="63" t="s">
        <v>76</v>
      </c>
      <c r="O932" s="101">
        <f t="shared" ref="O932:P932" si="776">(O922)</f>
        <v>7716.4724529236319</v>
      </c>
      <c r="P932" s="101">
        <f t="shared" si="776"/>
        <v>2711.8103276624556</v>
      </c>
      <c r="Q932" s="101">
        <f>(Q922)</f>
        <v>1.0027523225086328</v>
      </c>
      <c r="R932" s="43"/>
      <c r="S932" s="43"/>
      <c r="T932" s="62">
        <f t="shared" ref="T932:T940" si="777">(O902)</f>
        <v>0.203797962591797</v>
      </c>
      <c r="U932" s="62">
        <f t="shared" si="773"/>
        <v>9.1445277799903107E-2</v>
      </c>
      <c r="V932" s="62">
        <f t="shared" si="774"/>
        <v>6.0595198652713768E-2</v>
      </c>
      <c r="W932" s="43"/>
      <c r="X932" s="43"/>
      <c r="Y932" s="74">
        <f>((J932-O931)^2 + (K932-P931)^2 + (L932-Q931)^2) * T932</f>
        <v>1902745.0155643453</v>
      </c>
      <c r="Z932" s="74">
        <f>((J932 -O932)^2 + (K932 - P932)^2 + (L932 - Q932)^2) * U932</f>
        <v>1270652.3243720203</v>
      </c>
      <c r="AA932" s="75">
        <f>((J932 -O933)^2 + (K932 - P933)^2 + (L932 - Q933)^2) * V932</f>
        <v>1034828.1178842211</v>
      </c>
      <c r="AB932" s="76">
        <f t="shared" ref="AB932:AB940" si="778">SUM(Y932:AA932)</f>
        <v>4208225.4578205869</v>
      </c>
      <c r="AC932" s="43"/>
      <c r="AD932" s="63" t="s">
        <v>178</v>
      </c>
      <c r="AE932" s="58">
        <f>(AE930-AE931)</f>
        <v>-59860.959408342838</v>
      </c>
      <c r="AF932" s="42"/>
    </row>
    <row r="933" spans="9:32" ht="16.5" thickTop="1" thickBot="1" x14ac:dyDescent="0.3">
      <c r="I933" s="43"/>
      <c r="J933" s="100">
        <f t="shared" ref="J933:L933" si="779">(J811)</f>
        <v>5000</v>
      </c>
      <c r="K933" s="100">
        <f t="shared" si="779"/>
        <v>2000</v>
      </c>
      <c r="L933" s="100">
        <f t="shared" si="779"/>
        <v>1</v>
      </c>
      <c r="M933" s="43"/>
      <c r="N933" s="63" t="s">
        <v>77</v>
      </c>
      <c r="O933" s="101">
        <f t="shared" ref="O933:Q933" si="780">(O923)</f>
        <v>1.2602622158329462</v>
      </c>
      <c r="P933" s="101">
        <f t="shared" si="780"/>
        <v>1957.0210172317381</v>
      </c>
      <c r="Q933" s="101">
        <f t="shared" si="780"/>
        <v>1.0629172579900494</v>
      </c>
      <c r="R933" s="43"/>
      <c r="S933" s="43"/>
      <c r="T933" s="62">
        <f t="shared" si="777"/>
        <v>0.22809010496816642</v>
      </c>
      <c r="U933" s="62">
        <f t="shared" si="773"/>
        <v>0.15759271245208248</v>
      </c>
      <c r="V933" s="62">
        <f t="shared" si="774"/>
        <v>1.5733366152044036E-2</v>
      </c>
      <c r="W933" s="43"/>
      <c r="X933" s="43"/>
      <c r="Y933" s="74">
        <f>((J933 - O931)^2 + (K933 - P931)^2 + (L933 -Q931)^2) * T933</f>
        <v>1509218.4906139334</v>
      </c>
      <c r="Z933" s="74">
        <f>((J933 -O932)^2 + (K933 - P932)^2 + (L933 - Q932)^2) * U933</f>
        <v>1242759.8242897931</v>
      </c>
      <c r="AA933" s="75">
        <f>((J933 -O933)^2 + (K933 - P933)^2 + (L933 - Q933)^2) * V933</f>
        <v>393164.95974636934</v>
      </c>
      <c r="AB933" s="76">
        <f t="shared" si="778"/>
        <v>3145143.274650096</v>
      </c>
      <c r="AC933" s="43"/>
      <c r="AD933" s="43"/>
      <c r="AE933" s="43"/>
      <c r="AF933" s="43"/>
    </row>
    <row r="934" spans="9:32" ht="16.5" thickTop="1" thickBot="1" x14ac:dyDescent="0.3">
      <c r="I934" s="43"/>
      <c r="J934" s="100">
        <f t="shared" ref="J934:L934" si="781">(J812)</f>
        <v>2000</v>
      </c>
      <c r="K934" s="100">
        <f t="shared" si="781"/>
        <v>1000</v>
      </c>
      <c r="L934" s="100">
        <f t="shared" si="781"/>
        <v>1</v>
      </c>
      <c r="M934" s="43"/>
      <c r="N934" s="43"/>
      <c r="O934" s="55"/>
      <c r="P934" s="55"/>
      <c r="Q934" s="55"/>
      <c r="R934" s="43"/>
      <c r="S934" s="43"/>
      <c r="T934" s="62">
        <f t="shared" si="777"/>
        <v>0.35715336689821986</v>
      </c>
      <c r="U934" s="62">
        <f t="shared" si="773"/>
        <v>2.3700707762618679E-3</v>
      </c>
      <c r="V934" s="62">
        <f t="shared" si="774"/>
        <v>0.12509911289325984</v>
      </c>
      <c r="W934" s="43"/>
      <c r="X934" s="43"/>
      <c r="Y934" s="74">
        <f>((J934-O931)^2 + (K934-P931)^2 + (L934-Q931)^2) * T934</f>
        <v>1020252.2629584083</v>
      </c>
      <c r="Z934" s="74">
        <f>((J934 -O932)^2 + (K934 - P932)^2 + (L934 - Q932)^2) * U934</f>
        <v>84394.314235992875</v>
      </c>
      <c r="AA934" s="75">
        <f>((J934 -O933)^2 + (K934 - P933)^2 + (L934 - Q933)^2) * V934</f>
        <v>614342.94987656805</v>
      </c>
      <c r="AB934" s="76">
        <f t="shared" si="778"/>
        <v>1718989.5270709693</v>
      </c>
      <c r="AC934" s="43"/>
      <c r="AD934" s="43"/>
      <c r="AE934" s="43"/>
      <c r="AF934" s="43"/>
    </row>
    <row r="935" spans="9:32" ht="16.5" thickTop="1" thickBot="1" x14ac:dyDescent="0.3">
      <c r="I935" s="43"/>
      <c r="J935" s="100">
        <f t="shared" ref="J935:L935" si="782">(J813)</f>
        <v>500</v>
      </c>
      <c r="K935" s="100">
        <f t="shared" si="782"/>
        <v>2000</v>
      </c>
      <c r="L935" s="100">
        <f t="shared" si="782"/>
        <v>1</v>
      </c>
      <c r="M935" s="43"/>
      <c r="N935" s="43"/>
      <c r="O935" s="55"/>
      <c r="P935" s="55"/>
      <c r="Q935" s="55"/>
      <c r="R935" s="43"/>
      <c r="S935" s="43"/>
      <c r="T935" s="62">
        <f t="shared" si="777"/>
        <v>3.9646521947769218E-4</v>
      </c>
      <c r="U935" s="62">
        <f t="shared" si="773"/>
        <v>2.1642789869791559E-5</v>
      </c>
      <c r="V935" s="62">
        <f t="shared" si="774"/>
        <v>0.95147614004037395</v>
      </c>
      <c r="W935" s="43"/>
      <c r="X935" s="43"/>
      <c r="Y935" s="74">
        <f>((J935 - O931)^2 + (K935 -P931)^2 + (L935 - Q931)^2) * T935</f>
        <v>4835.3794566334736</v>
      </c>
      <c r="Z935" s="74">
        <f>((J935 -O932)^2 + (K935 - P932)^2 + (L935 - Q932)^2) * U935</f>
        <v>1138.0676787697778</v>
      </c>
      <c r="AA935" s="75">
        <f>((J935 -O933)^2 + (K935 - P933)^2 + (L935 - Q933)^AA1467) * V935</f>
        <v>238429.94827727461</v>
      </c>
      <c r="AB935" s="76">
        <f t="shared" si="778"/>
        <v>244403.39541267787</v>
      </c>
      <c r="AC935" s="43"/>
      <c r="AD935" s="152" t="s">
        <v>84</v>
      </c>
      <c r="AE935" s="153"/>
      <c r="AF935" s="154"/>
    </row>
    <row r="936" spans="9:32" ht="16.5" thickTop="1" thickBot="1" x14ac:dyDescent="0.3">
      <c r="I936" s="43"/>
      <c r="J936" s="100">
        <f t="shared" ref="J936:L936" si="783">(J814)</f>
        <v>8000</v>
      </c>
      <c r="K936" s="100">
        <f t="shared" si="783"/>
        <v>2000</v>
      </c>
      <c r="L936" s="100">
        <f t="shared" si="783"/>
        <v>1</v>
      </c>
      <c r="M936" s="43"/>
      <c r="N936" s="43"/>
      <c r="O936" s="55"/>
      <c r="P936" s="55"/>
      <c r="Q936" s="55"/>
      <c r="R936" s="43"/>
      <c r="S936" s="43"/>
      <c r="T936" s="62">
        <f t="shared" si="777"/>
        <v>5.0684935013158472E-4</v>
      </c>
      <c r="U936" s="62">
        <f t="shared" si="773"/>
        <v>0.93819385289991808</v>
      </c>
      <c r="V936" s="62">
        <f t="shared" si="774"/>
        <v>7.8900772329358176E-5</v>
      </c>
      <c r="W936" s="43"/>
      <c r="X936" s="43"/>
      <c r="Y936" s="74">
        <f>((J936-O931)^2 + (K936-P931)^2 + (L936-Q931)^2) * T936</f>
        <v>12872.515438758282</v>
      </c>
      <c r="Z936" s="74">
        <f>((J936 -O932)^2 + (K936 - P932)^2 + (L936 - Q932)^2) * U936</f>
        <v>550777.78378384875</v>
      </c>
      <c r="AA936" s="75">
        <f>((J936 -O933)^2 + (K936 - P933)^2 + (L936 - Q933)^2) * V936</f>
        <v>5048.204329062768</v>
      </c>
      <c r="AB936" s="76">
        <f t="shared" si="778"/>
        <v>568698.50355166977</v>
      </c>
      <c r="AC936" s="43"/>
      <c r="AD936" s="152" t="s">
        <v>85</v>
      </c>
      <c r="AE936" s="153"/>
      <c r="AF936" s="154"/>
    </row>
    <row r="937" spans="9:32" ht="16.5" thickTop="1" thickBot="1" x14ac:dyDescent="0.3">
      <c r="I937" s="43"/>
      <c r="J937" s="100">
        <f t="shared" ref="J937:L937" si="784">(J815)</f>
        <v>3000</v>
      </c>
      <c r="K937" s="100">
        <f t="shared" si="784"/>
        <v>2000</v>
      </c>
      <c r="L937" s="100">
        <f t="shared" si="784"/>
        <v>2</v>
      </c>
      <c r="M937" s="43"/>
      <c r="N937" s="43"/>
      <c r="O937" s="55"/>
      <c r="P937" s="55"/>
      <c r="Q937" s="55"/>
      <c r="R937" s="43"/>
      <c r="S937" s="43"/>
      <c r="T937" s="62">
        <f t="shared" si="777"/>
        <v>0.37301004899733176</v>
      </c>
      <c r="U937" s="62">
        <f t="shared" si="773"/>
        <v>1.2150208881669657E-2</v>
      </c>
      <c r="V937" s="62">
        <f t="shared" si="774"/>
        <v>7.7855803218270736E-2</v>
      </c>
      <c r="W937" s="43"/>
      <c r="X937" s="43"/>
      <c r="Y937" s="74">
        <f>((J937 - O931)^2 + (K937 - P931)^2 + (L937 - Q931)^2) * T937</f>
        <v>1528046.0562477948</v>
      </c>
      <c r="Z937" s="74">
        <f>((J937 -O932)^2 + (K937 - P932)^2 + (L937 - Q932)^2) * U937</f>
        <v>276438.96856685297</v>
      </c>
      <c r="AA937" s="75">
        <f>((J937 -O933)^2 + (K937 - P933)^2 + (L937 - Q933)^2) * V937</f>
        <v>700257.52331592352</v>
      </c>
      <c r="AB937" s="76">
        <f t="shared" si="778"/>
        <v>2504742.5481305709</v>
      </c>
      <c r="AC937" s="43"/>
      <c r="AD937" s="43"/>
      <c r="AE937" s="43"/>
      <c r="AF937" s="43"/>
    </row>
    <row r="938" spans="9:32" ht="16.5" thickTop="1" thickBot="1" x14ac:dyDescent="0.3">
      <c r="I938" s="43"/>
      <c r="J938" s="100">
        <f t="shared" ref="J938:L938" si="785">(J816)</f>
        <v>7000</v>
      </c>
      <c r="K938" s="100">
        <f t="shared" si="785"/>
        <v>3000</v>
      </c>
      <c r="L938" s="100">
        <f t="shared" si="785"/>
        <v>1</v>
      </c>
      <c r="M938" s="43"/>
      <c r="N938" s="43"/>
      <c r="O938" s="55"/>
      <c r="P938" s="55"/>
      <c r="Q938" s="55"/>
      <c r="R938" s="43"/>
      <c r="S938" s="43"/>
      <c r="T938" s="62">
        <f t="shared" si="777"/>
        <v>6.857428928244585E-4</v>
      </c>
      <c r="U938" s="62">
        <f t="shared" si="773"/>
        <v>0.9260416256925601</v>
      </c>
      <c r="V938" s="62">
        <f t="shared" si="774"/>
        <v>1.3231304631794848E-4</v>
      </c>
      <c r="W938" s="43"/>
      <c r="X938" s="43"/>
      <c r="Y938" s="74">
        <f>((J938-O931)^2 + (K938-P931)^2 + (L938-Q931)^2) * T938</f>
        <v>15166.429453077793</v>
      </c>
      <c r="Z938" s="74">
        <f>((J938 -O932)^2 + (K938 - P932)^2 + (L938 - Q932)^2) * U938</f>
        <v>552278.31936535775</v>
      </c>
      <c r="AA938" s="75">
        <f>((J938 -O933)^2 + (K938 - P933)^2 + (L938 - Q933)^2) * V938</f>
        <v>6624.9358067107978</v>
      </c>
      <c r="AB938" s="76">
        <f t="shared" si="778"/>
        <v>574069.68462514644</v>
      </c>
      <c r="AC938" s="43"/>
      <c r="AD938" s="43"/>
      <c r="AE938" s="43"/>
      <c r="AF938" s="43"/>
    </row>
    <row r="939" spans="9:32" ht="16.5" thickTop="1" thickBot="1" x14ac:dyDescent="0.3">
      <c r="I939" s="43"/>
      <c r="J939" s="100">
        <f t="shared" ref="J939:L939" si="786">(J817)</f>
        <v>7000</v>
      </c>
      <c r="K939" s="100">
        <f t="shared" si="786"/>
        <v>2000</v>
      </c>
      <c r="L939" s="100">
        <f t="shared" si="786"/>
        <v>1</v>
      </c>
      <c r="M939" s="43"/>
      <c r="N939" s="43"/>
      <c r="O939" s="55"/>
      <c r="P939" s="55"/>
      <c r="Q939" s="55"/>
      <c r="R939" s="43"/>
      <c r="S939" s="43"/>
      <c r="T939" s="62">
        <f t="shared" si="777"/>
        <v>3.0934131482111818E-3</v>
      </c>
      <c r="U939" s="62">
        <f t="shared" si="773"/>
        <v>0.85573567282751395</v>
      </c>
      <c r="V939" s="62">
        <f t="shared" si="774"/>
        <v>3.7332879752227633E-4</v>
      </c>
      <c r="W939" s="43"/>
      <c r="X939" s="43"/>
      <c r="Y939" s="74">
        <f>((J939 - O931)^2 + (K939 - P931)^2 + (L939 - Q931)^2) * T939</f>
        <v>53011.832477495082</v>
      </c>
      <c r="Z939" s="74">
        <f>((J939 -O932)^2 + (K939 - P932)^2 + (L939 - Q932)^2) * U939</f>
        <v>872856.13543542975</v>
      </c>
      <c r="AA939" s="75">
        <f>((J939 -O933)^2 + (K939 - P933)^2 + (L939 - Q933)^2) * V939</f>
        <v>18287.21439285298</v>
      </c>
      <c r="AB939" s="76">
        <f t="shared" si="778"/>
        <v>944155.18230577779</v>
      </c>
      <c r="AC939" s="43"/>
      <c r="AD939" s="155" t="s">
        <v>86</v>
      </c>
      <c r="AE939" s="155"/>
      <c r="AF939" s="43"/>
    </row>
    <row r="940" spans="9:32" ht="16.5" thickTop="1" thickBot="1" x14ac:dyDescent="0.3">
      <c r="I940" s="43"/>
      <c r="J940" s="100">
        <f t="shared" ref="J940:L940" si="787">(J818)</f>
        <v>10000</v>
      </c>
      <c r="K940" s="100">
        <f t="shared" si="787"/>
        <v>2000</v>
      </c>
      <c r="L940" s="100">
        <f t="shared" si="787"/>
        <v>1</v>
      </c>
      <c r="M940" s="43"/>
      <c r="N940" s="43"/>
      <c r="O940" s="55"/>
      <c r="P940" s="55"/>
      <c r="Q940" s="55"/>
      <c r="R940" s="43"/>
      <c r="S940" s="43"/>
      <c r="T940" s="62">
        <f t="shared" si="777"/>
        <v>1.0360016698447605E-2</v>
      </c>
      <c r="U940" s="62">
        <f t="shared" si="773"/>
        <v>0.72191480956700238</v>
      </c>
      <c r="V940" s="62">
        <f t="shared" si="774"/>
        <v>2.3580864362089731E-3</v>
      </c>
      <c r="W940" s="43"/>
      <c r="X940" s="43"/>
      <c r="Y940" s="74">
        <f>((J940-O931)^2 + (K940-P931)^2 + (L940-Q931)^2) * T940</f>
        <v>496424.67617698689</v>
      </c>
      <c r="Z940" s="74">
        <f t="shared" ref="Z940" si="788">((J940 -O941)^2 + (K940 - P941)^2 + (L940 - Q941)^2) * U940</f>
        <v>75079140.916883051</v>
      </c>
      <c r="AA940" s="75">
        <f>((J940 -O933)^2 + (K940 - P933)^2 + (L940 - Q933)^2) * V940</f>
        <v>235753.56707140745</v>
      </c>
      <c r="AB940" s="76">
        <f t="shared" si="778"/>
        <v>75811319.16013144</v>
      </c>
      <c r="AC940" s="43"/>
      <c r="AD940" s="155"/>
      <c r="AE940" s="155"/>
      <c r="AF940" s="43"/>
    </row>
    <row r="941" spans="9:32" ht="16.5" thickTop="1" thickBot="1" x14ac:dyDescent="0.3"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72" t="s">
        <v>55</v>
      </c>
      <c r="AB941" s="73">
        <f>SUM(AB931:AB940)</f>
        <v>94197240.555628806</v>
      </c>
      <c r="AC941" s="43"/>
      <c r="AD941" s="155"/>
      <c r="AE941" s="155"/>
      <c r="AF941" s="43"/>
    </row>
    <row r="942" spans="9:32" ht="15.75" thickTop="1" x14ac:dyDescent="0.25">
      <c r="I942" s="43"/>
      <c r="J942" s="43"/>
      <c r="K942" s="43"/>
      <c r="L942" s="43"/>
      <c r="M942" s="156" t="s">
        <v>78</v>
      </c>
      <c r="N942" s="157"/>
      <c r="O942" s="157"/>
      <c r="P942" s="157"/>
      <c r="Q942" s="157"/>
      <c r="R942" s="157"/>
      <c r="S942" s="157"/>
      <c r="T942" s="158"/>
      <c r="U942" s="43"/>
      <c r="V942" s="43"/>
      <c r="W942" s="43"/>
      <c r="X942" s="43"/>
      <c r="Y942" s="43"/>
      <c r="Z942" s="43"/>
      <c r="AA942" s="43"/>
      <c r="AB942" s="43"/>
      <c r="AC942" s="43"/>
      <c r="AD942" s="162" t="s">
        <v>87</v>
      </c>
      <c r="AE942" s="162"/>
      <c r="AF942" s="43"/>
    </row>
    <row r="943" spans="9:32" ht="15.75" thickBot="1" x14ac:dyDescent="0.3">
      <c r="I943" s="43"/>
      <c r="J943" s="43"/>
      <c r="K943" s="43"/>
      <c r="L943" s="43"/>
      <c r="M943" s="159"/>
      <c r="N943" s="160"/>
      <c r="O943" s="160"/>
      <c r="P943" s="160"/>
      <c r="Q943" s="160"/>
      <c r="R943" s="160"/>
      <c r="S943" s="160"/>
      <c r="T943" s="161"/>
      <c r="U943" s="43"/>
      <c r="V943" s="43"/>
      <c r="W943" s="43"/>
      <c r="X943" s="43"/>
      <c r="Y943" s="43"/>
      <c r="Z943" s="43"/>
      <c r="AA943" s="43"/>
      <c r="AB943" s="43"/>
      <c r="AC943" s="43"/>
      <c r="AD943" s="155" t="s">
        <v>88</v>
      </c>
      <c r="AE943" s="155"/>
      <c r="AF943" s="43"/>
    </row>
    <row r="944" spans="9:32" ht="15.75" thickTop="1" x14ac:dyDescent="0.25"/>
    <row r="947" spans="9:27" x14ac:dyDescent="0.25">
      <c r="I947" s="83" t="s">
        <v>180</v>
      </c>
      <c r="J947" s="83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</row>
    <row r="948" spans="9:27" x14ac:dyDescent="0.25">
      <c r="I948" s="83" t="s">
        <v>79</v>
      </c>
      <c r="J948" s="83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</row>
    <row r="949" spans="9:27" x14ac:dyDescent="0.25">
      <c r="I949" s="115" t="s">
        <v>181</v>
      </c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</row>
    <row r="950" spans="9:27" x14ac:dyDescent="0.25"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</row>
    <row r="951" spans="9:27" x14ac:dyDescent="0.25">
      <c r="I951" s="78"/>
      <c r="J951" s="172" t="s">
        <v>47</v>
      </c>
      <c r="K951" s="173"/>
      <c r="L951" s="174"/>
      <c r="M951" s="78"/>
      <c r="N951" s="78"/>
      <c r="O951" s="172" t="s">
        <v>72</v>
      </c>
      <c r="P951" s="173"/>
      <c r="Q951" s="174"/>
      <c r="R951" s="78"/>
      <c r="S951" s="78"/>
      <c r="T951" s="172" t="s">
        <v>90</v>
      </c>
      <c r="U951" s="173"/>
      <c r="V951" s="174"/>
      <c r="W951" s="88"/>
      <c r="X951" s="78"/>
      <c r="Y951" s="172" t="s">
        <v>92</v>
      </c>
      <c r="Z951" s="173"/>
      <c r="AA951" s="174"/>
    </row>
    <row r="952" spans="9:27" x14ac:dyDescent="0.25">
      <c r="I952" s="78"/>
      <c r="J952" s="89" t="s">
        <v>48</v>
      </c>
      <c r="K952" s="89" t="s">
        <v>49</v>
      </c>
      <c r="L952" s="89" t="s">
        <v>50</v>
      </c>
      <c r="M952" s="78"/>
      <c r="N952" s="78"/>
      <c r="O952" s="79"/>
      <c r="P952" s="79"/>
      <c r="Q952" s="79"/>
      <c r="R952" s="78"/>
      <c r="S952" s="78"/>
      <c r="T952" s="87" t="s">
        <v>75</v>
      </c>
      <c r="U952" s="87" t="s">
        <v>76</v>
      </c>
      <c r="V952" s="87" t="s">
        <v>77</v>
      </c>
      <c r="W952" s="87" t="s">
        <v>91</v>
      </c>
      <c r="X952" s="78"/>
      <c r="Y952" s="87" t="s">
        <v>93</v>
      </c>
      <c r="Z952" s="87" t="s">
        <v>94</v>
      </c>
      <c r="AA952" s="87" t="s">
        <v>95</v>
      </c>
    </row>
    <row r="953" spans="9:27" x14ac:dyDescent="0.25">
      <c r="I953" s="78"/>
      <c r="J953" s="79">
        <f>(J881)</f>
        <v>8000</v>
      </c>
      <c r="K953" s="79">
        <f t="shared" ref="K953:L953" si="789">(K881)</f>
        <v>5000</v>
      </c>
      <c r="L953" s="79">
        <f t="shared" si="789"/>
        <v>1</v>
      </c>
      <c r="M953" s="78"/>
      <c r="N953" s="78"/>
      <c r="O953" s="116">
        <f>(O931)</f>
        <v>3369.9401866541134</v>
      </c>
      <c r="P953" s="116">
        <f t="shared" ref="P953:Q953" si="790">(P931)</f>
        <v>10.108367899468146</v>
      </c>
      <c r="Q953" s="116">
        <f t="shared" si="790"/>
        <v>0.15427696197724097</v>
      </c>
      <c r="R953" s="78"/>
      <c r="S953" s="78"/>
      <c r="T953" s="117">
        <f>((J953-O953)^2 + (K953-P953)^2 + (L953-Q953)^2) ^ (-1/(2-1))</f>
        <v>2.1581271367947519E-8</v>
      </c>
      <c r="U953" s="117">
        <f>((J953-O954)^2 + (K953-P954)^2 + (L953-Q954)^2) ^ (-1/(2-1))</f>
        <v>1.8810429044513582E-7</v>
      </c>
      <c r="V953" s="117">
        <f>((J953-O955)^2 + (K953-P955)^2 + (L953-Q955)^2) ^ (-1/(2-1))</f>
        <v>1.3653823434593384E-8</v>
      </c>
      <c r="W953" s="117">
        <f>SUM(T953:V953)</f>
        <v>2.2333938524767673E-7</v>
      </c>
      <c r="X953" s="78"/>
      <c r="Y953" s="122">
        <f>(T953/W953)</f>
        <v>9.6629939873858484E-2</v>
      </c>
      <c r="Z953" s="122">
        <f>(U953/W953)</f>
        <v>0.84223519392485913</v>
      </c>
      <c r="AA953" s="123">
        <f>(V953/W953)</f>
        <v>6.113486620128241E-2</v>
      </c>
    </row>
    <row r="954" spans="9:27" x14ac:dyDescent="0.25">
      <c r="I954" s="78"/>
      <c r="J954" s="79">
        <f t="shared" ref="J954:L954" si="791">(J882)</f>
        <v>4000</v>
      </c>
      <c r="K954" s="79">
        <f t="shared" si="791"/>
        <v>3000</v>
      </c>
      <c r="L954" s="79">
        <f t="shared" si="791"/>
        <v>1</v>
      </c>
      <c r="M954" s="78"/>
      <c r="N954" s="78"/>
      <c r="O954" s="116">
        <f t="shared" ref="O954:Q954" si="792">(O932)</f>
        <v>7716.4724529236319</v>
      </c>
      <c r="P954" s="116">
        <f t="shared" si="792"/>
        <v>2711.8103276624556</v>
      </c>
      <c r="Q954" s="116">
        <f t="shared" si="792"/>
        <v>1.0027523225086328</v>
      </c>
      <c r="R954" s="78"/>
      <c r="S954" s="78"/>
      <c r="T954" s="117">
        <f>((J954-O953)^2 + (K954-P953)^2 + (L954-Q953)^2) ^ (-1/(2-1))</f>
        <v>1.0710734277306804E-7</v>
      </c>
      <c r="U954" s="117">
        <f>((J954-O954)^2 + (K954-P954)^2 + (L954-Q954)^2) ^ (-1/(2-1))</f>
        <v>7.1967190431180335E-8</v>
      </c>
      <c r="V954" s="117">
        <f>((J954-O955)^2 + (K954-P955)^2 + (L954-Q955)^2) ^ (-1/(2-1))</f>
        <v>5.8555809999253702E-8</v>
      </c>
      <c r="W954" s="117">
        <f t="shared" ref="W954:W962" si="793">SUM(T954:V954)</f>
        <v>2.3763034320350207E-7</v>
      </c>
      <c r="X954" s="78"/>
      <c r="Y954" s="122">
        <f t="shared" ref="Y954:Y962" si="794">(T954/W954)</f>
        <v>0.4507309181527519</v>
      </c>
      <c r="Z954" s="122">
        <f t="shared" ref="Z954:Z962" si="795">(U954/W954)</f>
        <v>0.30285353907665324</v>
      </c>
      <c r="AA954" s="123">
        <f t="shared" ref="AA954:AA962" si="796">(V954/W954)</f>
        <v>0.24641554277059488</v>
      </c>
    </row>
    <row r="955" spans="9:27" x14ac:dyDescent="0.25">
      <c r="I955" s="78"/>
      <c r="J955" s="79">
        <f t="shared" ref="J955:L955" si="797">(J883)</f>
        <v>5000</v>
      </c>
      <c r="K955" s="79">
        <f t="shared" si="797"/>
        <v>2000</v>
      </c>
      <c r="L955" s="79">
        <f t="shared" si="797"/>
        <v>1</v>
      </c>
      <c r="M955" s="78"/>
      <c r="N955" s="78"/>
      <c r="O955" s="116">
        <f t="shared" ref="O955:Q955" si="798">(O933)</f>
        <v>1.2602622158329462</v>
      </c>
      <c r="P955" s="116">
        <f t="shared" si="798"/>
        <v>1957.0210172317381</v>
      </c>
      <c r="Q955" s="116">
        <f t="shared" si="798"/>
        <v>1.0629172579900494</v>
      </c>
      <c r="R955" s="78"/>
      <c r="S955" s="78"/>
      <c r="T955" s="117">
        <f>((J955-O953)^2 + (K955-P953)^2 + (L955-Q953)^2) ^ (-1/(2-1))</f>
        <v>1.5113126852519669E-7</v>
      </c>
      <c r="U955" s="117">
        <f>((J955-O954)^2 + (K955-P954)^2 + (L955-Q954)^2) ^ (-1/(2-1))</f>
        <v>1.268086635663032E-7</v>
      </c>
      <c r="V955" s="117">
        <f>((J955-O955)^2 + (K955-P955)^2 + (L955-Q955)^2) ^ (-1/(2-1))</f>
        <v>4.0017213543632243E-8</v>
      </c>
      <c r="W955" s="117">
        <f t="shared" si="793"/>
        <v>3.1795714563513213E-7</v>
      </c>
      <c r="X955" s="78"/>
      <c r="Y955" s="122">
        <f t="shared" si="794"/>
        <v>0.47531961649519128</v>
      </c>
      <c r="Z955" s="122">
        <f t="shared" si="795"/>
        <v>0.39882312854770985</v>
      </c>
      <c r="AA955" s="123">
        <f t="shared" si="796"/>
        <v>0.12585725495709887</v>
      </c>
    </row>
    <row r="956" spans="9:27" x14ac:dyDescent="0.25">
      <c r="I956" s="78"/>
      <c r="J956" s="79">
        <f t="shared" ref="J956:L956" si="799">(J884)</f>
        <v>2000</v>
      </c>
      <c r="K956" s="79">
        <f t="shared" si="799"/>
        <v>1000</v>
      </c>
      <c r="L956" s="79">
        <f t="shared" si="799"/>
        <v>1</v>
      </c>
      <c r="M956" s="78"/>
      <c r="N956" s="78"/>
      <c r="O956" s="81"/>
      <c r="P956" s="81"/>
      <c r="Q956" s="81"/>
      <c r="R956" s="78"/>
      <c r="S956" s="78"/>
      <c r="T956" s="117">
        <f>((J956-O953)^2 + (K956-P953)^2 + (L956-Q953)^2) ^ (-1/(2-1))</f>
        <v>3.5006378311045178E-7</v>
      </c>
      <c r="U956" s="117">
        <f>((J956-O954)^2 + (K956-P954)^2 + (L956-Q954)^2) ^ (-1/(2-1))</f>
        <v>2.8083299185705912E-8</v>
      </c>
      <c r="V956" s="117">
        <f>((J956-O955)^2 + (K956-P955)^2 + (L956-Q955)^2) ^ (-1/(2-1))</f>
        <v>2.0363074552803836E-7</v>
      </c>
      <c r="W956" s="117">
        <f t="shared" si="793"/>
        <v>5.8177782782419611E-7</v>
      </c>
      <c r="X956" s="78"/>
      <c r="Y956" s="122">
        <f t="shared" si="794"/>
        <v>0.60171386114810033</v>
      </c>
      <c r="Z956" s="122">
        <f t="shared" si="795"/>
        <v>4.8271518512032797E-2</v>
      </c>
      <c r="AA956" s="123">
        <f t="shared" si="796"/>
        <v>0.35001462033986674</v>
      </c>
    </row>
    <row r="957" spans="9:27" x14ac:dyDescent="0.25">
      <c r="I957" s="78"/>
      <c r="J957" s="79">
        <f t="shared" ref="J957:L957" si="800">(J885)</f>
        <v>500</v>
      </c>
      <c r="K957" s="79">
        <f t="shared" si="800"/>
        <v>2000</v>
      </c>
      <c r="L957" s="79">
        <f t="shared" si="800"/>
        <v>1</v>
      </c>
      <c r="M957" s="78"/>
      <c r="N957" s="78"/>
      <c r="O957" s="78"/>
      <c r="P957" s="78"/>
      <c r="Q957" s="78"/>
      <c r="R957" s="78"/>
      <c r="S957" s="78"/>
      <c r="T957" s="117">
        <f>((J957-O953)^2 + (K957-P953)^2 + (L957-Q953)^2) ^ (-1/(2-1))</f>
        <v>8.1992576391041358E-8</v>
      </c>
      <c r="U957" s="117">
        <f>((J957-O954)^2 + (K957-P954)^2 + (L957-Q954)^2) ^ (-1/(2-1))</f>
        <v>1.9017137797276579E-8</v>
      </c>
      <c r="V957" s="117">
        <f>((J957-O955)^2 + (K957-P955)^2 + (L957-Q955)^2) ^ (-1/(2-1))</f>
        <v>3.9906057475189061E-6</v>
      </c>
      <c r="W957" s="117">
        <f t="shared" si="793"/>
        <v>4.0916154617072242E-6</v>
      </c>
      <c r="X957" s="78"/>
      <c r="Y957" s="122">
        <f t="shared" si="794"/>
        <v>2.0039169652768397E-2</v>
      </c>
      <c r="Z957" s="122">
        <f t="shared" si="795"/>
        <v>4.6478311501300489E-3</v>
      </c>
      <c r="AA957" s="123">
        <f t="shared" si="796"/>
        <v>0.97531299919710146</v>
      </c>
    </row>
    <row r="958" spans="9:27" x14ac:dyDescent="0.25">
      <c r="I958" s="78"/>
      <c r="J958" s="79">
        <f t="shared" ref="J958:L958" si="801">(J886)</f>
        <v>8000</v>
      </c>
      <c r="K958" s="79">
        <f t="shared" si="801"/>
        <v>2000</v>
      </c>
      <c r="L958" s="79">
        <f t="shared" si="801"/>
        <v>1</v>
      </c>
      <c r="M958" s="78"/>
      <c r="N958" s="78"/>
      <c r="O958" s="78"/>
      <c r="P958" s="78"/>
      <c r="Q958" s="78"/>
      <c r="R958" s="78"/>
      <c r="S958" s="78"/>
      <c r="T958" s="117">
        <f>((J958-O953)^2 + (K958-P953)^2 + (L958-Q953)^2) ^ (-1/(2-1))</f>
        <v>3.937453814236612E-8</v>
      </c>
      <c r="U958" s="117">
        <f>((J958-O954)^2 + (K958-P954)^2 + (L958-Q954)^2) ^ (-1/(2-1))</f>
        <v>1.703398140815552E-6</v>
      </c>
      <c r="V958" s="117">
        <f>((J958-O955)^2 + (K958-P955)^2 + (L958-Q955)^2) ^ (-1/(2-1))</f>
        <v>1.5629472815734189E-8</v>
      </c>
      <c r="W958" s="117">
        <f t="shared" si="793"/>
        <v>1.7584021517736522E-6</v>
      </c>
      <c r="X958" s="78"/>
      <c r="Y958" s="122">
        <f t="shared" si="794"/>
        <v>2.239222586406079E-2</v>
      </c>
      <c r="Z958" s="122">
        <f t="shared" si="795"/>
        <v>0.96871932231053115</v>
      </c>
      <c r="AA958" s="123">
        <f t="shared" si="796"/>
        <v>8.8884518254081796E-3</v>
      </c>
    </row>
    <row r="959" spans="9:27" x14ac:dyDescent="0.25">
      <c r="I959" s="78"/>
      <c r="J959" s="79">
        <f t="shared" ref="J959:L959" si="802">(J887)</f>
        <v>3000</v>
      </c>
      <c r="K959" s="79">
        <f t="shared" si="802"/>
        <v>2000</v>
      </c>
      <c r="L959" s="79">
        <f t="shared" si="802"/>
        <v>2</v>
      </c>
      <c r="M959" s="78"/>
      <c r="N959" s="78"/>
      <c r="O959" s="78"/>
      <c r="P959" s="78"/>
      <c r="Q959" s="78"/>
      <c r="R959" s="78"/>
      <c r="S959" s="78"/>
      <c r="T959" s="117">
        <f>((J959-O953)^2 + (K959-P953)^2 + (L959-Q953)^2) ^ (-1/(2-1))</f>
        <v>2.4410916639075623E-7</v>
      </c>
      <c r="U959" s="117">
        <f>((J959-O954)^2 + (K959-P954)^2 + (L959-Q954)^2) ^ (-1/(2-1))</f>
        <v>4.3952590854539007E-8</v>
      </c>
      <c r="V959" s="117">
        <f>((J959-O955)^2 + (K959-P955)^2 + (L959-Q955)^2) ^ (-1/(2-1))</f>
        <v>1.1118167335011384E-7</v>
      </c>
      <c r="W959" s="117">
        <f t="shared" si="793"/>
        <v>3.9924343059540913E-7</v>
      </c>
      <c r="X959" s="78"/>
      <c r="Y959" s="122">
        <f t="shared" si="794"/>
        <v>0.6114293878967666</v>
      </c>
      <c r="Z959" s="122">
        <f t="shared" si="795"/>
        <v>0.11008970338971037</v>
      </c>
      <c r="AA959" s="123">
        <f t="shared" si="796"/>
        <v>0.27848090871352288</v>
      </c>
    </row>
    <row r="960" spans="9:27" x14ac:dyDescent="0.25">
      <c r="I960" s="78"/>
      <c r="J960" s="79">
        <f t="shared" ref="J960:L960" si="803">(J888)</f>
        <v>7000</v>
      </c>
      <c r="K960" s="79">
        <f t="shared" si="803"/>
        <v>3000</v>
      </c>
      <c r="L960" s="79">
        <f t="shared" si="803"/>
        <v>1</v>
      </c>
      <c r="M960" s="78"/>
      <c r="N960" s="78"/>
      <c r="O960" s="78"/>
      <c r="P960" s="78"/>
      <c r="Q960" s="78"/>
      <c r="R960" s="78"/>
      <c r="S960" s="78"/>
      <c r="T960" s="117">
        <f>((J960-O953)^2 + (K960-P953)^2 + (L960-Q953)^2) ^ (-1/(2-1))</f>
        <v>4.5214524285101104E-8</v>
      </c>
      <c r="U960" s="117">
        <f>((J960-O954)^2 + (K960-P954)^2 + (L960-Q954)^2) ^ (-1/(2-1))</f>
        <v>1.6767662122907646E-6</v>
      </c>
      <c r="V960" s="117">
        <f>((J960-O955)^2 + (K960-P955)^2 + (L960-Q955)^2) ^ (-1/(2-1))</f>
        <v>1.9971974095797365E-8</v>
      </c>
      <c r="W960" s="117">
        <f t="shared" si="793"/>
        <v>1.741952710671663E-6</v>
      </c>
      <c r="X960" s="78"/>
      <c r="Y960" s="122">
        <f t="shared" si="794"/>
        <v>2.5956229470584919E-2</v>
      </c>
      <c r="Z960" s="122">
        <f t="shared" si="795"/>
        <v>0.96257849137835449</v>
      </c>
      <c r="AA960" s="123">
        <f t="shared" si="796"/>
        <v>1.1465279151060628E-2</v>
      </c>
    </row>
    <row r="961" spans="9:37" x14ac:dyDescent="0.25">
      <c r="I961" s="78"/>
      <c r="J961" s="79">
        <f t="shared" ref="J961:L961" si="804">(J889)</f>
        <v>7000</v>
      </c>
      <c r="K961" s="79">
        <f t="shared" si="804"/>
        <v>2000</v>
      </c>
      <c r="L961" s="79">
        <f t="shared" si="804"/>
        <v>1</v>
      </c>
      <c r="M961" s="78"/>
      <c r="N961" s="78"/>
      <c r="O961" s="78"/>
      <c r="P961" s="78"/>
      <c r="Q961" s="78"/>
      <c r="R961" s="78"/>
      <c r="S961" s="78"/>
      <c r="T961" s="117">
        <f>((J961-O953)^2 + (K961-P953)^2 + (L961-Q953)^2) ^ (-1/(2-1))</f>
        <v>5.8353258199938987E-8</v>
      </c>
      <c r="U961" s="117">
        <f>((J961-O954)^2 + (K961-P954)^2 + (L961-Q954)^2) ^ (-1/(2-1))</f>
        <v>9.8038569941497274E-7</v>
      </c>
      <c r="V961" s="117">
        <f>((J961-O955)^2 + (K961-P955)^2 + (L961-Q955)^2) ^ (-1/(2-1))</f>
        <v>2.0414743847930215E-8</v>
      </c>
      <c r="W961" s="117">
        <f t="shared" si="793"/>
        <v>1.0591537014628419E-6</v>
      </c>
      <c r="X961" s="78"/>
      <c r="Y961" s="122">
        <f t="shared" si="794"/>
        <v>5.5094230534571929E-2</v>
      </c>
      <c r="Z961" s="122">
        <f t="shared" si="795"/>
        <v>0.92563118842989511</v>
      </c>
      <c r="AA961" s="123">
        <f t="shared" si="796"/>
        <v>1.9274581035532944E-2</v>
      </c>
    </row>
    <row r="962" spans="9:37" x14ac:dyDescent="0.25">
      <c r="I962" s="78"/>
      <c r="J962" s="79">
        <f t="shared" ref="J962:L962" si="805">(J890)</f>
        <v>10000</v>
      </c>
      <c r="K962" s="79">
        <f t="shared" si="805"/>
        <v>2000</v>
      </c>
      <c r="L962" s="79">
        <f t="shared" si="805"/>
        <v>1</v>
      </c>
      <c r="M962" s="78"/>
      <c r="N962" s="78"/>
      <c r="O962" s="78"/>
      <c r="P962" s="78"/>
      <c r="Q962" s="78"/>
      <c r="R962" s="78"/>
      <c r="S962" s="78"/>
      <c r="T962" s="117">
        <f>((J962-O953)^2 + (K962-P953)^2 + (L962-Q953)^2) ^ (-1/(2-1))</f>
        <v>2.0869262137069953E-8</v>
      </c>
      <c r="U962" s="117">
        <f>((J962-O954)^2 + (K962-P954)^2 + (L962-Q954)^2) ^ (-1/(2-1))</f>
        <v>1.7478936131525648E-7</v>
      </c>
      <c r="V962" s="117">
        <f>((J962-O955)^2 + (K962-P955)^2 + (L962-Q955)^2) ^ (-1/(2-1))</f>
        <v>1.0002336191565372E-8</v>
      </c>
      <c r="W962" s="117">
        <f t="shared" si="793"/>
        <v>2.056609596438918E-7</v>
      </c>
      <c r="X962" s="78"/>
      <c r="Y962" s="122">
        <f t="shared" si="794"/>
        <v>0.10147410657426531</v>
      </c>
      <c r="Z962" s="122">
        <f t="shared" si="795"/>
        <v>0.84989081845144343</v>
      </c>
      <c r="AA962" s="123">
        <f t="shared" si="796"/>
        <v>4.8635074974291287E-2</v>
      </c>
    </row>
    <row r="963" spans="9:37" x14ac:dyDescent="0.25"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</row>
    <row r="964" spans="9:37" x14ac:dyDescent="0.25">
      <c r="I964" s="78"/>
      <c r="J964" s="78"/>
      <c r="K964" s="78"/>
      <c r="L964" s="78"/>
      <c r="M964" s="78"/>
      <c r="N964" s="175" t="s">
        <v>109</v>
      </c>
      <c r="O964" s="176"/>
      <c r="P964" s="176"/>
      <c r="Q964" s="176"/>
      <c r="R964" s="176"/>
      <c r="S964" s="177"/>
      <c r="T964" s="78"/>
      <c r="U964" s="78"/>
      <c r="V964" s="78"/>
      <c r="W964" s="78"/>
      <c r="X964" s="78"/>
      <c r="Y964" s="78"/>
      <c r="Z964" s="78"/>
      <c r="AA964" s="78"/>
    </row>
    <row r="965" spans="9:37" x14ac:dyDescent="0.25">
      <c r="I965" s="78"/>
      <c r="J965" s="78"/>
      <c r="K965" s="78"/>
      <c r="L965" s="78"/>
      <c r="M965" s="78"/>
      <c r="N965" s="178"/>
      <c r="O965" s="179"/>
      <c r="P965" s="179"/>
      <c r="Q965" s="179"/>
      <c r="R965" s="179"/>
      <c r="S965" s="180"/>
      <c r="T965" s="78"/>
      <c r="U965" s="78"/>
      <c r="V965" s="78"/>
      <c r="W965" s="78"/>
      <c r="X965" s="78"/>
      <c r="Y965" s="78"/>
      <c r="Z965" s="78"/>
      <c r="AA965" s="78"/>
    </row>
    <row r="969" spans="9:37" x14ac:dyDescent="0.25">
      <c r="I969" s="118" t="s">
        <v>182</v>
      </c>
      <c r="J969" s="90"/>
      <c r="K969" s="90"/>
      <c r="L969" s="90"/>
      <c r="M969" s="90"/>
      <c r="N969" s="90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</row>
    <row r="970" spans="9:37" x14ac:dyDescent="0.25">
      <c r="I970" s="118" t="s">
        <v>181</v>
      </c>
      <c r="J970" s="90"/>
      <c r="K970" s="90"/>
      <c r="L970" s="90"/>
      <c r="M970" s="90"/>
      <c r="N970" s="90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</row>
    <row r="971" spans="9:37" x14ac:dyDescent="0.25">
      <c r="I971" s="90"/>
      <c r="J971" s="90"/>
      <c r="K971" s="90"/>
      <c r="L971" s="90"/>
      <c r="M971" s="90"/>
      <c r="N971" s="91"/>
      <c r="O971" s="163" t="s">
        <v>97</v>
      </c>
      <c r="P971" s="164"/>
      <c r="Q971" s="165"/>
      <c r="R971" s="90"/>
      <c r="S971" s="90"/>
      <c r="T971" s="163" t="s">
        <v>47</v>
      </c>
      <c r="U971" s="164"/>
      <c r="V971" s="165"/>
      <c r="W971" s="90"/>
      <c r="X971" s="91"/>
      <c r="Y971" s="163" t="s">
        <v>98</v>
      </c>
      <c r="Z971" s="164"/>
      <c r="AA971" s="165"/>
      <c r="AB971" s="90"/>
      <c r="AC971" s="91"/>
      <c r="AD971" s="163" t="s">
        <v>98</v>
      </c>
      <c r="AE971" s="164"/>
      <c r="AF971" s="165"/>
      <c r="AG971" s="90"/>
      <c r="AH971" s="92"/>
      <c r="AI971" s="163" t="s">
        <v>98</v>
      </c>
      <c r="AJ971" s="164"/>
      <c r="AK971" s="165"/>
    </row>
    <row r="972" spans="9:37" x14ac:dyDescent="0.25">
      <c r="I972" s="90"/>
      <c r="J972" s="181" t="s">
        <v>92</v>
      </c>
      <c r="K972" s="182"/>
      <c r="L972" s="183"/>
      <c r="M972" s="90"/>
      <c r="N972" s="91"/>
      <c r="O972" s="103" t="s">
        <v>38</v>
      </c>
      <c r="P972" s="103" t="s">
        <v>39</v>
      </c>
      <c r="Q972" s="103" t="s">
        <v>41</v>
      </c>
      <c r="R972" s="90"/>
      <c r="S972" s="90"/>
      <c r="T972" s="106" t="s">
        <v>48</v>
      </c>
      <c r="U972" s="106" t="s">
        <v>49</v>
      </c>
      <c r="V972" s="106" t="s">
        <v>50</v>
      </c>
      <c r="W972" s="90"/>
      <c r="X972" s="103" t="s">
        <v>38</v>
      </c>
      <c r="Y972" s="103" t="s">
        <v>99</v>
      </c>
      <c r="Z972" s="103" t="s">
        <v>102</v>
      </c>
      <c r="AA972" s="103" t="s">
        <v>103</v>
      </c>
      <c r="AB972" s="90"/>
      <c r="AC972" s="106" t="s">
        <v>39</v>
      </c>
      <c r="AD972" s="106" t="s">
        <v>104</v>
      </c>
      <c r="AE972" s="106" t="s">
        <v>100</v>
      </c>
      <c r="AF972" s="106" t="s">
        <v>105</v>
      </c>
      <c r="AG972" s="90"/>
      <c r="AH972" s="106" t="s">
        <v>41</v>
      </c>
      <c r="AI972" s="106" t="s">
        <v>106</v>
      </c>
      <c r="AJ972" s="106" t="s">
        <v>107</v>
      </c>
      <c r="AK972" s="106" t="s">
        <v>101</v>
      </c>
    </row>
    <row r="973" spans="9:37" x14ac:dyDescent="0.25">
      <c r="I973" s="90"/>
      <c r="J973" s="94">
        <f>(Y953)</f>
        <v>9.6629939873858484E-2</v>
      </c>
      <c r="K973" s="94">
        <f t="shared" ref="K973:K982" si="806">(Z953)</f>
        <v>0.84223519392485913</v>
      </c>
      <c r="L973" s="94">
        <f>(AA953)</f>
        <v>6.113486620128241E-2</v>
      </c>
      <c r="M973" s="98"/>
      <c r="N973" s="91"/>
      <c r="O973" s="95">
        <f>(J973^2)</f>
        <v>9.3373452800255049E-3</v>
      </c>
      <c r="P973" s="95">
        <f t="shared" ref="P973:P982" si="807">(K973^2)</f>
        <v>0.70936012188564501</v>
      </c>
      <c r="Q973" s="95">
        <f t="shared" ref="Q973:Q982" si="808">(L973^2)</f>
        <v>3.7374718654487023E-3</v>
      </c>
      <c r="R973" s="90"/>
      <c r="S973" s="90"/>
      <c r="T973" s="93">
        <f>(J953)</f>
        <v>8000</v>
      </c>
      <c r="U973" s="93">
        <f t="shared" ref="U973:U982" si="809">(K953)</f>
        <v>5000</v>
      </c>
      <c r="V973" s="93">
        <f t="shared" ref="V973:V982" si="810">(L953)</f>
        <v>1</v>
      </c>
      <c r="W973" s="90"/>
      <c r="X973" s="95">
        <f>(O973)</f>
        <v>9.3373452800255049E-3</v>
      </c>
      <c r="Y973" s="96">
        <f>(X973*T973)</f>
        <v>74.698762240204033</v>
      </c>
      <c r="Z973" s="96">
        <f>(X973*U973)</f>
        <v>46.686726400127526</v>
      </c>
      <c r="AA973" s="96">
        <f>(X973*V973)</f>
        <v>9.3373452800255049E-3</v>
      </c>
      <c r="AB973" s="90"/>
      <c r="AC973" s="94">
        <f>(P973)</f>
        <v>0.70936012188564501</v>
      </c>
      <c r="AD973" s="97">
        <f>(AC973*T973)</f>
        <v>5674.8809750851597</v>
      </c>
      <c r="AE973" s="97">
        <f>(AC973*U973)</f>
        <v>3546.800609428225</v>
      </c>
      <c r="AF973" s="97">
        <f>(AC973*V973)</f>
        <v>0.70936012188564501</v>
      </c>
      <c r="AG973" s="90"/>
      <c r="AH973" s="95">
        <f>(Q973)</f>
        <v>3.7374718654487023E-3</v>
      </c>
      <c r="AI973" s="95">
        <f>(AH973*T973)</f>
        <v>29.899774923589618</v>
      </c>
      <c r="AJ973" s="95">
        <f>(AH973*U973)</f>
        <v>18.687359327243513</v>
      </c>
      <c r="AK973" s="95">
        <f>(V973*AH973)</f>
        <v>3.7374718654487023E-3</v>
      </c>
    </row>
    <row r="974" spans="9:37" x14ac:dyDescent="0.25">
      <c r="I974" s="90"/>
      <c r="J974" s="94">
        <f t="shared" ref="J974:J982" si="811">(Y954)</f>
        <v>0.4507309181527519</v>
      </c>
      <c r="K974" s="94">
        <f t="shared" si="806"/>
        <v>0.30285353907665324</v>
      </c>
      <c r="L974" s="94">
        <f t="shared" ref="L974:L982" si="812">(AA954)</f>
        <v>0.24641554277059488</v>
      </c>
      <c r="M974" s="98"/>
      <c r="N974" s="91"/>
      <c r="O974" s="95">
        <f t="shared" ref="O974:O982" si="813">(J974^2)</f>
        <v>0.20315836057882272</v>
      </c>
      <c r="P974" s="95">
        <f t="shared" si="807"/>
        <v>9.1720266131253933E-2</v>
      </c>
      <c r="Q974" s="95">
        <f t="shared" si="808"/>
        <v>6.0720619718926873E-2</v>
      </c>
      <c r="R974" s="90"/>
      <c r="S974" s="90"/>
      <c r="T974" s="93">
        <f t="shared" ref="T974:T982" si="814">(J954)</f>
        <v>4000</v>
      </c>
      <c r="U974" s="93">
        <f t="shared" si="809"/>
        <v>3000</v>
      </c>
      <c r="V974" s="93">
        <f t="shared" si="810"/>
        <v>1</v>
      </c>
      <c r="W974" s="90"/>
      <c r="X974" s="95">
        <f t="shared" ref="X974:X982" si="815">(O974)</f>
        <v>0.20315836057882272</v>
      </c>
      <c r="Y974" s="96">
        <f t="shared" ref="Y974:Y982" si="816">(X974*T974)</f>
        <v>812.63344231529084</v>
      </c>
      <c r="Z974" s="96">
        <f t="shared" ref="Z974:Z982" si="817">(X974*U974)</f>
        <v>609.47508173646816</v>
      </c>
      <c r="AA974" s="96">
        <f t="shared" ref="AA974:AA982" si="818">(X974*V974)</f>
        <v>0.20315836057882272</v>
      </c>
      <c r="AB974" s="90"/>
      <c r="AC974" s="94">
        <f t="shared" ref="AC974:AC982" si="819">(P974)</f>
        <v>9.1720266131253933E-2</v>
      </c>
      <c r="AD974" s="97">
        <f t="shared" ref="AD974:AD982" si="820">(AC974*T974)</f>
        <v>366.88106452501574</v>
      </c>
      <c r="AE974" s="97">
        <f t="shared" ref="AE974:AE982" si="821">(AC974*U974)</f>
        <v>275.16079839376181</v>
      </c>
      <c r="AF974" s="97">
        <f t="shared" ref="AF974:AF982" si="822">(AC974*V974)</f>
        <v>9.1720266131253933E-2</v>
      </c>
      <c r="AG974" s="90"/>
      <c r="AH974" s="95">
        <f t="shared" ref="AH974:AH982" si="823">(Q974)</f>
        <v>6.0720619718926873E-2</v>
      </c>
      <c r="AI974" s="95">
        <f t="shared" ref="AI974:AI982" si="824">(AH974*T974)</f>
        <v>242.88247887570751</v>
      </c>
      <c r="AJ974" s="95">
        <f t="shared" ref="AJ974:AJ981" si="825">(AH974*U974)</f>
        <v>182.16185915678062</v>
      </c>
      <c r="AK974" s="95">
        <f t="shared" ref="AK974:AK982" si="826">(V974*AH974)</f>
        <v>6.0720619718926873E-2</v>
      </c>
    </row>
    <row r="975" spans="9:37" x14ac:dyDescent="0.25">
      <c r="I975" s="90"/>
      <c r="J975" s="94">
        <f t="shared" si="811"/>
        <v>0.47531961649519128</v>
      </c>
      <c r="K975" s="94">
        <f t="shared" si="806"/>
        <v>0.39882312854770985</v>
      </c>
      <c r="L975" s="94">
        <f t="shared" si="812"/>
        <v>0.12585725495709887</v>
      </c>
      <c r="M975" s="98"/>
      <c r="N975" s="91"/>
      <c r="O975" s="95">
        <f t="shared" si="813"/>
        <v>0.2259287378251357</v>
      </c>
      <c r="P975" s="95">
        <f t="shared" si="807"/>
        <v>0.15905988786458308</v>
      </c>
      <c r="Q975" s="95">
        <f t="shared" si="808"/>
        <v>1.5840048625336188E-2</v>
      </c>
      <c r="R975" s="90"/>
      <c r="S975" s="90"/>
      <c r="T975" s="93">
        <f t="shared" si="814"/>
        <v>5000</v>
      </c>
      <c r="U975" s="93">
        <f t="shared" si="809"/>
        <v>2000</v>
      </c>
      <c r="V975" s="93">
        <f t="shared" si="810"/>
        <v>1</v>
      </c>
      <c r="W975" s="90"/>
      <c r="X975" s="95">
        <f t="shared" si="815"/>
        <v>0.2259287378251357</v>
      </c>
      <c r="Y975" s="96">
        <f t="shared" si="816"/>
        <v>1129.6436891256785</v>
      </c>
      <c r="Z975" s="96">
        <f t="shared" si="817"/>
        <v>451.8574756502714</v>
      </c>
      <c r="AA975" s="96">
        <f t="shared" si="818"/>
        <v>0.2259287378251357</v>
      </c>
      <c r="AB975" s="90"/>
      <c r="AC975" s="94">
        <f t="shared" si="819"/>
        <v>0.15905988786458308</v>
      </c>
      <c r="AD975" s="97">
        <f t="shared" si="820"/>
        <v>795.29943932291542</v>
      </c>
      <c r="AE975" s="97">
        <f t="shared" si="821"/>
        <v>318.11977572916618</v>
      </c>
      <c r="AF975" s="97">
        <f t="shared" si="822"/>
        <v>0.15905988786458308</v>
      </c>
      <c r="AG975" s="90"/>
      <c r="AH975" s="95">
        <f t="shared" si="823"/>
        <v>1.5840048625336188E-2</v>
      </c>
      <c r="AI975" s="95">
        <f t="shared" si="824"/>
        <v>79.200243126680945</v>
      </c>
      <c r="AJ975" s="95">
        <f t="shared" si="825"/>
        <v>31.680097250672375</v>
      </c>
      <c r="AK975" s="95">
        <f t="shared" si="826"/>
        <v>1.5840048625336188E-2</v>
      </c>
    </row>
    <row r="976" spans="9:37" x14ac:dyDescent="0.25">
      <c r="I976" s="90"/>
      <c r="J976" s="94">
        <f t="shared" si="811"/>
        <v>0.60171386114810033</v>
      </c>
      <c r="K976" s="94">
        <f t="shared" si="806"/>
        <v>4.8271518512032797E-2</v>
      </c>
      <c r="L976" s="94">
        <f t="shared" si="812"/>
        <v>0.35001462033986674</v>
      </c>
      <c r="M976" s="98"/>
      <c r="N976" s="91"/>
      <c r="O976" s="95">
        <f t="shared" si="813"/>
        <v>0.36205957069775535</v>
      </c>
      <c r="P976" s="95">
        <f t="shared" si="807"/>
        <v>2.330139499457525E-3</v>
      </c>
      <c r="Q976" s="95">
        <f t="shared" si="808"/>
        <v>0.12251023445166107</v>
      </c>
      <c r="R976" s="90"/>
      <c r="S976" s="90"/>
      <c r="T976" s="93">
        <f t="shared" si="814"/>
        <v>2000</v>
      </c>
      <c r="U976" s="93">
        <f t="shared" si="809"/>
        <v>1000</v>
      </c>
      <c r="V976" s="93">
        <f t="shared" si="810"/>
        <v>1</v>
      </c>
      <c r="W976" s="90"/>
      <c r="X976" s="95">
        <f t="shared" si="815"/>
        <v>0.36205957069775535</v>
      </c>
      <c r="Y976" s="96">
        <f t="shared" si="816"/>
        <v>724.11914139551072</v>
      </c>
      <c r="Z976" s="96">
        <f t="shared" si="817"/>
        <v>362.05957069775536</v>
      </c>
      <c r="AA976" s="96">
        <f t="shared" si="818"/>
        <v>0.36205957069775535</v>
      </c>
      <c r="AB976" s="90"/>
      <c r="AC976" s="94">
        <f t="shared" si="819"/>
        <v>2.330139499457525E-3</v>
      </c>
      <c r="AD976" s="97">
        <f t="shared" si="820"/>
        <v>4.6602789989150502</v>
      </c>
      <c r="AE976" s="97">
        <f t="shared" si="821"/>
        <v>2.3301394994575251</v>
      </c>
      <c r="AF976" s="97">
        <f t="shared" si="822"/>
        <v>2.330139499457525E-3</v>
      </c>
      <c r="AG976" s="90"/>
      <c r="AH976" s="95">
        <f t="shared" si="823"/>
        <v>0.12251023445166107</v>
      </c>
      <c r="AI976" s="95">
        <f t="shared" si="824"/>
        <v>245.02046890332213</v>
      </c>
      <c r="AJ976" s="95">
        <f t="shared" si="825"/>
        <v>122.51023445166106</v>
      </c>
      <c r="AK976" s="95">
        <f t="shared" si="826"/>
        <v>0.12251023445166107</v>
      </c>
    </row>
    <row r="977" spans="9:37" x14ac:dyDescent="0.25">
      <c r="I977" s="90"/>
      <c r="J977" s="94">
        <f t="shared" si="811"/>
        <v>2.0039169652768397E-2</v>
      </c>
      <c r="K977" s="94">
        <f t="shared" si="806"/>
        <v>4.6478311501300489E-3</v>
      </c>
      <c r="L977" s="94">
        <f t="shared" si="812"/>
        <v>0.97531299919710146</v>
      </c>
      <c r="M977" s="98"/>
      <c r="N977" s="91"/>
      <c r="O977" s="95">
        <f t="shared" si="813"/>
        <v>4.0156832037243392E-4</v>
      </c>
      <c r="P977" s="95">
        <f t="shared" si="807"/>
        <v>2.1602334400119212E-5</v>
      </c>
      <c r="Q977" s="95">
        <f t="shared" si="808"/>
        <v>0.95123544640284519</v>
      </c>
      <c r="R977" s="90"/>
      <c r="S977" s="90"/>
      <c r="T977" s="93">
        <f t="shared" si="814"/>
        <v>500</v>
      </c>
      <c r="U977" s="93">
        <f t="shared" si="809"/>
        <v>2000</v>
      </c>
      <c r="V977" s="93">
        <f t="shared" si="810"/>
        <v>1</v>
      </c>
      <c r="W977" s="90"/>
      <c r="X977" s="95">
        <f t="shared" si="815"/>
        <v>4.0156832037243392E-4</v>
      </c>
      <c r="Y977" s="96">
        <f t="shared" si="816"/>
        <v>0.20078416018621695</v>
      </c>
      <c r="Z977" s="96">
        <f t="shared" si="817"/>
        <v>0.80313664074486779</v>
      </c>
      <c r="AA977" s="96">
        <f t="shared" si="818"/>
        <v>4.0156832037243392E-4</v>
      </c>
      <c r="AB977" s="90"/>
      <c r="AC977" s="94">
        <f t="shared" si="819"/>
        <v>2.1602334400119212E-5</v>
      </c>
      <c r="AD977" s="97">
        <f t="shared" si="820"/>
        <v>1.0801167200059606E-2</v>
      </c>
      <c r="AE977" s="97">
        <f t="shared" si="821"/>
        <v>4.3204668800238426E-2</v>
      </c>
      <c r="AF977" s="97">
        <f t="shared" si="822"/>
        <v>2.1602334400119212E-5</v>
      </c>
      <c r="AG977" s="90"/>
      <c r="AH977" s="95">
        <f t="shared" si="823"/>
        <v>0.95123544640284519</v>
      </c>
      <c r="AI977" s="95">
        <f t="shared" si="824"/>
        <v>475.61772320142262</v>
      </c>
      <c r="AJ977" s="95">
        <f t="shared" si="825"/>
        <v>1902.4708928056905</v>
      </c>
      <c r="AK977" s="95">
        <f t="shared" si="826"/>
        <v>0.95123544640284519</v>
      </c>
    </row>
    <row r="978" spans="9:37" x14ac:dyDescent="0.25">
      <c r="I978" s="90"/>
      <c r="J978" s="94">
        <f t="shared" si="811"/>
        <v>2.239222586406079E-2</v>
      </c>
      <c r="K978" s="94">
        <f t="shared" si="806"/>
        <v>0.96871932231053115</v>
      </c>
      <c r="L978" s="94">
        <f t="shared" si="812"/>
        <v>8.8884518254081796E-3</v>
      </c>
      <c r="M978" s="98"/>
      <c r="N978" s="91"/>
      <c r="O978" s="95">
        <f t="shared" si="813"/>
        <v>5.0141177914711304E-4</v>
      </c>
      <c r="P978" s="95">
        <f t="shared" si="807"/>
        <v>0.93841712541777478</v>
      </c>
      <c r="Q978" s="95">
        <f t="shared" si="808"/>
        <v>7.9004575852602003E-5</v>
      </c>
      <c r="R978" s="90"/>
      <c r="S978" s="90"/>
      <c r="T978" s="93">
        <f t="shared" si="814"/>
        <v>8000</v>
      </c>
      <c r="U978" s="93">
        <f t="shared" si="809"/>
        <v>2000</v>
      </c>
      <c r="V978" s="93">
        <f t="shared" si="810"/>
        <v>1</v>
      </c>
      <c r="W978" s="90"/>
      <c r="X978" s="95">
        <f t="shared" si="815"/>
        <v>5.0141177914711304E-4</v>
      </c>
      <c r="Y978" s="96">
        <f t="shared" si="816"/>
        <v>4.0112942331769039</v>
      </c>
      <c r="Z978" s="96">
        <f t="shared" si="817"/>
        <v>1.002823558294226</v>
      </c>
      <c r="AA978" s="96">
        <f t="shared" si="818"/>
        <v>5.0141177914711304E-4</v>
      </c>
      <c r="AB978" s="90"/>
      <c r="AC978" s="94">
        <f t="shared" si="819"/>
        <v>0.93841712541777478</v>
      </c>
      <c r="AD978" s="97">
        <f t="shared" si="820"/>
        <v>7507.3370033421979</v>
      </c>
      <c r="AE978" s="97">
        <f t="shared" si="821"/>
        <v>1876.8342508355495</v>
      </c>
      <c r="AF978" s="97">
        <f t="shared" si="822"/>
        <v>0.93841712541777478</v>
      </c>
      <c r="AG978" s="90"/>
      <c r="AH978" s="95">
        <f t="shared" si="823"/>
        <v>7.9004575852602003E-5</v>
      </c>
      <c r="AI978" s="95">
        <f t="shared" si="824"/>
        <v>0.63203660682081597</v>
      </c>
      <c r="AJ978" s="95">
        <f t="shared" si="825"/>
        <v>0.15800915170520399</v>
      </c>
      <c r="AK978" s="95">
        <f t="shared" si="826"/>
        <v>7.9004575852602003E-5</v>
      </c>
    </row>
    <row r="979" spans="9:37" x14ac:dyDescent="0.25">
      <c r="I979" s="90"/>
      <c r="J979" s="94">
        <f t="shared" si="811"/>
        <v>0.6114293878967666</v>
      </c>
      <c r="K979" s="94">
        <f t="shared" si="806"/>
        <v>0.11008970338971037</v>
      </c>
      <c r="L979" s="94">
        <f t="shared" si="812"/>
        <v>0.27848090871352288</v>
      </c>
      <c r="M979" s="98"/>
      <c r="N979" s="91"/>
      <c r="O979" s="95">
        <f t="shared" si="813"/>
        <v>0.37384589638381466</v>
      </c>
      <c r="P979" s="95">
        <f t="shared" si="807"/>
        <v>1.2119742792434407E-2</v>
      </c>
      <c r="Q979" s="95">
        <f t="shared" si="808"/>
        <v>7.7551616517909469E-2</v>
      </c>
      <c r="R979" s="90"/>
      <c r="S979" s="90"/>
      <c r="T979" s="93">
        <f t="shared" si="814"/>
        <v>3000</v>
      </c>
      <c r="U979" s="93">
        <f t="shared" si="809"/>
        <v>2000</v>
      </c>
      <c r="V979" s="93">
        <f t="shared" si="810"/>
        <v>2</v>
      </c>
      <c r="W979" s="90"/>
      <c r="X979" s="95">
        <f t="shared" si="815"/>
        <v>0.37384589638381466</v>
      </c>
      <c r="Y979" s="96">
        <f t="shared" si="816"/>
        <v>1121.5376891514441</v>
      </c>
      <c r="Z979" s="96">
        <f t="shared" si="817"/>
        <v>747.69179276762929</v>
      </c>
      <c r="AA979" s="96">
        <f t="shared" si="818"/>
        <v>0.74769179276762932</v>
      </c>
      <c r="AB979" s="90"/>
      <c r="AC979" s="94">
        <f t="shared" si="819"/>
        <v>1.2119742792434407E-2</v>
      </c>
      <c r="AD979" s="97">
        <f t="shared" si="820"/>
        <v>36.359228377303225</v>
      </c>
      <c r="AE979" s="97">
        <f t="shared" si="821"/>
        <v>24.239485584868813</v>
      </c>
      <c r="AF979" s="97">
        <f t="shared" si="822"/>
        <v>2.4239485584868815E-2</v>
      </c>
      <c r="AG979" s="90"/>
      <c r="AH979" s="95">
        <f t="shared" si="823"/>
        <v>7.7551616517909469E-2</v>
      </c>
      <c r="AI979" s="95">
        <f t="shared" si="824"/>
        <v>232.65484955372841</v>
      </c>
      <c r="AJ979" s="95">
        <f t="shared" si="825"/>
        <v>155.10323303581893</v>
      </c>
      <c r="AK979" s="95">
        <f t="shared" si="826"/>
        <v>0.15510323303581894</v>
      </c>
    </row>
    <row r="980" spans="9:37" x14ac:dyDescent="0.25">
      <c r="I980" s="90"/>
      <c r="J980" s="94">
        <f t="shared" si="811"/>
        <v>2.5956229470584919E-2</v>
      </c>
      <c r="K980" s="94">
        <f t="shared" si="806"/>
        <v>0.96257849137835449</v>
      </c>
      <c r="L980" s="94">
        <f t="shared" si="812"/>
        <v>1.1465279151060628E-2</v>
      </c>
      <c r="M980" s="98"/>
      <c r="N980" s="91"/>
      <c r="O980" s="95">
        <f t="shared" si="813"/>
        <v>6.7372584832966109E-4</v>
      </c>
      <c r="P980" s="95">
        <f t="shared" si="807"/>
        <v>0.92655735206422885</v>
      </c>
      <c r="Q980" s="95">
        <f t="shared" si="808"/>
        <v>1.3145262601174551E-4</v>
      </c>
      <c r="R980" s="90"/>
      <c r="S980" s="90"/>
      <c r="T980" s="93">
        <f t="shared" si="814"/>
        <v>7000</v>
      </c>
      <c r="U980" s="93">
        <f t="shared" si="809"/>
        <v>3000</v>
      </c>
      <c r="V980" s="93">
        <f t="shared" si="810"/>
        <v>1</v>
      </c>
      <c r="W980" s="90"/>
      <c r="X980" s="95">
        <f t="shared" si="815"/>
        <v>6.7372584832966109E-4</v>
      </c>
      <c r="Y980" s="96">
        <f t="shared" si="816"/>
        <v>4.7160809383076279</v>
      </c>
      <c r="Z980" s="96">
        <f t="shared" si="817"/>
        <v>2.0211775449889835</v>
      </c>
      <c r="AA980" s="96">
        <f t="shared" si="818"/>
        <v>6.7372584832966109E-4</v>
      </c>
      <c r="AB980" s="90"/>
      <c r="AC980" s="94">
        <f t="shared" si="819"/>
        <v>0.92655735206422885</v>
      </c>
      <c r="AD980" s="97">
        <f t="shared" si="820"/>
        <v>6485.9014644496019</v>
      </c>
      <c r="AE980" s="97">
        <f t="shared" si="821"/>
        <v>2779.6720561926863</v>
      </c>
      <c r="AF980" s="97">
        <f t="shared" si="822"/>
        <v>0.92655735206422885</v>
      </c>
      <c r="AG980" s="90"/>
      <c r="AH980" s="95">
        <f t="shared" si="823"/>
        <v>1.3145262601174551E-4</v>
      </c>
      <c r="AI980" s="95">
        <f t="shared" si="824"/>
        <v>0.92016838208221852</v>
      </c>
      <c r="AJ980" s="95">
        <f t="shared" si="825"/>
        <v>0.39435787803523653</v>
      </c>
      <c r="AK980" s="95">
        <f t="shared" si="826"/>
        <v>1.3145262601174551E-4</v>
      </c>
    </row>
    <row r="981" spans="9:37" x14ac:dyDescent="0.25">
      <c r="I981" s="90"/>
      <c r="J981" s="94">
        <f t="shared" si="811"/>
        <v>5.5094230534571929E-2</v>
      </c>
      <c r="K981" s="94">
        <f t="shared" si="806"/>
        <v>0.92563118842989511</v>
      </c>
      <c r="L981" s="94">
        <f t="shared" si="812"/>
        <v>1.9274581035532944E-2</v>
      </c>
      <c r="M981" s="98"/>
      <c r="N981" s="91"/>
      <c r="O981" s="95">
        <f t="shared" si="813"/>
        <v>3.0353742381965579E-3</v>
      </c>
      <c r="P981" s="95">
        <f t="shared" si="807"/>
        <v>0.85679309699413997</v>
      </c>
      <c r="Q981" s="95">
        <f t="shared" si="808"/>
        <v>3.7150947409532621E-4</v>
      </c>
      <c r="R981" s="90"/>
      <c r="S981" s="90"/>
      <c r="T981" s="93">
        <f t="shared" si="814"/>
        <v>7000</v>
      </c>
      <c r="U981" s="93">
        <f t="shared" si="809"/>
        <v>2000</v>
      </c>
      <c r="V981" s="93">
        <f t="shared" si="810"/>
        <v>1</v>
      </c>
      <c r="W981" s="90"/>
      <c r="X981" s="95">
        <f t="shared" si="815"/>
        <v>3.0353742381965579E-3</v>
      </c>
      <c r="Y981" s="96">
        <f t="shared" si="816"/>
        <v>21.247619667375904</v>
      </c>
      <c r="Z981" s="96">
        <f t="shared" si="817"/>
        <v>6.0707484763931161</v>
      </c>
      <c r="AA981" s="96">
        <f t="shared" si="818"/>
        <v>3.0353742381965579E-3</v>
      </c>
      <c r="AB981" s="90"/>
      <c r="AC981" s="94">
        <f t="shared" si="819"/>
        <v>0.85679309699413997</v>
      </c>
      <c r="AD981" s="97">
        <f t="shared" si="820"/>
        <v>5997.5516789589801</v>
      </c>
      <c r="AE981" s="97">
        <f t="shared" si="821"/>
        <v>1713.58619398828</v>
      </c>
      <c r="AF981" s="97">
        <f t="shared" si="822"/>
        <v>0.85679309699413997</v>
      </c>
      <c r="AG981" s="90"/>
      <c r="AH981" s="95">
        <f t="shared" si="823"/>
        <v>3.7150947409532621E-4</v>
      </c>
      <c r="AI981" s="95">
        <f t="shared" si="824"/>
        <v>2.6005663186672834</v>
      </c>
      <c r="AJ981" s="95">
        <f t="shared" si="825"/>
        <v>0.7430189481906524</v>
      </c>
      <c r="AK981" s="95">
        <f t="shared" si="826"/>
        <v>3.7150947409532621E-4</v>
      </c>
    </row>
    <row r="982" spans="9:37" x14ac:dyDescent="0.25">
      <c r="I982" s="90"/>
      <c r="J982" s="94">
        <f t="shared" si="811"/>
        <v>0.10147410657426531</v>
      </c>
      <c r="K982" s="94">
        <f t="shared" si="806"/>
        <v>0.84989081845144343</v>
      </c>
      <c r="L982" s="94">
        <f t="shared" si="812"/>
        <v>4.8635074974291287E-2</v>
      </c>
      <c r="M982" s="98"/>
      <c r="N982" s="91"/>
      <c r="O982" s="95">
        <f t="shared" si="813"/>
        <v>1.0296994305045354E-2</v>
      </c>
      <c r="P982" s="95">
        <f t="shared" si="807"/>
        <v>0.7223144032880644</v>
      </c>
      <c r="Q982" s="95">
        <f t="shared" si="808"/>
        <v>2.3653705177549347E-3</v>
      </c>
      <c r="R982" s="90"/>
      <c r="S982" s="90"/>
      <c r="T982" s="93">
        <f t="shared" si="814"/>
        <v>10000</v>
      </c>
      <c r="U982" s="93">
        <f t="shared" si="809"/>
        <v>2000</v>
      </c>
      <c r="V982" s="93">
        <f t="shared" si="810"/>
        <v>1</v>
      </c>
      <c r="W982" s="90"/>
      <c r="X982" s="95">
        <f t="shared" si="815"/>
        <v>1.0296994305045354E-2</v>
      </c>
      <c r="Y982" s="96">
        <f t="shared" si="816"/>
        <v>102.96994305045354</v>
      </c>
      <c r="Z982" s="96">
        <f t="shared" si="817"/>
        <v>20.593988610090708</v>
      </c>
      <c r="AA982" s="96">
        <f t="shared" si="818"/>
        <v>1.0296994305045354E-2</v>
      </c>
      <c r="AB982" s="90"/>
      <c r="AC982" s="94">
        <f t="shared" si="819"/>
        <v>0.7223144032880644</v>
      </c>
      <c r="AD982" s="97">
        <f t="shared" si="820"/>
        <v>7223.1440328806439</v>
      </c>
      <c r="AE982" s="97">
        <f t="shared" si="821"/>
        <v>1444.6288065761289</v>
      </c>
      <c r="AF982" s="97">
        <f t="shared" si="822"/>
        <v>0.7223144032880644</v>
      </c>
      <c r="AG982" s="90"/>
      <c r="AH982" s="95">
        <f t="shared" si="823"/>
        <v>2.3653705177549347E-3</v>
      </c>
      <c r="AI982" s="95">
        <f t="shared" si="824"/>
        <v>23.653705177549348</v>
      </c>
      <c r="AJ982" s="95">
        <f>(AH982*U982)</f>
        <v>4.7307410355098698</v>
      </c>
      <c r="AK982" s="95">
        <f t="shared" si="826"/>
        <v>2.3653705177549347E-3</v>
      </c>
    </row>
    <row r="983" spans="9:37" x14ac:dyDescent="0.25">
      <c r="I983" s="90"/>
      <c r="J983" s="98"/>
      <c r="K983" s="90"/>
      <c r="L983" s="90"/>
      <c r="M983" s="90"/>
      <c r="N983" s="112" t="s">
        <v>55</v>
      </c>
      <c r="O983" s="105">
        <f>SUM(O973:O982)</f>
        <v>1.189238985256645</v>
      </c>
      <c r="P983" s="105">
        <f t="shared" ref="P983:Q983" si="827">SUM(P973:P982)</f>
        <v>4.4186937382719824</v>
      </c>
      <c r="Q983" s="105">
        <f t="shared" si="827"/>
        <v>1.234542774775842</v>
      </c>
      <c r="R983" s="90"/>
      <c r="S983" s="90"/>
      <c r="T983" s="90"/>
      <c r="U983" s="90"/>
      <c r="V983" s="90"/>
      <c r="W983" s="90"/>
      <c r="X983" s="103" t="s">
        <v>55</v>
      </c>
      <c r="Y983" s="104">
        <f>SUM(Y973:Y982)</f>
        <v>3995.778446277629</v>
      </c>
      <c r="Z983" s="104">
        <f t="shared" ref="Z983" si="828">SUM(Z973:Z982)</f>
        <v>2248.2625220827636</v>
      </c>
      <c r="AA983" s="104">
        <f>SUM(AA973:AA982)</f>
        <v>1.5630848816404594</v>
      </c>
      <c r="AB983" s="99"/>
      <c r="AC983" s="103" t="s">
        <v>55</v>
      </c>
      <c r="AD983" s="104">
        <f>SUM(AD973:AD982)</f>
        <v>34092.025967107933</v>
      </c>
      <c r="AE983" s="104">
        <f t="shared" ref="AE983:AF983" si="829">SUM(AE973:AE982)</f>
        <v>11981.415320896926</v>
      </c>
      <c r="AF983" s="104">
        <f t="shared" si="829"/>
        <v>4.4308134810644164</v>
      </c>
      <c r="AG983" s="99"/>
      <c r="AH983" s="103" t="s">
        <v>55</v>
      </c>
      <c r="AI983" s="105">
        <f>SUM(AI973:AI982)</f>
        <v>1333.0820150695708</v>
      </c>
      <c r="AJ983" s="105">
        <f t="shared" ref="AJ983:AK983" si="830">SUM(AJ973:AJ982)</f>
        <v>2418.6398030413079</v>
      </c>
      <c r="AK983" s="105">
        <f t="shared" si="830"/>
        <v>1.3120943912937513</v>
      </c>
    </row>
    <row r="987" spans="9:37" x14ac:dyDescent="0.25">
      <c r="I987" s="113" t="s">
        <v>183</v>
      </c>
      <c r="J987" s="107"/>
      <c r="K987" s="107"/>
      <c r="L987" s="107"/>
      <c r="M987" s="107"/>
      <c r="N987" s="107"/>
      <c r="O987" s="107"/>
      <c r="P987" s="107"/>
      <c r="Q987" s="107"/>
    </row>
    <row r="988" spans="9:37" x14ac:dyDescent="0.25">
      <c r="I988" s="113" t="s">
        <v>181</v>
      </c>
      <c r="J988" s="107"/>
      <c r="K988" s="107"/>
      <c r="L988" s="166" t="s">
        <v>69</v>
      </c>
      <c r="M988" s="166"/>
      <c r="N988" s="166"/>
      <c r="O988" s="107"/>
      <c r="P988" s="107"/>
      <c r="Q988" s="107"/>
    </row>
    <row r="989" spans="9:37" x14ac:dyDescent="0.25">
      <c r="I989" s="107"/>
      <c r="J989" s="107"/>
      <c r="K989" s="107"/>
      <c r="L989" s="107"/>
      <c r="M989" s="107"/>
      <c r="N989" s="107"/>
      <c r="O989" s="107"/>
      <c r="P989" s="107"/>
      <c r="Q989" s="107"/>
    </row>
    <row r="990" spans="9:37" x14ac:dyDescent="0.25">
      <c r="I990" s="108"/>
      <c r="J990" s="167" t="s">
        <v>68</v>
      </c>
      <c r="K990" s="168"/>
      <c r="L990" s="169"/>
      <c r="M990" s="107"/>
      <c r="N990" s="108"/>
      <c r="O990" s="167" t="s">
        <v>72</v>
      </c>
      <c r="P990" s="168"/>
      <c r="Q990" s="169"/>
    </row>
    <row r="991" spans="9:37" x14ac:dyDescent="0.25">
      <c r="I991" s="108"/>
      <c r="J991" s="108" t="s">
        <v>38</v>
      </c>
      <c r="K991" s="108" t="s">
        <v>39</v>
      </c>
      <c r="L991" s="108" t="s">
        <v>41</v>
      </c>
      <c r="M991" s="107"/>
      <c r="N991" s="170" t="s">
        <v>64</v>
      </c>
      <c r="O991" s="170" t="s">
        <v>38</v>
      </c>
      <c r="P991" s="170" t="s">
        <v>39</v>
      </c>
      <c r="Q991" s="170" t="s">
        <v>41</v>
      </c>
    </row>
    <row r="992" spans="9:37" x14ac:dyDescent="0.25">
      <c r="I992" s="108" t="s">
        <v>64</v>
      </c>
      <c r="J992" s="109">
        <f>(O983)</f>
        <v>1.189238985256645</v>
      </c>
      <c r="K992" s="109">
        <f t="shared" ref="K992" si="831">(P983)</f>
        <v>4.4186937382719824</v>
      </c>
      <c r="L992" s="109">
        <f t="shared" ref="L992" si="832">(Q983)</f>
        <v>1.234542774775842</v>
      </c>
      <c r="M992" s="107"/>
      <c r="N992" s="171"/>
      <c r="O992" s="171"/>
      <c r="P992" s="171"/>
      <c r="Q992" s="171"/>
    </row>
    <row r="993" spans="9:32" x14ac:dyDescent="0.25">
      <c r="I993" s="108" t="s">
        <v>65</v>
      </c>
      <c r="J993" s="110">
        <f>(Y983)</f>
        <v>3995.778446277629</v>
      </c>
      <c r="K993" s="110">
        <f>(AD983)</f>
        <v>34092.025967107933</v>
      </c>
      <c r="L993" s="110">
        <f>(AA983)</f>
        <v>1.5630848816404594</v>
      </c>
      <c r="M993" s="107"/>
      <c r="N993" s="109">
        <f>(J992)</f>
        <v>1.189238985256645</v>
      </c>
      <c r="O993" s="67">
        <f>(J993/N993)</f>
        <v>3359.9457264809694</v>
      </c>
      <c r="P993" s="67">
        <f t="shared" ref="P993" si="833">(K993/O993)</f>
        <v>10.146600196073443</v>
      </c>
      <c r="Q993" s="67">
        <f t="shared" ref="Q993" si="834">(L993/P993)</f>
        <v>0.15405011052326137</v>
      </c>
    </row>
    <row r="994" spans="9:32" x14ac:dyDescent="0.25">
      <c r="I994" s="108" t="s">
        <v>66</v>
      </c>
      <c r="J994" s="110">
        <f>(Z983)</f>
        <v>2248.2625220827636</v>
      </c>
      <c r="K994" s="110">
        <f>(AE983)</f>
        <v>11981.415320896926</v>
      </c>
      <c r="L994" s="109">
        <f>(AJ983)</f>
        <v>2418.6398030413079</v>
      </c>
      <c r="M994" s="107"/>
      <c r="N994" s="109">
        <f>(K992)</f>
        <v>4.4186937382719824</v>
      </c>
      <c r="O994" s="67">
        <f>(K993/N994)</f>
        <v>7715.4082148359739</v>
      </c>
      <c r="P994" s="68">
        <f>(K994/N994)</f>
        <v>2711.5287980068279</v>
      </c>
      <c r="Q994" s="68">
        <f>(K995/N994)</f>
        <v>1.0027428338577666</v>
      </c>
    </row>
    <row r="995" spans="9:32" x14ac:dyDescent="0.25">
      <c r="I995" s="108" t="s">
        <v>67</v>
      </c>
      <c r="J995" s="110">
        <f>(AA983)</f>
        <v>1.5630848816404594</v>
      </c>
      <c r="K995" s="110">
        <f>(AF983)</f>
        <v>4.4308134810644164</v>
      </c>
      <c r="L995" s="109">
        <f>(AK983)</f>
        <v>1.3120943912937513</v>
      </c>
      <c r="M995" s="107"/>
      <c r="N995" s="109">
        <f>(L992)</f>
        <v>1.234542774775842</v>
      </c>
      <c r="O995" s="67">
        <f>(L993/N995)</f>
        <v>1.2661245228414799</v>
      </c>
      <c r="P995" s="68">
        <f>(L994/N995)</f>
        <v>1959.1381136878506</v>
      </c>
      <c r="Q995" s="68">
        <f>(L995/N995)</f>
        <v>1.0628180878803413</v>
      </c>
    </row>
    <row r="996" spans="9:32" x14ac:dyDescent="0.25">
      <c r="I996" s="111"/>
      <c r="J996" s="111"/>
      <c r="K996" s="111"/>
      <c r="L996" s="111"/>
      <c r="M996" s="107"/>
      <c r="N996" s="107"/>
      <c r="O996" s="107"/>
      <c r="P996" s="107"/>
      <c r="Q996" s="107"/>
    </row>
    <row r="1000" spans="9:32" x14ac:dyDescent="0.25">
      <c r="I1000" s="114" t="s">
        <v>184</v>
      </c>
    </row>
    <row r="1001" spans="9:32" x14ac:dyDescent="0.25">
      <c r="I1001" s="114" t="s">
        <v>181</v>
      </c>
      <c r="J1001" s="152" t="s">
        <v>47</v>
      </c>
      <c r="K1001" s="153"/>
      <c r="L1001" s="154"/>
      <c r="M1001" s="43"/>
      <c r="N1001" s="43"/>
      <c r="O1001" s="152" t="s">
        <v>72</v>
      </c>
      <c r="P1001" s="153"/>
      <c r="Q1001" s="154"/>
      <c r="R1001" s="43"/>
      <c r="S1001" s="43"/>
      <c r="T1001" s="152" t="s">
        <v>73</v>
      </c>
      <c r="U1001" s="153"/>
      <c r="V1001" s="154"/>
      <c r="W1001" s="43"/>
      <c r="X1001" s="43"/>
      <c r="Y1001" s="152" t="s">
        <v>74</v>
      </c>
      <c r="Z1001" s="153"/>
      <c r="AA1001" s="154"/>
      <c r="AB1001" s="55"/>
      <c r="AC1001" s="43"/>
      <c r="AD1001" s="152" t="s">
        <v>80</v>
      </c>
      <c r="AE1001" s="154"/>
      <c r="AF1001" s="59"/>
    </row>
    <row r="1002" spans="9:32" ht="15.75" thickBot="1" x14ac:dyDescent="0.3">
      <c r="I1002" s="43"/>
      <c r="J1002" s="44" t="s">
        <v>48</v>
      </c>
      <c r="K1002" s="44" t="s">
        <v>49</v>
      </c>
      <c r="L1002" s="44" t="s">
        <v>50</v>
      </c>
      <c r="M1002" s="43"/>
      <c r="N1002" s="43"/>
      <c r="O1002" s="43"/>
      <c r="P1002" s="43"/>
      <c r="Q1002" s="43"/>
      <c r="R1002" s="43"/>
      <c r="S1002" s="43"/>
      <c r="T1002" s="44" t="s">
        <v>38</v>
      </c>
      <c r="U1002" s="44" t="s">
        <v>39</v>
      </c>
      <c r="V1002" s="44" t="s">
        <v>41</v>
      </c>
      <c r="W1002" s="43"/>
      <c r="X1002" s="43"/>
      <c r="Y1002" s="63" t="s">
        <v>75</v>
      </c>
      <c r="Z1002" s="63" t="s">
        <v>76</v>
      </c>
      <c r="AA1002" s="63" t="s">
        <v>77</v>
      </c>
      <c r="AB1002" s="61" t="s">
        <v>55</v>
      </c>
      <c r="AC1002" s="43"/>
      <c r="AD1002" s="63" t="s">
        <v>179</v>
      </c>
      <c r="AE1002" s="58">
        <f>(AE931)</f>
        <v>94197240.555628806</v>
      </c>
      <c r="AF1002" s="42"/>
    </row>
    <row r="1003" spans="9:32" ht="16.5" thickTop="1" thickBot="1" x14ac:dyDescent="0.3">
      <c r="I1003" s="43"/>
      <c r="J1003" s="100">
        <f>(J881)</f>
        <v>8000</v>
      </c>
      <c r="K1003" s="100">
        <f t="shared" ref="K1003:L1003" si="835">(K881)</f>
        <v>5000</v>
      </c>
      <c r="L1003" s="100">
        <f t="shared" si="835"/>
        <v>1</v>
      </c>
      <c r="M1003" s="43"/>
      <c r="N1003" s="63" t="s">
        <v>75</v>
      </c>
      <c r="O1003" s="101">
        <f>(O993)</f>
        <v>3359.9457264809694</v>
      </c>
      <c r="P1003" s="101">
        <f t="shared" ref="P1003:Q1003" si="836">(P993)</f>
        <v>10.146600196073443</v>
      </c>
      <c r="Q1003" s="101">
        <f t="shared" si="836"/>
        <v>0.15405011052326137</v>
      </c>
      <c r="R1003" s="43"/>
      <c r="S1003" s="43"/>
      <c r="T1003" s="62">
        <f>(O973)</f>
        <v>9.3373452800255049E-3</v>
      </c>
      <c r="U1003" s="62">
        <f t="shared" ref="U1003:U1012" si="837">(P973)</f>
        <v>0.70936012188564501</v>
      </c>
      <c r="V1003" s="62">
        <f t="shared" ref="V1003:V1012" si="838">(Q973)</f>
        <v>3.7374718654487023E-3</v>
      </c>
      <c r="W1003" s="43"/>
      <c r="X1003" s="43"/>
      <c r="Y1003" s="74">
        <f>((J1003 - O1003)^2 + (K1003 - P1003)^2 + (L1003 - Q1003)^2) * T1003</f>
        <v>433521.1886999642</v>
      </c>
      <c r="Z1003" s="74">
        <f>((J1003 -O1004)^2 + (K1003 - P1004)^2 + (L1003 - Q1004)^2) * U1003</f>
        <v>3772443.0465713348</v>
      </c>
      <c r="AA1003" s="75">
        <f>((J1003 -O1005)^2 + (K1003 - P1005)^2 + (L1003 - Q1005)^2) * V1003</f>
        <v>273682.29984361189</v>
      </c>
      <c r="AB1003" s="76">
        <f>SUM(Y1003:AA1003)</f>
        <v>4479646.5351149114</v>
      </c>
      <c r="AC1003" s="43"/>
      <c r="AD1003" s="63" t="s">
        <v>186</v>
      </c>
      <c r="AE1003" s="102">
        <f>(AB1013)</f>
        <v>94232758.658147126</v>
      </c>
      <c r="AF1003" s="42"/>
    </row>
    <row r="1004" spans="9:32" ht="16.5" thickTop="1" thickBot="1" x14ac:dyDescent="0.3">
      <c r="I1004" s="43"/>
      <c r="J1004" s="100">
        <f t="shared" ref="J1004:L1004" si="839">(J882)</f>
        <v>4000</v>
      </c>
      <c r="K1004" s="100">
        <f t="shared" si="839"/>
        <v>3000</v>
      </c>
      <c r="L1004" s="100">
        <f t="shared" si="839"/>
        <v>1</v>
      </c>
      <c r="M1004" s="43"/>
      <c r="N1004" s="63" t="s">
        <v>76</v>
      </c>
      <c r="O1004" s="101">
        <f t="shared" ref="O1004:P1004" si="840">(O994)</f>
        <v>7715.4082148359739</v>
      </c>
      <c r="P1004" s="101">
        <f t="shared" si="840"/>
        <v>2711.5287980068279</v>
      </c>
      <c r="Q1004" s="101">
        <f>(Q994)</f>
        <v>1.0027428338577666</v>
      </c>
      <c r="R1004" s="43"/>
      <c r="S1004" s="43"/>
      <c r="T1004" s="62">
        <f t="shared" ref="T1004:T1012" si="841">(O974)</f>
        <v>0.20315836057882272</v>
      </c>
      <c r="U1004" s="62">
        <f t="shared" si="837"/>
        <v>9.1720266131253933E-2</v>
      </c>
      <c r="V1004" s="62">
        <f t="shared" si="838"/>
        <v>6.0720619718926873E-2</v>
      </c>
      <c r="W1004" s="43"/>
      <c r="X1004" s="43"/>
      <c r="Y1004" s="74">
        <f>((J1004-O1003)^2 + (K1004-P1003)^2 + (L1004-Q1003)^2) * T1004</f>
        <v>1899305.8850155633</v>
      </c>
      <c r="Z1004" s="74">
        <f>((J1004 -O1004)^2 + (K1004 - P1004)^2 + (L1004 - Q1004)^2) * U1004</f>
        <v>1273762.7962440886</v>
      </c>
      <c r="AA1004" s="75">
        <f>((J1004 -O1005)^2 + (K1004 - P1005)^2 + (L1004 - Q1005)^2) * V1004</f>
        <v>1036699.2968344425</v>
      </c>
      <c r="AB1004" s="76">
        <f t="shared" ref="AB1004:AB1012" si="842">SUM(Y1004:AA1004)</f>
        <v>4209767.9780940944</v>
      </c>
      <c r="AC1004" s="43"/>
      <c r="AD1004" s="63" t="s">
        <v>185</v>
      </c>
      <c r="AE1004" s="58">
        <f>(AE1002-AE1003)</f>
        <v>-35518.102518320084</v>
      </c>
      <c r="AF1004" s="42"/>
    </row>
    <row r="1005" spans="9:32" ht="16.5" thickTop="1" thickBot="1" x14ac:dyDescent="0.3">
      <c r="I1005" s="43"/>
      <c r="J1005" s="100">
        <f t="shared" ref="J1005:L1005" si="843">(J883)</f>
        <v>5000</v>
      </c>
      <c r="K1005" s="100">
        <f t="shared" si="843"/>
        <v>2000</v>
      </c>
      <c r="L1005" s="100">
        <f t="shared" si="843"/>
        <v>1</v>
      </c>
      <c r="M1005" s="43"/>
      <c r="N1005" s="63" t="s">
        <v>77</v>
      </c>
      <c r="O1005" s="101">
        <f t="shared" ref="O1005:Q1005" si="844">(O995)</f>
        <v>1.2661245228414799</v>
      </c>
      <c r="P1005" s="101">
        <f t="shared" si="844"/>
        <v>1959.1381136878506</v>
      </c>
      <c r="Q1005" s="101">
        <f t="shared" si="844"/>
        <v>1.0628180878803413</v>
      </c>
      <c r="R1005" s="43"/>
      <c r="S1005" s="43"/>
      <c r="T1005" s="62">
        <f t="shared" si="841"/>
        <v>0.2259287378251357</v>
      </c>
      <c r="U1005" s="62">
        <f t="shared" si="837"/>
        <v>0.15905988786458308</v>
      </c>
      <c r="V1005" s="62">
        <f t="shared" si="838"/>
        <v>1.5840048625336188E-2</v>
      </c>
      <c r="W1005" s="43"/>
      <c r="X1005" s="43"/>
      <c r="Y1005" s="74">
        <f>((J1005 - O1003)^2 + (K1005 - P1003)^2 + (L1005 -Q1003)^2) * T1005</f>
        <v>1502266.8919417236</v>
      </c>
      <c r="Z1005" s="74">
        <f>((J1005 -O1004)^2 + (K1005 - P1004)^2 + (L1005 - Q1004)^2) * U1005</f>
        <v>1253346.5848773704</v>
      </c>
      <c r="AA1005" s="75">
        <f>((J1005 -O1005)^2 + (K1005 - P1005)^2 + (L1005 - Q1005)^2) * V1005</f>
        <v>395827.13437879999</v>
      </c>
      <c r="AB1005" s="76">
        <f t="shared" si="842"/>
        <v>3151440.6111978944</v>
      </c>
      <c r="AC1005" s="43"/>
      <c r="AD1005" s="43"/>
      <c r="AE1005" s="43"/>
      <c r="AF1005" s="43"/>
    </row>
    <row r="1006" spans="9:32" ht="16.5" thickTop="1" thickBot="1" x14ac:dyDescent="0.3">
      <c r="I1006" s="43"/>
      <c r="J1006" s="100">
        <f t="shared" ref="J1006:L1006" si="845">(J884)</f>
        <v>2000</v>
      </c>
      <c r="K1006" s="100">
        <f t="shared" si="845"/>
        <v>1000</v>
      </c>
      <c r="L1006" s="100">
        <f t="shared" si="845"/>
        <v>1</v>
      </c>
      <c r="M1006" s="43"/>
      <c r="N1006" s="43"/>
      <c r="O1006" s="55"/>
      <c r="P1006" s="55"/>
      <c r="Q1006" s="55"/>
      <c r="R1006" s="43"/>
      <c r="S1006" s="43"/>
      <c r="T1006" s="62">
        <f t="shared" si="841"/>
        <v>0.36205957069775535</v>
      </c>
      <c r="U1006" s="62">
        <f t="shared" si="837"/>
        <v>2.330139499457525E-3</v>
      </c>
      <c r="V1006" s="62">
        <f t="shared" si="838"/>
        <v>0.12251023445166107</v>
      </c>
      <c r="W1006" s="43"/>
      <c r="X1006" s="43"/>
      <c r="Y1006" s="74">
        <f>((J1006-O1003)^2 + (K1006-P1003)^2 + (L1006-Q1003)^2) * T1006</f>
        <v>1024361.6920324335</v>
      </c>
      <c r="Z1006" s="74">
        <f>((J1006 -O1004)^2 + (K1006 - P1004)^2 + (L1006 - Q1004)^2) * U1006</f>
        <v>82941.832514648951</v>
      </c>
      <c r="AA1006" s="75">
        <f>((J1006 -O1005)^2 + (K1006 - P1005)^2 + (L1006 - Q1005)^2) * V1006</f>
        <v>602123.47231449687</v>
      </c>
      <c r="AB1006" s="76">
        <f t="shared" si="842"/>
        <v>1709426.9968615794</v>
      </c>
      <c r="AC1006" s="43"/>
      <c r="AD1006" s="43"/>
      <c r="AE1006" s="43"/>
      <c r="AF1006" s="43"/>
    </row>
    <row r="1007" spans="9:32" ht="16.5" thickTop="1" thickBot="1" x14ac:dyDescent="0.3">
      <c r="I1007" s="43"/>
      <c r="J1007" s="100">
        <f t="shared" ref="J1007:L1007" si="846">(J885)</f>
        <v>500</v>
      </c>
      <c r="K1007" s="100">
        <f t="shared" si="846"/>
        <v>2000</v>
      </c>
      <c r="L1007" s="100">
        <f t="shared" si="846"/>
        <v>1</v>
      </c>
      <c r="M1007" s="43"/>
      <c r="N1007" s="43"/>
      <c r="O1007" s="55"/>
      <c r="P1007" s="55"/>
      <c r="Q1007" s="55"/>
      <c r="R1007" s="43"/>
      <c r="S1007" s="43"/>
      <c r="T1007" s="62">
        <f t="shared" si="841"/>
        <v>4.0156832037243392E-4</v>
      </c>
      <c r="U1007" s="62">
        <f t="shared" si="837"/>
        <v>2.1602334400119212E-5</v>
      </c>
      <c r="V1007" s="62">
        <f t="shared" si="838"/>
        <v>0.95123544640284519</v>
      </c>
      <c r="W1007" s="43"/>
      <c r="X1007" s="43"/>
      <c r="Y1007" s="74">
        <f>((J1007 - O1003)^2 + (K1007 -P1003)^2 + (L1007 - Q1003)^2) * T1007</f>
        <v>4874.5602687471337</v>
      </c>
      <c r="Z1007" s="74">
        <f>((J1007 -O1004)^2 + (K1007 - P1004)^2 + (L1007 - Q1004)^2) * U1007</f>
        <v>1135.599916695259</v>
      </c>
      <c r="AA1007" s="75">
        <f>((J1007 -O1005)^2 + (K1007 - P1005)^2 + (L1007 - Q1005)^AA1539) * V1007</f>
        <v>238195.2270912003</v>
      </c>
      <c r="AB1007" s="76">
        <f t="shared" si="842"/>
        <v>244205.38727664269</v>
      </c>
      <c r="AC1007" s="43"/>
      <c r="AD1007" s="152" t="s">
        <v>84</v>
      </c>
      <c r="AE1007" s="153"/>
      <c r="AF1007" s="154"/>
    </row>
    <row r="1008" spans="9:32" ht="16.5" thickTop="1" thickBot="1" x14ac:dyDescent="0.3">
      <c r="I1008" s="43"/>
      <c r="J1008" s="100">
        <f t="shared" ref="J1008:L1008" si="847">(J886)</f>
        <v>8000</v>
      </c>
      <c r="K1008" s="100">
        <f t="shared" si="847"/>
        <v>2000</v>
      </c>
      <c r="L1008" s="100">
        <f t="shared" si="847"/>
        <v>1</v>
      </c>
      <c r="M1008" s="43"/>
      <c r="N1008" s="43"/>
      <c r="O1008" s="55"/>
      <c r="P1008" s="55"/>
      <c r="Q1008" s="55"/>
      <c r="R1008" s="43"/>
      <c r="S1008" s="43"/>
      <c r="T1008" s="62">
        <f t="shared" si="841"/>
        <v>5.0141177914711304E-4</v>
      </c>
      <c r="U1008" s="62">
        <f t="shared" si="837"/>
        <v>0.93841712541777478</v>
      </c>
      <c r="V1008" s="62">
        <f t="shared" si="838"/>
        <v>7.9004575852602003E-5</v>
      </c>
      <c r="W1008" s="43"/>
      <c r="X1008" s="43"/>
      <c r="Y1008" s="74">
        <f>((J1008-O1003)^2 + (K1008-P1003)^2 + (L1008-Q1003)^2) * T1008</f>
        <v>12780.796180068486</v>
      </c>
      <c r="Z1008" s="74">
        <f>((J1008 -O1004)^2 + (K1008 - P1004)^2 + (L1008 - Q1004)^2) * U1008</f>
        <v>551100.20373578032</v>
      </c>
      <c r="AA1008" s="75">
        <f>((J1008 -O1005)^2 + (K1008 - P1005)^2 + (L1008 - Q1005)^2) * V1008</f>
        <v>5054.8244208805572</v>
      </c>
      <c r="AB1008" s="76">
        <f t="shared" si="842"/>
        <v>568935.82433672936</v>
      </c>
      <c r="AC1008" s="43"/>
      <c r="AD1008" s="152" t="s">
        <v>85</v>
      </c>
      <c r="AE1008" s="153"/>
      <c r="AF1008" s="154"/>
    </row>
    <row r="1009" spans="9:32" ht="16.5" thickTop="1" thickBot="1" x14ac:dyDescent="0.3">
      <c r="I1009" s="43"/>
      <c r="J1009" s="100">
        <f t="shared" ref="J1009:L1009" si="848">(J887)</f>
        <v>3000</v>
      </c>
      <c r="K1009" s="100">
        <f t="shared" si="848"/>
        <v>2000</v>
      </c>
      <c r="L1009" s="100">
        <f t="shared" si="848"/>
        <v>2</v>
      </c>
      <c r="M1009" s="43"/>
      <c r="N1009" s="43"/>
      <c r="O1009" s="55"/>
      <c r="P1009" s="55"/>
      <c r="Q1009" s="55"/>
      <c r="R1009" s="43"/>
      <c r="S1009" s="43"/>
      <c r="T1009" s="62">
        <f t="shared" si="841"/>
        <v>0.37384589638381466</v>
      </c>
      <c r="U1009" s="62">
        <f t="shared" si="837"/>
        <v>1.2119742792434407E-2</v>
      </c>
      <c r="V1009" s="62">
        <f t="shared" si="838"/>
        <v>7.7551616517909469E-2</v>
      </c>
      <c r="W1009" s="43"/>
      <c r="X1009" s="43"/>
      <c r="Y1009" s="74">
        <f>((J1009 - O1003)^2 + (K1009 - P1003)^2 + (L1009 - Q1003)^2) * T1009</f>
        <v>1528686.1093076069</v>
      </c>
      <c r="Z1009" s="74">
        <f>((J1009 -O1004)^2 + (K1009 - P1004)^2 + (L1009 - Q1004)^2) * U1009</f>
        <v>275619.29890540679</v>
      </c>
      <c r="AA1009" s="75">
        <f>((J1009 -O1005)^2 + (K1009 - P1005)^2 + (L1009 - Q1005)^2) * V1009</f>
        <v>697505.08852519002</v>
      </c>
      <c r="AB1009" s="76">
        <f t="shared" si="842"/>
        <v>2501810.4967382038</v>
      </c>
      <c r="AC1009" s="43"/>
      <c r="AD1009" s="43"/>
      <c r="AE1009" s="43"/>
      <c r="AF1009" s="43"/>
    </row>
    <row r="1010" spans="9:32" ht="16.5" thickTop="1" thickBot="1" x14ac:dyDescent="0.3">
      <c r="I1010" s="43"/>
      <c r="J1010" s="100">
        <f t="shared" ref="J1010:L1010" si="849">(J888)</f>
        <v>7000</v>
      </c>
      <c r="K1010" s="100">
        <f t="shared" si="849"/>
        <v>3000</v>
      </c>
      <c r="L1010" s="100">
        <f t="shared" si="849"/>
        <v>1</v>
      </c>
      <c r="M1010" s="43"/>
      <c r="N1010" s="43"/>
      <c r="O1010" s="55"/>
      <c r="P1010" s="55"/>
      <c r="Q1010" s="55"/>
      <c r="R1010" s="43"/>
      <c r="S1010" s="43"/>
      <c r="T1010" s="62">
        <f t="shared" si="841"/>
        <v>6.7372584832966109E-4</v>
      </c>
      <c r="U1010" s="62">
        <f t="shared" si="837"/>
        <v>0.92655735206422885</v>
      </c>
      <c r="V1010" s="62">
        <f t="shared" si="838"/>
        <v>1.3145262601174551E-4</v>
      </c>
      <c r="W1010" s="43"/>
      <c r="X1010" s="43"/>
      <c r="Y1010" s="74">
        <f>((J1010-O1003)^2 + (K1010-P1003)^2 + (L1010-Q1003)^2) * T1010</f>
        <v>14949.450517242863</v>
      </c>
      <c r="Z1010" s="74">
        <f>((J1010 -O1004)^2 + (K1010 - P1004)^2 + (L1010 - Q1004)^2) * U1010</f>
        <v>551324.36983204691</v>
      </c>
      <c r="AA1010" s="75">
        <f>((J1010 -O1005)^2 + (K1010 - P1005)^2 + (L1010 - Q1005)^2) * V1010</f>
        <v>6581.2637064740557</v>
      </c>
      <c r="AB1010" s="76">
        <f t="shared" si="842"/>
        <v>572855.0840557639</v>
      </c>
      <c r="AC1010" s="43"/>
      <c r="AD1010" s="43"/>
      <c r="AE1010" s="43"/>
      <c r="AF1010" s="43"/>
    </row>
    <row r="1011" spans="9:32" ht="16.5" thickTop="1" thickBot="1" x14ac:dyDescent="0.3">
      <c r="I1011" s="43"/>
      <c r="J1011" s="100">
        <f t="shared" ref="J1011:L1011" si="850">(J889)</f>
        <v>7000</v>
      </c>
      <c r="K1011" s="100">
        <f t="shared" si="850"/>
        <v>2000</v>
      </c>
      <c r="L1011" s="100">
        <f t="shared" si="850"/>
        <v>1</v>
      </c>
      <c r="M1011" s="43"/>
      <c r="N1011" s="43"/>
      <c r="O1011" s="55"/>
      <c r="P1011" s="55"/>
      <c r="Q1011" s="55"/>
      <c r="R1011" s="43"/>
      <c r="S1011" s="43"/>
      <c r="T1011" s="62">
        <f t="shared" si="841"/>
        <v>3.0353742381965579E-3</v>
      </c>
      <c r="U1011" s="62">
        <f t="shared" si="837"/>
        <v>0.85679309699413997</v>
      </c>
      <c r="V1011" s="62">
        <f t="shared" si="838"/>
        <v>3.7150947409532621E-4</v>
      </c>
      <c r="W1011" s="43"/>
      <c r="X1011" s="43"/>
      <c r="Y1011" s="74">
        <f>((J1011 - O1003)^2 + (K1011 - P1003)^2 + (L1011 - Q1003)^2) * T1011</f>
        <v>52237.310537785263</v>
      </c>
      <c r="Z1011" s="74">
        <f>((J1011 -O1004)^2 + (K1011 - P1004)^2 + (L1011 - Q1004)^2) * U1011</f>
        <v>872285.75337098411</v>
      </c>
      <c r="AA1011" s="75">
        <f>((J1011 -O1005)^2 + (K1011 - P1005)^2 + (L1011 - Q1005)^2) * V1011</f>
        <v>18197.999853162572</v>
      </c>
      <c r="AB1011" s="76">
        <f t="shared" si="842"/>
        <v>942721.06376193196</v>
      </c>
      <c r="AC1011" s="43"/>
      <c r="AD1011" s="155" t="s">
        <v>86</v>
      </c>
      <c r="AE1011" s="155"/>
      <c r="AF1011" s="43"/>
    </row>
    <row r="1012" spans="9:32" ht="16.5" thickTop="1" thickBot="1" x14ac:dyDescent="0.3">
      <c r="I1012" s="43"/>
      <c r="J1012" s="100">
        <f t="shared" ref="J1012:L1012" si="851">(J890)</f>
        <v>10000</v>
      </c>
      <c r="K1012" s="100">
        <f t="shared" si="851"/>
        <v>2000</v>
      </c>
      <c r="L1012" s="100">
        <f t="shared" si="851"/>
        <v>1</v>
      </c>
      <c r="M1012" s="43"/>
      <c r="N1012" s="43"/>
      <c r="O1012" s="55"/>
      <c r="P1012" s="55"/>
      <c r="Q1012" s="55"/>
      <c r="R1012" s="43"/>
      <c r="S1012" s="43"/>
      <c r="T1012" s="62">
        <f t="shared" si="841"/>
        <v>1.0296994305045354E-2</v>
      </c>
      <c r="U1012" s="62">
        <f t="shared" si="837"/>
        <v>0.7223144032880644</v>
      </c>
      <c r="V1012" s="62">
        <f t="shared" si="838"/>
        <v>2.3653705177549347E-3</v>
      </c>
      <c r="W1012" s="43"/>
      <c r="X1012" s="43"/>
      <c r="Y1012" s="74">
        <f>((J1012-O1003)^2 + (K1012-P1003)^2 + (L1012-Q1003)^2) * T1012</f>
        <v>494768.90848757507</v>
      </c>
      <c r="Z1012" s="74">
        <f t="shared" ref="Z1012" si="852">((J1012 -O1013)^2 + (K1012 - P1013)^2 + (L1012 - Q1013)^2) * U1012</f>
        <v>75120698.664273098</v>
      </c>
      <c r="AA1012" s="75">
        <f>((J1012 -O1005)^2 + (K1012 - P1005)^2 + (L1012 - Q1005)^2) * V1012</f>
        <v>236481.10794869938</v>
      </c>
      <c r="AB1012" s="76">
        <f t="shared" si="842"/>
        <v>75851948.680709377</v>
      </c>
      <c r="AC1012" s="43"/>
      <c r="AD1012" s="155"/>
      <c r="AE1012" s="155"/>
      <c r="AF1012" s="43"/>
    </row>
    <row r="1013" spans="9:32" ht="16.5" thickTop="1" thickBot="1" x14ac:dyDescent="0.3"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72" t="s">
        <v>55</v>
      </c>
      <c r="AB1013" s="73">
        <f>SUM(AB1003:AB1012)</f>
        <v>94232758.658147126</v>
      </c>
      <c r="AC1013" s="43"/>
      <c r="AD1013" s="155"/>
      <c r="AE1013" s="155"/>
      <c r="AF1013" s="43"/>
    </row>
    <row r="1014" spans="9:32" ht="15.75" thickTop="1" x14ac:dyDescent="0.25">
      <c r="I1014" s="43"/>
      <c r="J1014" s="43"/>
      <c r="K1014" s="43"/>
      <c r="L1014" s="43"/>
      <c r="M1014" s="156" t="s">
        <v>78</v>
      </c>
      <c r="N1014" s="157"/>
      <c r="O1014" s="157"/>
      <c r="P1014" s="157"/>
      <c r="Q1014" s="157"/>
      <c r="R1014" s="157"/>
      <c r="S1014" s="157"/>
      <c r="T1014" s="158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162" t="s">
        <v>87</v>
      </c>
      <c r="AE1014" s="162"/>
      <c r="AF1014" s="43"/>
    </row>
    <row r="1015" spans="9:32" ht="15.75" thickBot="1" x14ac:dyDescent="0.3">
      <c r="I1015" s="43"/>
      <c r="J1015" s="43"/>
      <c r="K1015" s="43"/>
      <c r="L1015" s="43"/>
      <c r="M1015" s="159"/>
      <c r="N1015" s="160"/>
      <c r="O1015" s="160"/>
      <c r="P1015" s="160"/>
      <c r="Q1015" s="160"/>
      <c r="R1015" s="160"/>
      <c r="S1015" s="160"/>
      <c r="T1015" s="161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155" t="s">
        <v>88</v>
      </c>
      <c r="AE1015" s="155"/>
      <c r="AF1015" s="43"/>
    </row>
    <row r="1016" spans="9:32" ht="15.75" thickTop="1" x14ac:dyDescent="0.25"/>
    <row r="1019" spans="9:32" x14ac:dyDescent="0.25">
      <c r="I1019" s="83" t="s">
        <v>187</v>
      </c>
      <c r="J1019" s="83"/>
      <c r="K1019" s="78"/>
      <c r="L1019" s="78"/>
      <c r="M1019" s="78"/>
      <c r="N1019" s="78"/>
      <c r="O1019" s="78"/>
      <c r="P1019" s="78"/>
      <c r="Q1019" s="78"/>
      <c r="R1019" s="78"/>
      <c r="S1019" s="78"/>
      <c r="T1019" s="78"/>
      <c r="U1019" s="78"/>
      <c r="V1019" s="78"/>
      <c r="W1019" s="78"/>
      <c r="X1019" s="78"/>
      <c r="Y1019" s="78"/>
      <c r="Z1019" s="78"/>
      <c r="AA1019" s="78"/>
    </row>
    <row r="1020" spans="9:32" x14ac:dyDescent="0.25">
      <c r="I1020" s="83" t="s">
        <v>79</v>
      </c>
      <c r="J1020" s="83"/>
      <c r="K1020" s="78"/>
      <c r="L1020" s="78"/>
      <c r="M1020" s="78"/>
      <c r="N1020" s="78"/>
      <c r="O1020" s="78"/>
      <c r="P1020" s="78"/>
      <c r="Q1020" s="78"/>
      <c r="R1020" s="78"/>
      <c r="S1020" s="78"/>
      <c r="T1020" s="78"/>
      <c r="U1020" s="78"/>
      <c r="V1020" s="78"/>
      <c r="W1020" s="78"/>
      <c r="X1020" s="78"/>
      <c r="Y1020" s="78"/>
      <c r="Z1020" s="78"/>
      <c r="AA1020" s="78"/>
    </row>
    <row r="1021" spans="9:32" x14ac:dyDescent="0.25">
      <c r="I1021" s="115" t="s">
        <v>188</v>
      </c>
      <c r="J1021" s="78"/>
      <c r="K1021" s="78"/>
      <c r="L1021" s="78"/>
      <c r="M1021" s="78"/>
      <c r="N1021" s="78"/>
      <c r="O1021" s="78"/>
      <c r="P1021" s="78"/>
      <c r="Q1021" s="78"/>
      <c r="R1021" s="78"/>
      <c r="S1021" s="78"/>
      <c r="T1021" s="78"/>
      <c r="U1021" s="78"/>
      <c r="V1021" s="78"/>
      <c r="W1021" s="78"/>
      <c r="X1021" s="78"/>
      <c r="Y1021" s="78"/>
      <c r="Z1021" s="78"/>
      <c r="AA1021" s="78"/>
    </row>
    <row r="1022" spans="9:32" x14ac:dyDescent="0.25">
      <c r="I1022" s="78"/>
      <c r="J1022" s="78"/>
      <c r="K1022" s="78"/>
      <c r="L1022" s="78"/>
      <c r="M1022" s="78"/>
      <c r="N1022" s="78"/>
      <c r="O1022" s="78"/>
      <c r="P1022" s="78"/>
      <c r="Q1022" s="78"/>
      <c r="R1022" s="78"/>
      <c r="S1022" s="78"/>
      <c r="T1022" s="78"/>
      <c r="U1022" s="78"/>
      <c r="V1022" s="78"/>
      <c r="W1022" s="78"/>
      <c r="X1022" s="78"/>
      <c r="Y1022" s="78"/>
      <c r="Z1022" s="78"/>
      <c r="AA1022" s="78"/>
    </row>
    <row r="1023" spans="9:32" x14ac:dyDescent="0.25">
      <c r="I1023" s="78"/>
      <c r="J1023" s="172" t="s">
        <v>47</v>
      </c>
      <c r="K1023" s="173"/>
      <c r="L1023" s="174"/>
      <c r="M1023" s="78"/>
      <c r="N1023" s="78"/>
      <c r="O1023" s="172" t="s">
        <v>72</v>
      </c>
      <c r="P1023" s="173"/>
      <c r="Q1023" s="174"/>
      <c r="R1023" s="78"/>
      <c r="S1023" s="78"/>
      <c r="T1023" s="172" t="s">
        <v>90</v>
      </c>
      <c r="U1023" s="173"/>
      <c r="V1023" s="174"/>
      <c r="W1023" s="88"/>
      <c r="X1023" s="78"/>
      <c r="Y1023" s="172" t="s">
        <v>92</v>
      </c>
      <c r="Z1023" s="173"/>
      <c r="AA1023" s="174"/>
    </row>
    <row r="1024" spans="9:32" x14ac:dyDescent="0.25">
      <c r="I1024" s="78"/>
      <c r="J1024" s="89" t="s">
        <v>48</v>
      </c>
      <c r="K1024" s="89" t="s">
        <v>49</v>
      </c>
      <c r="L1024" s="89" t="s">
        <v>50</v>
      </c>
      <c r="M1024" s="78"/>
      <c r="N1024" s="78"/>
      <c r="O1024" s="79"/>
      <c r="P1024" s="79"/>
      <c r="Q1024" s="79"/>
      <c r="R1024" s="78"/>
      <c r="S1024" s="78"/>
      <c r="T1024" s="87" t="s">
        <v>75</v>
      </c>
      <c r="U1024" s="87" t="s">
        <v>76</v>
      </c>
      <c r="V1024" s="87" t="s">
        <v>77</v>
      </c>
      <c r="W1024" s="87" t="s">
        <v>91</v>
      </c>
      <c r="X1024" s="78"/>
      <c r="Y1024" s="87" t="s">
        <v>93</v>
      </c>
      <c r="Z1024" s="87" t="s">
        <v>94</v>
      </c>
      <c r="AA1024" s="87" t="s">
        <v>95</v>
      </c>
    </row>
    <row r="1025" spans="9:27" x14ac:dyDescent="0.25">
      <c r="I1025" s="78"/>
      <c r="J1025" s="79">
        <f>(J953)</f>
        <v>8000</v>
      </c>
      <c r="K1025" s="79">
        <f t="shared" ref="K1025:L1025" si="853">(K953)</f>
        <v>5000</v>
      </c>
      <c r="L1025" s="79">
        <f t="shared" si="853"/>
        <v>1</v>
      </c>
      <c r="M1025" s="78"/>
      <c r="N1025" s="78"/>
      <c r="O1025" s="116">
        <f>(O1003)</f>
        <v>3359.9457264809694</v>
      </c>
      <c r="P1025" s="116">
        <f t="shared" ref="P1025:Q1025" si="854">(P1003)</f>
        <v>10.146600196073443</v>
      </c>
      <c r="Q1025" s="116">
        <f t="shared" si="854"/>
        <v>0.15405011052326137</v>
      </c>
      <c r="R1025" s="78"/>
      <c r="S1025" s="78"/>
      <c r="T1025" s="117">
        <f>((J1025-O1025)^2 + (K1025-P1025)^2 + (L1025-Q1025)^2) ^ (-1/(2-1))</f>
        <v>2.1538382721329433E-8</v>
      </c>
      <c r="U1025" s="117">
        <f>((J1025-O1026)^2 + (K1025-P1026)^2 + (L1025-Q1026)^2) ^ (-1/(2-1))</f>
        <v>1.8803733101560329E-7</v>
      </c>
      <c r="V1025" s="117">
        <f>((J1025-O1027)^2 + (K1025-P1027)^2 + (L1025-Q1027)^2) ^ (-1/(2-1))</f>
        <v>1.3656242539559103E-8</v>
      </c>
      <c r="W1025" s="117">
        <f>SUM(T1025:V1025)</f>
        <v>2.232319562764918E-7</v>
      </c>
      <c r="X1025" s="78"/>
      <c r="Y1025" s="122">
        <f>(T1025/W1025)</f>
        <v>9.6484316495673725E-2</v>
      </c>
      <c r="Z1025" s="122">
        <f>(U1025/W1025)</f>
        <v>0.84234055980185485</v>
      </c>
      <c r="AA1025" s="123">
        <f>(V1025/W1025)</f>
        <v>6.1175123702471537E-2</v>
      </c>
    </row>
    <row r="1026" spans="9:27" x14ac:dyDescent="0.25">
      <c r="I1026" s="78"/>
      <c r="J1026" s="79">
        <f t="shared" ref="J1026:L1026" si="855">(J954)</f>
        <v>4000</v>
      </c>
      <c r="K1026" s="79">
        <f t="shared" si="855"/>
        <v>3000</v>
      </c>
      <c r="L1026" s="79">
        <f t="shared" si="855"/>
        <v>1</v>
      </c>
      <c r="M1026" s="78"/>
      <c r="N1026" s="78"/>
      <c r="O1026" s="116">
        <f t="shared" ref="O1026:Q1026" si="856">(O1004)</f>
        <v>7715.4082148359739</v>
      </c>
      <c r="P1026" s="116">
        <f t="shared" si="856"/>
        <v>2711.5287980068279</v>
      </c>
      <c r="Q1026" s="116">
        <f t="shared" si="856"/>
        <v>1.0027428338577666</v>
      </c>
      <c r="R1026" s="78"/>
      <c r="S1026" s="78"/>
      <c r="T1026" s="117">
        <f>((J1026-O1025)^2 + (K1026-P1025)^2 + (L1026-Q1025)^2) ^ (-1/(2-1))</f>
        <v>1.0696452961138379E-7</v>
      </c>
      <c r="U1026" s="117">
        <f>((J1026-O1026)^2 + (K1026-P1026)^2 + (L1026-Q1026)^2) ^ (-1/(2-1))</f>
        <v>7.2007336375114039E-8</v>
      </c>
      <c r="V1026" s="117">
        <f>((J1026-O1027)^2 + (K1026-P1027)^2 + (L1026-Q1027)^2) ^ (-1/(2-1))</f>
        <v>5.8571101479799455E-8</v>
      </c>
      <c r="W1026" s="117">
        <f t="shared" ref="W1026:W1034" si="857">SUM(T1026:V1026)</f>
        <v>2.3754296746629729E-7</v>
      </c>
      <c r="X1026" s="78"/>
      <c r="Y1026" s="122">
        <f t="shared" ref="Y1026:Y1034" si="858">(T1026/W1026)</f>
        <v>0.45029550128256257</v>
      </c>
      <c r="Z1026" s="122">
        <f t="shared" ref="Z1026:Z1034" si="859">(U1026/W1026)</f>
        <v>0.30313394306371322</v>
      </c>
      <c r="AA1026" s="123">
        <f t="shared" ref="AA1026:AA1034" si="860">(V1026/W1026)</f>
        <v>0.24657055565372421</v>
      </c>
    </row>
    <row r="1027" spans="9:27" x14ac:dyDescent="0.25">
      <c r="I1027" s="78"/>
      <c r="J1027" s="79">
        <f t="shared" ref="J1027:L1027" si="861">(J955)</f>
        <v>5000</v>
      </c>
      <c r="K1027" s="79">
        <f t="shared" si="861"/>
        <v>2000</v>
      </c>
      <c r="L1027" s="79">
        <f t="shared" si="861"/>
        <v>1</v>
      </c>
      <c r="M1027" s="78"/>
      <c r="N1027" s="78"/>
      <c r="O1027" s="116">
        <f t="shared" ref="O1027:Q1027" si="862">(O1005)</f>
        <v>1.2661245228414799</v>
      </c>
      <c r="P1027" s="116">
        <f t="shared" si="862"/>
        <v>1959.1381136878506</v>
      </c>
      <c r="Q1027" s="116">
        <f t="shared" si="862"/>
        <v>1.0628180878803413</v>
      </c>
      <c r="R1027" s="78"/>
      <c r="S1027" s="78"/>
      <c r="T1027" s="117">
        <f>((J1027-O1025)^2 + (K1027-P1025)^2 + (L1027-Q1025)^2) ^ (-1/(2-1))</f>
        <v>1.503918771271836E-7</v>
      </c>
      <c r="U1027" s="117">
        <f>((J1027-O1026)^2 + (K1027-P1026)^2 + (L1027-Q1026)^2) ^ (-1/(2-1))</f>
        <v>1.269081431934055E-7</v>
      </c>
      <c r="V1027" s="117">
        <f>((J1027-O1027)^2 + (K1027-P1027)^2 + (L1027-Q1027)^2) ^ (-1/(2-1))</f>
        <v>4.0017591644380612E-8</v>
      </c>
      <c r="W1027" s="117">
        <f t="shared" si="857"/>
        <v>3.1731761196496974E-7</v>
      </c>
      <c r="X1027" s="78"/>
      <c r="Y1027" s="122">
        <f t="shared" si="858"/>
        <v>0.47394746290913758</v>
      </c>
      <c r="Z1027" s="122">
        <f t="shared" si="859"/>
        <v>0.39994043320676292</v>
      </c>
      <c r="AA1027" s="123">
        <f t="shared" si="860"/>
        <v>0.12611210388409941</v>
      </c>
    </row>
    <row r="1028" spans="9:27" x14ac:dyDescent="0.25">
      <c r="I1028" s="78"/>
      <c r="J1028" s="79">
        <f t="shared" ref="J1028:L1028" si="863">(J956)</f>
        <v>2000</v>
      </c>
      <c r="K1028" s="79">
        <f t="shared" si="863"/>
        <v>1000</v>
      </c>
      <c r="L1028" s="79">
        <f t="shared" si="863"/>
        <v>1</v>
      </c>
      <c r="M1028" s="78"/>
      <c r="N1028" s="78"/>
      <c r="O1028" s="81"/>
      <c r="P1028" s="81"/>
      <c r="Q1028" s="81"/>
      <c r="R1028" s="78"/>
      <c r="S1028" s="78"/>
      <c r="T1028" s="117">
        <f>((J1028-O1025)^2 + (K1028-P1025)^2 + (L1028-Q1025)^2) ^ (-1/(2-1))</f>
        <v>3.5344895608053621E-7</v>
      </c>
      <c r="U1028" s="117">
        <f>((J1028-O1026)^2 + (K1028-P1026)^2 + (L1028-Q1026)^2) ^ (-1/(2-1))</f>
        <v>2.8093658276069346E-8</v>
      </c>
      <c r="V1028" s="117">
        <f>((J1028-O1027)^2 + (K1028-P1027)^2 + (L1028-Q1027)^2) ^ (-1/(2-1))</f>
        <v>2.0346364173571429E-7</v>
      </c>
      <c r="W1028" s="117">
        <f t="shared" si="857"/>
        <v>5.8500625609231986E-7</v>
      </c>
      <c r="X1028" s="78"/>
      <c r="Y1028" s="122">
        <f t="shared" si="858"/>
        <v>0.60417978850598553</v>
      </c>
      <c r="Z1028" s="122">
        <f t="shared" si="859"/>
        <v>4.8022833915875057E-2</v>
      </c>
      <c r="AA1028" s="123">
        <f t="shared" si="860"/>
        <v>0.34779737757813939</v>
      </c>
    </row>
    <row r="1029" spans="9:27" x14ac:dyDescent="0.25">
      <c r="I1029" s="78"/>
      <c r="J1029" s="79">
        <f t="shared" ref="J1029:L1029" si="864">(J957)</f>
        <v>500</v>
      </c>
      <c r="K1029" s="79">
        <f t="shared" si="864"/>
        <v>2000</v>
      </c>
      <c r="L1029" s="79">
        <f t="shared" si="864"/>
        <v>1</v>
      </c>
      <c r="M1029" s="78"/>
      <c r="N1029" s="78"/>
      <c r="O1029" s="78"/>
      <c r="P1029" s="78"/>
      <c r="Q1029" s="78"/>
      <c r="R1029" s="78"/>
      <c r="S1029" s="78"/>
      <c r="T1029" s="117">
        <f>((J1029-O1025)^2 + (K1029-P1025)^2 + (L1029-Q1025)^2) ^ (-1/(2-1))</f>
        <v>8.2380419613858937E-8</v>
      </c>
      <c r="U1029" s="117">
        <f>((J1029-O1026)^2 + (K1029-P1026)^2 + (L1029-Q1026)^2) ^ (-1/(2-1))</f>
        <v>1.9022839014452175E-8</v>
      </c>
      <c r="V1029" s="117">
        <f>((J1029-O1027)^2 + (K1029-P1027)^2 + (L1029-Q1027)^2) ^ (-1/(2-1))</f>
        <v>3.9935276697768506E-6</v>
      </c>
      <c r="W1029" s="117">
        <f t="shared" si="857"/>
        <v>4.094930928405162E-6</v>
      </c>
      <c r="X1029" s="78"/>
      <c r="Y1029" s="122">
        <f t="shared" si="858"/>
        <v>2.0117657917600906E-2</v>
      </c>
      <c r="Z1029" s="122">
        <f t="shared" si="859"/>
        <v>4.6454602890850056E-3</v>
      </c>
      <c r="AA1029" s="123">
        <f t="shared" si="860"/>
        <v>0.97523688179331403</v>
      </c>
    </row>
    <row r="1030" spans="9:27" x14ac:dyDescent="0.25">
      <c r="I1030" s="78"/>
      <c r="J1030" s="79">
        <f t="shared" ref="J1030:L1030" si="865">(J958)</f>
        <v>8000</v>
      </c>
      <c r="K1030" s="79">
        <f t="shared" si="865"/>
        <v>2000</v>
      </c>
      <c r="L1030" s="79">
        <f t="shared" si="865"/>
        <v>1</v>
      </c>
      <c r="M1030" s="78"/>
      <c r="N1030" s="78"/>
      <c r="O1030" s="78"/>
      <c r="P1030" s="78"/>
      <c r="Q1030" s="78"/>
      <c r="R1030" s="78"/>
      <c r="S1030" s="78"/>
      <c r="T1030" s="117">
        <f>((J1030-O1025)^2 + (K1030-P1025)^2 + (L1030-Q1025)^2) ^ (-1/(2-1))</f>
        <v>3.9231654435508434E-8</v>
      </c>
      <c r="U1030" s="117">
        <f>((J1030-O1026)^2 + (K1030-P1026)^2 + (L1030-Q1026)^2) ^ (-1/(2-1))</f>
        <v>1.7028067111143544E-6</v>
      </c>
      <c r="V1030" s="117">
        <f>((J1030-O1027)^2 + (K1030-P1027)^2 + (L1030-Q1027)^2) ^ (-1/(2-1))</f>
        <v>1.5629539084730327E-8</v>
      </c>
      <c r="W1030" s="117">
        <f t="shared" si="857"/>
        <v>1.7576679046345932E-6</v>
      </c>
      <c r="X1030" s="78"/>
      <c r="Y1030" s="122">
        <f t="shared" si="858"/>
        <v>2.2320288338919414E-2</v>
      </c>
      <c r="Z1030" s="122">
        <f t="shared" si="859"/>
        <v>0.96878750907632694</v>
      </c>
      <c r="AA1030" s="123">
        <f t="shared" si="860"/>
        <v>8.8922025847536865E-3</v>
      </c>
    </row>
    <row r="1031" spans="9:27" x14ac:dyDescent="0.25">
      <c r="I1031" s="78"/>
      <c r="J1031" s="79">
        <f t="shared" ref="J1031:L1031" si="866">(J959)</f>
        <v>3000</v>
      </c>
      <c r="K1031" s="79">
        <f t="shared" si="866"/>
        <v>2000</v>
      </c>
      <c r="L1031" s="79">
        <f t="shared" si="866"/>
        <v>2</v>
      </c>
      <c r="M1031" s="78"/>
      <c r="N1031" s="78"/>
      <c r="O1031" s="78"/>
      <c r="P1031" s="78"/>
      <c r="Q1031" s="78"/>
      <c r="R1031" s="78"/>
      <c r="S1031" s="78"/>
      <c r="T1031" s="117">
        <f>((J1031-O1025)^2 + (K1031-P1025)^2 + (L1031-Q1025)^2) ^ (-1/(2-1))</f>
        <v>2.445537341561519E-7</v>
      </c>
      <c r="U1031" s="117">
        <f>((J1031-O1026)^2 + (K1031-P1026)^2 + (L1031-Q1026)^2) ^ (-1/(2-1))</f>
        <v>4.3972765479655078E-8</v>
      </c>
      <c r="V1031" s="117">
        <f>((J1031-O1027)^2 + (K1031-P1027)^2 + (L1031-Q1027)^2) ^ (-1/(2-1))</f>
        <v>1.1118430215596733E-7</v>
      </c>
      <c r="W1031" s="117">
        <f t="shared" si="857"/>
        <v>3.9971080179177428E-7</v>
      </c>
      <c r="X1031" s="78"/>
      <c r="Y1031" s="122">
        <f t="shared" si="858"/>
        <v>0.61182668334179757</v>
      </c>
      <c r="Z1031" s="122">
        <f t="shared" si="859"/>
        <v>0.11001145148577268</v>
      </c>
      <c r="AA1031" s="123">
        <f t="shared" si="860"/>
        <v>0.2781618651724298</v>
      </c>
    </row>
    <row r="1032" spans="9:27" x14ac:dyDescent="0.25">
      <c r="I1032" s="78"/>
      <c r="J1032" s="79">
        <f t="shared" ref="J1032:L1032" si="867">(J960)</f>
        <v>7000</v>
      </c>
      <c r="K1032" s="79">
        <f t="shared" si="867"/>
        <v>3000</v>
      </c>
      <c r="L1032" s="79">
        <f t="shared" si="867"/>
        <v>1</v>
      </c>
      <c r="M1032" s="78"/>
      <c r="N1032" s="78"/>
      <c r="O1032" s="78"/>
      <c r="P1032" s="78"/>
      <c r="Q1032" s="78"/>
      <c r="R1032" s="78"/>
      <c r="S1032" s="78"/>
      <c r="T1032" s="117">
        <f>((J1032-O1025)^2 + (K1032-P1025)^2 + (L1032-Q1025)^2) ^ (-1/(2-1))</f>
        <v>4.5066930557252137E-8</v>
      </c>
      <c r="U1032" s="117">
        <f>((J1032-O1026)^2 + (K1032-P1026)^2 + (L1032-Q1026)^2) ^ (-1/(2-1))</f>
        <v>1.6806029313496359E-6</v>
      </c>
      <c r="V1032" s="117">
        <f>((J1032-O1027)^2 + (K1032-P1027)^2 + (L1032-Q1027)^2) ^ (-1/(2-1))</f>
        <v>1.9973766722405339E-8</v>
      </c>
      <c r="W1032" s="117">
        <f t="shared" si="857"/>
        <v>1.7456436286292933E-6</v>
      </c>
      <c r="X1032" s="78"/>
      <c r="Y1032" s="122">
        <f t="shared" si="858"/>
        <v>2.5816798926273053E-2</v>
      </c>
      <c r="Z1032" s="122">
        <f t="shared" si="859"/>
        <v>0.96274113672861839</v>
      </c>
      <c r="AA1032" s="123">
        <f t="shared" si="860"/>
        <v>1.1442064345108659E-2</v>
      </c>
    </row>
    <row r="1033" spans="9:27" x14ac:dyDescent="0.25">
      <c r="I1033" s="78"/>
      <c r="J1033" s="79">
        <f t="shared" ref="J1033:L1033" si="868">(J961)</f>
        <v>7000</v>
      </c>
      <c r="K1033" s="79">
        <f t="shared" si="868"/>
        <v>2000</v>
      </c>
      <c r="L1033" s="79">
        <f t="shared" si="868"/>
        <v>1</v>
      </c>
      <c r="M1033" s="78"/>
      <c r="N1033" s="78"/>
      <c r="O1033" s="78"/>
      <c r="P1033" s="78"/>
      <c r="Q1033" s="78"/>
      <c r="R1033" s="78"/>
      <c r="S1033" s="78"/>
      <c r="T1033" s="117">
        <f>((J1033-O1025)^2 + (K1033-P1025)^2 + (L1033-Q1025)^2) ^ (-1/(2-1))</f>
        <v>5.8107398848586485E-8</v>
      </c>
      <c r="U1033" s="117">
        <f>((J1033-O1026)^2 + (K1033-P1026)^2 + (L1033-Q1026)^2) ^ (-1/(2-1))</f>
        <v>9.8223901248303997E-7</v>
      </c>
      <c r="V1033" s="117">
        <f>((J1033-O1027)^2 + (K1033-P1027)^2 + (L1033-Q1027)^2) ^ (-1/(2-1))</f>
        <v>2.0414852021815066E-8</v>
      </c>
      <c r="W1033" s="117">
        <f t="shared" si="857"/>
        <v>1.0607612633534415E-6</v>
      </c>
      <c r="X1033" s="78"/>
      <c r="Y1033" s="122">
        <f t="shared" si="858"/>
        <v>5.4778960031862819E-2</v>
      </c>
      <c r="Z1033" s="122">
        <f t="shared" si="859"/>
        <v>0.92597556718637619</v>
      </c>
      <c r="AA1033" s="123">
        <f t="shared" si="860"/>
        <v>1.9245472781760996E-2</v>
      </c>
    </row>
    <row r="1034" spans="9:27" x14ac:dyDescent="0.25">
      <c r="I1034" s="78"/>
      <c r="J1034" s="79">
        <f t="shared" ref="J1034:L1034" si="869">(J962)</f>
        <v>10000</v>
      </c>
      <c r="K1034" s="79">
        <f t="shared" si="869"/>
        <v>2000</v>
      </c>
      <c r="L1034" s="79">
        <f t="shared" si="869"/>
        <v>1</v>
      </c>
      <c r="M1034" s="78"/>
      <c r="N1034" s="78"/>
      <c r="O1034" s="78"/>
      <c r="P1034" s="78"/>
      <c r="Q1034" s="78"/>
      <c r="R1034" s="78"/>
      <c r="S1034" s="78"/>
      <c r="T1034" s="117">
        <f>((J1034-O1025)^2 + (K1034-P1025)^2 + (L1034-Q1025)^2) ^ (-1/(2-1))</f>
        <v>2.0811724682784788E-8</v>
      </c>
      <c r="U1034" s="117">
        <f>((J1034-O1026)^2 + (K1034-P1026)^2 + (L1034-Q1026)^2) ^ (-1/(2-1))</f>
        <v>1.7465318250102292E-7</v>
      </c>
      <c r="V1034" s="117">
        <f>((J1034-O1027)^2 + (K1034-P1027)^2 + (L1034-Q1027)^2) ^ (-1/(2-1))</f>
        <v>1.0002365678479747E-8</v>
      </c>
      <c r="W1034" s="117">
        <f t="shared" si="857"/>
        <v>2.0546727286228746E-7</v>
      </c>
      <c r="X1034" s="78"/>
      <c r="Y1034" s="122">
        <f t="shared" si="858"/>
        <v>0.10128973044156601</v>
      </c>
      <c r="Z1034" s="122">
        <f t="shared" si="859"/>
        <v>0.85002920449566</v>
      </c>
      <c r="AA1034" s="123">
        <f t="shared" si="860"/>
        <v>4.8681065062773962E-2</v>
      </c>
    </row>
    <row r="1035" spans="9:27" x14ac:dyDescent="0.25">
      <c r="I1035" s="78"/>
      <c r="J1035" s="78"/>
      <c r="K1035" s="78"/>
      <c r="L1035" s="78"/>
      <c r="M1035" s="78"/>
      <c r="N1035" s="78"/>
      <c r="O1035" s="78"/>
      <c r="P1035" s="78"/>
      <c r="Q1035" s="78"/>
      <c r="R1035" s="78"/>
      <c r="S1035" s="78"/>
      <c r="T1035" s="78"/>
      <c r="U1035" s="78"/>
      <c r="V1035" s="78"/>
      <c r="W1035" s="78"/>
      <c r="X1035" s="78"/>
      <c r="Y1035" s="78"/>
      <c r="Z1035" s="78"/>
      <c r="AA1035" s="78"/>
    </row>
    <row r="1036" spans="9:27" x14ac:dyDescent="0.25">
      <c r="I1036" s="78"/>
      <c r="J1036" s="78"/>
      <c r="K1036" s="78"/>
      <c r="L1036" s="78"/>
      <c r="M1036" s="78"/>
      <c r="N1036" s="175" t="s">
        <v>109</v>
      </c>
      <c r="O1036" s="176"/>
      <c r="P1036" s="176"/>
      <c r="Q1036" s="176"/>
      <c r="R1036" s="176"/>
      <c r="S1036" s="177"/>
      <c r="T1036" s="78"/>
      <c r="U1036" s="78"/>
      <c r="V1036" s="78"/>
      <c r="W1036" s="78"/>
      <c r="X1036" s="78"/>
      <c r="Y1036" s="78"/>
      <c r="Z1036" s="78"/>
      <c r="AA1036" s="78"/>
    </row>
    <row r="1037" spans="9:27" x14ac:dyDescent="0.25">
      <c r="I1037" s="78"/>
      <c r="J1037" s="78"/>
      <c r="K1037" s="78"/>
      <c r="L1037" s="78"/>
      <c r="M1037" s="78"/>
      <c r="N1037" s="178"/>
      <c r="O1037" s="179"/>
      <c r="P1037" s="179"/>
      <c r="Q1037" s="179"/>
      <c r="R1037" s="179"/>
      <c r="S1037" s="180"/>
      <c r="T1037" s="78"/>
      <c r="U1037" s="78"/>
      <c r="V1037" s="78"/>
      <c r="W1037" s="78"/>
      <c r="X1037" s="78"/>
      <c r="Y1037" s="78"/>
      <c r="Z1037" s="78"/>
      <c r="AA1037" s="78"/>
    </row>
    <row r="1041" spans="9:37" x14ac:dyDescent="0.25">
      <c r="I1041" s="118" t="s">
        <v>189</v>
      </c>
      <c r="J1041" s="90"/>
      <c r="K1041" s="90"/>
      <c r="L1041" s="90"/>
      <c r="M1041" s="90"/>
      <c r="N1041" s="90"/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  <c r="AA1041" s="90"/>
      <c r="AB1041" s="90"/>
      <c r="AC1041" s="90"/>
      <c r="AD1041" s="90"/>
      <c r="AE1041" s="90"/>
      <c r="AF1041" s="90"/>
      <c r="AG1041" s="90"/>
      <c r="AH1041" s="90"/>
      <c r="AI1041" s="90"/>
      <c r="AJ1041" s="90"/>
      <c r="AK1041" s="90"/>
    </row>
    <row r="1042" spans="9:37" x14ac:dyDescent="0.25">
      <c r="I1042" s="118" t="s">
        <v>188</v>
      </c>
      <c r="J1042" s="90"/>
      <c r="K1042" s="90"/>
      <c r="L1042" s="90"/>
      <c r="M1042" s="90"/>
      <c r="N1042" s="90"/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  <c r="AA1042" s="90"/>
      <c r="AB1042" s="90"/>
      <c r="AC1042" s="90"/>
      <c r="AD1042" s="90"/>
      <c r="AE1042" s="90"/>
      <c r="AF1042" s="90"/>
      <c r="AG1042" s="90"/>
      <c r="AH1042" s="90"/>
      <c r="AI1042" s="90"/>
      <c r="AJ1042" s="90"/>
      <c r="AK1042" s="90"/>
    </row>
    <row r="1043" spans="9:37" x14ac:dyDescent="0.25">
      <c r="I1043" s="90"/>
      <c r="J1043" s="90"/>
      <c r="K1043" s="90"/>
      <c r="L1043" s="90"/>
      <c r="M1043" s="90"/>
      <c r="N1043" s="91"/>
      <c r="O1043" s="163" t="s">
        <v>97</v>
      </c>
      <c r="P1043" s="164"/>
      <c r="Q1043" s="165"/>
      <c r="R1043" s="90"/>
      <c r="S1043" s="90"/>
      <c r="T1043" s="163" t="s">
        <v>47</v>
      </c>
      <c r="U1043" s="164"/>
      <c r="V1043" s="165"/>
      <c r="W1043" s="90"/>
      <c r="X1043" s="91"/>
      <c r="Y1043" s="163" t="s">
        <v>98</v>
      </c>
      <c r="Z1043" s="164"/>
      <c r="AA1043" s="165"/>
      <c r="AB1043" s="90"/>
      <c r="AC1043" s="91"/>
      <c r="AD1043" s="163" t="s">
        <v>98</v>
      </c>
      <c r="AE1043" s="164"/>
      <c r="AF1043" s="165"/>
      <c r="AG1043" s="90"/>
      <c r="AH1043" s="92"/>
      <c r="AI1043" s="163" t="s">
        <v>98</v>
      </c>
      <c r="AJ1043" s="164"/>
      <c r="AK1043" s="165"/>
    </row>
    <row r="1044" spans="9:37" x14ac:dyDescent="0.25">
      <c r="I1044" s="90"/>
      <c r="J1044" s="181" t="s">
        <v>92</v>
      </c>
      <c r="K1044" s="182"/>
      <c r="L1044" s="183"/>
      <c r="M1044" s="90"/>
      <c r="N1044" s="91"/>
      <c r="O1044" s="103" t="s">
        <v>38</v>
      </c>
      <c r="P1044" s="103" t="s">
        <v>39</v>
      </c>
      <c r="Q1044" s="103" t="s">
        <v>41</v>
      </c>
      <c r="R1044" s="90"/>
      <c r="S1044" s="90"/>
      <c r="T1044" s="106" t="s">
        <v>48</v>
      </c>
      <c r="U1044" s="106" t="s">
        <v>49</v>
      </c>
      <c r="V1044" s="106" t="s">
        <v>50</v>
      </c>
      <c r="W1044" s="90"/>
      <c r="X1044" s="103" t="s">
        <v>38</v>
      </c>
      <c r="Y1044" s="103" t="s">
        <v>99</v>
      </c>
      <c r="Z1044" s="103" t="s">
        <v>102</v>
      </c>
      <c r="AA1044" s="103" t="s">
        <v>103</v>
      </c>
      <c r="AB1044" s="90"/>
      <c r="AC1044" s="106" t="s">
        <v>39</v>
      </c>
      <c r="AD1044" s="106" t="s">
        <v>104</v>
      </c>
      <c r="AE1044" s="106" t="s">
        <v>100</v>
      </c>
      <c r="AF1044" s="106" t="s">
        <v>105</v>
      </c>
      <c r="AG1044" s="90"/>
      <c r="AH1044" s="106" t="s">
        <v>41</v>
      </c>
      <c r="AI1044" s="106" t="s">
        <v>106</v>
      </c>
      <c r="AJ1044" s="106" t="s">
        <v>107</v>
      </c>
      <c r="AK1044" s="106" t="s">
        <v>101</v>
      </c>
    </row>
    <row r="1045" spans="9:37" x14ac:dyDescent="0.25">
      <c r="I1045" s="90"/>
      <c r="J1045" s="94">
        <f>(Y1025)</f>
        <v>9.6484316495673725E-2</v>
      </c>
      <c r="K1045" s="94">
        <f t="shared" ref="K1045:K1054" si="870">(Z1025)</f>
        <v>0.84234055980185485</v>
      </c>
      <c r="L1045" s="94">
        <f>(AA1025)</f>
        <v>6.1175123702471537E-2</v>
      </c>
      <c r="M1045" s="98"/>
      <c r="N1045" s="91"/>
      <c r="O1045" s="95">
        <f>(J1045^2)</f>
        <v>9.3092233296373367E-3</v>
      </c>
      <c r="P1045" s="95">
        <f t="shared" ref="P1045:P1054" si="871">(K1045^2)</f>
        <v>0.70953761868730225</v>
      </c>
      <c r="Q1045" s="95">
        <f t="shared" ref="Q1045:Q1054" si="872">(L1045^2)</f>
        <v>3.7423957600126951E-3</v>
      </c>
      <c r="R1045" s="90"/>
      <c r="S1045" s="90"/>
      <c r="T1045" s="93">
        <f>(J1025)</f>
        <v>8000</v>
      </c>
      <c r="U1045" s="93">
        <f t="shared" ref="U1045:U1054" si="873">(K1025)</f>
        <v>5000</v>
      </c>
      <c r="V1045" s="93">
        <f t="shared" ref="V1045:V1054" si="874">(L1025)</f>
        <v>1</v>
      </c>
      <c r="W1045" s="90"/>
      <c r="X1045" s="95">
        <f>(O1045)</f>
        <v>9.3092233296373367E-3</v>
      </c>
      <c r="Y1045" s="96">
        <f>(X1045*T1045)</f>
        <v>74.473786637098698</v>
      </c>
      <c r="Z1045" s="96">
        <f>(X1045*U1045)</f>
        <v>46.546116648186683</v>
      </c>
      <c r="AA1045" s="96">
        <f>(X1045*V1045)</f>
        <v>9.3092233296373367E-3</v>
      </c>
      <c r="AB1045" s="90"/>
      <c r="AC1045" s="94">
        <f>(P1045)</f>
        <v>0.70953761868730225</v>
      </c>
      <c r="AD1045" s="97">
        <f>(AC1045*T1045)</f>
        <v>5676.300949498418</v>
      </c>
      <c r="AE1045" s="97">
        <f>(AC1045*U1045)</f>
        <v>3547.6880934365113</v>
      </c>
      <c r="AF1045" s="97">
        <f>(AC1045*V1045)</f>
        <v>0.70953761868730225</v>
      </c>
      <c r="AG1045" s="90"/>
      <c r="AH1045" s="95">
        <f>(Q1045)</f>
        <v>3.7423957600126951E-3</v>
      </c>
      <c r="AI1045" s="95">
        <f>(AH1045*T1045)</f>
        <v>29.939166080101561</v>
      </c>
      <c r="AJ1045" s="95">
        <f>(AH1045*U1045)</f>
        <v>18.711978800063477</v>
      </c>
      <c r="AK1045" s="95">
        <f>(V1045*AH1045)</f>
        <v>3.7423957600126951E-3</v>
      </c>
    </row>
    <row r="1046" spans="9:37" x14ac:dyDescent="0.25">
      <c r="I1046" s="90"/>
      <c r="J1046" s="94">
        <f t="shared" ref="J1046:J1054" si="875">(Y1026)</f>
        <v>0.45029550128256257</v>
      </c>
      <c r="K1046" s="94">
        <f t="shared" si="870"/>
        <v>0.30313394306371322</v>
      </c>
      <c r="L1046" s="94">
        <f t="shared" ref="L1046:L1054" si="876">(AA1026)</f>
        <v>0.24657055565372421</v>
      </c>
      <c r="M1046" s="98"/>
      <c r="N1046" s="91"/>
      <c r="O1046" s="95">
        <f t="shared" ref="O1046:O1054" si="877">(J1046^2)</f>
        <v>0.2027660384753143</v>
      </c>
      <c r="P1046" s="95">
        <f t="shared" si="871"/>
        <v>9.1890187437354526E-2</v>
      </c>
      <c r="Q1046" s="95">
        <f t="shared" si="872"/>
        <v>6.0797038915386306E-2</v>
      </c>
      <c r="R1046" s="90"/>
      <c r="S1046" s="90"/>
      <c r="T1046" s="93">
        <f t="shared" ref="T1046:T1054" si="878">(J1026)</f>
        <v>4000</v>
      </c>
      <c r="U1046" s="93">
        <f t="shared" si="873"/>
        <v>3000</v>
      </c>
      <c r="V1046" s="93">
        <f t="shared" si="874"/>
        <v>1</v>
      </c>
      <c r="W1046" s="90"/>
      <c r="X1046" s="95">
        <f t="shared" ref="X1046:X1054" si="879">(O1046)</f>
        <v>0.2027660384753143</v>
      </c>
      <c r="Y1046" s="96">
        <f t="shared" ref="Y1046:Y1054" si="880">(X1046*T1046)</f>
        <v>811.06415390125721</v>
      </c>
      <c r="Z1046" s="96">
        <f t="shared" ref="Z1046:Z1054" si="881">(X1046*U1046)</f>
        <v>608.29811542594291</v>
      </c>
      <c r="AA1046" s="96">
        <f t="shared" ref="AA1046:AA1054" si="882">(X1046*V1046)</f>
        <v>0.2027660384753143</v>
      </c>
      <c r="AB1046" s="90"/>
      <c r="AC1046" s="94">
        <f t="shared" ref="AC1046:AC1054" si="883">(P1046)</f>
        <v>9.1890187437354526E-2</v>
      </c>
      <c r="AD1046" s="97">
        <f t="shared" ref="AD1046:AD1054" si="884">(AC1046*T1046)</f>
        <v>367.56074974941811</v>
      </c>
      <c r="AE1046" s="97">
        <f t="shared" ref="AE1046:AE1054" si="885">(AC1046*U1046)</f>
        <v>275.67056231206357</v>
      </c>
      <c r="AF1046" s="97">
        <f t="shared" ref="AF1046:AF1054" si="886">(AC1046*V1046)</f>
        <v>9.1890187437354526E-2</v>
      </c>
      <c r="AG1046" s="90"/>
      <c r="AH1046" s="95">
        <f t="shared" ref="AH1046:AH1054" si="887">(Q1046)</f>
        <v>6.0797038915386306E-2</v>
      </c>
      <c r="AI1046" s="95">
        <f t="shared" ref="AI1046:AI1054" si="888">(AH1046*T1046)</f>
        <v>243.18815566154524</v>
      </c>
      <c r="AJ1046" s="95">
        <f t="shared" ref="AJ1046:AJ1053" si="889">(AH1046*U1046)</f>
        <v>182.39111674615893</v>
      </c>
      <c r="AK1046" s="95">
        <f t="shared" ref="AK1046:AK1054" si="890">(V1046*AH1046)</f>
        <v>6.0797038915386306E-2</v>
      </c>
    </row>
    <row r="1047" spans="9:37" x14ac:dyDescent="0.25">
      <c r="I1047" s="90"/>
      <c r="J1047" s="94">
        <f t="shared" si="875"/>
        <v>0.47394746290913758</v>
      </c>
      <c r="K1047" s="94">
        <f t="shared" si="870"/>
        <v>0.39994043320676292</v>
      </c>
      <c r="L1047" s="94">
        <f t="shared" si="876"/>
        <v>0.12611210388409941</v>
      </c>
      <c r="M1047" s="98"/>
      <c r="N1047" s="91"/>
      <c r="O1047" s="95">
        <f t="shared" si="877"/>
        <v>0.22462619759800834</v>
      </c>
      <c r="P1047" s="95">
        <f t="shared" si="871"/>
        <v>0.1599523501136132</v>
      </c>
      <c r="Q1047" s="95">
        <f t="shared" si="872"/>
        <v>1.5904262746073882E-2</v>
      </c>
      <c r="R1047" s="90"/>
      <c r="S1047" s="90"/>
      <c r="T1047" s="93">
        <f t="shared" si="878"/>
        <v>5000</v>
      </c>
      <c r="U1047" s="93">
        <f t="shared" si="873"/>
        <v>2000</v>
      </c>
      <c r="V1047" s="93">
        <f t="shared" si="874"/>
        <v>1</v>
      </c>
      <c r="W1047" s="90"/>
      <c r="X1047" s="95">
        <f t="shared" si="879"/>
        <v>0.22462619759800834</v>
      </c>
      <c r="Y1047" s="96">
        <f t="shared" si="880"/>
        <v>1123.1309879900416</v>
      </c>
      <c r="Z1047" s="96">
        <f t="shared" si="881"/>
        <v>449.25239519601666</v>
      </c>
      <c r="AA1047" s="96">
        <f t="shared" si="882"/>
        <v>0.22462619759800834</v>
      </c>
      <c r="AB1047" s="90"/>
      <c r="AC1047" s="94">
        <f t="shared" si="883"/>
        <v>0.1599523501136132</v>
      </c>
      <c r="AD1047" s="97">
        <f t="shared" si="884"/>
        <v>799.76175056806596</v>
      </c>
      <c r="AE1047" s="97">
        <f t="shared" si="885"/>
        <v>319.90470022722639</v>
      </c>
      <c r="AF1047" s="97">
        <f t="shared" si="886"/>
        <v>0.1599523501136132</v>
      </c>
      <c r="AG1047" s="90"/>
      <c r="AH1047" s="95">
        <f t="shared" si="887"/>
        <v>1.5904262746073882E-2</v>
      </c>
      <c r="AI1047" s="95">
        <f t="shared" si="888"/>
        <v>79.521313730369414</v>
      </c>
      <c r="AJ1047" s="95">
        <f t="shared" si="889"/>
        <v>31.808525492147766</v>
      </c>
      <c r="AK1047" s="95">
        <f t="shared" si="890"/>
        <v>1.5904262746073882E-2</v>
      </c>
    </row>
    <row r="1048" spans="9:37" x14ac:dyDescent="0.25">
      <c r="I1048" s="90"/>
      <c r="J1048" s="94">
        <f t="shared" si="875"/>
        <v>0.60417978850598553</v>
      </c>
      <c r="K1048" s="94">
        <f t="shared" si="870"/>
        <v>4.8022833915875057E-2</v>
      </c>
      <c r="L1048" s="94">
        <f t="shared" si="876"/>
        <v>0.34779737757813939</v>
      </c>
      <c r="M1048" s="98"/>
      <c r="N1048" s="91"/>
      <c r="O1048" s="95">
        <f t="shared" si="877"/>
        <v>0.36503321683913742</v>
      </c>
      <c r="P1048" s="95">
        <f t="shared" si="871"/>
        <v>2.3061925773117196E-3</v>
      </c>
      <c r="Q1048" s="95">
        <f t="shared" si="872"/>
        <v>0.12096301585023085</v>
      </c>
      <c r="R1048" s="90"/>
      <c r="S1048" s="90"/>
      <c r="T1048" s="93">
        <f t="shared" si="878"/>
        <v>2000</v>
      </c>
      <c r="U1048" s="93">
        <f t="shared" si="873"/>
        <v>1000</v>
      </c>
      <c r="V1048" s="93">
        <f t="shared" si="874"/>
        <v>1</v>
      </c>
      <c r="W1048" s="90"/>
      <c r="X1048" s="95">
        <f t="shared" si="879"/>
        <v>0.36503321683913742</v>
      </c>
      <c r="Y1048" s="96">
        <f t="shared" si="880"/>
        <v>730.06643367827485</v>
      </c>
      <c r="Z1048" s="96">
        <f t="shared" si="881"/>
        <v>365.03321683913742</v>
      </c>
      <c r="AA1048" s="96">
        <f t="shared" si="882"/>
        <v>0.36503321683913742</v>
      </c>
      <c r="AB1048" s="90"/>
      <c r="AC1048" s="94">
        <f t="shared" si="883"/>
        <v>2.3061925773117196E-3</v>
      </c>
      <c r="AD1048" s="97">
        <f t="shared" si="884"/>
        <v>4.6123851546234391</v>
      </c>
      <c r="AE1048" s="97">
        <f t="shared" si="885"/>
        <v>2.3061925773117196</v>
      </c>
      <c r="AF1048" s="97">
        <f t="shared" si="886"/>
        <v>2.3061925773117196E-3</v>
      </c>
      <c r="AG1048" s="90"/>
      <c r="AH1048" s="95">
        <f t="shared" si="887"/>
        <v>0.12096301585023085</v>
      </c>
      <c r="AI1048" s="95">
        <f t="shared" si="888"/>
        <v>241.92603170046169</v>
      </c>
      <c r="AJ1048" s="95">
        <f t="shared" si="889"/>
        <v>120.96301585023085</v>
      </c>
      <c r="AK1048" s="95">
        <f t="shared" si="890"/>
        <v>0.12096301585023085</v>
      </c>
    </row>
    <row r="1049" spans="9:37" x14ac:dyDescent="0.25">
      <c r="I1049" s="90"/>
      <c r="J1049" s="94">
        <f t="shared" si="875"/>
        <v>2.0117657917600906E-2</v>
      </c>
      <c r="K1049" s="94">
        <f t="shared" si="870"/>
        <v>4.6454602890850056E-3</v>
      </c>
      <c r="L1049" s="94">
        <f t="shared" si="876"/>
        <v>0.97523688179331403</v>
      </c>
      <c r="M1049" s="98"/>
      <c r="N1049" s="91"/>
      <c r="O1049" s="95">
        <f t="shared" si="877"/>
        <v>4.0472016008961042E-4</v>
      </c>
      <c r="P1049" s="95">
        <f t="shared" si="871"/>
        <v>2.1580301297465743E-5</v>
      </c>
      <c r="Q1049" s="95">
        <f t="shared" si="872"/>
        <v>0.95108697560994637</v>
      </c>
      <c r="R1049" s="90"/>
      <c r="S1049" s="90"/>
      <c r="T1049" s="93">
        <f t="shared" si="878"/>
        <v>500</v>
      </c>
      <c r="U1049" s="93">
        <f t="shared" si="873"/>
        <v>2000</v>
      </c>
      <c r="V1049" s="93">
        <f t="shared" si="874"/>
        <v>1</v>
      </c>
      <c r="W1049" s="90"/>
      <c r="X1049" s="95">
        <f t="shared" si="879"/>
        <v>4.0472016008961042E-4</v>
      </c>
      <c r="Y1049" s="96">
        <f t="shared" si="880"/>
        <v>0.20236008004480521</v>
      </c>
      <c r="Z1049" s="96">
        <f t="shared" si="881"/>
        <v>0.80944032017922085</v>
      </c>
      <c r="AA1049" s="96">
        <f t="shared" si="882"/>
        <v>4.0472016008961042E-4</v>
      </c>
      <c r="AB1049" s="90"/>
      <c r="AC1049" s="94">
        <f t="shared" si="883"/>
        <v>2.1580301297465743E-5</v>
      </c>
      <c r="AD1049" s="97">
        <f t="shared" si="884"/>
        <v>1.0790150648732871E-2</v>
      </c>
      <c r="AE1049" s="97">
        <f t="shared" si="885"/>
        <v>4.3160602594931485E-2</v>
      </c>
      <c r="AF1049" s="97">
        <f t="shared" si="886"/>
        <v>2.1580301297465743E-5</v>
      </c>
      <c r="AG1049" s="90"/>
      <c r="AH1049" s="95">
        <f t="shared" si="887"/>
        <v>0.95108697560994637</v>
      </c>
      <c r="AI1049" s="95">
        <f t="shared" si="888"/>
        <v>475.54348780497321</v>
      </c>
      <c r="AJ1049" s="95">
        <f t="shared" si="889"/>
        <v>1902.1739512198928</v>
      </c>
      <c r="AK1049" s="95">
        <f t="shared" si="890"/>
        <v>0.95108697560994637</v>
      </c>
    </row>
    <row r="1050" spans="9:37" x14ac:dyDescent="0.25">
      <c r="I1050" s="90"/>
      <c r="J1050" s="94">
        <f t="shared" si="875"/>
        <v>2.2320288338919414E-2</v>
      </c>
      <c r="K1050" s="94">
        <f t="shared" si="870"/>
        <v>0.96878750907632694</v>
      </c>
      <c r="L1050" s="94">
        <f t="shared" si="876"/>
        <v>8.8922025847536865E-3</v>
      </c>
      <c r="M1050" s="98"/>
      <c r="N1050" s="91"/>
      <c r="O1050" s="95">
        <f t="shared" si="877"/>
        <v>4.9819527153250199E-4</v>
      </c>
      <c r="P1050" s="95">
        <f t="shared" si="871"/>
        <v>0.93854923774231425</v>
      </c>
      <c r="Q1050" s="95">
        <f t="shared" si="872"/>
        <v>7.9071266808300147E-5</v>
      </c>
      <c r="R1050" s="90"/>
      <c r="S1050" s="90"/>
      <c r="T1050" s="93">
        <f t="shared" si="878"/>
        <v>8000</v>
      </c>
      <c r="U1050" s="93">
        <f t="shared" si="873"/>
        <v>2000</v>
      </c>
      <c r="V1050" s="93">
        <f t="shared" si="874"/>
        <v>1</v>
      </c>
      <c r="W1050" s="90"/>
      <c r="X1050" s="95">
        <f t="shared" si="879"/>
        <v>4.9819527153250199E-4</v>
      </c>
      <c r="Y1050" s="96">
        <f t="shared" si="880"/>
        <v>3.9855621722600159</v>
      </c>
      <c r="Z1050" s="96">
        <f t="shared" si="881"/>
        <v>0.99639054306500396</v>
      </c>
      <c r="AA1050" s="96">
        <f t="shared" si="882"/>
        <v>4.9819527153250199E-4</v>
      </c>
      <c r="AB1050" s="90"/>
      <c r="AC1050" s="94">
        <f t="shared" si="883"/>
        <v>0.93854923774231425</v>
      </c>
      <c r="AD1050" s="97">
        <f t="shared" si="884"/>
        <v>7508.3939019385143</v>
      </c>
      <c r="AE1050" s="97">
        <f t="shared" si="885"/>
        <v>1877.0984754846286</v>
      </c>
      <c r="AF1050" s="97">
        <f t="shared" si="886"/>
        <v>0.93854923774231425</v>
      </c>
      <c r="AG1050" s="90"/>
      <c r="AH1050" s="95">
        <f t="shared" si="887"/>
        <v>7.9071266808300147E-5</v>
      </c>
      <c r="AI1050" s="95">
        <f t="shared" si="888"/>
        <v>0.6325701344664012</v>
      </c>
      <c r="AJ1050" s="95">
        <f t="shared" si="889"/>
        <v>0.1581425336166003</v>
      </c>
      <c r="AK1050" s="95">
        <f t="shared" si="890"/>
        <v>7.9071266808300147E-5</v>
      </c>
    </row>
    <row r="1051" spans="9:37" x14ac:dyDescent="0.25">
      <c r="I1051" s="90"/>
      <c r="J1051" s="94">
        <f t="shared" si="875"/>
        <v>0.61182668334179757</v>
      </c>
      <c r="K1051" s="94">
        <f t="shared" si="870"/>
        <v>0.11001145148577268</v>
      </c>
      <c r="L1051" s="94">
        <f t="shared" si="876"/>
        <v>0.2781618651724298</v>
      </c>
      <c r="M1051" s="98"/>
      <c r="N1051" s="91"/>
      <c r="O1051" s="95">
        <f t="shared" si="877"/>
        <v>0.37433189044902426</v>
      </c>
      <c r="P1051" s="95">
        <f t="shared" si="871"/>
        <v>1.2102519458006517E-2</v>
      </c>
      <c r="Q1051" s="95">
        <f t="shared" si="872"/>
        <v>7.7374023236205014E-2</v>
      </c>
      <c r="R1051" s="90"/>
      <c r="S1051" s="90"/>
      <c r="T1051" s="93">
        <f t="shared" si="878"/>
        <v>3000</v>
      </c>
      <c r="U1051" s="93">
        <f t="shared" si="873"/>
        <v>2000</v>
      </c>
      <c r="V1051" s="93">
        <f t="shared" si="874"/>
        <v>2</v>
      </c>
      <c r="W1051" s="90"/>
      <c r="X1051" s="95">
        <f t="shared" si="879"/>
        <v>0.37433189044902426</v>
      </c>
      <c r="Y1051" s="96">
        <f t="shared" si="880"/>
        <v>1122.9956713470729</v>
      </c>
      <c r="Z1051" s="96">
        <f t="shared" si="881"/>
        <v>748.66378089804857</v>
      </c>
      <c r="AA1051" s="96">
        <f t="shared" si="882"/>
        <v>0.74866378089804853</v>
      </c>
      <c r="AB1051" s="90"/>
      <c r="AC1051" s="94">
        <f t="shared" si="883"/>
        <v>1.2102519458006517E-2</v>
      </c>
      <c r="AD1051" s="97">
        <f t="shared" si="884"/>
        <v>36.30755837401955</v>
      </c>
      <c r="AE1051" s="97">
        <f t="shared" si="885"/>
        <v>24.205038916013034</v>
      </c>
      <c r="AF1051" s="97">
        <f t="shared" si="886"/>
        <v>2.4205038916013034E-2</v>
      </c>
      <c r="AG1051" s="90"/>
      <c r="AH1051" s="95">
        <f t="shared" si="887"/>
        <v>7.7374023236205014E-2</v>
      </c>
      <c r="AI1051" s="95">
        <f t="shared" si="888"/>
        <v>232.12206970861504</v>
      </c>
      <c r="AJ1051" s="95">
        <f t="shared" si="889"/>
        <v>154.74804647241004</v>
      </c>
      <c r="AK1051" s="95">
        <f t="shared" si="890"/>
        <v>0.15474804647241003</v>
      </c>
    </row>
    <row r="1052" spans="9:37" x14ac:dyDescent="0.25">
      <c r="I1052" s="90"/>
      <c r="J1052" s="94">
        <f t="shared" si="875"/>
        <v>2.5816798926273053E-2</v>
      </c>
      <c r="K1052" s="94">
        <f t="shared" si="870"/>
        <v>0.96274113672861839</v>
      </c>
      <c r="L1052" s="94">
        <f t="shared" si="876"/>
        <v>1.1442064345108659E-2</v>
      </c>
      <c r="M1052" s="98"/>
      <c r="N1052" s="91"/>
      <c r="O1052" s="95">
        <f t="shared" si="877"/>
        <v>6.6650710679961353E-4</v>
      </c>
      <c r="P1052" s="95">
        <f t="shared" si="871"/>
        <v>0.92687049634951224</v>
      </c>
      <c r="Q1052" s="95">
        <f t="shared" si="872"/>
        <v>1.3092083647760683E-4</v>
      </c>
      <c r="R1052" s="90"/>
      <c r="S1052" s="90"/>
      <c r="T1052" s="93">
        <f t="shared" si="878"/>
        <v>7000</v>
      </c>
      <c r="U1052" s="93">
        <f t="shared" si="873"/>
        <v>3000</v>
      </c>
      <c r="V1052" s="93">
        <f t="shared" si="874"/>
        <v>1</v>
      </c>
      <c r="W1052" s="90"/>
      <c r="X1052" s="95">
        <f t="shared" si="879"/>
        <v>6.6650710679961353E-4</v>
      </c>
      <c r="Y1052" s="96">
        <f t="shared" si="880"/>
        <v>4.6655497475972947</v>
      </c>
      <c r="Z1052" s="96">
        <f t="shared" si="881"/>
        <v>1.9995213203988407</v>
      </c>
      <c r="AA1052" s="96">
        <f t="shared" si="882"/>
        <v>6.6650710679961353E-4</v>
      </c>
      <c r="AB1052" s="90"/>
      <c r="AC1052" s="94">
        <f t="shared" si="883"/>
        <v>0.92687049634951224</v>
      </c>
      <c r="AD1052" s="97">
        <f t="shared" si="884"/>
        <v>6488.0934744465858</v>
      </c>
      <c r="AE1052" s="97">
        <f t="shared" si="885"/>
        <v>2780.6114890485369</v>
      </c>
      <c r="AF1052" s="97">
        <f t="shared" si="886"/>
        <v>0.92687049634951224</v>
      </c>
      <c r="AG1052" s="90"/>
      <c r="AH1052" s="95">
        <f t="shared" si="887"/>
        <v>1.3092083647760683E-4</v>
      </c>
      <c r="AI1052" s="95">
        <f t="shared" si="888"/>
        <v>0.91644585534324774</v>
      </c>
      <c r="AJ1052" s="95">
        <f t="shared" si="889"/>
        <v>0.39276250943282048</v>
      </c>
      <c r="AK1052" s="95">
        <f t="shared" si="890"/>
        <v>1.3092083647760683E-4</v>
      </c>
    </row>
    <row r="1053" spans="9:37" x14ac:dyDescent="0.25">
      <c r="I1053" s="90"/>
      <c r="J1053" s="94">
        <f t="shared" si="875"/>
        <v>5.4778960031862819E-2</v>
      </c>
      <c r="K1053" s="94">
        <f t="shared" si="870"/>
        <v>0.92597556718637619</v>
      </c>
      <c r="L1053" s="94">
        <f t="shared" si="876"/>
        <v>1.9245472781760996E-2</v>
      </c>
      <c r="M1053" s="98"/>
      <c r="N1053" s="91"/>
      <c r="O1053" s="95">
        <f t="shared" si="877"/>
        <v>3.0007344621724242E-3</v>
      </c>
      <c r="P1053" s="95">
        <f t="shared" si="871"/>
        <v>0.85743075102613109</v>
      </c>
      <c r="Q1053" s="95">
        <f t="shared" si="872"/>
        <v>3.7038822259350334E-4</v>
      </c>
      <c r="R1053" s="90"/>
      <c r="S1053" s="90"/>
      <c r="T1053" s="93">
        <f t="shared" si="878"/>
        <v>7000</v>
      </c>
      <c r="U1053" s="93">
        <f t="shared" si="873"/>
        <v>2000</v>
      </c>
      <c r="V1053" s="93">
        <f t="shared" si="874"/>
        <v>1</v>
      </c>
      <c r="W1053" s="90"/>
      <c r="X1053" s="95">
        <f t="shared" si="879"/>
        <v>3.0007344621724242E-3</v>
      </c>
      <c r="Y1053" s="96">
        <f t="shared" si="880"/>
        <v>21.00514123520697</v>
      </c>
      <c r="Z1053" s="96">
        <f t="shared" si="881"/>
        <v>6.0014689243448487</v>
      </c>
      <c r="AA1053" s="96">
        <f t="shared" si="882"/>
        <v>3.0007344621724242E-3</v>
      </c>
      <c r="AB1053" s="90"/>
      <c r="AC1053" s="94">
        <f t="shared" si="883"/>
        <v>0.85743075102613109</v>
      </c>
      <c r="AD1053" s="97">
        <f t="shared" si="884"/>
        <v>6002.0152571829176</v>
      </c>
      <c r="AE1053" s="97">
        <f t="shared" si="885"/>
        <v>1714.8615020522623</v>
      </c>
      <c r="AF1053" s="97">
        <f t="shared" si="886"/>
        <v>0.85743075102613109</v>
      </c>
      <c r="AG1053" s="90"/>
      <c r="AH1053" s="95">
        <f t="shared" si="887"/>
        <v>3.7038822259350334E-4</v>
      </c>
      <c r="AI1053" s="95">
        <f t="shared" si="888"/>
        <v>2.5927175581545234</v>
      </c>
      <c r="AJ1053" s="95">
        <f t="shared" si="889"/>
        <v>0.74077644518700669</v>
      </c>
      <c r="AK1053" s="95">
        <f t="shared" si="890"/>
        <v>3.7038822259350334E-4</v>
      </c>
    </row>
    <row r="1054" spans="9:37" x14ac:dyDescent="0.25">
      <c r="I1054" s="90"/>
      <c r="J1054" s="94">
        <f t="shared" si="875"/>
        <v>0.10128973044156601</v>
      </c>
      <c r="K1054" s="94">
        <f t="shared" si="870"/>
        <v>0.85002920449566</v>
      </c>
      <c r="L1054" s="94">
        <f t="shared" si="876"/>
        <v>4.8681065062773962E-2</v>
      </c>
      <c r="M1054" s="98"/>
      <c r="N1054" s="91"/>
      <c r="O1054" s="95">
        <f t="shared" si="877"/>
        <v>1.0259609492925105E-2</v>
      </c>
      <c r="P1054" s="95">
        <f t="shared" si="871"/>
        <v>0.72254964849552461</v>
      </c>
      <c r="Q1054" s="95">
        <f t="shared" si="872"/>
        <v>2.3698460956460316E-3</v>
      </c>
      <c r="R1054" s="90"/>
      <c r="S1054" s="90"/>
      <c r="T1054" s="93">
        <f t="shared" si="878"/>
        <v>10000</v>
      </c>
      <c r="U1054" s="93">
        <f t="shared" si="873"/>
        <v>2000</v>
      </c>
      <c r="V1054" s="93">
        <f t="shared" si="874"/>
        <v>1</v>
      </c>
      <c r="W1054" s="90"/>
      <c r="X1054" s="95">
        <f t="shared" si="879"/>
        <v>1.0259609492925105E-2</v>
      </c>
      <c r="Y1054" s="96">
        <f t="shared" si="880"/>
        <v>102.59609492925105</v>
      </c>
      <c r="Z1054" s="96">
        <f t="shared" si="881"/>
        <v>20.519218985850209</v>
      </c>
      <c r="AA1054" s="96">
        <f t="shared" si="882"/>
        <v>1.0259609492925105E-2</v>
      </c>
      <c r="AB1054" s="90"/>
      <c r="AC1054" s="94">
        <f t="shared" si="883"/>
        <v>0.72254964849552461</v>
      </c>
      <c r="AD1054" s="97">
        <f t="shared" si="884"/>
        <v>7225.4964849552462</v>
      </c>
      <c r="AE1054" s="97">
        <f t="shared" si="885"/>
        <v>1445.0992969910492</v>
      </c>
      <c r="AF1054" s="97">
        <f t="shared" si="886"/>
        <v>0.72254964849552461</v>
      </c>
      <c r="AG1054" s="90"/>
      <c r="AH1054" s="95">
        <f t="shared" si="887"/>
        <v>2.3698460956460316E-3</v>
      </c>
      <c r="AI1054" s="95">
        <f t="shared" si="888"/>
        <v>23.698460956460316</v>
      </c>
      <c r="AJ1054" s="95">
        <f>(AH1054*U1054)</f>
        <v>4.7396921912920629</v>
      </c>
      <c r="AK1054" s="95">
        <f t="shared" si="890"/>
        <v>2.3698460956460316E-3</v>
      </c>
    </row>
    <row r="1055" spans="9:37" x14ac:dyDescent="0.25">
      <c r="I1055" s="90"/>
      <c r="J1055" s="98"/>
      <c r="K1055" s="90"/>
      <c r="L1055" s="90"/>
      <c r="M1055" s="90"/>
      <c r="N1055" s="112" t="s">
        <v>55</v>
      </c>
      <c r="O1055" s="105">
        <f>SUM(O1045:O1054)</f>
        <v>1.1908963331846409</v>
      </c>
      <c r="P1055" s="105">
        <f t="shared" ref="P1055:Q1055" si="891">SUM(P1045:P1054)</f>
        <v>4.421210582188368</v>
      </c>
      <c r="Q1055" s="105">
        <f t="shared" si="891"/>
        <v>1.2328179385393809</v>
      </c>
      <c r="R1055" s="90"/>
      <c r="S1055" s="90"/>
      <c r="T1055" s="90"/>
      <c r="U1055" s="90"/>
      <c r="V1055" s="90"/>
      <c r="W1055" s="90"/>
      <c r="X1055" s="103" t="s">
        <v>55</v>
      </c>
      <c r="Y1055" s="104">
        <f>SUM(Y1045:Y1054)</f>
        <v>3994.185741718105</v>
      </c>
      <c r="Z1055" s="104">
        <f t="shared" ref="Z1055" si="892">SUM(Z1045:Z1054)</f>
        <v>2248.1196651011701</v>
      </c>
      <c r="AA1055" s="104">
        <f>SUM(AA1045:AA1054)</f>
        <v>1.5652282236336654</v>
      </c>
      <c r="AB1055" s="99"/>
      <c r="AC1055" s="103" t="s">
        <v>55</v>
      </c>
      <c r="AD1055" s="104">
        <f>SUM(AD1045:AD1054)</f>
        <v>34108.553302018459</v>
      </c>
      <c r="AE1055" s="104">
        <f t="shared" ref="AE1055:AF1055" si="893">SUM(AE1045:AE1054)</f>
        <v>11987.488511648198</v>
      </c>
      <c r="AF1055" s="104">
        <f t="shared" si="893"/>
        <v>4.433313101646374</v>
      </c>
      <c r="AG1055" s="99"/>
      <c r="AH1055" s="103" t="s">
        <v>55</v>
      </c>
      <c r="AI1055" s="105">
        <f>SUM(AI1045:AI1054)</f>
        <v>1330.0804191904908</v>
      </c>
      <c r="AJ1055" s="105">
        <f t="shared" ref="AJ1055:AK1055" si="894">SUM(AJ1045:AJ1054)</f>
        <v>2416.8280082604319</v>
      </c>
      <c r="AK1055" s="105">
        <f t="shared" si="894"/>
        <v>1.3101919617755859</v>
      </c>
    </row>
    <row r="1059" spans="9:17" x14ac:dyDescent="0.25">
      <c r="I1059" s="113" t="s">
        <v>190</v>
      </c>
      <c r="J1059" s="107"/>
      <c r="K1059" s="107"/>
      <c r="L1059" s="107"/>
      <c r="M1059" s="107"/>
      <c r="N1059" s="107"/>
      <c r="O1059" s="107"/>
      <c r="P1059" s="107"/>
      <c r="Q1059" s="107"/>
    </row>
    <row r="1060" spans="9:17" x14ac:dyDescent="0.25">
      <c r="I1060" s="113" t="s">
        <v>188</v>
      </c>
      <c r="J1060" s="107"/>
      <c r="K1060" s="107"/>
      <c r="L1060" s="166" t="s">
        <v>69</v>
      </c>
      <c r="M1060" s="166"/>
      <c r="N1060" s="166"/>
      <c r="O1060" s="107"/>
      <c r="P1060" s="107"/>
      <c r="Q1060" s="107"/>
    </row>
    <row r="1061" spans="9:17" x14ac:dyDescent="0.25">
      <c r="I1061" s="107"/>
      <c r="J1061" s="107"/>
      <c r="K1061" s="107"/>
      <c r="L1061" s="107"/>
      <c r="M1061" s="107"/>
      <c r="N1061" s="107"/>
      <c r="O1061" s="107"/>
      <c r="P1061" s="107"/>
      <c r="Q1061" s="107"/>
    </row>
    <row r="1062" spans="9:17" x14ac:dyDescent="0.25">
      <c r="I1062" s="108"/>
      <c r="J1062" s="167" t="s">
        <v>68</v>
      </c>
      <c r="K1062" s="168"/>
      <c r="L1062" s="169"/>
      <c r="M1062" s="107"/>
      <c r="N1062" s="108"/>
      <c r="O1062" s="167" t="s">
        <v>72</v>
      </c>
      <c r="P1062" s="168"/>
      <c r="Q1062" s="169"/>
    </row>
    <row r="1063" spans="9:17" x14ac:dyDescent="0.25">
      <c r="I1063" s="108"/>
      <c r="J1063" s="108" t="s">
        <v>38</v>
      </c>
      <c r="K1063" s="108" t="s">
        <v>39</v>
      </c>
      <c r="L1063" s="108" t="s">
        <v>41</v>
      </c>
      <c r="M1063" s="107"/>
      <c r="N1063" s="170" t="s">
        <v>64</v>
      </c>
      <c r="O1063" s="170" t="s">
        <v>38</v>
      </c>
      <c r="P1063" s="170" t="s">
        <v>39</v>
      </c>
      <c r="Q1063" s="170" t="s">
        <v>41</v>
      </c>
    </row>
    <row r="1064" spans="9:17" x14ac:dyDescent="0.25">
      <c r="I1064" s="108" t="s">
        <v>64</v>
      </c>
      <c r="J1064" s="109">
        <f>(O1055)</f>
        <v>1.1908963331846409</v>
      </c>
      <c r="K1064" s="109">
        <f t="shared" ref="K1064" si="895">(P1055)</f>
        <v>4.421210582188368</v>
      </c>
      <c r="L1064" s="109">
        <f t="shared" ref="L1064" si="896">(Q1055)</f>
        <v>1.2328179385393809</v>
      </c>
      <c r="M1064" s="107"/>
      <c r="N1064" s="171"/>
      <c r="O1064" s="171"/>
      <c r="P1064" s="171"/>
      <c r="Q1064" s="171"/>
    </row>
    <row r="1065" spans="9:17" x14ac:dyDescent="0.25">
      <c r="I1065" s="108" t="s">
        <v>65</v>
      </c>
      <c r="J1065" s="110">
        <f>(Y1055)</f>
        <v>3994.185741718105</v>
      </c>
      <c r="K1065" s="110">
        <f>(AD1055)</f>
        <v>34108.553302018459</v>
      </c>
      <c r="L1065" s="110">
        <f>(AA1055)</f>
        <v>1.5652282236336654</v>
      </c>
      <c r="M1065" s="107"/>
      <c r="N1065" s="109">
        <f>(J1064)</f>
        <v>1.1908963331846409</v>
      </c>
      <c r="O1065" s="67">
        <f>(J1065/N1065)</f>
        <v>3353.9323536558677</v>
      </c>
      <c r="P1065" s="67">
        <f t="shared" ref="P1065" si="897">(K1065/O1065)</f>
        <v>10.169720109244096</v>
      </c>
      <c r="Q1065" s="67">
        <f t="shared" ref="Q1065" si="898">(L1065/P1065)</f>
        <v>0.15391064914469973</v>
      </c>
    </row>
    <row r="1066" spans="9:17" x14ac:dyDescent="0.25">
      <c r="I1066" s="108" t="s">
        <v>66</v>
      </c>
      <c r="J1066" s="110">
        <f>(Z1055)</f>
        <v>2248.1196651011701</v>
      </c>
      <c r="K1066" s="110">
        <f>(AE1055)</f>
        <v>11987.488511648198</v>
      </c>
      <c r="L1066" s="109">
        <f>(AJ1055)</f>
        <v>2416.8280082604319</v>
      </c>
      <c r="M1066" s="107"/>
      <c r="N1066" s="109">
        <f>(K1064)</f>
        <v>4.421210582188368</v>
      </c>
      <c r="O1066" s="67">
        <f>(K1065/N1066)</f>
        <v>7714.7542891150269</v>
      </c>
      <c r="P1066" s="68">
        <f>(K1066/N1066)</f>
        <v>2711.3588662666111</v>
      </c>
      <c r="Q1066" s="68">
        <f>(K1067/N1066)</f>
        <v>1.0027373768412577</v>
      </c>
    </row>
    <row r="1067" spans="9:17" x14ac:dyDescent="0.25">
      <c r="I1067" s="108" t="s">
        <v>67</v>
      </c>
      <c r="J1067" s="110">
        <f>(AA1055)</f>
        <v>1.5652282236336654</v>
      </c>
      <c r="K1067" s="110">
        <f>(AF1055)</f>
        <v>4.433313101646374</v>
      </c>
      <c r="L1067" s="109">
        <f>(AK1055)</f>
        <v>1.3101919617755859</v>
      </c>
      <c r="M1067" s="107"/>
      <c r="N1067" s="109">
        <f>(L1064)</f>
        <v>1.2328179385393809</v>
      </c>
      <c r="O1067" s="67">
        <f>(L1065/N1067)</f>
        <v>1.269634529724736</v>
      </c>
      <c r="P1067" s="68">
        <f>(L1066/N1067)</f>
        <v>1960.4095079309468</v>
      </c>
      <c r="Q1067" s="68">
        <f>(L1067/N1067)</f>
        <v>1.0627619219492184</v>
      </c>
    </row>
    <row r="1068" spans="9:17" x14ac:dyDescent="0.25">
      <c r="I1068" s="111"/>
      <c r="J1068" s="111"/>
      <c r="K1068" s="111"/>
      <c r="L1068" s="111"/>
      <c r="M1068" s="107"/>
      <c r="N1068" s="107"/>
      <c r="O1068" s="107"/>
      <c r="P1068" s="107"/>
      <c r="Q1068" s="107"/>
    </row>
    <row r="1072" spans="9:17" x14ac:dyDescent="0.25">
      <c r="I1072" s="114" t="s">
        <v>191</v>
      </c>
    </row>
    <row r="1073" spans="9:32" x14ac:dyDescent="0.25">
      <c r="I1073" s="114" t="s">
        <v>188</v>
      </c>
      <c r="J1073" s="152" t="s">
        <v>47</v>
      </c>
      <c r="K1073" s="153"/>
      <c r="L1073" s="154"/>
      <c r="M1073" s="43"/>
      <c r="N1073" s="43"/>
      <c r="O1073" s="152" t="s">
        <v>72</v>
      </c>
      <c r="P1073" s="153"/>
      <c r="Q1073" s="154"/>
      <c r="R1073" s="43"/>
      <c r="S1073" s="43"/>
      <c r="T1073" s="152" t="s">
        <v>73</v>
      </c>
      <c r="U1073" s="153"/>
      <c r="V1073" s="154"/>
      <c r="W1073" s="43"/>
      <c r="X1073" s="43"/>
      <c r="Y1073" s="152" t="s">
        <v>74</v>
      </c>
      <c r="Z1073" s="153"/>
      <c r="AA1073" s="154"/>
      <c r="AB1073" s="55"/>
      <c r="AC1073" s="43"/>
      <c r="AD1073" s="152" t="s">
        <v>80</v>
      </c>
      <c r="AE1073" s="154"/>
      <c r="AF1073" s="59"/>
    </row>
    <row r="1074" spans="9:32" ht="15.75" thickBot="1" x14ac:dyDescent="0.3">
      <c r="I1074" s="43"/>
      <c r="J1074" s="44" t="s">
        <v>48</v>
      </c>
      <c r="K1074" s="44" t="s">
        <v>49</v>
      </c>
      <c r="L1074" s="44" t="s">
        <v>50</v>
      </c>
      <c r="M1074" s="43"/>
      <c r="N1074" s="43"/>
      <c r="O1074" s="43"/>
      <c r="P1074" s="43"/>
      <c r="Q1074" s="43"/>
      <c r="R1074" s="43"/>
      <c r="S1074" s="43"/>
      <c r="T1074" s="44" t="s">
        <v>38</v>
      </c>
      <c r="U1074" s="44" t="s">
        <v>39</v>
      </c>
      <c r="V1074" s="44" t="s">
        <v>41</v>
      </c>
      <c r="W1074" s="43"/>
      <c r="X1074" s="43"/>
      <c r="Y1074" s="63" t="s">
        <v>75</v>
      </c>
      <c r="Z1074" s="63" t="s">
        <v>76</v>
      </c>
      <c r="AA1074" s="63" t="s">
        <v>77</v>
      </c>
      <c r="AB1074" s="61" t="s">
        <v>55</v>
      </c>
      <c r="AC1074" s="43"/>
      <c r="AD1074" s="63" t="s">
        <v>186</v>
      </c>
      <c r="AE1074" s="58">
        <f>(AE1003)</f>
        <v>94232758.658147126</v>
      </c>
      <c r="AF1074" s="42"/>
    </row>
    <row r="1075" spans="9:32" ht="16.5" thickTop="1" thickBot="1" x14ac:dyDescent="0.3">
      <c r="I1075" s="43"/>
      <c r="J1075" s="100">
        <f>(J953)</f>
        <v>8000</v>
      </c>
      <c r="K1075" s="100">
        <f t="shared" ref="K1075:L1075" si="899">(K953)</f>
        <v>5000</v>
      </c>
      <c r="L1075" s="100">
        <f t="shared" si="899"/>
        <v>1</v>
      </c>
      <c r="M1075" s="43"/>
      <c r="N1075" s="63" t="s">
        <v>75</v>
      </c>
      <c r="O1075" s="101">
        <f>(O1065)</f>
        <v>3353.9323536558677</v>
      </c>
      <c r="P1075" s="101">
        <f t="shared" ref="P1075:Q1075" si="900">(P1065)</f>
        <v>10.169720109244096</v>
      </c>
      <c r="Q1075" s="101">
        <f t="shared" si="900"/>
        <v>0.15391064914469973</v>
      </c>
      <c r="R1075" s="43"/>
      <c r="S1075" s="43"/>
      <c r="T1075" s="62">
        <f>(O1045)</f>
        <v>9.3092233296373367E-3</v>
      </c>
      <c r="U1075" s="62">
        <f t="shared" ref="U1075:U1084" si="901">(P1045)</f>
        <v>0.70953761868730225</v>
      </c>
      <c r="V1075" s="62">
        <f t="shared" ref="V1075:V1084" si="902">(Q1045)</f>
        <v>3.7423957600126951E-3</v>
      </c>
      <c r="W1075" s="43"/>
      <c r="X1075" s="43"/>
      <c r="Y1075" s="74">
        <f>((J1075 - O1075)^2 + (K1075 - P1075)^2 + (L1075 - Q1075)^2) * T1075</f>
        <v>432733.20956218085</v>
      </c>
      <c r="Z1075" s="74">
        <f>((J1075 -O1076)^2 + (K1075 - P1076)^2 + (L1075 - Q1076)^2) * U1075</f>
        <v>3774203.2630427154</v>
      </c>
      <c r="AA1075" s="75">
        <f>((J1075 -O1077)^2 + (K1075 - P1077)^2 + (L1075 - Q1077)^2) * V1075</f>
        <v>274013.71852569218</v>
      </c>
      <c r="AB1075" s="76">
        <f>SUM(Y1075:AA1075)</f>
        <v>4480950.1911305878</v>
      </c>
      <c r="AC1075" s="43"/>
      <c r="AD1075" s="63" t="s">
        <v>193</v>
      </c>
      <c r="AE1075" s="102">
        <f>(AB1085)</f>
        <v>94253654.728903323</v>
      </c>
      <c r="AF1075" s="42"/>
    </row>
    <row r="1076" spans="9:32" ht="16.5" thickTop="1" thickBot="1" x14ac:dyDescent="0.3">
      <c r="I1076" s="43"/>
      <c r="J1076" s="100">
        <f t="shared" ref="J1076:L1076" si="903">(J954)</f>
        <v>4000</v>
      </c>
      <c r="K1076" s="100">
        <f t="shared" si="903"/>
        <v>3000</v>
      </c>
      <c r="L1076" s="100">
        <f t="shared" si="903"/>
        <v>1</v>
      </c>
      <c r="M1076" s="43"/>
      <c r="N1076" s="63" t="s">
        <v>76</v>
      </c>
      <c r="O1076" s="101">
        <f t="shared" ref="O1076:P1076" si="904">(O1066)</f>
        <v>7714.7542891150269</v>
      </c>
      <c r="P1076" s="101">
        <f t="shared" si="904"/>
        <v>2711.3588662666111</v>
      </c>
      <c r="Q1076" s="101">
        <f>(Q1066)</f>
        <v>1.0027373768412577</v>
      </c>
      <c r="R1076" s="43"/>
      <c r="S1076" s="43"/>
      <c r="T1076" s="62">
        <f t="shared" ref="T1076:T1084" si="905">(O1046)</f>
        <v>0.2027660384753143</v>
      </c>
      <c r="U1076" s="62">
        <f t="shared" si="901"/>
        <v>9.1890187437354526E-2</v>
      </c>
      <c r="V1076" s="62">
        <f t="shared" si="902"/>
        <v>6.0797038915386306E-2</v>
      </c>
      <c r="W1076" s="43"/>
      <c r="X1076" s="43"/>
      <c r="Y1076" s="74">
        <f>((J1076-O1075)^2 + (K1076-P1075)^2 + (L1076-Q1075)^2) * T1076</f>
        <v>1897178.2535964078</v>
      </c>
      <c r="Z1076" s="74">
        <f>((J1076 -O1076)^2 + (K1076 - P1076)^2 + (L1076 - Q1076)^2) * U1076</f>
        <v>1275685.1118926154</v>
      </c>
      <c r="AA1076" s="75">
        <f>((J1076 -O1077)^2 + (K1076 - P1077)^2 + (L1076 - Q1077)^2) * V1076</f>
        <v>1037841.5027270329</v>
      </c>
      <c r="AB1076" s="76">
        <f t="shared" ref="AB1076:AB1084" si="906">SUM(Y1076:AA1076)</f>
        <v>4210704.8682160564</v>
      </c>
      <c r="AC1076" s="43"/>
      <c r="AD1076" s="63" t="s">
        <v>192</v>
      </c>
      <c r="AE1076" s="58">
        <f>(AE1074-AE1075)</f>
        <v>-20896.070756196976</v>
      </c>
      <c r="AF1076" s="42"/>
    </row>
    <row r="1077" spans="9:32" ht="16.5" thickTop="1" thickBot="1" x14ac:dyDescent="0.3">
      <c r="I1077" s="43"/>
      <c r="J1077" s="100">
        <f t="shared" ref="J1077:L1077" si="907">(J955)</f>
        <v>5000</v>
      </c>
      <c r="K1077" s="100">
        <f t="shared" si="907"/>
        <v>2000</v>
      </c>
      <c r="L1077" s="100">
        <f t="shared" si="907"/>
        <v>1</v>
      </c>
      <c r="M1077" s="43"/>
      <c r="N1077" s="63" t="s">
        <v>77</v>
      </c>
      <c r="O1077" s="101">
        <f t="shared" ref="O1077:Q1077" si="908">(O1067)</f>
        <v>1.269634529724736</v>
      </c>
      <c r="P1077" s="101">
        <f t="shared" si="908"/>
        <v>1960.4095079309468</v>
      </c>
      <c r="Q1077" s="101">
        <f t="shared" si="908"/>
        <v>1.0627619219492184</v>
      </c>
      <c r="R1077" s="43"/>
      <c r="S1077" s="43"/>
      <c r="T1077" s="62">
        <f t="shared" si="905"/>
        <v>0.22462619759800834</v>
      </c>
      <c r="U1077" s="62">
        <f t="shared" si="901"/>
        <v>0.1599523501136132</v>
      </c>
      <c r="V1077" s="62">
        <f t="shared" si="902"/>
        <v>1.5904262746073882E-2</v>
      </c>
      <c r="W1077" s="43"/>
      <c r="X1077" s="43"/>
      <c r="Y1077" s="74">
        <f>((J1077 - O1075)^2 + (K1077 - P1075)^2 + (L1077 -Q1075)^2) * T1077</f>
        <v>1498024.015124934</v>
      </c>
      <c r="Z1077" s="74">
        <f>((J1077 -O1076)^2 + (K1077 - P1076)^2 + (L1077 - Q1076)^2) * U1077</f>
        <v>1259772.2791005659</v>
      </c>
      <c r="AA1077" s="75">
        <f>((J1077 -O1077)^2 + (K1077 - P1077)^2 + (L1077 - Q1077)^2) * V1077</f>
        <v>397429.59679394466</v>
      </c>
      <c r="AB1077" s="76">
        <f t="shared" si="906"/>
        <v>3155225.8910194444</v>
      </c>
      <c r="AC1077" s="43"/>
      <c r="AD1077" s="43"/>
      <c r="AE1077" s="43"/>
      <c r="AF1077" s="43"/>
    </row>
    <row r="1078" spans="9:32" ht="16.5" thickTop="1" thickBot="1" x14ac:dyDescent="0.3">
      <c r="I1078" s="43"/>
      <c r="J1078" s="100">
        <f t="shared" ref="J1078:L1078" si="909">(J956)</f>
        <v>2000</v>
      </c>
      <c r="K1078" s="100">
        <f t="shared" si="909"/>
        <v>1000</v>
      </c>
      <c r="L1078" s="100">
        <f t="shared" si="909"/>
        <v>1</v>
      </c>
      <c r="M1078" s="43"/>
      <c r="N1078" s="43"/>
      <c r="O1078" s="55"/>
      <c r="P1078" s="55"/>
      <c r="Q1078" s="55"/>
      <c r="R1078" s="43"/>
      <c r="S1078" s="43"/>
      <c r="T1078" s="62">
        <f t="shared" si="905"/>
        <v>0.36503321683913742</v>
      </c>
      <c r="U1078" s="62">
        <f t="shared" si="901"/>
        <v>2.3061925773117196E-3</v>
      </c>
      <c r="V1078" s="62">
        <f t="shared" si="902"/>
        <v>0.12096301585023085</v>
      </c>
      <c r="W1078" s="43"/>
      <c r="X1078" s="43"/>
      <c r="Y1078" s="74">
        <f>((J1078-O1075)^2 + (K1078-P1075)^2 + (L1078-Q1075)^2) * T1078</f>
        <v>1026801.0293174873</v>
      </c>
      <c r="Z1078" s="74">
        <f>((J1078 -O1076)^2 + (K1078 - P1076)^2 + (L1078 - Q1076)^2) * U1078</f>
        <v>82070.857509702837</v>
      </c>
      <c r="AA1078" s="75">
        <f>((J1078 -O1077)^2 + (K1078 - P1077)^2 + (L1078 - Q1077)^2) * V1078</f>
        <v>594812.58707561984</v>
      </c>
      <c r="AB1078" s="76">
        <f t="shared" si="906"/>
        <v>1703684.4739028099</v>
      </c>
      <c r="AC1078" s="43"/>
      <c r="AD1078" s="43"/>
      <c r="AE1078" s="43"/>
      <c r="AF1078" s="43"/>
    </row>
    <row r="1079" spans="9:32" ht="16.5" thickTop="1" thickBot="1" x14ac:dyDescent="0.3">
      <c r="I1079" s="43"/>
      <c r="J1079" s="100">
        <f t="shared" ref="J1079:L1079" si="910">(J957)</f>
        <v>500</v>
      </c>
      <c r="K1079" s="100">
        <f t="shared" si="910"/>
        <v>2000</v>
      </c>
      <c r="L1079" s="100">
        <f t="shared" si="910"/>
        <v>1</v>
      </c>
      <c r="M1079" s="43"/>
      <c r="N1079" s="43"/>
      <c r="O1079" s="55"/>
      <c r="P1079" s="55"/>
      <c r="Q1079" s="55"/>
      <c r="R1079" s="43"/>
      <c r="S1079" s="43"/>
      <c r="T1079" s="62">
        <f t="shared" si="905"/>
        <v>4.0472016008961042E-4</v>
      </c>
      <c r="U1079" s="62">
        <f t="shared" si="901"/>
        <v>2.1580301297465743E-5</v>
      </c>
      <c r="V1079" s="62">
        <f t="shared" si="902"/>
        <v>0.95108697560994637</v>
      </c>
      <c r="W1079" s="43"/>
      <c r="X1079" s="43"/>
      <c r="Y1079" s="74">
        <f>((J1079 - O1075)^2 + (K1079 -P1075)^2 + (L1079 - Q1075)^2) * T1079</f>
        <v>4898.8765491847107</v>
      </c>
      <c r="Z1079" s="74">
        <f>((J1079 -O1076)^2 + (K1079 - P1076)^2 + (L1079 - Q1076)^2) * U1079</f>
        <v>1134.2328167894445</v>
      </c>
      <c r="AA1079" s="75">
        <f>((J1079 -O1077)^2 + (K1079 - P1077)^2 + (L1079 - Q1077)^AA1611) * V1079</f>
        <v>238057.43569228137</v>
      </c>
      <c r="AB1079" s="76">
        <f t="shared" si="906"/>
        <v>244090.54505825552</v>
      </c>
      <c r="AC1079" s="43"/>
      <c r="AD1079" s="152" t="s">
        <v>84</v>
      </c>
      <c r="AE1079" s="153"/>
      <c r="AF1079" s="154"/>
    </row>
    <row r="1080" spans="9:32" ht="16.5" thickTop="1" thickBot="1" x14ac:dyDescent="0.3">
      <c r="I1080" s="43"/>
      <c r="J1080" s="100">
        <f t="shared" ref="J1080:L1080" si="911">(J958)</f>
        <v>8000</v>
      </c>
      <c r="K1080" s="100">
        <f t="shared" si="911"/>
        <v>2000</v>
      </c>
      <c r="L1080" s="100">
        <f t="shared" si="911"/>
        <v>1</v>
      </c>
      <c r="M1080" s="43"/>
      <c r="N1080" s="43"/>
      <c r="O1080" s="55"/>
      <c r="P1080" s="55"/>
      <c r="Q1080" s="55"/>
      <c r="R1080" s="43"/>
      <c r="S1080" s="43"/>
      <c r="T1080" s="62">
        <f t="shared" si="905"/>
        <v>4.9819527153250199E-4</v>
      </c>
      <c r="U1080" s="62">
        <f t="shared" si="901"/>
        <v>0.93854923774231425</v>
      </c>
      <c r="V1080" s="62">
        <f t="shared" si="902"/>
        <v>7.9071266808300147E-5</v>
      </c>
      <c r="W1080" s="43"/>
      <c r="X1080" s="43"/>
      <c r="Y1080" s="74">
        <f>((J1080-O1075)^2 + (K1080-P1075)^2 + (L1080-Q1075)^2) * T1080</f>
        <v>12726.58246037105</v>
      </c>
      <c r="Z1080" s="74">
        <f>((J1080 -O1076)^2 + (K1080 - P1076)^2 + (L1080 - Q1076)^2) * U1080</f>
        <v>551300.58632154285</v>
      </c>
      <c r="AA1080" s="75">
        <f>((J1080 -O1077)^2 + (K1080 - P1077)^2 + (L1080 - Q1077)^2) * V1080</f>
        <v>5059.0788745949667</v>
      </c>
      <c r="AB1080" s="76">
        <f t="shared" si="906"/>
        <v>569086.24765650893</v>
      </c>
      <c r="AC1080" s="43"/>
      <c r="AD1080" s="152" t="s">
        <v>85</v>
      </c>
      <c r="AE1080" s="153"/>
      <c r="AF1080" s="154"/>
    </row>
    <row r="1081" spans="9:32" ht="16.5" thickTop="1" thickBot="1" x14ac:dyDescent="0.3">
      <c r="I1081" s="43"/>
      <c r="J1081" s="100">
        <f t="shared" ref="J1081:L1081" si="912">(J959)</f>
        <v>3000</v>
      </c>
      <c r="K1081" s="100">
        <f t="shared" si="912"/>
        <v>2000</v>
      </c>
      <c r="L1081" s="100">
        <f t="shared" si="912"/>
        <v>2</v>
      </c>
      <c r="M1081" s="43"/>
      <c r="N1081" s="43"/>
      <c r="O1081" s="55"/>
      <c r="P1081" s="55"/>
      <c r="Q1081" s="55"/>
      <c r="R1081" s="43"/>
      <c r="S1081" s="43"/>
      <c r="T1081" s="62">
        <f t="shared" si="905"/>
        <v>0.37433189044902426</v>
      </c>
      <c r="U1081" s="62">
        <f t="shared" si="901"/>
        <v>1.2102519458006517E-2</v>
      </c>
      <c r="V1081" s="62">
        <f t="shared" si="902"/>
        <v>7.7374023236205014E-2</v>
      </c>
      <c r="W1081" s="43"/>
      <c r="X1081" s="43"/>
      <c r="Y1081" s="74">
        <f>((J1081 - O1075)^2 + (K1081 - P1075)^2 + (L1081 - Q1075)^2) * T1081</f>
        <v>1529031.9987159406</v>
      </c>
      <c r="Z1081" s="74">
        <f>((J1081 -O1076)^2 + (K1081 - P1076)^2 + (L1081 - Q1076)^2) * U1081</f>
        <v>275150.05902603047</v>
      </c>
      <c r="AA1081" s="75">
        <f>((J1081 -O1077)^2 + (K1081 - P1077)^2 + (L1081 - Q1077)^2) * V1081</f>
        <v>695898.25801794115</v>
      </c>
      <c r="AB1081" s="76">
        <f t="shared" si="906"/>
        <v>2500080.3157599121</v>
      </c>
      <c r="AC1081" s="43"/>
      <c r="AD1081" s="43"/>
      <c r="AE1081" s="43"/>
      <c r="AF1081" s="43"/>
    </row>
    <row r="1082" spans="9:32" ht="16.5" thickTop="1" thickBot="1" x14ac:dyDescent="0.3">
      <c r="I1082" s="43"/>
      <c r="J1082" s="100">
        <f t="shared" ref="J1082:L1082" si="913">(J960)</f>
        <v>7000</v>
      </c>
      <c r="K1082" s="100">
        <f t="shared" si="913"/>
        <v>3000</v>
      </c>
      <c r="L1082" s="100">
        <f t="shared" si="913"/>
        <v>1</v>
      </c>
      <c r="M1082" s="43"/>
      <c r="N1082" s="43"/>
      <c r="O1082" s="55"/>
      <c r="P1082" s="55"/>
      <c r="Q1082" s="55"/>
      <c r="R1082" s="43"/>
      <c r="S1082" s="43"/>
      <c r="T1082" s="62">
        <f t="shared" si="905"/>
        <v>6.6650710679961353E-4</v>
      </c>
      <c r="U1082" s="62">
        <f t="shared" si="901"/>
        <v>0.92687049634951224</v>
      </c>
      <c r="V1082" s="62">
        <f t="shared" si="902"/>
        <v>1.3092083647760683E-4</v>
      </c>
      <c r="W1082" s="43"/>
      <c r="X1082" s="43"/>
      <c r="Y1082" s="74">
        <f>((J1082-O1075)^2 + (K1082-P1075)^2 + (L1082-Q1075)^2) * T1082</f>
        <v>14818.382588971124</v>
      </c>
      <c r="Z1082" s="74">
        <f>((J1082 -O1076)^2 + (K1082 - P1076)^2 + (L1082 - Q1076)^2) * U1082</f>
        <v>550734.76841500879</v>
      </c>
      <c r="AA1082" s="75">
        <f>((J1082 -O1077)^2 + (K1082 - P1077)^2 + (L1082 - Q1077)^2) * V1082</f>
        <v>6554.2865797517888</v>
      </c>
      <c r="AB1082" s="76">
        <f t="shared" si="906"/>
        <v>572107.43758373172</v>
      </c>
      <c r="AC1082" s="43"/>
      <c r="AD1082" s="43"/>
      <c r="AE1082" s="43"/>
      <c r="AF1082" s="43"/>
    </row>
    <row r="1083" spans="9:32" ht="16.5" thickTop="1" thickBot="1" x14ac:dyDescent="0.3">
      <c r="I1083" s="43"/>
      <c r="J1083" s="100">
        <f t="shared" ref="J1083:L1083" si="914">(J961)</f>
        <v>7000</v>
      </c>
      <c r="K1083" s="100">
        <f t="shared" si="914"/>
        <v>2000</v>
      </c>
      <c r="L1083" s="100">
        <f t="shared" si="914"/>
        <v>1</v>
      </c>
      <c r="M1083" s="43"/>
      <c r="N1083" s="43"/>
      <c r="O1083" s="55"/>
      <c r="P1083" s="55"/>
      <c r="Q1083" s="55"/>
      <c r="R1083" s="43"/>
      <c r="S1083" s="43"/>
      <c r="T1083" s="62">
        <f t="shared" si="905"/>
        <v>3.0007344621724242E-3</v>
      </c>
      <c r="U1083" s="62">
        <f t="shared" si="901"/>
        <v>0.85743075102613109</v>
      </c>
      <c r="V1083" s="62">
        <f t="shared" si="902"/>
        <v>3.7038822259350334E-4</v>
      </c>
      <c r="W1083" s="43"/>
      <c r="X1083" s="43"/>
      <c r="Y1083" s="74">
        <f>((J1083 - O1075)^2 + (K1083 - P1075)^2 + (L1083 - Q1075)^2) * T1083</f>
        <v>51772.375469186103</v>
      </c>
      <c r="Z1083" s="74">
        <f>((J1083 -O1076)^2 + (K1083 - P1076)^2 + (L1083 - Q1076)^2) * U1083</f>
        <v>871925.72970858333</v>
      </c>
      <c r="AA1083" s="75">
        <f>((J1083 -O1077)^2 + (K1083 - P1077)^2 + (L1083 - Q1077)^2) * V1083</f>
        <v>18143.020447236591</v>
      </c>
      <c r="AB1083" s="76">
        <f t="shared" si="906"/>
        <v>941841.12562500604</v>
      </c>
      <c r="AC1083" s="43"/>
      <c r="AD1083" s="155" t="s">
        <v>86</v>
      </c>
      <c r="AE1083" s="155"/>
      <c r="AF1083" s="43"/>
    </row>
    <row r="1084" spans="9:32" ht="16.5" thickTop="1" thickBot="1" x14ac:dyDescent="0.3">
      <c r="I1084" s="43"/>
      <c r="J1084" s="100">
        <f t="shared" ref="J1084:L1084" si="915">(J962)</f>
        <v>10000</v>
      </c>
      <c r="K1084" s="100">
        <f t="shared" si="915"/>
        <v>2000</v>
      </c>
      <c r="L1084" s="100">
        <f t="shared" si="915"/>
        <v>1</v>
      </c>
      <c r="M1084" s="43"/>
      <c r="N1084" s="43"/>
      <c r="O1084" s="55"/>
      <c r="P1084" s="55"/>
      <c r="Q1084" s="55"/>
      <c r="R1084" s="43"/>
      <c r="S1084" s="43"/>
      <c r="T1084" s="62">
        <f t="shared" si="905"/>
        <v>1.0259609492925105E-2</v>
      </c>
      <c r="U1084" s="62">
        <f t="shared" si="901"/>
        <v>0.72254964849552461</v>
      </c>
      <c r="V1084" s="62">
        <f t="shared" si="902"/>
        <v>2.3698460956460316E-3</v>
      </c>
      <c r="W1084" s="43"/>
      <c r="X1084" s="43"/>
      <c r="Y1084" s="74">
        <f>((J1084-O1075)^2 + (K1084-P1075)^2 + (L1084-Q1075)^2) * T1084</f>
        <v>493791.31572788901</v>
      </c>
      <c r="Z1084" s="74">
        <f t="shared" ref="Z1084" si="916">((J1084 -O1085)^2 + (K1084 - P1085)^2 + (L1084 - Q1085)^2) * U1084</f>
        <v>75145164.166084215</v>
      </c>
      <c r="AA1084" s="75">
        <f>((J1084 -O1077)^2 + (K1084 - P1077)^2 + (L1084 - Q1077)^2) * V1084</f>
        <v>236928.1511389068</v>
      </c>
      <c r="AB1084" s="76">
        <f t="shared" si="906"/>
        <v>75875883.632951006</v>
      </c>
      <c r="AC1084" s="43"/>
      <c r="AD1084" s="155"/>
      <c r="AE1084" s="155"/>
      <c r="AF1084" s="43"/>
    </row>
    <row r="1085" spans="9:32" ht="16.5" thickTop="1" thickBot="1" x14ac:dyDescent="0.3"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72" t="s">
        <v>55</v>
      </c>
      <c r="AB1085" s="73">
        <f>SUM(AB1075:AB1084)</f>
        <v>94253654.728903323</v>
      </c>
      <c r="AC1085" s="43"/>
      <c r="AD1085" s="155"/>
      <c r="AE1085" s="155"/>
      <c r="AF1085" s="43"/>
    </row>
    <row r="1086" spans="9:32" ht="15.75" thickTop="1" x14ac:dyDescent="0.25">
      <c r="I1086" s="43"/>
      <c r="J1086" s="43"/>
      <c r="K1086" s="43"/>
      <c r="L1086" s="43"/>
      <c r="M1086" s="156" t="s">
        <v>78</v>
      </c>
      <c r="N1086" s="157"/>
      <c r="O1086" s="157"/>
      <c r="P1086" s="157"/>
      <c r="Q1086" s="157"/>
      <c r="R1086" s="157"/>
      <c r="S1086" s="157"/>
      <c r="T1086" s="158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162" t="s">
        <v>87</v>
      </c>
      <c r="AE1086" s="162"/>
      <c r="AF1086" s="43"/>
    </row>
    <row r="1087" spans="9:32" ht="15.75" thickBot="1" x14ac:dyDescent="0.3">
      <c r="I1087" s="43"/>
      <c r="J1087" s="43"/>
      <c r="K1087" s="43"/>
      <c r="L1087" s="43"/>
      <c r="M1087" s="159"/>
      <c r="N1087" s="160"/>
      <c r="O1087" s="160"/>
      <c r="P1087" s="160"/>
      <c r="Q1087" s="160"/>
      <c r="R1087" s="160"/>
      <c r="S1087" s="160"/>
      <c r="T1087" s="161"/>
      <c r="U1087" s="43"/>
      <c r="V1087" s="43"/>
      <c r="W1087" s="43"/>
      <c r="X1087" s="43"/>
      <c r="Y1087" s="43"/>
      <c r="Z1087" s="43"/>
      <c r="AA1087" s="43"/>
      <c r="AB1087" s="43"/>
      <c r="AC1087" s="43"/>
      <c r="AD1087" s="155" t="s">
        <v>88</v>
      </c>
      <c r="AE1087" s="155"/>
      <c r="AF1087" s="43"/>
    </row>
    <row r="1088" spans="9:32" ht="15.75" thickTop="1" x14ac:dyDescent="0.25"/>
    <row r="1091" spans="9:27" x14ac:dyDescent="0.25">
      <c r="I1091" s="83" t="s">
        <v>194</v>
      </c>
      <c r="J1091" s="83"/>
      <c r="K1091" s="78"/>
      <c r="L1091" s="78"/>
      <c r="M1091" s="78"/>
      <c r="N1091" s="78"/>
      <c r="O1091" s="78"/>
      <c r="P1091" s="78"/>
      <c r="Q1091" s="78"/>
      <c r="R1091" s="78"/>
      <c r="S1091" s="78"/>
      <c r="T1091" s="78"/>
      <c r="U1091" s="78"/>
      <c r="V1091" s="78"/>
      <c r="W1091" s="78"/>
      <c r="X1091" s="78"/>
      <c r="Y1091" s="78"/>
      <c r="Z1091" s="78"/>
      <c r="AA1091" s="78"/>
    </row>
    <row r="1092" spans="9:27" x14ac:dyDescent="0.25">
      <c r="I1092" s="83" t="s">
        <v>79</v>
      </c>
      <c r="J1092" s="83"/>
      <c r="K1092" s="78"/>
      <c r="L1092" s="78"/>
      <c r="M1092" s="78"/>
      <c r="N1092" s="78"/>
      <c r="O1092" s="78"/>
      <c r="P1092" s="78"/>
      <c r="Q1092" s="78"/>
      <c r="R1092" s="78"/>
      <c r="S1092" s="78"/>
      <c r="T1092" s="78"/>
      <c r="U1092" s="78"/>
      <c r="V1092" s="78"/>
      <c r="W1092" s="78"/>
      <c r="X1092" s="78"/>
      <c r="Y1092" s="78"/>
      <c r="Z1092" s="78"/>
      <c r="AA1092" s="78"/>
    </row>
    <row r="1093" spans="9:27" x14ac:dyDescent="0.25">
      <c r="I1093" s="115" t="s">
        <v>195</v>
      </c>
      <c r="J1093" s="78"/>
      <c r="K1093" s="78"/>
      <c r="L1093" s="78"/>
      <c r="M1093" s="78"/>
      <c r="N1093" s="78"/>
      <c r="O1093" s="78"/>
      <c r="P1093" s="78"/>
      <c r="Q1093" s="78"/>
      <c r="R1093" s="78"/>
      <c r="S1093" s="78"/>
      <c r="T1093" s="78"/>
      <c r="U1093" s="78"/>
      <c r="V1093" s="78"/>
      <c r="W1093" s="78"/>
      <c r="X1093" s="78"/>
      <c r="Y1093" s="78"/>
      <c r="Z1093" s="78"/>
      <c r="AA1093" s="78"/>
    </row>
    <row r="1094" spans="9:27" x14ac:dyDescent="0.25">
      <c r="I1094" s="78"/>
      <c r="J1094" s="78"/>
      <c r="K1094" s="78"/>
      <c r="L1094" s="78"/>
      <c r="M1094" s="78"/>
      <c r="N1094" s="78"/>
      <c r="O1094" s="78"/>
      <c r="P1094" s="78"/>
      <c r="Q1094" s="78"/>
      <c r="R1094" s="78"/>
      <c r="S1094" s="78"/>
      <c r="T1094" s="78"/>
      <c r="U1094" s="78"/>
      <c r="V1094" s="78"/>
      <c r="W1094" s="78"/>
      <c r="X1094" s="78"/>
      <c r="Y1094" s="78"/>
      <c r="Z1094" s="78"/>
      <c r="AA1094" s="78"/>
    </row>
    <row r="1095" spans="9:27" x14ac:dyDescent="0.25">
      <c r="I1095" s="78"/>
      <c r="J1095" s="172" t="s">
        <v>47</v>
      </c>
      <c r="K1095" s="173"/>
      <c r="L1095" s="174"/>
      <c r="M1095" s="78"/>
      <c r="N1095" s="78"/>
      <c r="O1095" s="172" t="s">
        <v>72</v>
      </c>
      <c r="P1095" s="173"/>
      <c r="Q1095" s="174"/>
      <c r="R1095" s="78"/>
      <c r="S1095" s="78"/>
      <c r="T1095" s="172" t="s">
        <v>90</v>
      </c>
      <c r="U1095" s="173"/>
      <c r="V1095" s="174"/>
      <c r="W1095" s="88"/>
      <c r="X1095" s="78"/>
      <c r="Y1095" s="172" t="s">
        <v>92</v>
      </c>
      <c r="Z1095" s="173"/>
      <c r="AA1095" s="174"/>
    </row>
    <row r="1096" spans="9:27" x14ac:dyDescent="0.25">
      <c r="I1096" s="78"/>
      <c r="J1096" s="89" t="s">
        <v>48</v>
      </c>
      <c r="K1096" s="89" t="s">
        <v>49</v>
      </c>
      <c r="L1096" s="89" t="s">
        <v>50</v>
      </c>
      <c r="M1096" s="78"/>
      <c r="N1096" s="78"/>
      <c r="O1096" s="79"/>
      <c r="P1096" s="79"/>
      <c r="Q1096" s="79"/>
      <c r="R1096" s="78"/>
      <c r="S1096" s="78"/>
      <c r="T1096" s="87" t="s">
        <v>75</v>
      </c>
      <c r="U1096" s="87" t="s">
        <v>76</v>
      </c>
      <c r="V1096" s="87" t="s">
        <v>77</v>
      </c>
      <c r="W1096" s="87" t="s">
        <v>91</v>
      </c>
      <c r="X1096" s="78"/>
      <c r="Y1096" s="87" t="s">
        <v>93</v>
      </c>
      <c r="Z1096" s="87" t="s">
        <v>94</v>
      </c>
      <c r="AA1096" s="87" t="s">
        <v>95</v>
      </c>
    </row>
    <row r="1097" spans="9:27" x14ac:dyDescent="0.25">
      <c r="I1097" s="78"/>
      <c r="J1097" s="79">
        <f>(J1025)</f>
        <v>8000</v>
      </c>
      <c r="K1097" s="79">
        <f t="shared" ref="K1097:L1097" si="917">(K1025)</f>
        <v>5000</v>
      </c>
      <c r="L1097" s="79">
        <f t="shared" si="917"/>
        <v>1</v>
      </c>
      <c r="M1097" s="78"/>
      <c r="N1097" s="78"/>
      <c r="O1097" s="116">
        <f>(O1075)</f>
        <v>3353.9323536558677</v>
      </c>
      <c r="P1097" s="116">
        <f t="shared" ref="P1097:Q1097" si="918">(P1075)</f>
        <v>10.169720109244096</v>
      </c>
      <c r="Q1097" s="116">
        <f t="shared" si="918"/>
        <v>0.15391064914469973</v>
      </c>
      <c r="R1097" s="78"/>
      <c r="S1097" s="78"/>
      <c r="T1097" s="117">
        <f>((J1097-O1097)^2 + (K1097-P1097)^2 + (L1097-Q1097)^2) ^ (-1/(2-1))</f>
        <v>2.1512615911905561E-8</v>
      </c>
      <c r="U1097" s="117">
        <f>((J1097-O1098)^2 + (K1097-P1098)^2 + (L1097-Q1098)^2) ^ (-1/(2-1))</f>
        <v>1.8799666293417432E-7</v>
      </c>
      <c r="V1097" s="117">
        <f>((J1097-O1099)^2 + (K1097-P1099)^2 + (L1097-Q1099)^2) ^ (-1/(2-1))</f>
        <v>1.3657694878009543E-8</v>
      </c>
      <c r="W1097" s="117">
        <f>SUM(T1097:V1097)</f>
        <v>2.2316697372408943E-7</v>
      </c>
      <c r="X1097" s="78"/>
      <c r="Y1097" s="122">
        <f>(T1097/W1097)</f>
        <v>9.6396951362984817E-2</v>
      </c>
      <c r="Z1097" s="122">
        <f>(U1097/W1097)</f>
        <v>0.84240360388899826</v>
      </c>
      <c r="AA1097" s="123">
        <f>(V1097/W1097)</f>
        <v>6.1199444748016869E-2</v>
      </c>
    </row>
    <row r="1098" spans="9:27" x14ac:dyDescent="0.25">
      <c r="I1098" s="78"/>
      <c r="J1098" s="79">
        <f t="shared" ref="J1098:L1098" si="919">(J1026)</f>
        <v>4000</v>
      </c>
      <c r="K1098" s="79">
        <f t="shared" si="919"/>
        <v>3000</v>
      </c>
      <c r="L1098" s="79">
        <f t="shared" si="919"/>
        <v>1</v>
      </c>
      <c r="M1098" s="78"/>
      <c r="N1098" s="78"/>
      <c r="O1098" s="116">
        <f t="shared" ref="O1098:Q1098" si="920">(O1076)</f>
        <v>7714.7542891150269</v>
      </c>
      <c r="P1098" s="116">
        <f t="shared" si="920"/>
        <v>2711.3588662666111</v>
      </c>
      <c r="Q1098" s="116">
        <f t="shared" si="920"/>
        <v>1.0027373768412577</v>
      </c>
      <c r="R1098" s="78"/>
      <c r="S1098" s="78"/>
      <c r="T1098" s="117">
        <f>((J1098-O1097)^2 + (K1098-P1097)^2 + (L1098-Q1097)^2) ^ (-1/(2-1))</f>
        <v>1.0687769485599918E-7</v>
      </c>
      <c r="U1098" s="117">
        <f>((J1098-O1098)^2 + (K1098-P1098)^2 + (L1098-Q1098)^2) ^ (-1/(2-1))</f>
        <v>7.2032029362657996E-8</v>
      </c>
      <c r="V1098" s="117">
        <f>((J1098-O1099)^2 + (K1098-P1099)^2 + (L1098-Q1099)^2) ^ (-1/(2-1))</f>
        <v>5.8580273341965971E-8</v>
      </c>
      <c r="W1098" s="117">
        <f t="shared" ref="W1098:W1106" si="921">SUM(T1098:V1098)</f>
        <v>2.3748999756062314E-7</v>
      </c>
      <c r="X1098" s="78"/>
      <c r="Y1098" s="122">
        <f t="shared" ref="Y1098:Y1106" si="922">(T1098/W1098)</f>
        <v>0.45003030002860195</v>
      </c>
      <c r="Z1098" s="122">
        <f t="shared" ref="Z1098:Z1106" si="923">(U1098/W1098)</f>
        <v>0.30330552908558039</v>
      </c>
      <c r="AA1098" s="123">
        <f t="shared" ref="AA1098:AA1106" si="924">(V1098/W1098)</f>
        <v>0.24666417088581769</v>
      </c>
    </row>
    <row r="1099" spans="9:27" x14ac:dyDescent="0.25">
      <c r="I1099" s="78"/>
      <c r="J1099" s="79">
        <f t="shared" ref="J1099:L1099" si="925">(J1027)</f>
        <v>5000</v>
      </c>
      <c r="K1099" s="79">
        <f t="shared" si="925"/>
        <v>2000</v>
      </c>
      <c r="L1099" s="79">
        <f t="shared" si="925"/>
        <v>1</v>
      </c>
      <c r="M1099" s="78"/>
      <c r="N1099" s="78"/>
      <c r="O1099" s="116">
        <f t="shared" ref="O1099:Q1099" si="926">(O1077)</f>
        <v>1.269634529724736</v>
      </c>
      <c r="P1099" s="116">
        <f t="shared" si="926"/>
        <v>1960.4095079309468</v>
      </c>
      <c r="Q1099" s="116">
        <f t="shared" si="926"/>
        <v>1.0627619219492184</v>
      </c>
      <c r="R1099" s="78"/>
      <c r="S1099" s="78"/>
      <c r="T1099" s="117">
        <f>((J1099-O1097)^2 + (K1099-P1097)^2 + (L1099-Q1097)^2) ^ (-1/(2-1))</f>
        <v>1.4994832881853012E-7</v>
      </c>
      <c r="U1099" s="117">
        <f>((J1099-O1098)^2 + (K1099-P1098)^2 + (L1099-Q1098)^2) ^ (-1/(2-1))</f>
        <v>1.2696925687856354E-7</v>
      </c>
      <c r="V1099" s="117">
        <f>((J1099-O1099)^2 + (K1099-P1099)^2 + (L1099-Q1099)^2) ^ (-1/(2-1))</f>
        <v>4.0017811643554481E-8</v>
      </c>
      <c r="W1099" s="117">
        <f t="shared" si="921"/>
        <v>3.1693539734064813E-7</v>
      </c>
      <c r="X1099" s="78"/>
      <c r="Y1099" s="122">
        <f t="shared" si="922"/>
        <v>0.47311953816683605</v>
      </c>
      <c r="Z1099" s="122">
        <f t="shared" si="923"/>
        <v>0.40061557637279183</v>
      </c>
      <c r="AA1099" s="123">
        <f t="shared" si="924"/>
        <v>0.12626488546037218</v>
      </c>
    </row>
    <row r="1100" spans="9:27" x14ac:dyDescent="0.25">
      <c r="I1100" s="78"/>
      <c r="J1100" s="79">
        <f t="shared" ref="J1100:L1100" si="927">(J1028)</f>
        <v>2000</v>
      </c>
      <c r="K1100" s="79">
        <f t="shared" si="927"/>
        <v>1000</v>
      </c>
      <c r="L1100" s="79">
        <f t="shared" si="927"/>
        <v>1</v>
      </c>
      <c r="M1100" s="78"/>
      <c r="N1100" s="78"/>
      <c r="O1100" s="81"/>
      <c r="P1100" s="81"/>
      <c r="Q1100" s="81"/>
      <c r="R1100" s="78"/>
      <c r="S1100" s="78"/>
      <c r="T1100" s="117">
        <f>((J1100-O1097)^2 + (K1100-P1097)^2 + (L1100-Q1097)^2) ^ (-1/(2-1))</f>
        <v>3.5550530863976082E-7</v>
      </c>
      <c r="U1100" s="117">
        <f>((J1100-O1098)^2 + (K1100-P1098)^2 + (L1100-Q1098)^2) ^ (-1/(2-1))</f>
        <v>2.8100018048904505E-8</v>
      </c>
      <c r="V1100" s="117">
        <f>((J1100-O1099)^2 + (K1100-P1099)^2 + (L1100-Q1099)^2) ^ (-1/(2-1))</f>
        <v>2.0336324159672256E-7</v>
      </c>
      <c r="W1100" s="117">
        <f t="shared" si="921"/>
        <v>5.8696856828538791E-7</v>
      </c>
      <c r="X1100" s="78"/>
      <c r="Y1100" s="122">
        <f t="shared" si="922"/>
        <v>0.60566328053687513</v>
      </c>
      <c r="Z1100" s="122">
        <f t="shared" si="923"/>
        <v>4.7873122288282555E-2</v>
      </c>
      <c r="AA1100" s="123">
        <f t="shared" si="924"/>
        <v>0.34646359717484232</v>
      </c>
    </row>
    <row r="1101" spans="9:27" x14ac:dyDescent="0.25">
      <c r="I1101" s="78"/>
      <c r="J1101" s="79">
        <f t="shared" ref="J1101:L1101" si="928">(J1029)</f>
        <v>500</v>
      </c>
      <c r="K1101" s="79">
        <f t="shared" si="928"/>
        <v>2000</v>
      </c>
      <c r="L1101" s="79">
        <f t="shared" si="928"/>
        <v>1</v>
      </c>
      <c r="M1101" s="78"/>
      <c r="N1101" s="78"/>
      <c r="O1101" s="78"/>
      <c r="P1101" s="78"/>
      <c r="Q1101" s="78"/>
      <c r="R1101" s="78"/>
      <c r="S1101" s="78"/>
      <c r="T1101" s="117">
        <f>((J1101-O1097)^2 + (K1101-P1097)^2 + (L1101-Q1097)^2) ^ (-1/(2-1))</f>
        <v>8.2614892624098767E-8</v>
      </c>
      <c r="U1101" s="117">
        <f>((J1101-O1098)^2 + (K1101-P1098)^2 + (L1101-Q1098)^2) ^ (-1/(2-1))</f>
        <v>1.9026341839192126E-8</v>
      </c>
      <c r="V1101" s="117">
        <f>((J1101-O1099)^2 + (K1101-P1099)^2 + (L1101-Q1099)^2) ^ (-1/(2-1))</f>
        <v>3.9952155145834791E-6</v>
      </c>
      <c r="W1101" s="117">
        <f t="shared" si="921"/>
        <v>4.09685674904677E-6</v>
      </c>
      <c r="X1101" s="78"/>
      <c r="Y1101" s="122">
        <f t="shared" si="922"/>
        <v>2.0165433571315634E-2</v>
      </c>
      <c r="Z1101" s="122">
        <f t="shared" si="923"/>
        <v>4.6441315878616093E-3</v>
      </c>
      <c r="AA1101" s="123">
        <f t="shared" si="924"/>
        <v>0.9751904348408228</v>
      </c>
    </row>
    <row r="1102" spans="9:27" x14ac:dyDescent="0.25">
      <c r="I1102" s="78"/>
      <c r="J1102" s="79">
        <f t="shared" ref="J1102:L1102" si="929">(J1030)</f>
        <v>8000</v>
      </c>
      <c r="K1102" s="79">
        <f t="shared" si="929"/>
        <v>2000</v>
      </c>
      <c r="L1102" s="79">
        <f t="shared" si="929"/>
        <v>1</v>
      </c>
      <c r="M1102" s="78"/>
      <c r="N1102" s="78"/>
      <c r="O1102" s="78"/>
      <c r="P1102" s="78"/>
      <c r="Q1102" s="78"/>
      <c r="R1102" s="78"/>
      <c r="S1102" s="78"/>
      <c r="T1102" s="117">
        <f>((J1102-O1097)^2 + (K1102-P1097)^2 + (L1102-Q1097)^2) ^ (-1/(2-1))</f>
        <v>3.9146037287215036E-8</v>
      </c>
      <c r="U1102" s="117">
        <f>((J1102-O1098)^2 + (K1102-P1098)^2 + (L1102-Q1098)^2) ^ (-1/(2-1))</f>
        <v>1.7024274253082527E-6</v>
      </c>
      <c r="V1102" s="117">
        <f>((J1102-O1099)^2 + (K1102-P1099)^2 + (L1102-Q1099)^2) ^ (-1/(2-1))</f>
        <v>1.5629577788433007E-8</v>
      </c>
      <c r="W1102" s="117">
        <f t="shared" si="921"/>
        <v>1.7572030403839008E-6</v>
      </c>
      <c r="X1102" s="78"/>
      <c r="Y1102" s="122">
        <f t="shared" si="922"/>
        <v>2.2277469585223742E-2</v>
      </c>
      <c r="Z1102" s="122">
        <f t="shared" si="923"/>
        <v>0.96882795339138428</v>
      </c>
      <c r="AA1102" s="123">
        <f t="shared" si="924"/>
        <v>8.8945770233918846E-3</v>
      </c>
    </row>
    <row r="1103" spans="9:27" x14ac:dyDescent="0.25">
      <c r="I1103" s="78"/>
      <c r="J1103" s="79">
        <f t="shared" ref="J1103:L1103" si="930">(J1031)</f>
        <v>3000</v>
      </c>
      <c r="K1103" s="79">
        <f t="shared" si="930"/>
        <v>2000</v>
      </c>
      <c r="L1103" s="79">
        <f t="shared" si="930"/>
        <v>2</v>
      </c>
      <c r="M1103" s="78"/>
      <c r="N1103" s="78"/>
      <c r="O1103" s="78"/>
      <c r="P1103" s="78"/>
      <c r="Q1103" s="78"/>
      <c r="R1103" s="78"/>
      <c r="S1103" s="78"/>
      <c r="T1103" s="117">
        <f>((J1103-O1097)^2 + (K1103-P1097)^2 + (L1103-Q1097)^2) ^ (-1/(2-1))</f>
        <v>2.4481625679736126E-7</v>
      </c>
      <c r="U1103" s="117">
        <f>((J1103-O1098)^2 + (K1103-P1098)^2 + (L1103-Q1098)^2) ^ (-1/(2-1))</f>
        <v>4.3985160318870084E-8</v>
      </c>
      <c r="V1103" s="117">
        <f>((J1103-O1099)^2 + (K1103-P1099)^2 + (L1103-Q1099)^2) ^ (-1/(2-1))</f>
        <v>1.1118582687156291E-7</v>
      </c>
      <c r="W1103" s="117">
        <f t="shared" si="921"/>
        <v>3.9998724398779423E-7</v>
      </c>
      <c r="X1103" s="78"/>
      <c r="Y1103" s="122">
        <f t="shared" si="922"/>
        <v>0.61206016061060164</v>
      </c>
      <c r="Z1103" s="122">
        <f t="shared" si="923"/>
        <v>0.10996640762927007</v>
      </c>
      <c r="AA1103" s="123">
        <f t="shared" si="924"/>
        <v>0.27797343176012829</v>
      </c>
    </row>
    <row r="1104" spans="9:27" x14ac:dyDescent="0.25">
      <c r="I1104" s="78"/>
      <c r="J1104" s="79">
        <f t="shared" ref="J1104:L1104" si="931">(J1032)</f>
        <v>7000</v>
      </c>
      <c r="K1104" s="79">
        <f t="shared" si="931"/>
        <v>3000</v>
      </c>
      <c r="L1104" s="79">
        <f t="shared" si="931"/>
        <v>1</v>
      </c>
      <c r="M1104" s="78"/>
      <c r="N1104" s="78"/>
      <c r="O1104" s="78"/>
      <c r="P1104" s="78"/>
      <c r="Q1104" s="78"/>
      <c r="R1104" s="78"/>
      <c r="S1104" s="78"/>
      <c r="T1104" s="117">
        <f>((J1104-O1097)^2 + (K1104-P1097)^2 + (L1104-Q1097)^2) ^ (-1/(2-1))</f>
        <v>4.4978397797319305E-8</v>
      </c>
      <c r="U1104" s="117">
        <f>((J1104-O1098)^2 + (K1104-P1098)^2 + (L1104-Q1098)^2) ^ (-1/(2-1))</f>
        <v>1.6829707320222509E-6</v>
      </c>
      <c r="V1104" s="117">
        <f>((J1104-O1099)^2 + (K1104-P1099)^2 + (L1104-Q1099)^2) ^ (-1/(2-1))</f>
        <v>1.9974841637541702E-8</v>
      </c>
      <c r="W1104" s="117">
        <f t="shared" si="921"/>
        <v>1.747923971457112E-6</v>
      </c>
      <c r="X1104" s="78"/>
      <c r="Y1104" s="122">
        <f t="shared" si="922"/>
        <v>2.5732468077444018E-2</v>
      </c>
      <c r="Z1104" s="122">
        <f t="shared" si="923"/>
        <v>0.96283977993578607</v>
      </c>
      <c r="AA1104" s="123">
        <f t="shared" si="924"/>
        <v>1.1427751986769876E-2</v>
      </c>
    </row>
    <row r="1105" spans="9:37" x14ac:dyDescent="0.25">
      <c r="I1105" s="78"/>
      <c r="J1105" s="79">
        <f t="shared" ref="J1105:L1105" si="932">(J1033)</f>
        <v>7000</v>
      </c>
      <c r="K1105" s="79">
        <f t="shared" si="932"/>
        <v>2000</v>
      </c>
      <c r="L1105" s="79">
        <f t="shared" si="932"/>
        <v>1</v>
      </c>
      <c r="M1105" s="78"/>
      <c r="N1105" s="78"/>
      <c r="O1105" s="78"/>
      <c r="P1105" s="78"/>
      <c r="Q1105" s="78"/>
      <c r="R1105" s="78"/>
      <c r="S1105" s="78"/>
      <c r="T1105" s="117">
        <f>((J1105-O1097)^2 + (K1105-P1097)^2 + (L1105-Q1097)^2) ^ (-1/(2-1))</f>
        <v>5.7960146409708438E-8</v>
      </c>
      <c r="U1105" s="117">
        <f>((J1105-O1098)^2 + (K1105-P1098)^2 + (L1105-Q1098)^2) ^ (-1/(2-1))</f>
        <v>9.8337590211118453E-7</v>
      </c>
      <c r="V1105" s="117">
        <f>((J1105-O1099)^2 + (K1105-P1099)^2 + (L1105-Q1099)^2) ^ (-1/(2-1))</f>
        <v>2.0414915127867701E-8</v>
      </c>
      <c r="W1105" s="117">
        <f t="shared" si="921"/>
        <v>1.0617509636487608E-6</v>
      </c>
      <c r="X1105" s="78"/>
      <c r="Y1105" s="122">
        <f t="shared" si="922"/>
        <v>5.4589210082301665E-2</v>
      </c>
      <c r="Z1105" s="122">
        <f t="shared" si="923"/>
        <v>0.92618319717060915</v>
      </c>
      <c r="AA1105" s="123">
        <f t="shared" si="924"/>
        <v>1.9227592747089028E-2</v>
      </c>
    </row>
    <row r="1106" spans="9:37" x14ac:dyDescent="0.25">
      <c r="I1106" s="78"/>
      <c r="J1106" s="79">
        <f t="shared" ref="J1106:L1106" si="933">(J1034)</f>
        <v>10000</v>
      </c>
      <c r="K1106" s="79">
        <f t="shared" si="933"/>
        <v>2000</v>
      </c>
      <c r="L1106" s="79">
        <f t="shared" si="933"/>
        <v>1</v>
      </c>
      <c r="M1106" s="78"/>
      <c r="N1106" s="78"/>
      <c r="O1106" s="78"/>
      <c r="P1106" s="78"/>
      <c r="Q1106" s="78"/>
      <c r="R1106" s="78"/>
      <c r="S1106" s="78"/>
      <c r="T1106" s="117">
        <f>((J1106-O1097)^2 + (K1106-P1097)^2 + (L1106-Q1097)^2) ^ (-1/(2-1))</f>
        <v>2.0777217351021244E-8</v>
      </c>
      <c r="U1106" s="117">
        <f>((J1106-O1098)^2 + (K1106-P1098)^2 + (L1106-Q1098)^2) ^ (-1/(2-1))</f>
        <v>1.745694429288946E-7</v>
      </c>
      <c r="V1106" s="117">
        <f>((J1106-O1099)^2 + (K1106-P1099)^2 + (L1106-Q1099)^2) ^ (-1/(2-1))</f>
        <v>1.0002382934464519E-8</v>
      </c>
      <c r="W1106" s="117">
        <f t="shared" si="921"/>
        <v>2.0534904321438038E-7</v>
      </c>
      <c r="X1106" s="78"/>
      <c r="Y1106" s="122">
        <f t="shared" si="922"/>
        <v>0.10118000564205325</v>
      </c>
      <c r="Z1106" s="122">
        <f t="shared" si="923"/>
        <v>0.85011081715461179</v>
      </c>
      <c r="AA1106" s="123">
        <f t="shared" si="924"/>
        <v>4.8709177203334848E-2</v>
      </c>
    </row>
    <row r="1107" spans="9:37" x14ac:dyDescent="0.25">
      <c r="I1107" s="78"/>
      <c r="J1107" s="78"/>
      <c r="K1107" s="78"/>
      <c r="L1107" s="78"/>
      <c r="M1107" s="78"/>
      <c r="N1107" s="78"/>
      <c r="O1107" s="78"/>
      <c r="P1107" s="78"/>
      <c r="Q1107" s="78"/>
      <c r="R1107" s="78"/>
      <c r="S1107" s="78"/>
      <c r="T1107" s="78"/>
      <c r="U1107" s="78"/>
      <c r="V1107" s="78"/>
      <c r="W1107" s="78"/>
      <c r="X1107" s="78"/>
      <c r="Y1107" s="78"/>
      <c r="Z1107" s="78"/>
      <c r="AA1107" s="78"/>
    </row>
    <row r="1108" spans="9:37" x14ac:dyDescent="0.25">
      <c r="I1108" s="78"/>
      <c r="J1108" s="78"/>
      <c r="K1108" s="78"/>
      <c r="L1108" s="78"/>
      <c r="M1108" s="78"/>
      <c r="N1108" s="175" t="s">
        <v>109</v>
      </c>
      <c r="O1108" s="176"/>
      <c r="P1108" s="176"/>
      <c r="Q1108" s="176"/>
      <c r="R1108" s="176"/>
      <c r="S1108" s="177"/>
      <c r="T1108" s="78"/>
      <c r="U1108" s="78"/>
      <c r="V1108" s="78"/>
      <c r="W1108" s="78"/>
      <c r="X1108" s="78"/>
      <c r="Y1108" s="78"/>
      <c r="Z1108" s="78"/>
      <c r="AA1108" s="78"/>
    </row>
    <row r="1109" spans="9:37" x14ac:dyDescent="0.25">
      <c r="I1109" s="78"/>
      <c r="J1109" s="78"/>
      <c r="K1109" s="78"/>
      <c r="L1109" s="78"/>
      <c r="M1109" s="78"/>
      <c r="N1109" s="178"/>
      <c r="O1109" s="179"/>
      <c r="P1109" s="179"/>
      <c r="Q1109" s="179"/>
      <c r="R1109" s="179"/>
      <c r="S1109" s="180"/>
      <c r="T1109" s="78"/>
      <c r="U1109" s="78"/>
      <c r="V1109" s="78"/>
      <c r="W1109" s="78"/>
      <c r="X1109" s="78"/>
      <c r="Y1109" s="78"/>
      <c r="Z1109" s="78"/>
      <c r="AA1109" s="78"/>
    </row>
    <row r="1113" spans="9:37" x14ac:dyDescent="0.25">
      <c r="I1113" s="118" t="s">
        <v>196</v>
      </c>
      <c r="J1113" s="90"/>
      <c r="K1113" s="90"/>
      <c r="L1113" s="90"/>
      <c r="M1113" s="90"/>
      <c r="N1113" s="90"/>
      <c r="O1113" s="90"/>
      <c r="P1113" s="90"/>
      <c r="Q1113" s="90"/>
      <c r="R1113" s="90"/>
      <c r="S1113" s="90"/>
      <c r="T1113" s="90"/>
      <c r="U1113" s="90"/>
      <c r="V1113" s="90"/>
      <c r="W1113" s="90"/>
      <c r="X1113" s="90"/>
      <c r="Y1113" s="90"/>
      <c r="Z1113" s="90"/>
      <c r="AA1113" s="90"/>
      <c r="AB1113" s="90"/>
      <c r="AC1113" s="90"/>
      <c r="AD1113" s="90"/>
      <c r="AE1113" s="90"/>
      <c r="AF1113" s="90"/>
      <c r="AG1113" s="90"/>
      <c r="AH1113" s="90"/>
      <c r="AI1113" s="90"/>
      <c r="AJ1113" s="90"/>
      <c r="AK1113" s="90"/>
    </row>
    <row r="1114" spans="9:37" x14ac:dyDescent="0.25">
      <c r="I1114" s="118" t="s">
        <v>195</v>
      </c>
      <c r="J1114" s="90"/>
      <c r="K1114" s="90"/>
      <c r="L1114" s="90"/>
      <c r="M1114" s="90"/>
      <c r="N1114" s="90"/>
      <c r="O1114" s="90"/>
      <c r="P1114" s="90"/>
      <c r="Q1114" s="90"/>
      <c r="R1114" s="90"/>
      <c r="S1114" s="90"/>
      <c r="T1114" s="90"/>
      <c r="U1114" s="90"/>
      <c r="V1114" s="90"/>
      <c r="W1114" s="90"/>
      <c r="X1114" s="90"/>
      <c r="Y1114" s="90"/>
      <c r="Z1114" s="90"/>
      <c r="AA1114" s="90"/>
      <c r="AB1114" s="90"/>
      <c r="AC1114" s="90"/>
      <c r="AD1114" s="90"/>
      <c r="AE1114" s="90"/>
      <c r="AF1114" s="90"/>
      <c r="AG1114" s="90"/>
      <c r="AH1114" s="90"/>
      <c r="AI1114" s="90"/>
      <c r="AJ1114" s="90"/>
      <c r="AK1114" s="90"/>
    </row>
    <row r="1115" spans="9:37" x14ac:dyDescent="0.25">
      <c r="I1115" s="90"/>
      <c r="J1115" s="90"/>
      <c r="K1115" s="90"/>
      <c r="L1115" s="90"/>
      <c r="M1115" s="90"/>
      <c r="N1115" s="91"/>
      <c r="O1115" s="163" t="s">
        <v>97</v>
      </c>
      <c r="P1115" s="164"/>
      <c r="Q1115" s="165"/>
      <c r="R1115" s="90"/>
      <c r="S1115" s="90"/>
      <c r="T1115" s="163" t="s">
        <v>47</v>
      </c>
      <c r="U1115" s="164"/>
      <c r="V1115" s="165"/>
      <c r="W1115" s="90"/>
      <c r="X1115" s="91"/>
      <c r="Y1115" s="163" t="s">
        <v>98</v>
      </c>
      <c r="Z1115" s="164"/>
      <c r="AA1115" s="165"/>
      <c r="AB1115" s="90"/>
      <c r="AC1115" s="91"/>
      <c r="AD1115" s="163" t="s">
        <v>98</v>
      </c>
      <c r="AE1115" s="164"/>
      <c r="AF1115" s="165"/>
      <c r="AG1115" s="90"/>
      <c r="AH1115" s="92"/>
      <c r="AI1115" s="163" t="s">
        <v>98</v>
      </c>
      <c r="AJ1115" s="164"/>
      <c r="AK1115" s="165"/>
    </row>
    <row r="1116" spans="9:37" x14ac:dyDescent="0.25">
      <c r="I1116" s="90"/>
      <c r="J1116" s="181" t="s">
        <v>92</v>
      </c>
      <c r="K1116" s="182"/>
      <c r="L1116" s="183"/>
      <c r="M1116" s="90"/>
      <c r="N1116" s="91"/>
      <c r="O1116" s="103" t="s">
        <v>38</v>
      </c>
      <c r="P1116" s="103" t="s">
        <v>39</v>
      </c>
      <c r="Q1116" s="103" t="s">
        <v>41</v>
      </c>
      <c r="R1116" s="90"/>
      <c r="S1116" s="90"/>
      <c r="T1116" s="106" t="s">
        <v>48</v>
      </c>
      <c r="U1116" s="106" t="s">
        <v>49</v>
      </c>
      <c r="V1116" s="106" t="s">
        <v>50</v>
      </c>
      <c r="W1116" s="90"/>
      <c r="X1116" s="103" t="s">
        <v>38</v>
      </c>
      <c r="Y1116" s="103" t="s">
        <v>99</v>
      </c>
      <c r="Z1116" s="103" t="s">
        <v>102</v>
      </c>
      <c r="AA1116" s="103" t="s">
        <v>103</v>
      </c>
      <c r="AB1116" s="90"/>
      <c r="AC1116" s="106" t="s">
        <v>39</v>
      </c>
      <c r="AD1116" s="106" t="s">
        <v>104</v>
      </c>
      <c r="AE1116" s="106" t="s">
        <v>100</v>
      </c>
      <c r="AF1116" s="106" t="s">
        <v>105</v>
      </c>
      <c r="AG1116" s="90"/>
      <c r="AH1116" s="106" t="s">
        <v>41</v>
      </c>
      <c r="AI1116" s="106" t="s">
        <v>106</v>
      </c>
      <c r="AJ1116" s="106" t="s">
        <v>107</v>
      </c>
      <c r="AK1116" s="106" t="s">
        <v>101</v>
      </c>
    </row>
    <row r="1117" spans="9:37" x14ac:dyDescent="0.25">
      <c r="I1117" s="90"/>
      <c r="J1117" s="94">
        <f>(Y1097)</f>
        <v>9.6396951362984817E-2</v>
      </c>
      <c r="K1117" s="94">
        <f t="shared" ref="K1117:K1126" si="934">(Z1097)</f>
        <v>0.84240360388899826</v>
      </c>
      <c r="L1117" s="94">
        <f>(AA1097)</f>
        <v>6.1199444748016869E-2</v>
      </c>
      <c r="M1117" s="98"/>
      <c r="N1117" s="91"/>
      <c r="O1117" s="95">
        <f>(J1117^2)</f>
        <v>9.292372232077661E-3</v>
      </c>
      <c r="P1117" s="95">
        <f t="shared" ref="P1117:P1126" si="935">(K1117^2)</f>
        <v>0.70964383184517232</v>
      </c>
      <c r="Q1117" s="95">
        <f t="shared" ref="Q1117:Q1126" si="936">(L1117^2)</f>
        <v>3.7453720374655696E-3</v>
      </c>
      <c r="R1117" s="90"/>
      <c r="S1117" s="90"/>
      <c r="T1117" s="93">
        <f>(J1097)</f>
        <v>8000</v>
      </c>
      <c r="U1117" s="93">
        <f t="shared" ref="U1117:U1126" si="937">(K1097)</f>
        <v>5000</v>
      </c>
      <c r="V1117" s="93">
        <f t="shared" ref="V1117:V1126" si="938">(L1097)</f>
        <v>1</v>
      </c>
      <c r="W1117" s="90"/>
      <c r="X1117" s="95">
        <f>(O1117)</f>
        <v>9.292372232077661E-3</v>
      </c>
      <c r="Y1117" s="96">
        <f>(X1117*T1117)</f>
        <v>74.338977856621284</v>
      </c>
      <c r="Z1117" s="96">
        <f>(X1117*U1117)</f>
        <v>46.461861160388302</v>
      </c>
      <c r="AA1117" s="96">
        <f>(X1117*V1117)</f>
        <v>9.292372232077661E-3</v>
      </c>
      <c r="AB1117" s="90"/>
      <c r="AC1117" s="94">
        <f>(P1117)</f>
        <v>0.70964383184517232</v>
      </c>
      <c r="AD1117" s="97">
        <f>(AC1117*T1117)</f>
        <v>5677.150654761379</v>
      </c>
      <c r="AE1117" s="97">
        <f>(AC1117*U1117)</f>
        <v>3548.2191592258614</v>
      </c>
      <c r="AF1117" s="97">
        <f>(AC1117*V1117)</f>
        <v>0.70964383184517232</v>
      </c>
      <c r="AG1117" s="90"/>
      <c r="AH1117" s="95">
        <f>(Q1117)</f>
        <v>3.7453720374655696E-3</v>
      </c>
      <c r="AI1117" s="95">
        <f>(AH1117*T1117)</f>
        <v>29.962976299724556</v>
      </c>
      <c r="AJ1117" s="95">
        <f>(AH1117*U1117)</f>
        <v>18.726860187327848</v>
      </c>
      <c r="AK1117" s="95">
        <f>(V1117*AH1117)</f>
        <v>3.7453720374655696E-3</v>
      </c>
    </row>
    <row r="1118" spans="9:37" x14ac:dyDescent="0.25">
      <c r="I1118" s="90"/>
      <c r="J1118" s="94">
        <f t="shared" ref="J1118:J1126" si="939">(Y1098)</f>
        <v>0.45003030002860195</v>
      </c>
      <c r="K1118" s="94">
        <f t="shared" si="934"/>
        <v>0.30330552908558039</v>
      </c>
      <c r="L1118" s="94">
        <f t="shared" ref="L1118:L1126" si="940">(AA1098)</f>
        <v>0.24666417088581769</v>
      </c>
      <c r="M1118" s="98"/>
      <c r="N1118" s="91"/>
      <c r="O1118" s="95">
        <f t="shared" ref="O1118:O1126" si="941">(J1118^2)</f>
        <v>0.20252727094383349</v>
      </c>
      <c r="P1118" s="95">
        <f t="shared" si="935"/>
        <v>9.1994243973883852E-2</v>
      </c>
      <c r="Q1118" s="95">
        <f t="shared" si="936"/>
        <v>6.0843213198787868E-2</v>
      </c>
      <c r="R1118" s="90"/>
      <c r="S1118" s="90"/>
      <c r="T1118" s="93">
        <f t="shared" ref="T1118:T1126" si="942">(J1098)</f>
        <v>4000</v>
      </c>
      <c r="U1118" s="93">
        <f t="shared" si="937"/>
        <v>3000</v>
      </c>
      <c r="V1118" s="93">
        <f t="shared" si="938"/>
        <v>1</v>
      </c>
      <c r="W1118" s="90"/>
      <c r="X1118" s="95">
        <f t="shared" ref="X1118:X1126" si="943">(O1118)</f>
        <v>0.20252727094383349</v>
      </c>
      <c r="Y1118" s="96">
        <f t="shared" ref="Y1118:Y1126" si="944">(X1118*T1118)</f>
        <v>810.10908377533394</v>
      </c>
      <c r="Z1118" s="96">
        <f t="shared" ref="Z1118:Z1126" si="945">(X1118*U1118)</f>
        <v>607.58181283150043</v>
      </c>
      <c r="AA1118" s="96">
        <f t="shared" ref="AA1118:AA1126" si="946">(X1118*V1118)</f>
        <v>0.20252727094383349</v>
      </c>
      <c r="AB1118" s="90"/>
      <c r="AC1118" s="94">
        <f t="shared" ref="AC1118:AC1126" si="947">(P1118)</f>
        <v>9.1994243973883852E-2</v>
      </c>
      <c r="AD1118" s="97">
        <f t="shared" ref="AD1118:AD1126" si="948">(AC1118*T1118)</f>
        <v>367.97697589553542</v>
      </c>
      <c r="AE1118" s="97">
        <f t="shared" ref="AE1118:AE1126" si="949">(AC1118*U1118)</f>
        <v>275.98273192165158</v>
      </c>
      <c r="AF1118" s="97">
        <f t="shared" ref="AF1118:AF1126" si="950">(AC1118*V1118)</f>
        <v>9.1994243973883852E-2</v>
      </c>
      <c r="AG1118" s="90"/>
      <c r="AH1118" s="95">
        <f t="shared" ref="AH1118:AH1126" si="951">(Q1118)</f>
        <v>6.0843213198787868E-2</v>
      </c>
      <c r="AI1118" s="95">
        <f t="shared" ref="AI1118:AI1126" si="952">(AH1118*T1118)</f>
        <v>243.37285279515146</v>
      </c>
      <c r="AJ1118" s="95">
        <f t="shared" ref="AJ1118:AJ1125" si="953">(AH1118*U1118)</f>
        <v>182.52963959636361</v>
      </c>
      <c r="AK1118" s="95">
        <f t="shared" ref="AK1118:AK1126" si="954">(V1118*AH1118)</f>
        <v>6.0843213198787868E-2</v>
      </c>
    </row>
    <row r="1119" spans="9:37" x14ac:dyDescent="0.25">
      <c r="I1119" s="90"/>
      <c r="J1119" s="94">
        <f t="shared" si="939"/>
        <v>0.47311953816683605</v>
      </c>
      <c r="K1119" s="94">
        <f t="shared" si="934"/>
        <v>0.40061557637279183</v>
      </c>
      <c r="L1119" s="94">
        <f t="shared" si="940"/>
        <v>0.12626488546037218</v>
      </c>
      <c r="M1119" s="98"/>
      <c r="N1119" s="91"/>
      <c r="O1119" s="95">
        <f t="shared" si="941"/>
        <v>0.22384209739520022</v>
      </c>
      <c r="P1119" s="95">
        <f t="shared" si="935"/>
        <v>0.16049284003250419</v>
      </c>
      <c r="Q1119" s="95">
        <f t="shared" si="936"/>
        <v>1.5942821300320906E-2</v>
      </c>
      <c r="R1119" s="90"/>
      <c r="S1119" s="90"/>
      <c r="T1119" s="93">
        <f t="shared" si="942"/>
        <v>5000</v>
      </c>
      <c r="U1119" s="93">
        <f t="shared" si="937"/>
        <v>2000</v>
      </c>
      <c r="V1119" s="93">
        <f t="shared" si="938"/>
        <v>1</v>
      </c>
      <c r="W1119" s="90"/>
      <c r="X1119" s="95">
        <f t="shared" si="943"/>
        <v>0.22384209739520022</v>
      </c>
      <c r="Y1119" s="96">
        <f t="shared" si="944"/>
        <v>1119.2104869760012</v>
      </c>
      <c r="Z1119" s="96">
        <f t="shared" si="945"/>
        <v>447.68419479040045</v>
      </c>
      <c r="AA1119" s="96">
        <f t="shared" si="946"/>
        <v>0.22384209739520022</v>
      </c>
      <c r="AB1119" s="90"/>
      <c r="AC1119" s="94">
        <f t="shared" si="947"/>
        <v>0.16049284003250419</v>
      </c>
      <c r="AD1119" s="97">
        <f t="shared" si="948"/>
        <v>802.46420016252091</v>
      </c>
      <c r="AE1119" s="97">
        <f t="shared" si="949"/>
        <v>320.98568006500841</v>
      </c>
      <c r="AF1119" s="97">
        <f t="shared" si="950"/>
        <v>0.16049284003250419</v>
      </c>
      <c r="AG1119" s="90"/>
      <c r="AH1119" s="95">
        <f t="shared" si="951"/>
        <v>1.5942821300320906E-2</v>
      </c>
      <c r="AI1119" s="95">
        <f t="shared" si="952"/>
        <v>79.714106501604533</v>
      </c>
      <c r="AJ1119" s="95">
        <f t="shared" si="953"/>
        <v>31.885642600641813</v>
      </c>
      <c r="AK1119" s="95">
        <f t="shared" si="954"/>
        <v>1.5942821300320906E-2</v>
      </c>
    </row>
    <row r="1120" spans="9:37" x14ac:dyDescent="0.25">
      <c r="I1120" s="90"/>
      <c r="J1120" s="94">
        <f t="shared" si="939"/>
        <v>0.60566328053687513</v>
      </c>
      <c r="K1120" s="94">
        <f t="shared" si="934"/>
        <v>4.7873122288282555E-2</v>
      </c>
      <c r="L1120" s="94">
        <f t="shared" si="940"/>
        <v>0.34646359717484232</v>
      </c>
      <c r="M1120" s="98"/>
      <c r="N1120" s="91"/>
      <c r="O1120" s="95">
        <f t="shared" si="941"/>
        <v>0.36682800939068949</v>
      </c>
      <c r="P1120" s="95">
        <f t="shared" si="935"/>
        <v>2.2918358376288559E-3</v>
      </c>
      <c r="Q1120" s="95">
        <f t="shared" si="936"/>
        <v>0.1200370241673314</v>
      </c>
      <c r="R1120" s="90"/>
      <c r="S1120" s="90"/>
      <c r="T1120" s="93">
        <f t="shared" si="942"/>
        <v>2000</v>
      </c>
      <c r="U1120" s="93">
        <f t="shared" si="937"/>
        <v>1000</v>
      </c>
      <c r="V1120" s="93">
        <f t="shared" si="938"/>
        <v>1</v>
      </c>
      <c r="W1120" s="90"/>
      <c r="X1120" s="95">
        <f t="shared" si="943"/>
        <v>0.36682800939068949</v>
      </c>
      <c r="Y1120" s="96">
        <f t="shared" si="944"/>
        <v>733.65601878137898</v>
      </c>
      <c r="Z1120" s="96">
        <f t="shared" si="945"/>
        <v>366.82800939068949</v>
      </c>
      <c r="AA1120" s="96">
        <f t="shared" si="946"/>
        <v>0.36682800939068949</v>
      </c>
      <c r="AB1120" s="90"/>
      <c r="AC1120" s="94">
        <f t="shared" si="947"/>
        <v>2.2918358376288559E-3</v>
      </c>
      <c r="AD1120" s="97">
        <f t="shared" si="948"/>
        <v>4.5836716752577118</v>
      </c>
      <c r="AE1120" s="97">
        <f t="shared" si="949"/>
        <v>2.2918358376288559</v>
      </c>
      <c r="AF1120" s="97">
        <f t="shared" si="950"/>
        <v>2.2918358376288559E-3</v>
      </c>
      <c r="AG1120" s="90"/>
      <c r="AH1120" s="95">
        <f t="shared" si="951"/>
        <v>0.1200370241673314</v>
      </c>
      <c r="AI1120" s="95">
        <f t="shared" si="952"/>
        <v>240.07404833466282</v>
      </c>
      <c r="AJ1120" s="95">
        <f t="shared" si="953"/>
        <v>120.03702416733141</v>
      </c>
      <c r="AK1120" s="95">
        <f t="shared" si="954"/>
        <v>0.1200370241673314</v>
      </c>
    </row>
    <row r="1121" spans="9:37" x14ac:dyDescent="0.25">
      <c r="I1121" s="90"/>
      <c r="J1121" s="94">
        <f t="shared" si="939"/>
        <v>2.0165433571315634E-2</v>
      </c>
      <c r="K1121" s="94">
        <f t="shared" si="934"/>
        <v>4.6441315878616093E-3</v>
      </c>
      <c r="L1121" s="94">
        <f t="shared" si="940"/>
        <v>0.9751904348408228</v>
      </c>
      <c r="M1121" s="98"/>
      <c r="N1121" s="91"/>
      <c r="O1121" s="95">
        <f t="shared" si="941"/>
        <v>4.0664471111914361E-4</v>
      </c>
      <c r="P1121" s="95">
        <f t="shared" si="935"/>
        <v>2.1567958205373993E-5</v>
      </c>
      <c r="Q1121" s="95">
        <f t="shared" si="936"/>
        <v>0.95099638420503307</v>
      </c>
      <c r="R1121" s="90"/>
      <c r="S1121" s="90"/>
      <c r="T1121" s="93">
        <f t="shared" si="942"/>
        <v>500</v>
      </c>
      <c r="U1121" s="93">
        <f t="shared" si="937"/>
        <v>2000</v>
      </c>
      <c r="V1121" s="93">
        <f t="shared" si="938"/>
        <v>1</v>
      </c>
      <c r="W1121" s="90"/>
      <c r="X1121" s="95">
        <f t="shared" si="943"/>
        <v>4.0664471111914361E-4</v>
      </c>
      <c r="Y1121" s="96">
        <f t="shared" si="944"/>
        <v>0.20332235555957182</v>
      </c>
      <c r="Z1121" s="96">
        <f t="shared" si="945"/>
        <v>0.81328942223828726</v>
      </c>
      <c r="AA1121" s="96">
        <f t="shared" si="946"/>
        <v>4.0664471111914361E-4</v>
      </c>
      <c r="AB1121" s="90"/>
      <c r="AC1121" s="94">
        <f t="shared" si="947"/>
        <v>2.1567958205373993E-5</v>
      </c>
      <c r="AD1121" s="97">
        <f t="shared" si="948"/>
        <v>1.0783979102686997E-2</v>
      </c>
      <c r="AE1121" s="97">
        <f t="shared" si="949"/>
        <v>4.3135916410747988E-2</v>
      </c>
      <c r="AF1121" s="97">
        <f t="shared" si="950"/>
        <v>2.1567958205373993E-5</v>
      </c>
      <c r="AG1121" s="90"/>
      <c r="AH1121" s="95">
        <f t="shared" si="951"/>
        <v>0.95099638420503307</v>
      </c>
      <c r="AI1121" s="95">
        <f t="shared" si="952"/>
        <v>475.49819210251655</v>
      </c>
      <c r="AJ1121" s="95">
        <f t="shared" si="953"/>
        <v>1901.9927684100662</v>
      </c>
      <c r="AK1121" s="95">
        <f t="shared" si="954"/>
        <v>0.95099638420503307</v>
      </c>
    </row>
    <row r="1122" spans="9:37" x14ac:dyDescent="0.25">
      <c r="I1122" s="90"/>
      <c r="J1122" s="94">
        <f t="shared" si="939"/>
        <v>2.2277469585223742E-2</v>
      </c>
      <c r="K1122" s="94">
        <f t="shared" si="934"/>
        <v>0.96882795339138428</v>
      </c>
      <c r="L1122" s="94">
        <f t="shared" si="940"/>
        <v>8.8945770233918846E-3</v>
      </c>
      <c r="M1122" s="98"/>
      <c r="N1122" s="91"/>
      <c r="O1122" s="95">
        <f t="shared" si="941"/>
        <v>4.9628565112056888E-4</v>
      </c>
      <c r="P1122" s="95">
        <f t="shared" si="935"/>
        <v>0.93862760327253825</v>
      </c>
      <c r="Q1122" s="95">
        <f t="shared" si="936"/>
        <v>7.9113500425050844E-5</v>
      </c>
      <c r="R1122" s="90"/>
      <c r="S1122" s="90"/>
      <c r="T1122" s="93">
        <f t="shared" si="942"/>
        <v>8000</v>
      </c>
      <c r="U1122" s="93">
        <f t="shared" si="937"/>
        <v>2000</v>
      </c>
      <c r="V1122" s="93">
        <f t="shared" si="938"/>
        <v>1</v>
      </c>
      <c r="W1122" s="90"/>
      <c r="X1122" s="95">
        <f t="shared" si="943"/>
        <v>4.9628565112056888E-4</v>
      </c>
      <c r="Y1122" s="96">
        <f t="shared" si="944"/>
        <v>3.9702852089645511</v>
      </c>
      <c r="Z1122" s="96">
        <f t="shared" si="945"/>
        <v>0.99257130224113777</v>
      </c>
      <c r="AA1122" s="96">
        <f t="shared" si="946"/>
        <v>4.9628565112056888E-4</v>
      </c>
      <c r="AB1122" s="90"/>
      <c r="AC1122" s="94">
        <f t="shared" si="947"/>
        <v>0.93862760327253825</v>
      </c>
      <c r="AD1122" s="97">
        <f t="shared" si="948"/>
        <v>7509.0208261803064</v>
      </c>
      <c r="AE1122" s="97">
        <f t="shared" si="949"/>
        <v>1877.2552065450766</v>
      </c>
      <c r="AF1122" s="97">
        <f t="shared" si="950"/>
        <v>0.93862760327253825</v>
      </c>
      <c r="AG1122" s="90"/>
      <c r="AH1122" s="95">
        <f t="shared" si="951"/>
        <v>7.9113500425050844E-5</v>
      </c>
      <c r="AI1122" s="95">
        <f t="shared" si="952"/>
        <v>0.63290800340040676</v>
      </c>
      <c r="AJ1122" s="95">
        <f t="shared" si="953"/>
        <v>0.15822700085010169</v>
      </c>
      <c r="AK1122" s="95">
        <f t="shared" si="954"/>
        <v>7.9113500425050844E-5</v>
      </c>
    </row>
    <row r="1123" spans="9:37" x14ac:dyDescent="0.25">
      <c r="I1123" s="90"/>
      <c r="J1123" s="94">
        <f t="shared" si="939"/>
        <v>0.61206016061060164</v>
      </c>
      <c r="K1123" s="94">
        <f t="shared" si="934"/>
        <v>0.10996640762927007</v>
      </c>
      <c r="L1123" s="94">
        <f t="shared" si="940"/>
        <v>0.27797343176012829</v>
      </c>
      <c r="M1123" s="98"/>
      <c r="N1123" s="91"/>
      <c r="O1123" s="95">
        <f t="shared" si="941"/>
        <v>0.37461764020667548</v>
      </c>
      <c r="P1123" s="95">
        <f t="shared" si="935"/>
        <v>1.2092610806886787E-2</v>
      </c>
      <c r="Q1123" s="95">
        <f t="shared" si="936"/>
        <v>7.7269228764502693E-2</v>
      </c>
      <c r="R1123" s="90"/>
      <c r="S1123" s="90"/>
      <c r="T1123" s="93">
        <f t="shared" si="942"/>
        <v>3000</v>
      </c>
      <c r="U1123" s="93">
        <f t="shared" si="937"/>
        <v>2000</v>
      </c>
      <c r="V1123" s="93">
        <f t="shared" si="938"/>
        <v>2</v>
      </c>
      <c r="W1123" s="90"/>
      <c r="X1123" s="95">
        <f t="shared" si="943"/>
        <v>0.37461764020667548</v>
      </c>
      <c r="Y1123" s="96">
        <f t="shared" si="944"/>
        <v>1123.8529206200265</v>
      </c>
      <c r="Z1123" s="96">
        <f t="shared" si="945"/>
        <v>749.23528041335101</v>
      </c>
      <c r="AA1123" s="96">
        <f t="shared" si="946"/>
        <v>0.74923528041335097</v>
      </c>
      <c r="AB1123" s="90"/>
      <c r="AC1123" s="94">
        <f t="shared" si="947"/>
        <v>1.2092610806886787E-2</v>
      </c>
      <c r="AD1123" s="97">
        <f t="shared" si="948"/>
        <v>36.27783242066036</v>
      </c>
      <c r="AE1123" s="97">
        <f t="shared" si="949"/>
        <v>24.185221613773574</v>
      </c>
      <c r="AF1123" s="97">
        <f t="shared" si="950"/>
        <v>2.4185221613773573E-2</v>
      </c>
      <c r="AG1123" s="90"/>
      <c r="AH1123" s="95">
        <f t="shared" si="951"/>
        <v>7.7269228764502693E-2</v>
      </c>
      <c r="AI1123" s="95">
        <f t="shared" si="952"/>
        <v>231.80768629350808</v>
      </c>
      <c r="AJ1123" s="95">
        <f t="shared" si="953"/>
        <v>154.5384575290054</v>
      </c>
      <c r="AK1123" s="95">
        <f t="shared" si="954"/>
        <v>0.15453845752900539</v>
      </c>
    </row>
    <row r="1124" spans="9:37" x14ac:dyDescent="0.25">
      <c r="I1124" s="90"/>
      <c r="J1124" s="94">
        <f t="shared" si="939"/>
        <v>2.5732468077444018E-2</v>
      </c>
      <c r="K1124" s="94">
        <f t="shared" si="934"/>
        <v>0.96283977993578607</v>
      </c>
      <c r="L1124" s="94">
        <f t="shared" si="940"/>
        <v>1.1427751986769876E-2</v>
      </c>
      <c r="M1124" s="98"/>
      <c r="N1124" s="91"/>
      <c r="O1124" s="95">
        <f t="shared" si="941"/>
        <v>6.6215991335667539E-4</v>
      </c>
      <c r="P1124" s="95">
        <f t="shared" si="935"/>
        <v>0.92706044182679292</v>
      </c>
      <c r="Q1124" s="95">
        <f t="shared" si="936"/>
        <v>1.3059351547112285E-4</v>
      </c>
      <c r="R1124" s="90"/>
      <c r="S1124" s="90"/>
      <c r="T1124" s="93">
        <f t="shared" si="942"/>
        <v>7000</v>
      </c>
      <c r="U1124" s="93">
        <f t="shared" si="937"/>
        <v>3000</v>
      </c>
      <c r="V1124" s="93">
        <f t="shared" si="938"/>
        <v>1</v>
      </c>
      <c r="W1124" s="90"/>
      <c r="X1124" s="95">
        <f t="shared" si="943"/>
        <v>6.6215991335667539E-4</v>
      </c>
      <c r="Y1124" s="96">
        <f t="shared" si="944"/>
        <v>4.6351193934967281</v>
      </c>
      <c r="Z1124" s="96">
        <f t="shared" si="945"/>
        <v>1.9864797400700263</v>
      </c>
      <c r="AA1124" s="96">
        <f t="shared" si="946"/>
        <v>6.6215991335667539E-4</v>
      </c>
      <c r="AB1124" s="90"/>
      <c r="AC1124" s="94">
        <f t="shared" si="947"/>
        <v>0.92706044182679292</v>
      </c>
      <c r="AD1124" s="97">
        <f t="shared" si="948"/>
        <v>6489.4230927875506</v>
      </c>
      <c r="AE1124" s="97">
        <f t="shared" si="949"/>
        <v>2781.1813254803787</v>
      </c>
      <c r="AF1124" s="97">
        <f t="shared" si="950"/>
        <v>0.92706044182679292</v>
      </c>
      <c r="AG1124" s="90"/>
      <c r="AH1124" s="95">
        <f t="shared" si="951"/>
        <v>1.3059351547112285E-4</v>
      </c>
      <c r="AI1124" s="95">
        <f t="shared" si="952"/>
        <v>0.91415460829785988</v>
      </c>
      <c r="AJ1124" s="95">
        <f t="shared" si="953"/>
        <v>0.39178054641336851</v>
      </c>
      <c r="AK1124" s="95">
        <f t="shared" si="954"/>
        <v>1.3059351547112285E-4</v>
      </c>
    </row>
    <row r="1125" spans="9:37" x14ac:dyDescent="0.25">
      <c r="I1125" s="90"/>
      <c r="J1125" s="94">
        <f t="shared" si="939"/>
        <v>5.4589210082301665E-2</v>
      </c>
      <c r="K1125" s="94">
        <f t="shared" si="934"/>
        <v>0.92618319717060915</v>
      </c>
      <c r="L1125" s="94">
        <f t="shared" si="940"/>
        <v>1.9227592747089028E-2</v>
      </c>
      <c r="M1125" s="98"/>
      <c r="N1125" s="91"/>
      <c r="O1125" s="95">
        <f t="shared" si="941"/>
        <v>2.9799818574096659E-3</v>
      </c>
      <c r="P1125" s="95">
        <f t="shared" si="935"/>
        <v>0.85781531472117145</v>
      </c>
      <c r="Q1125" s="95">
        <f t="shared" si="936"/>
        <v>3.6970032284791061E-4</v>
      </c>
      <c r="R1125" s="90"/>
      <c r="S1125" s="90"/>
      <c r="T1125" s="93">
        <f t="shared" si="942"/>
        <v>7000</v>
      </c>
      <c r="U1125" s="93">
        <f t="shared" si="937"/>
        <v>2000</v>
      </c>
      <c r="V1125" s="93">
        <f t="shared" si="938"/>
        <v>1</v>
      </c>
      <c r="W1125" s="90"/>
      <c r="X1125" s="95">
        <f t="shared" si="943"/>
        <v>2.9799818574096659E-3</v>
      </c>
      <c r="Y1125" s="96">
        <f t="shared" si="944"/>
        <v>20.859873001867662</v>
      </c>
      <c r="Z1125" s="96">
        <f t="shared" si="945"/>
        <v>5.9599637148193318</v>
      </c>
      <c r="AA1125" s="96">
        <f t="shared" si="946"/>
        <v>2.9799818574096659E-3</v>
      </c>
      <c r="AB1125" s="90"/>
      <c r="AC1125" s="94">
        <f t="shared" si="947"/>
        <v>0.85781531472117145</v>
      </c>
      <c r="AD1125" s="97">
        <f t="shared" si="948"/>
        <v>6004.7072030482004</v>
      </c>
      <c r="AE1125" s="97">
        <f t="shared" si="949"/>
        <v>1715.630629442343</v>
      </c>
      <c r="AF1125" s="97">
        <f t="shared" si="950"/>
        <v>0.85781531472117145</v>
      </c>
      <c r="AG1125" s="90"/>
      <c r="AH1125" s="95">
        <f t="shared" si="951"/>
        <v>3.6970032284791061E-4</v>
      </c>
      <c r="AI1125" s="95">
        <f t="shared" si="952"/>
        <v>2.5879022599353743</v>
      </c>
      <c r="AJ1125" s="95">
        <f t="shared" si="953"/>
        <v>0.7394006456958212</v>
      </c>
      <c r="AK1125" s="95">
        <f t="shared" si="954"/>
        <v>3.6970032284791061E-4</v>
      </c>
    </row>
    <row r="1126" spans="9:37" x14ac:dyDescent="0.25">
      <c r="I1126" s="90"/>
      <c r="J1126" s="94">
        <f t="shared" si="939"/>
        <v>0.10118000564205325</v>
      </c>
      <c r="K1126" s="94">
        <f t="shared" si="934"/>
        <v>0.85011081715461179</v>
      </c>
      <c r="L1126" s="94">
        <f t="shared" si="940"/>
        <v>4.8709177203334848E-2</v>
      </c>
      <c r="M1126" s="98"/>
      <c r="N1126" s="91"/>
      <c r="O1126" s="95">
        <f t="shared" si="941"/>
        <v>1.0237393541725927E-2</v>
      </c>
      <c r="P1126" s="95">
        <f t="shared" si="935"/>
        <v>0.72268840144328184</v>
      </c>
      <c r="Q1126" s="95">
        <f t="shared" si="936"/>
        <v>2.3725839438258753E-3</v>
      </c>
      <c r="R1126" s="90"/>
      <c r="S1126" s="90"/>
      <c r="T1126" s="93">
        <f t="shared" si="942"/>
        <v>10000</v>
      </c>
      <c r="U1126" s="93">
        <f t="shared" si="937"/>
        <v>2000</v>
      </c>
      <c r="V1126" s="93">
        <f t="shared" si="938"/>
        <v>1</v>
      </c>
      <c r="W1126" s="90"/>
      <c r="X1126" s="95">
        <f t="shared" si="943"/>
        <v>1.0237393541725927E-2</v>
      </c>
      <c r="Y1126" s="96">
        <f t="shared" si="944"/>
        <v>102.37393541725928</v>
      </c>
      <c r="Z1126" s="96">
        <f t="shared" si="945"/>
        <v>20.474787083451854</v>
      </c>
      <c r="AA1126" s="96">
        <f t="shared" si="946"/>
        <v>1.0237393541725927E-2</v>
      </c>
      <c r="AB1126" s="90"/>
      <c r="AC1126" s="94">
        <f t="shared" si="947"/>
        <v>0.72268840144328184</v>
      </c>
      <c r="AD1126" s="97">
        <f t="shared" si="948"/>
        <v>7226.8840144328187</v>
      </c>
      <c r="AE1126" s="97">
        <f t="shared" si="949"/>
        <v>1445.3768028865636</v>
      </c>
      <c r="AF1126" s="97">
        <f t="shared" si="950"/>
        <v>0.72268840144328184</v>
      </c>
      <c r="AG1126" s="90"/>
      <c r="AH1126" s="95">
        <f t="shared" si="951"/>
        <v>2.3725839438258753E-3</v>
      </c>
      <c r="AI1126" s="95">
        <f t="shared" si="952"/>
        <v>23.725839438258753</v>
      </c>
      <c r="AJ1126" s="95">
        <f>(AH1126*U1126)</f>
        <v>4.7451678876517507</v>
      </c>
      <c r="AK1126" s="95">
        <f t="shared" si="954"/>
        <v>2.3725839438258753E-3</v>
      </c>
    </row>
    <row r="1127" spans="9:37" x14ac:dyDescent="0.25">
      <c r="I1127" s="90"/>
      <c r="J1127" s="98"/>
      <c r="K1127" s="90"/>
      <c r="L1127" s="90"/>
      <c r="M1127" s="90"/>
      <c r="N1127" s="112" t="s">
        <v>55</v>
      </c>
      <c r="O1127" s="105">
        <f>SUM(O1117:O1126)</f>
        <v>1.1918898558432085</v>
      </c>
      <c r="P1127" s="105">
        <f t="shared" ref="P1127:Q1127" si="955">SUM(P1117:P1126)</f>
        <v>4.4227286917180662</v>
      </c>
      <c r="Q1127" s="105">
        <f t="shared" si="955"/>
        <v>1.2317860349560115</v>
      </c>
      <c r="R1127" s="90"/>
      <c r="S1127" s="90"/>
      <c r="T1127" s="90"/>
      <c r="U1127" s="90"/>
      <c r="V1127" s="90"/>
      <c r="W1127" s="90"/>
      <c r="X1127" s="103" t="s">
        <v>55</v>
      </c>
      <c r="Y1127" s="104">
        <f>SUM(Y1117:Y1126)</f>
        <v>3993.2100233865094</v>
      </c>
      <c r="Z1127" s="104">
        <f t="shared" ref="Z1127" si="956">SUM(Z1117:Z1126)</f>
        <v>2248.0182498491504</v>
      </c>
      <c r="AA1127" s="104">
        <f>SUM(AA1117:AA1126)</f>
        <v>1.5665074960498839</v>
      </c>
      <c r="AB1127" s="99"/>
      <c r="AC1127" s="103" t="s">
        <v>55</v>
      </c>
      <c r="AD1127" s="104">
        <f>SUM(AD1117:AD1126)</f>
        <v>34118.499255343333</v>
      </c>
      <c r="AE1127" s="104">
        <f t="shared" ref="AE1127:AF1127" si="957">SUM(AE1117:AE1126)</f>
        <v>11991.151728934696</v>
      </c>
      <c r="AF1127" s="104">
        <f t="shared" si="957"/>
        <v>4.434821302524953</v>
      </c>
      <c r="AG1127" s="99"/>
      <c r="AH1127" s="103" t="s">
        <v>55</v>
      </c>
      <c r="AI1127" s="105">
        <f>SUM(AI1117:AI1126)</f>
        <v>1328.2906666370604</v>
      </c>
      <c r="AJ1127" s="105">
        <f t="shared" ref="AJ1127:AK1127" si="958">SUM(AJ1117:AJ1126)</f>
        <v>2415.7449685713477</v>
      </c>
      <c r="AK1127" s="105">
        <f t="shared" si="958"/>
        <v>1.3090552637205142</v>
      </c>
    </row>
    <row r="1131" spans="9:37" x14ac:dyDescent="0.25">
      <c r="I1131" s="113" t="s">
        <v>197</v>
      </c>
      <c r="J1131" s="107"/>
      <c r="K1131" s="107"/>
      <c r="L1131" s="107"/>
      <c r="M1131" s="107"/>
      <c r="N1131" s="107"/>
      <c r="O1131" s="107"/>
      <c r="P1131" s="107"/>
      <c r="Q1131" s="107"/>
    </row>
    <row r="1132" spans="9:37" x14ac:dyDescent="0.25">
      <c r="I1132" s="113" t="s">
        <v>195</v>
      </c>
      <c r="J1132" s="107"/>
      <c r="K1132" s="107"/>
      <c r="L1132" s="166" t="s">
        <v>69</v>
      </c>
      <c r="M1132" s="166"/>
      <c r="N1132" s="166"/>
      <c r="O1132" s="107"/>
      <c r="P1132" s="107"/>
      <c r="Q1132" s="107"/>
    </row>
    <row r="1133" spans="9:37" x14ac:dyDescent="0.25">
      <c r="I1133" s="107"/>
      <c r="J1133" s="107"/>
      <c r="K1133" s="107"/>
      <c r="L1133" s="107"/>
      <c r="M1133" s="107"/>
      <c r="N1133" s="107"/>
      <c r="O1133" s="107"/>
      <c r="P1133" s="107"/>
      <c r="Q1133" s="107"/>
    </row>
    <row r="1134" spans="9:37" x14ac:dyDescent="0.25">
      <c r="I1134" s="108"/>
      <c r="J1134" s="167" t="s">
        <v>68</v>
      </c>
      <c r="K1134" s="168"/>
      <c r="L1134" s="169"/>
      <c r="M1134" s="107"/>
      <c r="N1134" s="108"/>
      <c r="O1134" s="167" t="s">
        <v>72</v>
      </c>
      <c r="P1134" s="168"/>
      <c r="Q1134" s="169"/>
    </row>
    <row r="1135" spans="9:37" x14ac:dyDescent="0.25">
      <c r="I1135" s="108"/>
      <c r="J1135" s="108" t="s">
        <v>38</v>
      </c>
      <c r="K1135" s="108" t="s">
        <v>39</v>
      </c>
      <c r="L1135" s="108" t="s">
        <v>41</v>
      </c>
      <c r="M1135" s="107"/>
      <c r="N1135" s="170" t="s">
        <v>64</v>
      </c>
      <c r="O1135" s="170" t="s">
        <v>38</v>
      </c>
      <c r="P1135" s="170" t="s">
        <v>39</v>
      </c>
      <c r="Q1135" s="170" t="s">
        <v>41</v>
      </c>
    </row>
    <row r="1136" spans="9:37" x14ac:dyDescent="0.25">
      <c r="I1136" s="108" t="s">
        <v>64</v>
      </c>
      <c r="J1136" s="109">
        <f>(O1127)</f>
        <v>1.1918898558432085</v>
      </c>
      <c r="K1136" s="109">
        <f t="shared" ref="K1136" si="959">(P1127)</f>
        <v>4.4227286917180662</v>
      </c>
      <c r="L1136" s="109">
        <f t="shared" ref="L1136" si="960">(Q1127)</f>
        <v>1.2317860349560115</v>
      </c>
      <c r="M1136" s="107"/>
      <c r="N1136" s="171"/>
      <c r="O1136" s="171"/>
      <c r="P1136" s="171"/>
      <c r="Q1136" s="171"/>
    </row>
    <row r="1137" spans="9:32" x14ac:dyDescent="0.25">
      <c r="I1137" s="108" t="s">
        <v>65</v>
      </c>
      <c r="J1137" s="110">
        <f>(Y1127)</f>
        <v>3993.2100233865094</v>
      </c>
      <c r="K1137" s="110">
        <f>(AD1127)</f>
        <v>34118.499255343333</v>
      </c>
      <c r="L1137" s="110">
        <f>(AA1127)</f>
        <v>1.5665074960498839</v>
      </c>
      <c r="M1137" s="107"/>
      <c r="N1137" s="109">
        <f>(J1136)</f>
        <v>1.1918898558432085</v>
      </c>
      <c r="O1137" s="67">
        <f>(J1137/N1137)</f>
        <v>3350.3179876981944</v>
      </c>
      <c r="P1137" s="67">
        <f t="shared" ref="P1137" si="961">(K1137/O1137)</f>
        <v>10.183659993057596</v>
      </c>
      <c r="Q1137" s="67">
        <f t="shared" ref="Q1137" si="962">(L1137/P1137)</f>
        <v>0.15382558894521256</v>
      </c>
    </row>
    <row r="1138" spans="9:32" x14ac:dyDescent="0.25">
      <c r="I1138" s="108" t="s">
        <v>66</v>
      </c>
      <c r="J1138" s="110">
        <f>(Z1127)</f>
        <v>2248.0182498491504</v>
      </c>
      <c r="K1138" s="110">
        <f>(AE1127)</f>
        <v>11991.151728934696</v>
      </c>
      <c r="L1138" s="109">
        <f>(AJ1127)</f>
        <v>2415.7449685713477</v>
      </c>
      <c r="M1138" s="107"/>
      <c r="N1138" s="109">
        <f>(K1136)</f>
        <v>4.4227286917180662</v>
      </c>
      <c r="O1138" s="67">
        <f>(K1137/N1138)</f>
        <v>7714.3550132824357</v>
      </c>
      <c r="P1138" s="68">
        <f>(K1138/N1138)</f>
        <v>2711.2564583464373</v>
      </c>
      <c r="Q1138" s="68">
        <f>(K1139/N1138)</f>
        <v>1.0027341968386012</v>
      </c>
    </row>
    <row r="1139" spans="9:32" x14ac:dyDescent="0.25">
      <c r="I1139" s="108" t="s">
        <v>67</v>
      </c>
      <c r="J1139" s="110">
        <f>(AA1127)</f>
        <v>1.5665074960498839</v>
      </c>
      <c r="K1139" s="110">
        <f>(AF1127)</f>
        <v>4.434821302524953</v>
      </c>
      <c r="L1139" s="109">
        <f>(AK1127)</f>
        <v>1.3090552637205142</v>
      </c>
      <c r="M1139" s="107"/>
      <c r="N1139" s="109">
        <f>(L1136)</f>
        <v>1.2317860349560115</v>
      </c>
      <c r="O1139" s="67">
        <f>(L1137/N1139)</f>
        <v>1.2717366909471626</v>
      </c>
      <c r="P1139" s="68">
        <f>(L1138/N1139)</f>
        <v>1961.1725575843348</v>
      </c>
      <c r="Q1139" s="68">
        <f>(L1139/N1139)</f>
        <v>1.0627294242439289</v>
      </c>
    </row>
    <row r="1140" spans="9:32" x14ac:dyDescent="0.25">
      <c r="I1140" s="111"/>
      <c r="J1140" s="111"/>
      <c r="K1140" s="111"/>
      <c r="L1140" s="111"/>
      <c r="M1140" s="107"/>
      <c r="N1140" s="107"/>
      <c r="O1140" s="107"/>
      <c r="P1140" s="107"/>
      <c r="Q1140" s="107"/>
    </row>
    <row r="1144" spans="9:32" x14ac:dyDescent="0.25">
      <c r="I1144" s="114" t="s">
        <v>198</v>
      </c>
    </row>
    <row r="1145" spans="9:32" x14ac:dyDescent="0.25">
      <c r="I1145" s="114" t="s">
        <v>195</v>
      </c>
      <c r="J1145" s="152" t="s">
        <v>47</v>
      </c>
      <c r="K1145" s="153"/>
      <c r="L1145" s="154"/>
      <c r="M1145" s="43"/>
      <c r="N1145" s="43"/>
      <c r="O1145" s="152" t="s">
        <v>72</v>
      </c>
      <c r="P1145" s="153"/>
      <c r="Q1145" s="154"/>
      <c r="R1145" s="43"/>
      <c r="S1145" s="43"/>
      <c r="T1145" s="152" t="s">
        <v>73</v>
      </c>
      <c r="U1145" s="153"/>
      <c r="V1145" s="154"/>
      <c r="W1145" s="43"/>
      <c r="X1145" s="43"/>
      <c r="Y1145" s="152" t="s">
        <v>74</v>
      </c>
      <c r="Z1145" s="153"/>
      <c r="AA1145" s="154"/>
      <c r="AB1145" s="55"/>
      <c r="AC1145" s="43"/>
      <c r="AD1145" s="152" t="s">
        <v>80</v>
      </c>
      <c r="AE1145" s="154"/>
      <c r="AF1145" s="59"/>
    </row>
    <row r="1146" spans="9:32" ht="15.75" thickBot="1" x14ac:dyDescent="0.3">
      <c r="I1146" s="43"/>
      <c r="J1146" s="44" t="s">
        <v>48</v>
      </c>
      <c r="K1146" s="44" t="s">
        <v>49</v>
      </c>
      <c r="L1146" s="44" t="s">
        <v>50</v>
      </c>
      <c r="M1146" s="43"/>
      <c r="N1146" s="43"/>
      <c r="O1146" s="43"/>
      <c r="P1146" s="43"/>
      <c r="Q1146" s="43"/>
      <c r="R1146" s="43"/>
      <c r="S1146" s="43"/>
      <c r="T1146" s="44" t="s">
        <v>38</v>
      </c>
      <c r="U1146" s="44" t="s">
        <v>39</v>
      </c>
      <c r="V1146" s="44" t="s">
        <v>41</v>
      </c>
      <c r="W1146" s="43"/>
      <c r="X1146" s="43"/>
      <c r="Y1146" s="63" t="s">
        <v>75</v>
      </c>
      <c r="Z1146" s="63" t="s">
        <v>76</v>
      </c>
      <c r="AA1146" s="63" t="s">
        <v>77</v>
      </c>
      <c r="AB1146" s="61" t="s">
        <v>55</v>
      </c>
      <c r="AC1146" s="43"/>
      <c r="AD1146" s="63" t="s">
        <v>193</v>
      </c>
      <c r="AE1146" s="58">
        <f>(AE1075)</f>
        <v>94253654.728903323</v>
      </c>
      <c r="AF1146" s="42"/>
    </row>
    <row r="1147" spans="9:32" ht="16.5" thickTop="1" thickBot="1" x14ac:dyDescent="0.3">
      <c r="I1147" s="43"/>
      <c r="J1147" s="100">
        <f>(J1025)</f>
        <v>8000</v>
      </c>
      <c r="K1147" s="100">
        <f t="shared" ref="K1147:L1147" si="963">(K1025)</f>
        <v>5000</v>
      </c>
      <c r="L1147" s="100">
        <f t="shared" si="963"/>
        <v>1</v>
      </c>
      <c r="M1147" s="43"/>
      <c r="N1147" s="63" t="s">
        <v>75</v>
      </c>
      <c r="O1147" s="101">
        <f>(O1137)</f>
        <v>3350.3179876981944</v>
      </c>
      <c r="P1147" s="101">
        <f t="shared" ref="P1147:Q1147" si="964">(P1137)</f>
        <v>10.183659993057596</v>
      </c>
      <c r="Q1147" s="101">
        <f t="shared" si="964"/>
        <v>0.15382558894521256</v>
      </c>
      <c r="R1147" s="43"/>
      <c r="S1147" s="43"/>
      <c r="T1147" s="62">
        <f>(O1117)</f>
        <v>9.292372232077661E-3</v>
      </c>
      <c r="U1147" s="62">
        <f t="shared" ref="U1147:U1156" si="965">(P1117)</f>
        <v>0.70964383184517232</v>
      </c>
      <c r="V1147" s="62">
        <f t="shared" ref="V1147:V1156" si="966">(Q1117)</f>
        <v>3.7453720374655696E-3</v>
      </c>
      <c r="W1147" s="43"/>
      <c r="X1147" s="43"/>
      <c r="Y1147" s="74">
        <f>((J1147 - O1147)^2 + (K1147 - P1147)^2 + (L1147 - Q1147)^2) * T1147</f>
        <v>432260.81187456375</v>
      </c>
      <c r="Z1147" s="74">
        <f>((J1147 -O1148)^2 + (K1147 - P1148)^2 + (L1147 - Q1148)^2) * U1147</f>
        <v>3775262.6478785072</v>
      </c>
      <c r="AA1147" s="75">
        <f>((J1147 -O1149)^2 + (K1147 - P1149)^2 + (L1147 - Q1149)^2) * V1147</f>
        <v>274214.14048875513</v>
      </c>
      <c r="AB1147" s="76">
        <f>SUM(Y1147:AA1147)</f>
        <v>4481737.6002418259</v>
      </c>
      <c r="AC1147" s="43"/>
      <c r="AD1147" s="63" t="s">
        <v>200</v>
      </c>
      <c r="AE1147" s="102">
        <f>(AB1157)</f>
        <v>94265963.267624512</v>
      </c>
      <c r="AF1147" s="42"/>
    </row>
    <row r="1148" spans="9:32" ht="16.5" thickTop="1" thickBot="1" x14ac:dyDescent="0.3">
      <c r="I1148" s="43"/>
      <c r="J1148" s="100">
        <f t="shared" ref="J1148:L1148" si="967">(J1026)</f>
        <v>4000</v>
      </c>
      <c r="K1148" s="100">
        <f t="shared" si="967"/>
        <v>3000</v>
      </c>
      <c r="L1148" s="100">
        <f t="shared" si="967"/>
        <v>1</v>
      </c>
      <c r="M1148" s="43"/>
      <c r="N1148" s="63" t="s">
        <v>76</v>
      </c>
      <c r="O1148" s="101">
        <f t="shared" ref="O1148:P1148" si="968">(O1138)</f>
        <v>7714.3550132824357</v>
      </c>
      <c r="P1148" s="101">
        <f t="shared" si="968"/>
        <v>2711.2564583464373</v>
      </c>
      <c r="Q1148" s="101">
        <f>(Q1138)</f>
        <v>1.0027341968386012</v>
      </c>
      <c r="R1148" s="43"/>
      <c r="S1148" s="43"/>
      <c r="T1148" s="62">
        <f t="shared" ref="T1148:T1156" si="969">(O1118)</f>
        <v>0.20252727094383349</v>
      </c>
      <c r="U1148" s="62">
        <f t="shared" si="965"/>
        <v>9.1994243973883852E-2</v>
      </c>
      <c r="V1148" s="62">
        <f t="shared" si="966"/>
        <v>6.0843213198787868E-2</v>
      </c>
      <c r="W1148" s="43"/>
      <c r="X1148" s="43"/>
      <c r="Y1148" s="74">
        <f>((J1148-O1147)^2 + (K1148-P1147)^2 + (L1148-Q1147)^2) * T1148</f>
        <v>1895875.8447059141</v>
      </c>
      <c r="Z1148" s="74">
        <f>((J1148 -O1148)^2 + (K1148 - P1148)^2 + (L1148 - Q1148)^2) * U1148</f>
        <v>1276862.2592488355</v>
      </c>
      <c r="AA1148" s="75">
        <f>((J1148 -O1149)^2 + (K1148 - P1149)^2 + (L1148 - Q1149)^2) * V1148</f>
        <v>1038532.208782398</v>
      </c>
      <c r="AB1148" s="76">
        <f t="shared" ref="AB1148:AB1156" si="970">SUM(Y1148:AA1148)</f>
        <v>4211270.3127371473</v>
      </c>
      <c r="AC1148" s="43"/>
      <c r="AD1148" s="63" t="s">
        <v>199</v>
      </c>
      <c r="AE1148" s="58">
        <f>(AE1146-AE1147)</f>
        <v>-12308.538721188903</v>
      </c>
      <c r="AF1148" s="42"/>
    </row>
    <row r="1149" spans="9:32" ht="16.5" thickTop="1" thickBot="1" x14ac:dyDescent="0.3">
      <c r="I1149" s="43"/>
      <c r="J1149" s="100">
        <f t="shared" ref="J1149:L1149" si="971">(J1027)</f>
        <v>5000</v>
      </c>
      <c r="K1149" s="100">
        <f t="shared" si="971"/>
        <v>2000</v>
      </c>
      <c r="L1149" s="100">
        <f t="shared" si="971"/>
        <v>1</v>
      </c>
      <c r="M1149" s="43"/>
      <c r="N1149" s="63" t="s">
        <v>77</v>
      </c>
      <c r="O1149" s="101">
        <f t="shared" ref="O1149:Q1149" si="972">(O1139)</f>
        <v>1.2717366909471626</v>
      </c>
      <c r="P1149" s="101">
        <f t="shared" si="972"/>
        <v>1961.1725575843348</v>
      </c>
      <c r="Q1149" s="101">
        <f t="shared" si="972"/>
        <v>1.0627294242439289</v>
      </c>
      <c r="R1149" s="43"/>
      <c r="S1149" s="43"/>
      <c r="T1149" s="62">
        <f t="shared" si="969"/>
        <v>0.22384209739520022</v>
      </c>
      <c r="U1149" s="62">
        <f t="shared" si="965"/>
        <v>0.16049284003250419</v>
      </c>
      <c r="V1149" s="62">
        <f t="shared" si="966"/>
        <v>1.5942821300320906E-2</v>
      </c>
      <c r="W1149" s="43"/>
      <c r="X1149" s="43"/>
      <c r="Y1149" s="74">
        <f>((J1149 - O1147)^2 + (K1149 - P1147)^2 + (L1149 -Q1147)^2) * T1149</f>
        <v>1495448.878565697</v>
      </c>
      <c r="Z1149" s="74">
        <f>((J1149 -O1148)^2 + (K1149 - P1148)^2 + (L1149 - Q1148)^2) * U1149</f>
        <v>1263657.8516886863</v>
      </c>
      <c r="AA1149" s="75">
        <f>((J1149 -O1149)^2 + (K1149 - P1149)^2 + (L1149 - Q1149)^2) * V1149</f>
        <v>398391.84257090458</v>
      </c>
      <c r="AB1149" s="76">
        <f t="shared" si="970"/>
        <v>3157498.5728252879</v>
      </c>
      <c r="AC1149" s="43"/>
      <c r="AD1149" s="43"/>
      <c r="AE1149" s="43"/>
      <c r="AF1149" s="43"/>
    </row>
    <row r="1150" spans="9:32" ht="16.5" thickTop="1" thickBot="1" x14ac:dyDescent="0.3">
      <c r="I1150" s="43"/>
      <c r="J1150" s="100">
        <f t="shared" ref="J1150:L1150" si="973">(J1028)</f>
        <v>2000</v>
      </c>
      <c r="K1150" s="100">
        <f t="shared" si="973"/>
        <v>1000</v>
      </c>
      <c r="L1150" s="100">
        <f t="shared" si="973"/>
        <v>1</v>
      </c>
      <c r="M1150" s="43"/>
      <c r="N1150" s="43"/>
      <c r="O1150" s="55"/>
      <c r="P1150" s="55"/>
      <c r="Q1150" s="55"/>
      <c r="R1150" s="43"/>
      <c r="S1150" s="43"/>
      <c r="T1150" s="62">
        <f t="shared" si="969"/>
        <v>0.36682800939068949</v>
      </c>
      <c r="U1150" s="62">
        <f t="shared" si="965"/>
        <v>2.2918358376288559E-3</v>
      </c>
      <c r="V1150" s="62">
        <f t="shared" si="966"/>
        <v>0.1200370241673314</v>
      </c>
      <c r="W1150" s="43"/>
      <c r="X1150" s="43"/>
      <c r="Y1150" s="74">
        <f>((J1150-O1147)^2 + (K1150-P1147)^2 + (L1150-Q1147)^2) * T1150</f>
        <v>1028254.0417549975</v>
      </c>
      <c r="Z1150" s="74">
        <f>((J1150 -O1148)^2 + (K1150 - P1148)^2 + (L1150 - Q1148)^2) * U1150</f>
        <v>81548.680051439267</v>
      </c>
      <c r="AA1150" s="75">
        <f>((J1150 -O1149)^2 + (K1150 - P1149)^2 + (L1150 - Q1149)^2) * V1150</f>
        <v>590434.19645843236</v>
      </c>
      <c r="AB1150" s="76">
        <f t="shared" si="970"/>
        <v>1700236.9182648691</v>
      </c>
      <c r="AC1150" s="43"/>
      <c r="AD1150" s="43"/>
      <c r="AE1150" s="43"/>
      <c r="AF1150" s="43"/>
    </row>
    <row r="1151" spans="9:32" ht="16.5" thickTop="1" thickBot="1" x14ac:dyDescent="0.3">
      <c r="I1151" s="43"/>
      <c r="J1151" s="100">
        <f t="shared" ref="J1151:L1151" si="974">(J1029)</f>
        <v>500</v>
      </c>
      <c r="K1151" s="100">
        <f t="shared" si="974"/>
        <v>2000</v>
      </c>
      <c r="L1151" s="100">
        <f t="shared" si="974"/>
        <v>1</v>
      </c>
      <c r="M1151" s="43"/>
      <c r="N1151" s="43"/>
      <c r="O1151" s="55"/>
      <c r="P1151" s="55"/>
      <c r="Q1151" s="55"/>
      <c r="R1151" s="43"/>
      <c r="S1151" s="43"/>
      <c r="T1151" s="62">
        <f t="shared" si="969"/>
        <v>4.0664471111914361E-4</v>
      </c>
      <c r="U1151" s="62">
        <f t="shared" si="965"/>
        <v>2.1567958205373993E-5</v>
      </c>
      <c r="V1151" s="62">
        <f t="shared" si="966"/>
        <v>0.95099638420503307</v>
      </c>
      <c r="W1151" s="43"/>
      <c r="X1151" s="43"/>
      <c r="Y1151" s="74">
        <f>((J1151 - O1147)^2 + (K1151 -P1147)^2 + (L1151 - Q1147)^2) * T1151</f>
        <v>4913.765544482535</v>
      </c>
      <c r="Z1151" s="74">
        <f>((J1151 -O1148)^2 + (K1151 - P1148)^2 + (L1151 - Q1148)^2) * U1151</f>
        <v>1133.4566804029405</v>
      </c>
      <c r="AA1151" s="75">
        <f>((J1151 -O1149)^2 + (K1151 - P1149)^2 + (L1151 - Q1149)^AA1683) * V1151</f>
        <v>237975.86200239198</v>
      </c>
      <c r="AB1151" s="76">
        <f t="shared" si="970"/>
        <v>244023.08422727746</v>
      </c>
      <c r="AC1151" s="43"/>
      <c r="AD1151" s="152" t="s">
        <v>84</v>
      </c>
      <c r="AE1151" s="153"/>
      <c r="AF1151" s="154"/>
    </row>
    <row r="1152" spans="9:32" ht="16.5" thickTop="1" thickBot="1" x14ac:dyDescent="0.3">
      <c r="I1152" s="43"/>
      <c r="J1152" s="100">
        <f t="shared" ref="J1152:L1152" si="975">(J1030)</f>
        <v>8000</v>
      </c>
      <c r="K1152" s="100">
        <f t="shared" si="975"/>
        <v>2000</v>
      </c>
      <c r="L1152" s="100">
        <f t="shared" si="975"/>
        <v>1</v>
      </c>
      <c r="M1152" s="43"/>
      <c r="N1152" s="43"/>
      <c r="O1152" s="55"/>
      <c r="P1152" s="55"/>
      <c r="Q1152" s="55"/>
      <c r="R1152" s="43"/>
      <c r="S1152" s="43"/>
      <c r="T1152" s="62">
        <f t="shared" si="969"/>
        <v>4.9628565112056888E-4</v>
      </c>
      <c r="U1152" s="62">
        <f t="shared" si="965"/>
        <v>0.93862760327253825</v>
      </c>
      <c r="V1152" s="62">
        <f t="shared" si="966"/>
        <v>7.9113500425050844E-5</v>
      </c>
      <c r="W1152" s="43"/>
      <c r="X1152" s="43"/>
      <c r="Y1152" s="74">
        <f>((J1152-O1147)^2 + (K1152-P1147)^2 + (L1152-Q1147)^2) * T1152</f>
        <v>12694.447293899088</v>
      </c>
      <c r="Z1152" s="74">
        <f>((J1152 -O1148)^2 + (K1152 - P1148)^2 + (L1152 - Q1148)^2) * U1152</f>
        <v>551423.82551130815</v>
      </c>
      <c r="AA1152" s="75">
        <f>((J1152 -O1149)^2 + (K1152 - P1149)^2 + (L1152 - Q1149)^2) * V1152</f>
        <v>5061.7736399684627</v>
      </c>
      <c r="AB1152" s="76">
        <f t="shared" si="970"/>
        <v>569180.04644517577</v>
      </c>
      <c r="AC1152" s="43"/>
      <c r="AD1152" s="152" t="s">
        <v>85</v>
      </c>
      <c r="AE1152" s="153"/>
      <c r="AF1152" s="154"/>
    </row>
    <row r="1153" spans="9:32" ht="16.5" thickTop="1" thickBot="1" x14ac:dyDescent="0.3">
      <c r="I1153" s="43"/>
      <c r="J1153" s="100">
        <f t="shared" ref="J1153:L1153" si="976">(J1031)</f>
        <v>3000</v>
      </c>
      <c r="K1153" s="100">
        <f t="shared" si="976"/>
        <v>2000</v>
      </c>
      <c r="L1153" s="100">
        <f t="shared" si="976"/>
        <v>2</v>
      </c>
      <c r="M1153" s="43"/>
      <c r="N1153" s="43"/>
      <c r="O1153" s="55"/>
      <c r="P1153" s="55"/>
      <c r="Q1153" s="55"/>
      <c r="R1153" s="43"/>
      <c r="S1153" s="43"/>
      <c r="T1153" s="62">
        <f t="shared" si="969"/>
        <v>0.37461764020667548</v>
      </c>
      <c r="U1153" s="62">
        <f t="shared" si="965"/>
        <v>1.2092610806886787E-2</v>
      </c>
      <c r="V1153" s="62">
        <f t="shared" si="966"/>
        <v>7.7269228764502693E-2</v>
      </c>
      <c r="W1153" s="43"/>
      <c r="X1153" s="43"/>
      <c r="Y1153" s="74">
        <f>((J1153 - O1147)^2 + (K1153 - P1147)^2 + (L1153 - Q1147)^2) * T1153</f>
        <v>1529224.8588691095</v>
      </c>
      <c r="Z1153" s="74">
        <f>((J1153 -O1148)^2 + (K1153 - P1148)^2 + (L1153 - Q1148)^2) * U1153</f>
        <v>274877.49824775755</v>
      </c>
      <c r="AA1153" s="75">
        <f>((J1153 -O1149)^2 + (K1153 - P1149)^2 + (L1153 - Q1149)^2) * V1153</f>
        <v>694950.14384170785</v>
      </c>
      <c r="AB1153" s="76">
        <f t="shared" si="970"/>
        <v>2499052.5009585749</v>
      </c>
      <c r="AC1153" s="43"/>
      <c r="AD1153" s="43"/>
      <c r="AE1153" s="43"/>
      <c r="AF1153" s="43"/>
    </row>
    <row r="1154" spans="9:32" ht="16.5" thickTop="1" thickBot="1" x14ac:dyDescent="0.3">
      <c r="I1154" s="43"/>
      <c r="J1154" s="100">
        <f t="shared" ref="J1154:L1154" si="977">(J1032)</f>
        <v>7000</v>
      </c>
      <c r="K1154" s="100">
        <f t="shared" si="977"/>
        <v>3000</v>
      </c>
      <c r="L1154" s="100">
        <f t="shared" si="977"/>
        <v>1</v>
      </c>
      <c r="M1154" s="43"/>
      <c r="N1154" s="43"/>
      <c r="O1154" s="55"/>
      <c r="P1154" s="55"/>
      <c r="Q1154" s="55"/>
      <c r="R1154" s="43"/>
      <c r="S1154" s="43"/>
      <c r="T1154" s="62">
        <f t="shared" si="969"/>
        <v>6.6215991335667539E-4</v>
      </c>
      <c r="U1154" s="62">
        <f t="shared" si="965"/>
        <v>0.92706044182679292</v>
      </c>
      <c r="V1154" s="62">
        <f t="shared" si="966"/>
        <v>1.3059351547112285E-4</v>
      </c>
      <c r="W1154" s="43"/>
      <c r="X1154" s="43"/>
      <c r="Y1154" s="74">
        <f>((J1154-O1147)^2 + (K1154-P1147)^2 + (L1154-Q1147)^2) * T1154</f>
        <v>14739.137530474942</v>
      </c>
      <c r="Z1154" s="74">
        <f>((J1154 -O1148)^2 + (K1154 - P1148)^2 + (L1154 - Q1148)^2) * U1154</f>
        <v>550373.45870938734</v>
      </c>
      <c r="AA1154" s="75">
        <f>((J1154 -O1149)^2 + (K1154 - P1149)^2 + (L1154 - Q1149)^2) * V1154</f>
        <v>6537.6889606745381</v>
      </c>
      <c r="AB1154" s="76">
        <f t="shared" si="970"/>
        <v>571650.28520053683</v>
      </c>
      <c r="AC1154" s="43"/>
      <c r="AD1154" s="43"/>
      <c r="AE1154" s="43"/>
      <c r="AF1154" s="43"/>
    </row>
    <row r="1155" spans="9:32" ht="16.5" thickTop="1" thickBot="1" x14ac:dyDescent="0.3">
      <c r="I1155" s="43"/>
      <c r="J1155" s="100">
        <f t="shared" ref="J1155:L1155" si="978">(J1033)</f>
        <v>7000</v>
      </c>
      <c r="K1155" s="100">
        <f t="shared" si="978"/>
        <v>2000</v>
      </c>
      <c r="L1155" s="100">
        <f t="shared" si="978"/>
        <v>1</v>
      </c>
      <c r="M1155" s="43"/>
      <c r="N1155" s="43"/>
      <c r="O1155" s="55"/>
      <c r="P1155" s="55"/>
      <c r="Q1155" s="55"/>
      <c r="R1155" s="43"/>
      <c r="S1155" s="43"/>
      <c r="T1155" s="62">
        <f t="shared" si="969"/>
        <v>2.9799818574096659E-3</v>
      </c>
      <c r="U1155" s="62">
        <f t="shared" si="965"/>
        <v>0.85781531472117145</v>
      </c>
      <c r="V1155" s="62">
        <f t="shared" si="966"/>
        <v>3.6970032284791061E-4</v>
      </c>
      <c r="W1155" s="43"/>
      <c r="X1155" s="43"/>
      <c r="Y1155" s="74">
        <f>((J1155 - O1147)^2 + (K1155 - P1147)^2 + (L1155 - Q1147)^2) * T1155</f>
        <v>51492.741254418623</v>
      </c>
      <c r="Z1155" s="74">
        <f>((J1155 -O1148)^2 + (K1155 - P1148)^2 + (L1155 - Q1148)^2) * U1155</f>
        <v>871702.3449245696</v>
      </c>
      <c r="AA1155" s="75">
        <f>((J1155 -O1149)^2 + (K1155 - P1149)^2 + (L1155 - Q1149)^2) * V1155</f>
        <v>18109.291507631791</v>
      </c>
      <c r="AB1155" s="76">
        <f t="shared" si="970"/>
        <v>941304.37768661999</v>
      </c>
      <c r="AC1155" s="43"/>
      <c r="AD1155" s="155" t="s">
        <v>86</v>
      </c>
      <c r="AE1155" s="155"/>
      <c r="AF1155" s="43"/>
    </row>
    <row r="1156" spans="9:32" ht="16.5" thickTop="1" thickBot="1" x14ac:dyDescent="0.3">
      <c r="I1156" s="43"/>
      <c r="J1156" s="100">
        <f t="shared" ref="J1156:L1156" si="979">(J1034)</f>
        <v>10000</v>
      </c>
      <c r="K1156" s="100">
        <f t="shared" si="979"/>
        <v>2000</v>
      </c>
      <c r="L1156" s="100">
        <f t="shared" si="979"/>
        <v>1</v>
      </c>
      <c r="M1156" s="43"/>
      <c r="N1156" s="43"/>
      <c r="O1156" s="55"/>
      <c r="P1156" s="55"/>
      <c r="Q1156" s="55"/>
      <c r="R1156" s="43"/>
      <c r="S1156" s="43"/>
      <c r="T1156" s="62">
        <f t="shared" si="969"/>
        <v>1.0237393541725927E-2</v>
      </c>
      <c r="U1156" s="62">
        <f t="shared" si="965"/>
        <v>0.72268840144328184</v>
      </c>
      <c r="V1156" s="62">
        <f t="shared" si="966"/>
        <v>2.3725839438258753E-3</v>
      </c>
      <c r="W1156" s="43"/>
      <c r="X1156" s="43"/>
      <c r="Y1156" s="74">
        <f>((J1156-O1147)^2 + (K1156-P1147)^2 + (L1156-Q1147)^2) * T1156</f>
        <v>493213.467222356</v>
      </c>
      <c r="Z1156" s="74">
        <f t="shared" ref="Z1156" si="980">((J1156 -O1157)^2 + (K1156 - P1157)^2 + (L1156 - Q1157)^2) * U1156</f>
        <v>75159594.47278972</v>
      </c>
      <c r="AA1156" s="75">
        <f>((J1156 -O1149)^2 + (K1156 - P1149)^2 + (L1156 - Q1149)^2) * V1156</f>
        <v>237201.62902511432</v>
      </c>
      <c r="AB1156" s="76">
        <f t="shared" si="970"/>
        <v>75890009.569037199</v>
      </c>
      <c r="AC1156" s="43"/>
      <c r="AD1156" s="155"/>
      <c r="AE1156" s="155"/>
      <c r="AF1156" s="43"/>
    </row>
    <row r="1157" spans="9:32" ht="16.5" thickTop="1" thickBot="1" x14ac:dyDescent="0.3"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72" t="s">
        <v>55</v>
      </c>
      <c r="AB1157" s="73">
        <f>SUM(AB1147:AB1156)</f>
        <v>94265963.267624512</v>
      </c>
      <c r="AC1157" s="43"/>
      <c r="AD1157" s="155"/>
      <c r="AE1157" s="155"/>
      <c r="AF1157" s="43"/>
    </row>
    <row r="1158" spans="9:32" ht="15.75" thickTop="1" x14ac:dyDescent="0.25">
      <c r="I1158" s="43"/>
      <c r="J1158" s="43"/>
      <c r="K1158" s="43"/>
      <c r="L1158" s="43"/>
      <c r="M1158" s="156" t="s">
        <v>78</v>
      </c>
      <c r="N1158" s="157"/>
      <c r="O1158" s="157"/>
      <c r="P1158" s="157"/>
      <c r="Q1158" s="157"/>
      <c r="R1158" s="157"/>
      <c r="S1158" s="157"/>
      <c r="T1158" s="158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162" t="s">
        <v>87</v>
      </c>
      <c r="AE1158" s="162"/>
      <c r="AF1158" s="43"/>
    </row>
    <row r="1159" spans="9:32" ht="15.75" thickBot="1" x14ac:dyDescent="0.3">
      <c r="I1159" s="43"/>
      <c r="J1159" s="43"/>
      <c r="K1159" s="43"/>
      <c r="L1159" s="43"/>
      <c r="M1159" s="159"/>
      <c r="N1159" s="160"/>
      <c r="O1159" s="160"/>
      <c r="P1159" s="160"/>
      <c r="Q1159" s="160"/>
      <c r="R1159" s="160"/>
      <c r="S1159" s="160"/>
      <c r="T1159" s="161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155" t="s">
        <v>88</v>
      </c>
      <c r="AE1159" s="155"/>
      <c r="AF1159" s="43"/>
    </row>
    <row r="1160" spans="9:32" ht="15.75" thickTop="1" x14ac:dyDescent="0.25"/>
    <row r="1163" spans="9:32" x14ac:dyDescent="0.25">
      <c r="I1163" s="83" t="s">
        <v>201</v>
      </c>
      <c r="J1163" s="83"/>
      <c r="K1163" s="78"/>
      <c r="L1163" s="78"/>
      <c r="M1163" s="78"/>
      <c r="N1163" s="78"/>
      <c r="O1163" s="78"/>
      <c r="P1163" s="78"/>
      <c r="Q1163" s="78"/>
      <c r="R1163" s="78"/>
      <c r="S1163" s="78"/>
      <c r="T1163" s="78"/>
      <c r="U1163" s="78"/>
      <c r="V1163" s="78"/>
      <c r="W1163" s="78"/>
      <c r="X1163" s="78"/>
      <c r="Y1163" s="78"/>
      <c r="Z1163" s="78"/>
      <c r="AA1163" s="78"/>
    </row>
    <row r="1164" spans="9:32" x14ac:dyDescent="0.25">
      <c r="I1164" s="83" t="s">
        <v>79</v>
      </c>
      <c r="J1164" s="83"/>
      <c r="K1164" s="78"/>
      <c r="L1164" s="78"/>
      <c r="M1164" s="78"/>
      <c r="N1164" s="78"/>
      <c r="O1164" s="78"/>
      <c r="P1164" s="78"/>
      <c r="Q1164" s="78"/>
      <c r="R1164" s="78"/>
      <c r="S1164" s="78"/>
      <c r="T1164" s="78"/>
      <c r="U1164" s="78"/>
      <c r="V1164" s="78"/>
      <c r="W1164" s="78"/>
      <c r="X1164" s="78"/>
      <c r="Y1164" s="78"/>
      <c r="Z1164" s="78"/>
      <c r="AA1164" s="78"/>
    </row>
    <row r="1165" spans="9:32" x14ac:dyDescent="0.25">
      <c r="I1165" s="115" t="s">
        <v>203</v>
      </c>
      <c r="J1165" s="78"/>
      <c r="K1165" s="78"/>
      <c r="L1165" s="78"/>
      <c r="M1165" s="78"/>
      <c r="N1165" s="78"/>
      <c r="O1165" s="78"/>
      <c r="P1165" s="78"/>
      <c r="Q1165" s="78"/>
      <c r="R1165" s="78"/>
      <c r="S1165" s="78"/>
      <c r="T1165" s="78"/>
      <c r="U1165" s="78"/>
      <c r="V1165" s="78"/>
      <c r="W1165" s="78"/>
      <c r="X1165" s="78"/>
      <c r="Y1165" s="78"/>
      <c r="Z1165" s="78"/>
      <c r="AA1165" s="78"/>
    </row>
    <row r="1166" spans="9:32" x14ac:dyDescent="0.25">
      <c r="I1166" s="78"/>
      <c r="J1166" s="78"/>
      <c r="K1166" s="78"/>
      <c r="L1166" s="78"/>
      <c r="M1166" s="78"/>
      <c r="N1166" s="78"/>
      <c r="O1166" s="78"/>
      <c r="P1166" s="78"/>
      <c r="Q1166" s="78"/>
      <c r="R1166" s="78"/>
      <c r="S1166" s="78"/>
      <c r="T1166" s="78"/>
      <c r="U1166" s="78"/>
      <c r="V1166" s="78"/>
      <c r="W1166" s="78"/>
      <c r="X1166" s="78"/>
      <c r="Y1166" s="78"/>
      <c r="Z1166" s="78"/>
      <c r="AA1166" s="78"/>
    </row>
    <row r="1167" spans="9:32" x14ac:dyDescent="0.25">
      <c r="I1167" s="78"/>
      <c r="J1167" s="172" t="s">
        <v>47</v>
      </c>
      <c r="K1167" s="173"/>
      <c r="L1167" s="174"/>
      <c r="M1167" s="78"/>
      <c r="N1167" s="78"/>
      <c r="O1167" s="172" t="s">
        <v>72</v>
      </c>
      <c r="P1167" s="173"/>
      <c r="Q1167" s="174"/>
      <c r="R1167" s="78"/>
      <c r="S1167" s="78"/>
      <c r="T1167" s="172" t="s">
        <v>90</v>
      </c>
      <c r="U1167" s="173"/>
      <c r="V1167" s="174"/>
      <c r="W1167" s="88"/>
      <c r="X1167" s="78"/>
      <c r="Y1167" s="172" t="s">
        <v>92</v>
      </c>
      <c r="Z1167" s="173"/>
      <c r="AA1167" s="174"/>
    </row>
    <row r="1168" spans="9:32" x14ac:dyDescent="0.25">
      <c r="I1168" s="78"/>
      <c r="J1168" s="89" t="s">
        <v>48</v>
      </c>
      <c r="K1168" s="89" t="s">
        <v>49</v>
      </c>
      <c r="L1168" s="89" t="s">
        <v>50</v>
      </c>
      <c r="M1168" s="78"/>
      <c r="N1168" s="78"/>
      <c r="O1168" s="79"/>
      <c r="P1168" s="79"/>
      <c r="Q1168" s="79"/>
      <c r="R1168" s="78"/>
      <c r="S1168" s="78"/>
      <c r="T1168" s="87" t="s">
        <v>75</v>
      </c>
      <c r="U1168" s="87" t="s">
        <v>76</v>
      </c>
      <c r="V1168" s="87" t="s">
        <v>77</v>
      </c>
      <c r="W1168" s="87" t="s">
        <v>91</v>
      </c>
      <c r="X1168" s="78"/>
      <c r="Y1168" s="87" t="s">
        <v>93</v>
      </c>
      <c r="Z1168" s="87" t="s">
        <v>94</v>
      </c>
      <c r="AA1168" s="87" t="s">
        <v>95</v>
      </c>
    </row>
    <row r="1169" spans="9:27" x14ac:dyDescent="0.25">
      <c r="I1169" s="78"/>
      <c r="J1169" s="79">
        <f>(J1097)</f>
        <v>8000</v>
      </c>
      <c r="K1169" s="79">
        <f t="shared" ref="K1169:L1169" si="981">(K1097)</f>
        <v>5000</v>
      </c>
      <c r="L1169" s="79">
        <f t="shared" si="981"/>
        <v>1</v>
      </c>
      <c r="M1169" s="78"/>
      <c r="N1169" s="78"/>
      <c r="O1169" s="116">
        <f>(O1147)</f>
        <v>3350.3179876981944</v>
      </c>
      <c r="P1169" s="116">
        <f t="shared" ref="P1169:Q1169" si="982">(P1147)</f>
        <v>10.183659993057596</v>
      </c>
      <c r="Q1169" s="116">
        <f t="shared" si="982"/>
        <v>0.15382558894521256</v>
      </c>
      <c r="R1169" s="78"/>
      <c r="S1169" s="78"/>
      <c r="T1169" s="117">
        <f>((J1169-O1169)^2 + (K1169-P1169)^2 + (L1169-Q1169)^2) ^ (-1/(2-1))</f>
        <v>2.1497142412192993E-8</v>
      </c>
      <c r="U1169" s="117">
        <f>((J1169-O1170)^2 + (K1169-P1170)^2 + (L1169-Q1170)^2) ^ (-1/(2-1))</f>
        <v>1.8797204275150331E-7</v>
      </c>
      <c r="V1169" s="117">
        <f>((J1169-O1171)^2 + (K1169-P1171)^2 + (L1169-Q1171)^2) ^ (-1/(2-1))</f>
        <v>1.3658566370026999E-8</v>
      </c>
      <c r="W1169" s="117">
        <f>SUM(T1169:V1169)</f>
        <v>2.231277515337233E-7</v>
      </c>
      <c r="X1169" s="78"/>
      <c r="Y1169" s="122">
        <f>(T1169/W1169)</f>
        <v>9.6344548199079283E-2</v>
      </c>
      <c r="Z1169" s="122">
        <f>(U1169/W1169)</f>
        <v>0.84244134339826127</v>
      </c>
      <c r="AA1169" s="123">
        <f>(V1169/W1169)</f>
        <v>6.1214108402659437E-2</v>
      </c>
    </row>
    <row r="1170" spans="9:27" x14ac:dyDescent="0.25">
      <c r="I1170" s="78"/>
      <c r="J1170" s="79">
        <f t="shared" ref="J1170:L1170" si="983">(J1098)</f>
        <v>4000</v>
      </c>
      <c r="K1170" s="79">
        <f t="shared" si="983"/>
        <v>3000</v>
      </c>
      <c r="L1170" s="79">
        <f t="shared" si="983"/>
        <v>1</v>
      </c>
      <c r="M1170" s="78"/>
      <c r="N1170" s="78"/>
      <c r="O1170" s="116">
        <f t="shared" ref="O1170:Q1170" si="984">(O1148)</f>
        <v>7714.3550132824357</v>
      </c>
      <c r="P1170" s="116">
        <f t="shared" si="984"/>
        <v>2711.2564583464373</v>
      </c>
      <c r="Q1170" s="116">
        <f t="shared" si="984"/>
        <v>1.0027341968386012</v>
      </c>
      <c r="R1170" s="78"/>
      <c r="S1170" s="78"/>
      <c r="T1170" s="117">
        <f>((J1170-O1169)^2 + (K1170-P1169)^2 + (L1170-Q1169)^2) ^ (-1/(2-1))</f>
        <v>1.0682517608385336E-7</v>
      </c>
      <c r="U1170" s="117">
        <f>((J1170-O1170)^2 + (K1170-P1170)^2 + (L1170-Q1170)^2) ^ (-1/(2-1))</f>
        <v>7.204711652140387E-8</v>
      </c>
      <c r="V1170" s="117">
        <f>((J1170-O1171)^2 + (K1170-P1171)^2 + (L1170-Q1171)^2) ^ (-1/(2-1))</f>
        <v>5.8585773926185711E-8</v>
      </c>
      <c r="W1170" s="117">
        <f t="shared" ref="W1170:W1178" si="985">SUM(T1170:V1170)</f>
        <v>2.3745806653144293E-7</v>
      </c>
      <c r="X1170" s="78"/>
      <c r="Y1170" s="122">
        <f t="shared" ref="Y1170:Y1178" si="986">(T1170/W1170)</f>
        <v>0.44986964496195853</v>
      </c>
      <c r="Z1170" s="122">
        <f t="shared" ref="Z1170:Z1178" si="987">(U1170/W1170)</f>
        <v>0.30340985073195553</v>
      </c>
      <c r="AA1170" s="123">
        <f t="shared" ref="AA1170:AA1178" si="988">(V1170/W1170)</f>
        <v>0.24672050430608594</v>
      </c>
    </row>
    <row r="1171" spans="9:27" x14ac:dyDescent="0.25">
      <c r="I1171" s="78"/>
      <c r="J1171" s="79">
        <f t="shared" ref="J1171:L1171" si="989">(J1099)</f>
        <v>5000</v>
      </c>
      <c r="K1171" s="79">
        <f t="shared" si="989"/>
        <v>2000</v>
      </c>
      <c r="L1171" s="79">
        <f t="shared" si="989"/>
        <v>1</v>
      </c>
      <c r="M1171" s="78"/>
      <c r="N1171" s="78"/>
      <c r="O1171" s="116">
        <f t="shared" ref="O1171:Q1171" si="990">(O1149)</f>
        <v>1.2717366909471626</v>
      </c>
      <c r="P1171" s="116">
        <f t="shared" si="990"/>
        <v>1961.1725575843348</v>
      </c>
      <c r="Q1171" s="116">
        <f t="shared" si="990"/>
        <v>1.0627294242439289</v>
      </c>
      <c r="R1171" s="78"/>
      <c r="S1171" s="78"/>
      <c r="T1171" s="117">
        <f>((J1171-O1169)^2 + (K1171-P1169)^2 + (L1171-Q1169)^2) ^ (-1/(2-1))</f>
        <v>1.4968221288172009E-7</v>
      </c>
      <c r="U1171" s="117">
        <f>((J1171-O1170)^2 + (K1171-P1170)^2 + (L1171-Q1170)^2) ^ (-1/(2-1))</f>
        <v>1.2700656258973104E-7</v>
      </c>
      <c r="V1171" s="117">
        <f>((J1171-O1171)^2 + (K1171-P1171)^2 + (L1171-Q1171)^2) ^ (-1/(2-1))</f>
        <v>4.0017941124091795E-8</v>
      </c>
      <c r="W1171" s="117">
        <f t="shared" si="985"/>
        <v>3.1670671659554292E-7</v>
      </c>
      <c r="X1171" s="78"/>
      <c r="Y1171" s="122">
        <f t="shared" si="986"/>
        <v>0.47262089825797715</v>
      </c>
      <c r="Z1171" s="122">
        <f t="shared" si="987"/>
        <v>0.40102263682625805</v>
      </c>
      <c r="AA1171" s="123">
        <f t="shared" si="988"/>
        <v>0.12635646491576483</v>
      </c>
    </row>
    <row r="1172" spans="9:27" x14ac:dyDescent="0.25">
      <c r="I1172" s="78"/>
      <c r="J1172" s="79">
        <f t="shared" ref="J1172:L1172" si="991">(J1100)</f>
        <v>2000</v>
      </c>
      <c r="K1172" s="79">
        <f t="shared" si="991"/>
        <v>1000</v>
      </c>
      <c r="L1172" s="79">
        <f t="shared" si="991"/>
        <v>1</v>
      </c>
      <c r="M1172" s="78"/>
      <c r="N1172" s="78"/>
      <c r="O1172" s="81"/>
      <c r="P1172" s="81"/>
      <c r="Q1172" s="81"/>
      <c r="R1172" s="78"/>
      <c r="S1172" s="78"/>
      <c r="T1172" s="117">
        <f>((J1172-O1169)^2 + (K1172-P1169)^2 + (L1172-Q1169)^2) ^ (-1/(2-1))</f>
        <v>3.5674842450859412E-7</v>
      </c>
      <c r="U1172" s="117">
        <f>((J1172-O1170)^2 + (K1172-P1170)^2 + (L1172-Q1170)^2) ^ (-1/(2-1))</f>
        <v>2.8103898630648735E-8</v>
      </c>
      <c r="V1172" s="117">
        <f>((J1172-O1171)^2 + (K1172-P1171)^2 + (L1172-Q1171)^2) ^ (-1/(2-1))</f>
        <v>2.0330296735409743E-7</v>
      </c>
      <c r="W1172" s="117">
        <f t="shared" si="985"/>
        <v>5.8815529049334032E-7</v>
      </c>
      <c r="X1172" s="78"/>
      <c r="Y1172" s="122">
        <f t="shared" si="986"/>
        <v>0.60655481685688173</v>
      </c>
      <c r="Z1172" s="122">
        <f t="shared" si="987"/>
        <v>4.7783126471710201E-2</v>
      </c>
      <c r="AA1172" s="123">
        <f t="shared" si="988"/>
        <v>0.34566205667140798</v>
      </c>
    </row>
    <row r="1173" spans="9:27" x14ac:dyDescent="0.25">
      <c r="I1173" s="78"/>
      <c r="J1173" s="79">
        <f t="shared" ref="J1173:L1173" si="992">(J1101)</f>
        <v>500</v>
      </c>
      <c r="K1173" s="79">
        <f t="shared" si="992"/>
        <v>2000</v>
      </c>
      <c r="L1173" s="79">
        <f t="shared" si="992"/>
        <v>1</v>
      </c>
      <c r="M1173" s="78"/>
      <c r="N1173" s="78"/>
      <c r="O1173" s="78"/>
      <c r="P1173" s="78"/>
      <c r="Q1173" s="78"/>
      <c r="R1173" s="78"/>
      <c r="S1173" s="78"/>
      <c r="T1173" s="117">
        <f>((J1173-O1169)^2 + (K1173-P1169)^2 + (L1173-Q1169)^2) ^ (-1/(2-1))</f>
        <v>8.2756229909208475E-8</v>
      </c>
      <c r="U1173" s="117">
        <f>((J1173-O1170)^2 + (K1173-P1170)^2 + (L1173-Q1170)^2) ^ (-1/(2-1))</f>
        <v>1.9028480380658788E-8</v>
      </c>
      <c r="V1173" s="117">
        <f>((J1173-O1171)^2 + (K1173-P1171)^2 + (L1173-Q1171)^2) ^ (-1/(2-1))</f>
        <v>3.9962043277184763E-6</v>
      </c>
      <c r="W1173" s="117">
        <f t="shared" si="985"/>
        <v>4.0979890380083439E-6</v>
      </c>
      <c r="X1173" s="78"/>
      <c r="Y1173" s="122">
        <f t="shared" si="986"/>
        <v>2.0194351215109319E-2</v>
      </c>
      <c r="Z1173" s="122">
        <f t="shared" si="987"/>
        <v>4.6433702492056405E-3</v>
      </c>
      <c r="AA1173" s="123">
        <f t="shared" si="988"/>
        <v>0.97516227853568493</v>
      </c>
    </row>
    <row r="1174" spans="9:27" x14ac:dyDescent="0.25">
      <c r="I1174" s="78"/>
      <c r="J1174" s="79">
        <f t="shared" ref="J1174:L1174" si="993">(J1102)</f>
        <v>8000</v>
      </c>
      <c r="K1174" s="79">
        <f t="shared" si="993"/>
        <v>2000</v>
      </c>
      <c r="L1174" s="79">
        <f t="shared" si="993"/>
        <v>1</v>
      </c>
      <c r="M1174" s="78"/>
      <c r="N1174" s="78"/>
      <c r="O1174" s="78"/>
      <c r="P1174" s="78"/>
      <c r="Q1174" s="78"/>
      <c r="R1174" s="78"/>
      <c r="S1174" s="78"/>
      <c r="T1174" s="117">
        <f>((J1174-O1169)^2 + (K1174-P1169)^2 + (L1174-Q1169)^2) ^ (-1/(2-1))</f>
        <v>3.9094703347902532E-8</v>
      </c>
      <c r="U1174" s="117">
        <f>((J1174-O1170)^2 + (K1174-P1170)^2 + (L1174-Q1170)^2) ^ (-1/(2-1))</f>
        <v>1.7021890601157741E-6</v>
      </c>
      <c r="V1174" s="117">
        <f>((J1174-O1171)^2 + (K1174-P1171)^2 + (L1174-Q1171)^2) ^ (-1/(2-1))</f>
        <v>1.5629600620691476E-8</v>
      </c>
      <c r="W1174" s="117">
        <f t="shared" si="985"/>
        <v>1.7569133640843681E-6</v>
      </c>
      <c r="X1174" s="78"/>
      <c r="Y1174" s="122">
        <f t="shared" si="986"/>
        <v>2.2251924395985858E-2</v>
      </c>
      <c r="Z1174" s="122">
        <f t="shared" si="987"/>
        <v>0.96885201906520069</v>
      </c>
      <c r="AA1174" s="123">
        <f t="shared" si="988"/>
        <v>8.8960565388134481E-3</v>
      </c>
    </row>
    <row r="1175" spans="9:27" x14ac:dyDescent="0.25">
      <c r="I1175" s="78"/>
      <c r="J1175" s="79">
        <f t="shared" ref="J1175:L1175" si="994">(J1103)</f>
        <v>3000</v>
      </c>
      <c r="K1175" s="79">
        <f t="shared" si="994"/>
        <v>2000</v>
      </c>
      <c r="L1175" s="79">
        <f t="shared" si="994"/>
        <v>2</v>
      </c>
      <c r="M1175" s="78"/>
      <c r="N1175" s="78"/>
      <c r="O1175" s="78"/>
      <c r="P1175" s="78"/>
      <c r="Q1175" s="78"/>
      <c r="R1175" s="78"/>
      <c r="S1175" s="78"/>
      <c r="T1175" s="117">
        <f>((J1175-O1169)^2 + (K1175-P1169)^2 + (L1175-Q1169)^2) ^ (-1/(2-1))</f>
        <v>2.449722406969713E-7</v>
      </c>
      <c r="U1175" s="117">
        <f>((J1175-O1170)^2 + (K1175-P1170)^2 + (L1175-Q1170)^2) ^ (-1/(2-1))</f>
        <v>4.3992727247492834E-8</v>
      </c>
      <c r="V1175" s="117">
        <f>((J1175-O1171)^2 + (K1175-P1171)^2 + (L1175-Q1171)^2) ^ (-1/(2-1))</f>
        <v>1.1118672245660068E-7</v>
      </c>
      <c r="W1175" s="117">
        <f t="shared" si="985"/>
        <v>4.0015169040106479E-7</v>
      </c>
      <c r="X1175" s="78"/>
      <c r="Y1175" s="122">
        <f t="shared" si="986"/>
        <v>0.6121984401751247</v>
      </c>
      <c r="Z1175" s="122">
        <f t="shared" si="987"/>
        <v>0.10994012596423051</v>
      </c>
      <c r="AA1175" s="123">
        <f t="shared" si="988"/>
        <v>0.27786143386064482</v>
      </c>
    </row>
    <row r="1176" spans="9:27" x14ac:dyDescent="0.25">
      <c r="I1176" s="78"/>
      <c r="J1176" s="79">
        <f t="shared" ref="J1176:L1176" si="995">(J1104)</f>
        <v>7000</v>
      </c>
      <c r="K1176" s="79">
        <f t="shared" si="995"/>
        <v>3000</v>
      </c>
      <c r="L1176" s="79">
        <f t="shared" si="995"/>
        <v>1</v>
      </c>
      <c r="M1176" s="78"/>
      <c r="N1176" s="78"/>
      <c r="O1176" s="78"/>
      <c r="P1176" s="78"/>
      <c r="Q1176" s="78"/>
      <c r="R1176" s="78"/>
      <c r="S1176" s="78"/>
      <c r="T1176" s="117">
        <f>((J1176-O1169)^2 + (K1176-P1169)^2 + (L1176-Q1169)^2) ^ (-1/(2-1))</f>
        <v>4.4925282228188728E-8</v>
      </c>
      <c r="U1176" s="117">
        <f>((J1176-O1170)^2 + (K1176-P1170)^2 + (L1176-Q1170)^2) ^ (-1/(2-1))</f>
        <v>1.6844206913624205E-6</v>
      </c>
      <c r="V1176" s="117">
        <f>((J1176-O1171)^2 + (K1176-P1171)^2 + (L1176-Q1171)^2) ^ (-1/(2-1))</f>
        <v>1.9975486178169087E-8</v>
      </c>
      <c r="W1176" s="117">
        <f t="shared" si="985"/>
        <v>1.7493214597687785E-6</v>
      </c>
      <c r="X1176" s="78"/>
      <c r="Y1176" s="122">
        <f t="shared" si="986"/>
        <v>2.5681547537938998E-2</v>
      </c>
      <c r="Z1176" s="122">
        <f t="shared" si="987"/>
        <v>0.96289946136318683</v>
      </c>
      <c r="AA1176" s="123">
        <f t="shared" si="988"/>
        <v>1.1418991098874075E-2</v>
      </c>
    </row>
    <row r="1177" spans="9:27" x14ac:dyDescent="0.25">
      <c r="I1177" s="78"/>
      <c r="J1177" s="79">
        <f t="shared" ref="J1177:L1177" si="996">(J1105)</f>
        <v>7000</v>
      </c>
      <c r="K1177" s="79">
        <f t="shared" si="996"/>
        <v>2000</v>
      </c>
      <c r="L1177" s="79">
        <f t="shared" si="996"/>
        <v>1</v>
      </c>
      <c r="M1177" s="78"/>
      <c r="N1177" s="78"/>
      <c r="O1177" s="78"/>
      <c r="P1177" s="78"/>
      <c r="Q1177" s="78"/>
      <c r="R1177" s="78"/>
      <c r="S1177" s="78"/>
      <c r="T1177" s="117">
        <f>((J1177-O1169)^2 + (K1177-P1169)^2 + (L1177-Q1169)^2) ^ (-1/(2-1))</f>
        <v>5.787188222677797E-8</v>
      </c>
      <c r="U1177" s="117">
        <f>((J1177-O1170)^2 + (K1177-P1170)^2 + (L1177-Q1170)^2) ^ (-1/(2-1))</f>
        <v>9.840690686628819E-7</v>
      </c>
      <c r="V1177" s="117">
        <f>((J1177-O1171)^2 + (K1177-P1171)^2 + (L1177-Q1171)^2) ^ (-1/(2-1))</f>
        <v>2.0414952329422054E-8</v>
      </c>
      <c r="W1177" s="117">
        <f t="shared" si="985"/>
        <v>1.0623559032190819E-6</v>
      </c>
      <c r="X1177" s="78"/>
      <c r="Y1177" s="122">
        <f t="shared" si="986"/>
        <v>5.447504179288537E-2</v>
      </c>
      <c r="Z1177" s="122">
        <f t="shared" si="987"/>
        <v>0.92630827925087977</v>
      </c>
      <c r="AA1177" s="123">
        <f t="shared" si="988"/>
        <v>1.9216678956234901E-2</v>
      </c>
    </row>
    <row r="1178" spans="9:27" x14ac:dyDescent="0.25">
      <c r="I1178" s="78"/>
      <c r="J1178" s="79">
        <f t="shared" ref="J1178:L1178" si="997">(J1106)</f>
        <v>10000</v>
      </c>
      <c r="K1178" s="79">
        <f t="shared" si="997"/>
        <v>2000</v>
      </c>
      <c r="L1178" s="79">
        <f t="shared" si="997"/>
        <v>1</v>
      </c>
      <c r="M1178" s="78"/>
      <c r="N1178" s="78"/>
      <c r="O1178" s="78"/>
      <c r="P1178" s="78"/>
      <c r="Q1178" s="78"/>
      <c r="R1178" s="78"/>
      <c r="S1178" s="78"/>
      <c r="T1178" s="117">
        <f>((J1178-O1169)^2 + (K1178-P1169)^2 + (L1178-Q1169)^2) ^ (-1/(2-1))</f>
        <v>2.0756516644568002E-8</v>
      </c>
      <c r="U1178" s="117">
        <f>((J1178-O1170)^2 + (K1178-P1170)^2 + (L1178-Q1170)^2) ^ (-1/(2-1))</f>
        <v>1.7451828031481635E-7</v>
      </c>
      <c r="V1178" s="117">
        <f>((J1178-O1171)^2 + (K1178-P1171)^2 + (L1178-Q1171)^2) ^ (-1/(2-1))</f>
        <v>1.0002393126797084E-8</v>
      </c>
      <c r="W1178" s="117">
        <f t="shared" si="985"/>
        <v>2.0527719008618144E-7</v>
      </c>
      <c r="X1178" s="78"/>
      <c r="Y1178" s="122">
        <f t="shared" si="986"/>
        <v>0.10111457895469926</v>
      </c>
      <c r="Z1178" s="122">
        <f t="shared" si="987"/>
        <v>0.85015914452817876</v>
      </c>
      <c r="AA1178" s="123">
        <f t="shared" si="988"/>
        <v>4.8726276517121962E-2</v>
      </c>
    </row>
    <row r="1179" spans="9:27" x14ac:dyDescent="0.25">
      <c r="I1179" s="78"/>
      <c r="J1179" s="78"/>
      <c r="K1179" s="78"/>
      <c r="L1179" s="78"/>
      <c r="M1179" s="78"/>
      <c r="N1179" s="78"/>
      <c r="O1179" s="78"/>
      <c r="P1179" s="78"/>
      <c r="Q1179" s="78"/>
      <c r="R1179" s="78"/>
      <c r="S1179" s="78"/>
      <c r="T1179" s="78"/>
      <c r="U1179" s="78"/>
      <c r="V1179" s="78"/>
      <c r="W1179" s="78"/>
      <c r="X1179" s="78"/>
      <c r="Y1179" s="78"/>
      <c r="Z1179" s="78"/>
      <c r="AA1179" s="78"/>
    </row>
    <row r="1180" spans="9:27" x14ac:dyDescent="0.25">
      <c r="I1180" s="78"/>
      <c r="J1180" s="78"/>
      <c r="K1180" s="78"/>
      <c r="L1180" s="78"/>
      <c r="M1180" s="78"/>
      <c r="N1180" s="175" t="s">
        <v>109</v>
      </c>
      <c r="O1180" s="176"/>
      <c r="P1180" s="176"/>
      <c r="Q1180" s="176"/>
      <c r="R1180" s="176"/>
      <c r="S1180" s="177"/>
      <c r="T1180" s="78"/>
      <c r="U1180" s="78"/>
      <c r="V1180" s="78"/>
      <c r="W1180" s="78"/>
      <c r="X1180" s="78"/>
      <c r="Y1180" s="78"/>
      <c r="Z1180" s="78"/>
      <c r="AA1180" s="78"/>
    </row>
    <row r="1181" spans="9:27" x14ac:dyDescent="0.25">
      <c r="I1181" s="78"/>
      <c r="J1181" s="78"/>
      <c r="K1181" s="78"/>
      <c r="L1181" s="78"/>
      <c r="M1181" s="78"/>
      <c r="N1181" s="178"/>
      <c r="O1181" s="179"/>
      <c r="P1181" s="179"/>
      <c r="Q1181" s="179"/>
      <c r="R1181" s="179"/>
      <c r="S1181" s="180"/>
      <c r="T1181" s="78"/>
      <c r="U1181" s="78"/>
      <c r="V1181" s="78"/>
      <c r="W1181" s="78"/>
      <c r="X1181" s="78"/>
      <c r="Y1181" s="78"/>
      <c r="Z1181" s="78"/>
      <c r="AA1181" s="78"/>
    </row>
    <row r="1185" spans="9:37" x14ac:dyDescent="0.25">
      <c r="I1185" s="118" t="s">
        <v>202</v>
      </c>
      <c r="J1185" s="90"/>
      <c r="K1185" s="90"/>
      <c r="L1185" s="90"/>
      <c r="M1185" s="90"/>
      <c r="N1185" s="90"/>
      <c r="O1185" s="90"/>
      <c r="P1185" s="90"/>
      <c r="Q1185" s="90"/>
      <c r="R1185" s="90"/>
      <c r="S1185" s="90"/>
      <c r="T1185" s="90"/>
      <c r="U1185" s="90"/>
      <c r="V1185" s="90"/>
      <c r="W1185" s="90"/>
      <c r="X1185" s="90"/>
      <c r="Y1185" s="90"/>
      <c r="Z1185" s="90"/>
      <c r="AA1185" s="90"/>
      <c r="AB1185" s="90"/>
      <c r="AC1185" s="90"/>
      <c r="AD1185" s="90"/>
      <c r="AE1185" s="90"/>
      <c r="AF1185" s="90"/>
      <c r="AG1185" s="90"/>
      <c r="AH1185" s="90"/>
      <c r="AI1185" s="90"/>
      <c r="AJ1185" s="90"/>
      <c r="AK1185" s="90"/>
    </row>
    <row r="1186" spans="9:37" x14ac:dyDescent="0.25">
      <c r="I1186" s="118" t="s">
        <v>203</v>
      </c>
      <c r="J1186" s="90"/>
      <c r="K1186" s="90"/>
      <c r="L1186" s="90"/>
      <c r="M1186" s="90"/>
      <c r="N1186" s="90"/>
      <c r="O1186" s="90"/>
      <c r="P1186" s="90"/>
      <c r="Q1186" s="90"/>
      <c r="R1186" s="90"/>
      <c r="S1186" s="90"/>
      <c r="T1186" s="90"/>
      <c r="U1186" s="90"/>
      <c r="V1186" s="90"/>
      <c r="W1186" s="90"/>
      <c r="X1186" s="90"/>
      <c r="Y1186" s="90"/>
      <c r="Z1186" s="90"/>
      <c r="AA1186" s="90"/>
      <c r="AB1186" s="90"/>
      <c r="AC1186" s="90"/>
      <c r="AD1186" s="90"/>
      <c r="AE1186" s="90"/>
      <c r="AF1186" s="90"/>
      <c r="AG1186" s="90"/>
      <c r="AH1186" s="90"/>
      <c r="AI1186" s="90"/>
      <c r="AJ1186" s="90"/>
      <c r="AK1186" s="90"/>
    </row>
    <row r="1187" spans="9:37" x14ac:dyDescent="0.25">
      <c r="I1187" s="90"/>
      <c r="J1187" s="90"/>
      <c r="K1187" s="90"/>
      <c r="L1187" s="90"/>
      <c r="M1187" s="90"/>
      <c r="N1187" s="91"/>
      <c r="O1187" s="163" t="s">
        <v>97</v>
      </c>
      <c r="P1187" s="164"/>
      <c r="Q1187" s="165"/>
      <c r="R1187" s="90"/>
      <c r="S1187" s="90"/>
      <c r="T1187" s="163" t="s">
        <v>47</v>
      </c>
      <c r="U1187" s="164"/>
      <c r="V1187" s="165"/>
      <c r="W1187" s="90"/>
      <c r="X1187" s="91"/>
      <c r="Y1187" s="163" t="s">
        <v>98</v>
      </c>
      <c r="Z1187" s="164"/>
      <c r="AA1187" s="165"/>
      <c r="AB1187" s="90"/>
      <c r="AC1187" s="91"/>
      <c r="AD1187" s="163" t="s">
        <v>98</v>
      </c>
      <c r="AE1187" s="164"/>
      <c r="AF1187" s="165"/>
      <c r="AG1187" s="90"/>
      <c r="AH1187" s="92"/>
      <c r="AI1187" s="163" t="s">
        <v>98</v>
      </c>
      <c r="AJ1187" s="164"/>
      <c r="AK1187" s="165"/>
    </row>
    <row r="1188" spans="9:37" x14ac:dyDescent="0.25">
      <c r="I1188" s="90"/>
      <c r="J1188" s="181" t="s">
        <v>92</v>
      </c>
      <c r="K1188" s="182"/>
      <c r="L1188" s="183"/>
      <c r="M1188" s="90"/>
      <c r="N1188" s="91"/>
      <c r="O1188" s="103" t="s">
        <v>38</v>
      </c>
      <c r="P1188" s="103" t="s">
        <v>39</v>
      </c>
      <c r="Q1188" s="103" t="s">
        <v>41</v>
      </c>
      <c r="R1188" s="90"/>
      <c r="S1188" s="90"/>
      <c r="T1188" s="106" t="s">
        <v>48</v>
      </c>
      <c r="U1188" s="106" t="s">
        <v>49</v>
      </c>
      <c r="V1188" s="106" t="s">
        <v>50</v>
      </c>
      <c r="W1188" s="90"/>
      <c r="X1188" s="103" t="s">
        <v>38</v>
      </c>
      <c r="Y1188" s="103" t="s">
        <v>99</v>
      </c>
      <c r="Z1188" s="103" t="s">
        <v>102</v>
      </c>
      <c r="AA1188" s="103" t="s">
        <v>103</v>
      </c>
      <c r="AB1188" s="90"/>
      <c r="AC1188" s="106" t="s">
        <v>39</v>
      </c>
      <c r="AD1188" s="106" t="s">
        <v>104</v>
      </c>
      <c r="AE1188" s="106" t="s">
        <v>100</v>
      </c>
      <c r="AF1188" s="106" t="s">
        <v>105</v>
      </c>
      <c r="AG1188" s="90"/>
      <c r="AH1188" s="106" t="s">
        <v>41</v>
      </c>
      <c r="AI1188" s="106" t="s">
        <v>106</v>
      </c>
      <c r="AJ1188" s="106" t="s">
        <v>107</v>
      </c>
      <c r="AK1188" s="106" t="s">
        <v>101</v>
      </c>
    </row>
    <row r="1189" spans="9:37" x14ac:dyDescent="0.25">
      <c r="I1189" s="90"/>
      <c r="J1189" s="94">
        <f>(Y1169)</f>
        <v>9.6344548199079283E-2</v>
      </c>
      <c r="K1189" s="94">
        <f t="shared" ref="K1189:K1198" si="998">(Z1169)</f>
        <v>0.84244134339826127</v>
      </c>
      <c r="L1189" s="94">
        <f>(AA1169)</f>
        <v>6.1214108402659437E-2</v>
      </c>
      <c r="M1189" s="98"/>
      <c r="N1189" s="91"/>
      <c r="O1189" s="95">
        <f>(J1189^2)</f>
        <v>9.2822719676847118E-3</v>
      </c>
      <c r="P1189" s="95">
        <f t="shared" ref="P1189:P1198" si="999">(K1189^2)</f>
        <v>0.70970741706666718</v>
      </c>
      <c r="Q1189" s="95">
        <f t="shared" ref="Q1189:Q1198" si="1000">(L1189^2)</f>
        <v>3.7471670675325408E-3</v>
      </c>
      <c r="R1189" s="90"/>
      <c r="S1189" s="90"/>
      <c r="T1189" s="93">
        <f>(J1169)</f>
        <v>8000</v>
      </c>
      <c r="U1189" s="93">
        <f t="shared" ref="U1189:U1198" si="1001">(K1169)</f>
        <v>5000</v>
      </c>
      <c r="V1189" s="93">
        <f t="shared" ref="V1189:V1198" si="1002">(L1169)</f>
        <v>1</v>
      </c>
      <c r="W1189" s="90"/>
      <c r="X1189" s="95">
        <f>(O1189)</f>
        <v>9.2822719676847118E-3</v>
      </c>
      <c r="Y1189" s="96">
        <f>(X1189*T1189)</f>
        <v>74.2581757414777</v>
      </c>
      <c r="Z1189" s="96">
        <f>(X1189*U1189)</f>
        <v>46.411359838423557</v>
      </c>
      <c r="AA1189" s="96">
        <f>(X1189*V1189)</f>
        <v>9.2822719676847118E-3</v>
      </c>
      <c r="AB1189" s="90"/>
      <c r="AC1189" s="94">
        <f>(P1189)</f>
        <v>0.70970741706666718</v>
      </c>
      <c r="AD1189" s="97">
        <f>(AC1189*T1189)</f>
        <v>5677.6593365333374</v>
      </c>
      <c r="AE1189" s="97">
        <f>(AC1189*U1189)</f>
        <v>3548.5370853333361</v>
      </c>
      <c r="AF1189" s="97">
        <f>(AC1189*V1189)</f>
        <v>0.70970741706666718</v>
      </c>
      <c r="AG1189" s="90"/>
      <c r="AH1189" s="95">
        <f>(Q1189)</f>
        <v>3.7471670675325408E-3</v>
      </c>
      <c r="AI1189" s="95">
        <f>(AH1189*T1189)</f>
        <v>29.977336540260325</v>
      </c>
      <c r="AJ1189" s="95">
        <f>(AH1189*U1189)</f>
        <v>18.735835337662703</v>
      </c>
      <c r="AK1189" s="95">
        <f>(V1189*AH1189)</f>
        <v>3.7471670675325408E-3</v>
      </c>
    </row>
    <row r="1190" spans="9:37" x14ac:dyDescent="0.25">
      <c r="I1190" s="90"/>
      <c r="J1190" s="94">
        <f t="shared" ref="J1190:J1198" si="1003">(Y1170)</f>
        <v>0.44986964496195853</v>
      </c>
      <c r="K1190" s="94">
        <f t="shared" si="998"/>
        <v>0.30340985073195553</v>
      </c>
      <c r="L1190" s="94">
        <f t="shared" ref="L1190:L1198" si="1004">(AA1170)</f>
        <v>0.24672050430608594</v>
      </c>
      <c r="M1190" s="98"/>
      <c r="N1190" s="91"/>
      <c r="O1190" s="95">
        <f t="shared" ref="O1190:O1198" si="1005">(J1190^2)</f>
        <v>0.20238269745819862</v>
      </c>
      <c r="P1190" s="95">
        <f t="shared" si="999"/>
        <v>9.2057537521187532E-2</v>
      </c>
      <c r="Q1190" s="95">
        <f t="shared" si="1000"/>
        <v>6.0871007245049374E-2</v>
      </c>
      <c r="R1190" s="90"/>
      <c r="S1190" s="90"/>
      <c r="T1190" s="93">
        <f t="shared" ref="T1190:T1198" si="1006">(J1170)</f>
        <v>4000</v>
      </c>
      <c r="U1190" s="93">
        <f t="shared" si="1001"/>
        <v>3000</v>
      </c>
      <c r="V1190" s="93">
        <f t="shared" si="1002"/>
        <v>1</v>
      </c>
      <c r="W1190" s="90"/>
      <c r="X1190" s="95">
        <f t="shared" ref="X1190:X1198" si="1007">(O1190)</f>
        <v>0.20238269745819862</v>
      </c>
      <c r="Y1190" s="96">
        <f t="shared" ref="Y1190:Y1198" si="1008">(X1190*T1190)</f>
        <v>809.53078983279443</v>
      </c>
      <c r="Z1190" s="96">
        <f t="shared" ref="Z1190:Z1198" si="1009">(X1190*U1190)</f>
        <v>607.14809237459588</v>
      </c>
      <c r="AA1190" s="96">
        <f t="shared" ref="AA1190:AA1198" si="1010">(X1190*V1190)</f>
        <v>0.20238269745819862</v>
      </c>
      <c r="AB1190" s="90"/>
      <c r="AC1190" s="94">
        <f t="shared" ref="AC1190:AC1198" si="1011">(P1190)</f>
        <v>9.2057537521187532E-2</v>
      </c>
      <c r="AD1190" s="97">
        <f t="shared" ref="AD1190:AD1198" si="1012">(AC1190*T1190)</f>
        <v>368.23015008475011</v>
      </c>
      <c r="AE1190" s="97">
        <f t="shared" ref="AE1190:AE1198" si="1013">(AC1190*U1190)</f>
        <v>276.17261256356261</v>
      </c>
      <c r="AF1190" s="97">
        <f t="shared" ref="AF1190:AF1198" si="1014">(AC1190*V1190)</f>
        <v>9.2057537521187532E-2</v>
      </c>
      <c r="AG1190" s="90"/>
      <c r="AH1190" s="95">
        <f t="shared" ref="AH1190:AH1198" si="1015">(Q1190)</f>
        <v>6.0871007245049374E-2</v>
      </c>
      <c r="AI1190" s="95">
        <f t="shared" ref="AI1190:AI1198" si="1016">(AH1190*T1190)</f>
        <v>243.48402898019751</v>
      </c>
      <c r="AJ1190" s="95">
        <f t="shared" ref="AJ1190:AJ1197" si="1017">(AH1190*U1190)</f>
        <v>182.61302173514812</v>
      </c>
      <c r="AK1190" s="95">
        <f t="shared" ref="AK1190:AK1198" si="1018">(V1190*AH1190)</f>
        <v>6.0871007245049374E-2</v>
      </c>
    </row>
    <row r="1191" spans="9:37" x14ac:dyDescent="0.25">
      <c r="I1191" s="90"/>
      <c r="J1191" s="94">
        <f t="shared" si="1003"/>
        <v>0.47262089825797715</v>
      </c>
      <c r="K1191" s="94">
        <f t="shared" si="998"/>
        <v>0.40102263682625805</v>
      </c>
      <c r="L1191" s="94">
        <f t="shared" si="1004"/>
        <v>0.12635646491576483</v>
      </c>
      <c r="M1191" s="98"/>
      <c r="N1191" s="91"/>
      <c r="O1191" s="95">
        <f t="shared" si="1005"/>
        <v>0.2233705134701772</v>
      </c>
      <c r="P1191" s="95">
        <f t="shared" si="999"/>
        <v>0.16081915524708487</v>
      </c>
      <c r="Q1191" s="95">
        <f t="shared" si="1000"/>
        <v>1.5965956226008906E-2</v>
      </c>
      <c r="R1191" s="90"/>
      <c r="S1191" s="90"/>
      <c r="T1191" s="93">
        <f t="shared" si="1006"/>
        <v>5000</v>
      </c>
      <c r="U1191" s="93">
        <f t="shared" si="1001"/>
        <v>2000</v>
      </c>
      <c r="V1191" s="93">
        <f t="shared" si="1002"/>
        <v>1</v>
      </c>
      <c r="W1191" s="90"/>
      <c r="X1191" s="95">
        <f t="shared" si="1007"/>
        <v>0.2233705134701772</v>
      </c>
      <c r="Y1191" s="96">
        <f t="shared" si="1008"/>
        <v>1116.8525673508859</v>
      </c>
      <c r="Z1191" s="96">
        <f t="shared" si="1009"/>
        <v>446.7410269403544</v>
      </c>
      <c r="AA1191" s="96">
        <f t="shared" si="1010"/>
        <v>0.2233705134701772</v>
      </c>
      <c r="AB1191" s="90"/>
      <c r="AC1191" s="94">
        <f t="shared" si="1011"/>
        <v>0.16081915524708487</v>
      </c>
      <c r="AD1191" s="97">
        <f t="shared" si="1012"/>
        <v>804.09577623542441</v>
      </c>
      <c r="AE1191" s="97">
        <f t="shared" si="1013"/>
        <v>321.63831049416973</v>
      </c>
      <c r="AF1191" s="97">
        <f t="shared" si="1014"/>
        <v>0.16081915524708487</v>
      </c>
      <c r="AG1191" s="90"/>
      <c r="AH1191" s="95">
        <f t="shared" si="1015"/>
        <v>1.5965956226008906E-2</v>
      </c>
      <c r="AI1191" s="95">
        <f t="shared" si="1016"/>
        <v>79.829781130044523</v>
      </c>
      <c r="AJ1191" s="95">
        <f t="shared" si="1017"/>
        <v>31.931912452017812</v>
      </c>
      <c r="AK1191" s="95">
        <f t="shared" si="1018"/>
        <v>1.5965956226008906E-2</v>
      </c>
    </row>
    <row r="1192" spans="9:37" x14ac:dyDescent="0.25">
      <c r="I1192" s="90"/>
      <c r="J1192" s="94">
        <f t="shared" si="1003"/>
        <v>0.60655481685688173</v>
      </c>
      <c r="K1192" s="94">
        <f t="shared" si="998"/>
        <v>4.7783126471710201E-2</v>
      </c>
      <c r="L1192" s="94">
        <f t="shared" si="1004"/>
        <v>0.34566205667140798</v>
      </c>
      <c r="M1192" s="98"/>
      <c r="N1192" s="91"/>
      <c r="O1192" s="95">
        <f t="shared" si="1005"/>
        <v>0.36790874585228533</v>
      </c>
      <c r="P1192" s="95">
        <f t="shared" si="999"/>
        <v>2.2832271754114519E-3</v>
      </c>
      <c r="Q1192" s="95">
        <f t="shared" si="1000"/>
        <v>0.11948225742230766</v>
      </c>
      <c r="R1192" s="90"/>
      <c r="S1192" s="90"/>
      <c r="T1192" s="93">
        <f t="shared" si="1006"/>
        <v>2000</v>
      </c>
      <c r="U1192" s="93">
        <f t="shared" si="1001"/>
        <v>1000</v>
      </c>
      <c r="V1192" s="93">
        <f t="shared" si="1002"/>
        <v>1</v>
      </c>
      <c r="W1192" s="90"/>
      <c r="X1192" s="95">
        <f t="shared" si="1007"/>
        <v>0.36790874585228533</v>
      </c>
      <c r="Y1192" s="96">
        <f t="shared" si="1008"/>
        <v>735.81749170457067</v>
      </c>
      <c r="Z1192" s="96">
        <f t="shared" si="1009"/>
        <v>367.90874585228534</v>
      </c>
      <c r="AA1192" s="96">
        <f t="shared" si="1010"/>
        <v>0.36790874585228533</v>
      </c>
      <c r="AB1192" s="90"/>
      <c r="AC1192" s="94">
        <f t="shared" si="1011"/>
        <v>2.2832271754114519E-3</v>
      </c>
      <c r="AD1192" s="97">
        <f t="shared" si="1012"/>
        <v>4.5664543508229043</v>
      </c>
      <c r="AE1192" s="97">
        <f t="shared" si="1013"/>
        <v>2.2832271754114521</v>
      </c>
      <c r="AF1192" s="97">
        <f t="shared" si="1014"/>
        <v>2.2832271754114519E-3</v>
      </c>
      <c r="AG1192" s="90"/>
      <c r="AH1192" s="95">
        <f t="shared" si="1015"/>
        <v>0.11948225742230766</v>
      </c>
      <c r="AI1192" s="95">
        <f t="shared" si="1016"/>
        <v>238.96451484461531</v>
      </c>
      <c r="AJ1192" s="95">
        <f t="shared" si="1017"/>
        <v>119.48225742230765</v>
      </c>
      <c r="AK1192" s="95">
        <f t="shared" si="1018"/>
        <v>0.11948225742230766</v>
      </c>
    </row>
    <row r="1193" spans="9:37" x14ac:dyDescent="0.25">
      <c r="I1193" s="90"/>
      <c r="J1193" s="94">
        <f t="shared" si="1003"/>
        <v>2.0194351215109319E-2</v>
      </c>
      <c r="K1193" s="94">
        <f t="shared" si="998"/>
        <v>4.6433702492056405E-3</v>
      </c>
      <c r="L1193" s="94">
        <f t="shared" si="1004"/>
        <v>0.97516227853568493</v>
      </c>
      <c r="M1193" s="98"/>
      <c r="N1193" s="91"/>
      <c r="O1193" s="95">
        <f t="shared" si="1005"/>
        <v>4.078118209991872E-4</v>
      </c>
      <c r="P1193" s="95">
        <f t="shared" si="999"/>
        <v>2.1560887271208051E-5</v>
      </c>
      <c r="Q1193" s="95">
        <f t="shared" si="1000"/>
        <v>0.95094146947890879</v>
      </c>
      <c r="R1193" s="90"/>
      <c r="S1193" s="90"/>
      <c r="T1193" s="93">
        <f t="shared" si="1006"/>
        <v>500</v>
      </c>
      <c r="U1193" s="93">
        <f t="shared" si="1001"/>
        <v>2000</v>
      </c>
      <c r="V1193" s="93">
        <f t="shared" si="1002"/>
        <v>1</v>
      </c>
      <c r="W1193" s="90"/>
      <c r="X1193" s="95">
        <f t="shared" si="1007"/>
        <v>4.078118209991872E-4</v>
      </c>
      <c r="Y1193" s="96">
        <f t="shared" si="1008"/>
        <v>0.20390591049959361</v>
      </c>
      <c r="Z1193" s="96">
        <f t="shared" si="1009"/>
        <v>0.81562364199837445</v>
      </c>
      <c r="AA1193" s="96">
        <f t="shared" si="1010"/>
        <v>4.078118209991872E-4</v>
      </c>
      <c r="AB1193" s="90"/>
      <c r="AC1193" s="94">
        <f t="shared" si="1011"/>
        <v>2.1560887271208051E-5</v>
      </c>
      <c r="AD1193" s="97">
        <f t="shared" si="1012"/>
        <v>1.0780443635604025E-2</v>
      </c>
      <c r="AE1193" s="97">
        <f t="shared" si="1013"/>
        <v>4.31217745424161E-2</v>
      </c>
      <c r="AF1193" s="97">
        <f t="shared" si="1014"/>
        <v>2.1560887271208051E-5</v>
      </c>
      <c r="AG1193" s="90"/>
      <c r="AH1193" s="95">
        <f t="shared" si="1015"/>
        <v>0.95094146947890879</v>
      </c>
      <c r="AI1193" s="95">
        <f t="shared" si="1016"/>
        <v>475.47073473945437</v>
      </c>
      <c r="AJ1193" s="95">
        <f t="shared" si="1017"/>
        <v>1901.8829389578175</v>
      </c>
      <c r="AK1193" s="95">
        <f t="shared" si="1018"/>
        <v>0.95094146947890879</v>
      </c>
    </row>
    <row r="1194" spans="9:37" x14ac:dyDescent="0.25">
      <c r="I1194" s="90"/>
      <c r="J1194" s="94">
        <f t="shared" si="1003"/>
        <v>2.2251924395985858E-2</v>
      </c>
      <c r="K1194" s="94">
        <f t="shared" si="998"/>
        <v>0.96885201906520069</v>
      </c>
      <c r="L1194" s="94">
        <f t="shared" si="1004"/>
        <v>8.8960565388134481E-3</v>
      </c>
      <c r="M1194" s="98"/>
      <c r="N1194" s="91"/>
      <c r="O1194" s="95">
        <f t="shared" si="1005"/>
        <v>4.9514813932467056E-4</v>
      </c>
      <c r="P1194" s="95">
        <f t="shared" si="999"/>
        <v>0.93867423484671597</v>
      </c>
      <c r="Q1194" s="95">
        <f t="shared" si="1000"/>
        <v>7.9139821941765507E-5</v>
      </c>
      <c r="R1194" s="90"/>
      <c r="S1194" s="90"/>
      <c r="T1194" s="93">
        <f t="shared" si="1006"/>
        <v>8000</v>
      </c>
      <c r="U1194" s="93">
        <f t="shared" si="1001"/>
        <v>2000</v>
      </c>
      <c r="V1194" s="93">
        <f t="shared" si="1002"/>
        <v>1</v>
      </c>
      <c r="W1194" s="90"/>
      <c r="X1194" s="95">
        <f t="shared" si="1007"/>
        <v>4.9514813932467056E-4</v>
      </c>
      <c r="Y1194" s="96">
        <f t="shared" si="1008"/>
        <v>3.9611851145973644</v>
      </c>
      <c r="Z1194" s="96">
        <f t="shared" si="1009"/>
        <v>0.99029627864934111</v>
      </c>
      <c r="AA1194" s="96">
        <f t="shared" si="1010"/>
        <v>4.9514813932467056E-4</v>
      </c>
      <c r="AB1194" s="90"/>
      <c r="AC1194" s="94">
        <f t="shared" si="1011"/>
        <v>0.93867423484671597</v>
      </c>
      <c r="AD1194" s="97">
        <f t="shared" si="1012"/>
        <v>7509.3938787737279</v>
      </c>
      <c r="AE1194" s="97">
        <f t="shared" si="1013"/>
        <v>1877.348469693432</v>
      </c>
      <c r="AF1194" s="97">
        <f t="shared" si="1014"/>
        <v>0.93867423484671597</v>
      </c>
      <c r="AG1194" s="90"/>
      <c r="AH1194" s="95">
        <f t="shared" si="1015"/>
        <v>7.9139821941765507E-5</v>
      </c>
      <c r="AI1194" s="95">
        <f t="shared" si="1016"/>
        <v>0.6331185755341241</v>
      </c>
      <c r="AJ1194" s="95">
        <f t="shared" si="1017"/>
        <v>0.15827964388353102</v>
      </c>
      <c r="AK1194" s="95">
        <f t="shared" si="1018"/>
        <v>7.9139821941765507E-5</v>
      </c>
    </row>
    <row r="1195" spans="9:37" x14ac:dyDescent="0.25">
      <c r="I1195" s="90"/>
      <c r="J1195" s="94">
        <f t="shared" si="1003"/>
        <v>0.6121984401751247</v>
      </c>
      <c r="K1195" s="94">
        <f t="shared" si="998"/>
        <v>0.10994012596423051</v>
      </c>
      <c r="L1195" s="94">
        <f t="shared" si="1004"/>
        <v>0.27786143386064482</v>
      </c>
      <c r="M1195" s="98"/>
      <c r="N1195" s="91"/>
      <c r="O1195" s="95">
        <f t="shared" si="1005"/>
        <v>0.37478693015285575</v>
      </c>
      <c r="P1195" s="95">
        <f t="shared" si="999"/>
        <v>1.2086831297030873E-2</v>
      </c>
      <c r="Q1195" s="95">
        <f t="shared" si="1000"/>
        <v>7.7206976427093496E-2</v>
      </c>
      <c r="R1195" s="90"/>
      <c r="S1195" s="90"/>
      <c r="T1195" s="93">
        <f t="shared" si="1006"/>
        <v>3000</v>
      </c>
      <c r="U1195" s="93">
        <f t="shared" si="1001"/>
        <v>2000</v>
      </c>
      <c r="V1195" s="93">
        <f t="shared" si="1002"/>
        <v>2</v>
      </c>
      <c r="W1195" s="90"/>
      <c r="X1195" s="95">
        <f t="shared" si="1007"/>
        <v>0.37478693015285575</v>
      </c>
      <c r="Y1195" s="96">
        <f t="shared" si="1008"/>
        <v>1124.3607904585672</v>
      </c>
      <c r="Z1195" s="96">
        <f t="shared" si="1009"/>
        <v>749.57386030571149</v>
      </c>
      <c r="AA1195" s="96">
        <f t="shared" si="1010"/>
        <v>0.74957386030571149</v>
      </c>
      <c r="AB1195" s="90"/>
      <c r="AC1195" s="94">
        <f t="shared" si="1011"/>
        <v>1.2086831297030873E-2</v>
      </c>
      <c r="AD1195" s="97">
        <f t="shared" si="1012"/>
        <v>36.260493891092622</v>
      </c>
      <c r="AE1195" s="97">
        <f t="shared" si="1013"/>
        <v>24.173662594061746</v>
      </c>
      <c r="AF1195" s="97">
        <f t="shared" si="1014"/>
        <v>2.4173662594061746E-2</v>
      </c>
      <c r="AG1195" s="90"/>
      <c r="AH1195" s="95">
        <f t="shared" si="1015"/>
        <v>7.7206976427093496E-2</v>
      </c>
      <c r="AI1195" s="95">
        <f t="shared" si="1016"/>
        <v>231.6209292812805</v>
      </c>
      <c r="AJ1195" s="95">
        <f t="shared" si="1017"/>
        <v>154.41395285418699</v>
      </c>
      <c r="AK1195" s="95">
        <f t="shared" si="1018"/>
        <v>0.15441395285418699</v>
      </c>
    </row>
    <row r="1196" spans="9:37" x14ac:dyDescent="0.25">
      <c r="I1196" s="90"/>
      <c r="J1196" s="94">
        <f t="shared" si="1003"/>
        <v>2.5681547537938998E-2</v>
      </c>
      <c r="K1196" s="94">
        <f t="shared" si="998"/>
        <v>0.96289946136318683</v>
      </c>
      <c r="L1196" s="94">
        <f t="shared" si="1004"/>
        <v>1.1418991098874075E-2</v>
      </c>
      <c r="M1196" s="98"/>
      <c r="N1196" s="91"/>
      <c r="O1196" s="95">
        <f t="shared" si="1005"/>
        <v>6.5954188394342056E-4</v>
      </c>
      <c r="P1196" s="95">
        <f t="shared" si="999"/>
        <v>0.92717537269351535</v>
      </c>
      <c r="Q1196" s="95">
        <f t="shared" si="1000"/>
        <v>1.3039335771616536E-4</v>
      </c>
      <c r="R1196" s="90"/>
      <c r="S1196" s="90"/>
      <c r="T1196" s="93">
        <f t="shared" si="1006"/>
        <v>7000</v>
      </c>
      <c r="U1196" s="93">
        <f t="shared" si="1001"/>
        <v>3000</v>
      </c>
      <c r="V1196" s="93">
        <f t="shared" si="1002"/>
        <v>1</v>
      </c>
      <c r="W1196" s="90"/>
      <c r="X1196" s="95">
        <f t="shared" si="1007"/>
        <v>6.5954188394342056E-4</v>
      </c>
      <c r="Y1196" s="96">
        <f t="shared" si="1008"/>
        <v>4.6167931876039443</v>
      </c>
      <c r="Z1196" s="96">
        <f t="shared" si="1009"/>
        <v>1.9786256518302616</v>
      </c>
      <c r="AA1196" s="96">
        <f t="shared" si="1010"/>
        <v>6.5954188394342056E-4</v>
      </c>
      <c r="AB1196" s="90"/>
      <c r="AC1196" s="94">
        <f t="shared" si="1011"/>
        <v>0.92717537269351535</v>
      </c>
      <c r="AD1196" s="97">
        <f t="shared" si="1012"/>
        <v>6490.2276088546078</v>
      </c>
      <c r="AE1196" s="97">
        <f t="shared" si="1013"/>
        <v>2781.526118080546</v>
      </c>
      <c r="AF1196" s="97">
        <f t="shared" si="1014"/>
        <v>0.92717537269351535</v>
      </c>
      <c r="AG1196" s="90"/>
      <c r="AH1196" s="95">
        <f t="shared" si="1015"/>
        <v>1.3039335771616536E-4</v>
      </c>
      <c r="AI1196" s="95">
        <f t="shared" si="1016"/>
        <v>0.91275350401315758</v>
      </c>
      <c r="AJ1196" s="95">
        <f t="shared" si="1017"/>
        <v>0.39118007314849607</v>
      </c>
      <c r="AK1196" s="95">
        <f t="shared" si="1018"/>
        <v>1.3039335771616536E-4</v>
      </c>
    </row>
    <row r="1197" spans="9:37" x14ac:dyDescent="0.25">
      <c r="I1197" s="90"/>
      <c r="J1197" s="94">
        <f t="shared" si="1003"/>
        <v>5.447504179288537E-2</v>
      </c>
      <c r="K1197" s="94">
        <f t="shared" si="998"/>
        <v>0.92630827925087977</v>
      </c>
      <c r="L1197" s="94">
        <f t="shared" si="1004"/>
        <v>1.9216678956234901E-2</v>
      </c>
      <c r="M1197" s="98"/>
      <c r="N1197" s="91"/>
      <c r="O1197" s="95">
        <f t="shared" si="1005"/>
        <v>2.9675301783366075E-3</v>
      </c>
      <c r="P1197" s="95">
        <f t="shared" si="999"/>
        <v>0.85804702820872591</v>
      </c>
      <c r="Q1197" s="95">
        <f t="shared" si="1000"/>
        <v>3.6928075010700129E-4</v>
      </c>
      <c r="R1197" s="90"/>
      <c r="S1197" s="90"/>
      <c r="T1197" s="93">
        <f t="shared" si="1006"/>
        <v>7000</v>
      </c>
      <c r="U1197" s="93">
        <f t="shared" si="1001"/>
        <v>2000</v>
      </c>
      <c r="V1197" s="93">
        <f t="shared" si="1002"/>
        <v>1</v>
      </c>
      <c r="W1197" s="90"/>
      <c r="X1197" s="95">
        <f t="shared" si="1007"/>
        <v>2.9675301783366075E-3</v>
      </c>
      <c r="Y1197" s="96">
        <f t="shared" si="1008"/>
        <v>20.772711248356252</v>
      </c>
      <c r="Z1197" s="96">
        <f t="shared" si="1009"/>
        <v>5.9350603566732154</v>
      </c>
      <c r="AA1197" s="96">
        <f t="shared" si="1010"/>
        <v>2.9675301783366075E-3</v>
      </c>
      <c r="AB1197" s="90"/>
      <c r="AC1197" s="94">
        <f t="shared" si="1011"/>
        <v>0.85804702820872591</v>
      </c>
      <c r="AD1197" s="97">
        <f t="shared" si="1012"/>
        <v>6006.3291974610811</v>
      </c>
      <c r="AE1197" s="97">
        <f t="shared" si="1013"/>
        <v>1716.0940564174518</v>
      </c>
      <c r="AF1197" s="97">
        <f t="shared" si="1014"/>
        <v>0.85804702820872591</v>
      </c>
      <c r="AG1197" s="90"/>
      <c r="AH1197" s="95">
        <f t="shared" si="1015"/>
        <v>3.6928075010700129E-4</v>
      </c>
      <c r="AI1197" s="95">
        <f t="shared" si="1016"/>
        <v>2.5849652507490091</v>
      </c>
      <c r="AJ1197" s="95">
        <f t="shared" si="1017"/>
        <v>0.73856150021400258</v>
      </c>
      <c r="AK1197" s="95">
        <f t="shared" si="1018"/>
        <v>3.6928075010700129E-4</v>
      </c>
    </row>
    <row r="1198" spans="9:37" x14ac:dyDescent="0.25">
      <c r="I1198" s="90"/>
      <c r="J1198" s="94">
        <f t="shared" si="1003"/>
        <v>0.10111457895469926</v>
      </c>
      <c r="K1198" s="94">
        <f t="shared" si="998"/>
        <v>0.85015914452817876</v>
      </c>
      <c r="L1198" s="94">
        <f t="shared" si="1004"/>
        <v>4.8726276517121962E-2</v>
      </c>
      <c r="M1198" s="98"/>
      <c r="N1198" s="91"/>
      <c r="O1198" s="95">
        <f t="shared" si="1005"/>
        <v>1.022415807718611E-2</v>
      </c>
      <c r="P1198" s="95">
        <f t="shared" si="999"/>
        <v>0.72277057102488473</v>
      </c>
      <c r="Q1198" s="95">
        <f t="shared" si="1000"/>
        <v>2.3742500232230312E-3</v>
      </c>
      <c r="R1198" s="90"/>
      <c r="S1198" s="90"/>
      <c r="T1198" s="93">
        <f t="shared" si="1006"/>
        <v>10000</v>
      </c>
      <c r="U1198" s="93">
        <f t="shared" si="1001"/>
        <v>2000</v>
      </c>
      <c r="V1198" s="93">
        <f t="shared" si="1002"/>
        <v>1</v>
      </c>
      <c r="W1198" s="90"/>
      <c r="X1198" s="95">
        <f t="shared" si="1007"/>
        <v>1.022415807718611E-2</v>
      </c>
      <c r="Y1198" s="96">
        <f t="shared" si="1008"/>
        <v>102.24158077186111</v>
      </c>
      <c r="Z1198" s="96">
        <f t="shared" si="1009"/>
        <v>20.448316154372222</v>
      </c>
      <c r="AA1198" s="96">
        <f t="shared" si="1010"/>
        <v>1.022415807718611E-2</v>
      </c>
      <c r="AB1198" s="90"/>
      <c r="AC1198" s="94">
        <f t="shared" si="1011"/>
        <v>0.72277057102488473</v>
      </c>
      <c r="AD1198" s="97">
        <f t="shared" si="1012"/>
        <v>7227.705710248847</v>
      </c>
      <c r="AE1198" s="97">
        <f t="shared" si="1013"/>
        <v>1445.5411420497694</v>
      </c>
      <c r="AF1198" s="97">
        <f t="shared" si="1014"/>
        <v>0.72277057102488473</v>
      </c>
      <c r="AG1198" s="90"/>
      <c r="AH1198" s="95">
        <f t="shared" si="1015"/>
        <v>2.3742500232230312E-3</v>
      </c>
      <c r="AI1198" s="95">
        <f t="shared" si="1016"/>
        <v>23.742500232230313</v>
      </c>
      <c r="AJ1198" s="95">
        <f>(AH1198*U1198)</f>
        <v>4.7485000464460621</v>
      </c>
      <c r="AK1198" s="95">
        <f t="shared" si="1018"/>
        <v>2.3742500232230312E-3</v>
      </c>
    </row>
    <row r="1199" spans="9:37" x14ac:dyDescent="0.25">
      <c r="I1199" s="90"/>
      <c r="J1199" s="98"/>
      <c r="K1199" s="90"/>
      <c r="L1199" s="90"/>
      <c r="M1199" s="90"/>
      <c r="N1199" s="112" t="s">
        <v>55</v>
      </c>
      <c r="O1199" s="105">
        <f>SUM(O1189:O1198)</f>
        <v>1.1924853490009915</v>
      </c>
      <c r="P1199" s="105">
        <f t="shared" ref="P1199:Q1199" si="1019">SUM(P1189:P1198)</f>
        <v>4.4236429359684948</v>
      </c>
      <c r="Q1199" s="105">
        <f t="shared" si="1019"/>
        <v>1.2311678978198888</v>
      </c>
      <c r="R1199" s="90"/>
      <c r="S1199" s="90"/>
      <c r="T1199" s="90"/>
      <c r="U1199" s="90"/>
      <c r="V1199" s="90"/>
      <c r="W1199" s="90"/>
      <c r="X1199" s="103" t="s">
        <v>55</v>
      </c>
      <c r="Y1199" s="104">
        <f>SUM(Y1189:Y1198)</f>
        <v>3992.6159913212141</v>
      </c>
      <c r="Z1199" s="104">
        <f t="shared" ref="Z1199" si="1020">SUM(Z1189:Z1198)</f>
        <v>2247.9510073948936</v>
      </c>
      <c r="AA1199" s="104">
        <f>SUM(AA1189:AA1198)</f>
        <v>1.5672722791538471</v>
      </c>
      <c r="AB1199" s="99"/>
      <c r="AC1199" s="103" t="s">
        <v>55</v>
      </c>
      <c r="AD1199" s="104">
        <f>SUM(AD1189:AD1198)</f>
        <v>34124.479386877327</v>
      </c>
      <c r="AE1199" s="104">
        <f t="shared" ref="AE1199:AF1199" si="1021">SUM(AE1189:AE1198)</f>
        <v>11993.357806176286</v>
      </c>
      <c r="AF1199" s="104">
        <f t="shared" si="1021"/>
        <v>4.435729767265526</v>
      </c>
      <c r="AG1199" s="99"/>
      <c r="AH1199" s="103" t="s">
        <v>55</v>
      </c>
      <c r="AI1199" s="105">
        <f>SUM(AI1189:AI1198)</f>
        <v>1327.2206630783792</v>
      </c>
      <c r="AJ1199" s="105">
        <f t="shared" ref="AJ1199:AK1199" si="1022">SUM(AJ1189:AJ1198)</f>
        <v>2415.0964400228327</v>
      </c>
      <c r="AK1199" s="105">
        <f t="shared" si="1022"/>
        <v>1.3083748742469823</v>
      </c>
    </row>
    <row r="1203" spans="9:17" x14ac:dyDescent="0.25">
      <c r="I1203" s="113" t="s">
        <v>204</v>
      </c>
      <c r="J1203" s="107"/>
      <c r="K1203" s="107"/>
      <c r="L1203" s="107"/>
      <c r="M1203" s="107"/>
      <c r="N1203" s="107"/>
      <c r="O1203" s="107"/>
      <c r="P1203" s="107"/>
      <c r="Q1203" s="107"/>
    </row>
    <row r="1204" spans="9:17" x14ac:dyDescent="0.25">
      <c r="I1204" s="113" t="s">
        <v>203</v>
      </c>
      <c r="J1204" s="107"/>
      <c r="K1204" s="107"/>
      <c r="L1204" s="166" t="s">
        <v>69</v>
      </c>
      <c r="M1204" s="166"/>
      <c r="N1204" s="166"/>
      <c r="O1204" s="107"/>
      <c r="P1204" s="107"/>
      <c r="Q1204" s="107"/>
    </row>
    <row r="1205" spans="9:17" x14ac:dyDescent="0.25">
      <c r="I1205" s="107"/>
      <c r="J1205" s="107"/>
      <c r="K1205" s="107"/>
      <c r="L1205" s="107"/>
      <c r="M1205" s="107"/>
      <c r="N1205" s="107"/>
      <c r="O1205" s="107"/>
      <c r="P1205" s="107"/>
      <c r="Q1205" s="107"/>
    </row>
    <row r="1206" spans="9:17" x14ac:dyDescent="0.25">
      <c r="I1206" s="108"/>
      <c r="J1206" s="167" t="s">
        <v>68</v>
      </c>
      <c r="K1206" s="168"/>
      <c r="L1206" s="169"/>
      <c r="M1206" s="107"/>
      <c r="N1206" s="108"/>
      <c r="O1206" s="167" t="s">
        <v>72</v>
      </c>
      <c r="P1206" s="168"/>
      <c r="Q1206" s="169"/>
    </row>
    <row r="1207" spans="9:17" x14ac:dyDescent="0.25">
      <c r="I1207" s="108"/>
      <c r="J1207" s="108" t="s">
        <v>38</v>
      </c>
      <c r="K1207" s="108" t="s">
        <v>39</v>
      </c>
      <c r="L1207" s="108" t="s">
        <v>41</v>
      </c>
      <c r="M1207" s="107"/>
      <c r="N1207" s="170" t="s">
        <v>64</v>
      </c>
      <c r="O1207" s="170" t="s">
        <v>38</v>
      </c>
      <c r="P1207" s="170" t="s">
        <v>39</v>
      </c>
      <c r="Q1207" s="170" t="s">
        <v>41</v>
      </c>
    </row>
    <row r="1208" spans="9:17" x14ac:dyDescent="0.25">
      <c r="I1208" s="108" t="s">
        <v>64</v>
      </c>
      <c r="J1208" s="109">
        <f>(O1199)</f>
        <v>1.1924853490009915</v>
      </c>
      <c r="K1208" s="109">
        <f t="shared" ref="K1208" si="1023">(P1199)</f>
        <v>4.4236429359684948</v>
      </c>
      <c r="L1208" s="109">
        <f t="shared" ref="L1208" si="1024">(Q1199)</f>
        <v>1.2311678978198888</v>
      </c>
      <c r="M1208" s="107"/>
      <c r="N1208" s="171"/>
      <c r="O1208" s="171"/>
      <c r="P1208" s="171"/>
      <c r="Q1208" s="171"/>
    </row>
    <row r="1209" spans="9:17" x14ac:dyDescent="0.25">
      <c r="I1209" s="108" t="s">
        <v>65</v>
      </c>
      <c r="J1209" s="110">
        <f>(Y1199)</f>
        <v>3992.6159913212141</v>
      </c>
      <c r="K1209" s="110">
        <f>(AD1199)</f>
        <v>34124.479386877327</v>
      </c>
      <c r="L1209" s="110">
        <f>(AA1199)</f>
        <v>1.5672722791538471</v>
      </c>
      <c r="M1209" s="107"/>
      <c r="N1209" s="109">
        <f>(J1208)</f>
        <v>1.1924853490009915</v>
      </c>
      <c r="O1209" s="67">
        <f>(J1209/N1209)</f>
        <v>3348.1467882737857</v>
      </c>
      <c r="P1209" s="67">
        <f t="shared" ref="P1209" si="1025">(K1209/O1209)</f>
        <v>10.192049974150324</v>
      </c>
      <c r="Q1209" s="67">
        <f t="shared" ref="Q1209" si="1026">(L1209/P1209)</f>
        <v>0.15377399866845778</v>
      </c>
    </row>
    <row r="1210" spans="9:17" x14ac:dyDescent="0.25">
      <c r="I1210" s="108" t="s">
        <v>66</v>
      </c>
      <c r="J1210" s="110">
        <f>(Z1199)</f>
        <v>2247.9510073948936</v>
      </c>
      <c r="K1210" s="110">
        <f>(AE1199)</f>
        <v>11993.357806176286</v>
      </c>
      <c r="L1210" s="109">
        <f>(AJ1199)</f>
        <v>2415.0964400228327</v>
      </c>
      <c r="M1210" s="107"/>
      <c r="N1210" s="109">
        <f>(K1208)</f>
        <v>4.4236429359684948</v>
      </c>
      <c r="O1210" s="67">
        <f>(K1209/N1210)</f>
        <v>7714.1125268977548</v>
      </c>
      <c r="P1210" s="68">
        <f>(K1210/N1210)</f>
        <v>2711.1948183382274</v>
      </c>
      <c r="Q1210" s="68">
        <f>(K1211/N1210)</f>
        <v>1.0027323252513791</v>
      </c>
    </row>
    <row r="1211" spans="9:17" x14ac:dyDescent="0.25">
      <c r="I1211" s="108" t="s">
        <v>67</v>
      </c>
      <c r="J1211" s="110">
        <f>(AA1199)</f>
        <v>1.5672722791538471</v>
      </c>
      <c r="K1211" s="110">
        <f>(AF1199)</f>
        <v>4.435729767265526</v>
      </c>
      <c r="L1211" s="109">
        <f>(AK1199)</f>
        <v>1.3083748742469823</v>
      </c>
      <c r="M1211" s="107"/>
      <c r="N1211" s="109">
        <f>(L1208)</f>
        <v>1.2311678978198888</v>
      </c>
      <c r="O1211" s="67">
        <f>(L1209/N1211)</f>
        <v>1.2729963816707053</v>
      </c>
      <c r="P1211" s="68">
        <f>(L1210/N1211)</f>
        <v>1961.6304521092575</v>
      </c>
      <c r="Q1211" s="68">
        <f>(L1211/N1211)</f>
        <v>1.0627103553981623</v>
      </c>
    </row>
    <row r="1212" spans="9:17" x14ac:dyDescent="0.25">
      <c r="I1212" s="111"/>
      <c r="J1212" s="111"/>
      <c r="K1212" s="111"/>
      <c r="L1212" s="111"/>
      <c r="M1212" s="107"/>
      <c r="N1212" s="107"/>
      <c r="O1212" s="107"/>
      <c r="P1212" s="107"/>
      <c r="Q1212" s="107"/>
    </row>
    <row r="1216" spans="9:17" x14ac:dyDescent="0.25">
      <c r="I1216" s="114" t="s">
        <v>205</v>
      </c>
    </row>
    <row r="1217" spans="9:32" x14ac:dyDescent="0.25">
      <c r="I1217" s="114" t="s">
        <v>203</v>
      </c>
      <c r="J1217" s="152" t="s">
        <v>47</v>
      </c>
      <c r="K1217" s="153"/>
      <c r="L1217" s="154"/>
      <c r="M1217" s="43"/>
      <c r="N1217" s="43"/>
      <c r="O1217" s="152" t="s">
        <v>72</v>
      </c>
      <c r="P1217" s="153"/>
      <c r="Q1217" s="154"/>
      <c r="R1217" s="43"/>
      <c r="S1217" s="43"/>
      <c r="T1217" s="152" t="s">
        <v>73</v>
      </c>
      <c r="U1217" s="153"/>
      <c r="V1217" s="154"/>
      <c r="W1217" s="43"/>
      <c r="X1217" s="43"/>
      <c r="Y1217" s="152" t="s">
        <v>74</v>
      </c>
      <c r="Z1217" s="153"/>
      <c r="AA1217" s="154"/>
      <c r="AB1217" s="55"/>
      <c r="AC1217" s="43"/>
      <c r="AD1217" s="152" t="s">
        <v>80</v>
      </c>
      <c r="AE1217" s="154"/>
      <c r="AF1217" s="59"/>
    </row>
    <row r="1218" spans="9:32" ht="15.75" thickBot="1" x14ac:dyDescent="0.3">
      <c r="I1218" s="43"/>
      <c r="J1218" s="44" t="s">
        <v>48</v>
      </c>
      <c r="K1218" s="44" t="s">
        <v>49</v>
      </c>
      <c r="L1218" s="44" t="s">
        <v>50</v>
      </c>
      <c r="M1218" s="43"/>
      <c r="N1218" s="43"/>
      <c r="O1218" s="43"/>
      <c r="P1218" s="43"/>
      <c r="Q1218" s="43"/>
      <c r="R1218" s="43"/>
      <c r="S1218" s="43"/>
      <c r="T1218" s="44" t="s">
        <v>38</v>
      </c>
      <c r="U1218" s="44" t="s">
        <v>39</v>
      </c>
      <c r="V1218" s="44" t="s">
        <v>41</v>
      </c>
      <c r="W1218" s="43"/>
      <c r="X1218" s="43"/>
      <c r="Y1218" s="63" t="s">
        <v>75</v>
      </c>
      <c r="Z1218" s="63" t="s">
        <v>76</v>
      </c>
      <c r="AA1218" s="63" t="s">
        <v>77</v>
      </c>
      <c r="AB1218" s="61" t="s">
        <v>55</v>
      </c>
      <c r="AC1218" s="43"/>
      <c r="AD1218" s="63" t="s">
        <v>200</v>
      </c>
      <c r="AE1218" s="58">
        <f>(AE1147)</f>
        <v>94265963.267624512</v>
      </c>
      <c r="AF1218" s="42"/>
    </row>
    <row r="1219" spans="9:32" ht="16.5" thickTop="1" thickBot="1" x14ac:dyDescent="0.3">
      <c r="I1219" s="43"/>
      <c r="J1219" s="100">
        <f>(J1097)</f>
        <v>8000</v>
      </c>
      <c r="K1219" s="100">
        <f t="shared" ref="K1219:L1219" si="1027">(K1097)</f>
        <v>5000</v>
      </c>
      <c r="L1219" s="100">
        <f t="shared" si="1027"/>
        <v>1</v>
      </c>
      <c r="M1219" s="43"/>
      <c r="N1219" s="63" t="s">
        <v>75</v>
      </c>
      <c r="O1219" s="101">
        <f>(O1209)</f>
        <v>3348.1467882737857</v>
      </c>
      <c r="P1219" s="101">
        <f t="shared" ref="P1219:Q1219" si="1028">(P1209)</f>
        <v>10.192049974150324</v>
      </c>
      <c r="Q1219" s="101">
        <f t="shared" si="1028"/>
        <v>0.15377399866845778</v>
      </c>
      <c r="R1219" s="43"/>
      <c r="S1219" s="43"/>
      <c r="T1219" s="62">
        <f>(O1189)</f>
        <v>9.2822719676847118E-3</v>
      </c>
      <c r="U1219" s="62">
        <f t="shared" ref="U1219:U1228" si="1029">(P1189)</f>
        <v>0.70970741706666718</v>
      </c>
      <c r="V1219" s="62">
        <f t="shared" ref="V1219:V1228" si="1030">(Q1189)</f>
        <v>3.7471670675325408E-3</v>
      </c>
      <c r="W1219" s="43"/>
      <c r="X1219" s="43"/>
      <c r="Y1219" s="74">
        <f>((J1219 - O1219)^2 + (K1219 - P1219)^2 + (L1219 - Q1219)^2) * T1219</f>
        <v>431977.65250633768</v>
      </c>
      <c r="Z1219" s="74">
        <f>((J1219 -O1220)^2 + (K1219 - P1220)^2 + (L1219 - Q1220)^2) * U1219</f>
        <v>3775899.5261178152</v>
      </c>
      <c r="AA1219" s="75">
        <f>((J1219 -O1221)^2 + (K1219 - P1221)^2 + (L1219 - Q1221)^2) * V1219</f>
        <v>274335.05923515192</v>
      </c>
      <c r="AB1219" s="76">
        <f>SUM(Y1219:AA1219)</f>
        <v>4482212.237859305</v>
      </c>
      <c r="AC1219" s="43"/>
      <c r="AD1219" s="63" t="s">
        <v>207</v>
      </c>
      <c r="AE1219" s="102" t="e">
        <f>(AB1229)</f>
        <v>#REF!</v>
      </c>
      <c r="AF1219" s="42"/>
    </row>
    <row r="1220" spans="9:32" ht="16.5" thickTop="1" thickBot="1" x14ac:dyDescent="0.3">
      <c r="I1220" s="43"/>
      <c r="J1220" s="100">
        <f t="shared" ref="J1220:L1220" si="1031">(J1098)</f>
        <v>4000</v>
      </c>
      <c r="K1220" s="100">
        <f t="shared" si="1031"/>
        <v>3000</v>
      </c>
      <c r="L1220" s="100">
        <f t="shared" si="1031"/>
        <v>1</v>
      </c>
      <c r="M1220" s="43"/>
      <c r="N1220" s="63" t="s">
        <v>76</v>
      </c>
      <c r="O1220" s="101">
        <f t="shared" ref="O1220:P1220" si="1032">(O1210)</f>
        <v>7714.1125268977548</v>
      </c>
      <c r="P1220" s="101">
        <f t="shared" si="1032"/>
        <v>2711.1948183382274</v>
      </c>
      <c r="Q1220" s="101">
        <f>(Q1210)</f>
        <v>1.0027323252513791</v>
      </c>
      <c r="R1220" s="43"/>
      <c r="S1220" s="43"/>
      <c r="T1220" s="62">
        <f t="shared" ref="T1220:T1228" si="1033">(O1190)</f>
        <v>0.20238269745819862</v>
      </c>
      <c r="U1220" s="62">
        <f t="shared" si="1029"/>
        <v>9.2057537521187532E-2</v>
      </c>
      <c r="V1220" s="62">
        <f t="shared" si="1030"/>
        <v>6.0871007245049374E-2</v>
      </c>
      <c r="W1220" s="43"/>
      <c r="X1220" s="43"/>
      <c r="Y1220" s="74">
        <f>((J1220-O1219)^2 + (K1220-P1219)^2 + (L1220-Q1219)^2) * T1220</f>
        <v>1895084.2378599369</v>
      </c>
      <c r="Z1220" s="74">
        <f>((J1220 -O1220)^2 + (K1220 - P1220)^2 + (L1220 - Q1220)^2) * U1220</f>
        <v>1277578.2152162695</v>
      </c>
      <c r="AA1220" s="75">
        <f>((J1220 -O1221)^2 + (K1220 - P1221)^2 + (L1220 - Q1221)^2) * V1220</f>
        <v>1038948.1151759399</v>
      </c>
      <c r="AB1220" s="76">
        <f t="shared" ref="AB1220:AB1228" si="1034">SUM(Y1220:AA1220)</f>
        <v>4211610.5682521462</v>
      </c>
      <c r="AC1220" s="43"/>
      <c r="AD1220" s="63" t="s">
        <v>206</v>
      </c>
      <c r="AE1220" s="124" t="e">
        <f>(AE1218-AE1219)</f>
        <v>#REF!</v>
      </c>
      <c r="AF1220" s="42"/>
    </row>
    <row r="1221" spans="9:32" ht="16.5" thickTop="1" thickBot="1" x14ac:dyDescent="0.3">
      <c r="I1221" s="43"/>
      <c r="J1221" s="100">
        <f t="shared" ref="J1221:L1221" si="1035">(J1099)</f>
        <v>5000</v>
      </c>
      <c r="K1221" s="100">
        <f t="shared" si="1035"/>
        <v>2000</v>
      </c>
      <c r="L1221" s="100">
        <f t="shared" si="1035"/>
        <v>1</v>
      </c>
      <c r="M1221" s="43"/>
      <c r="N1221" s="63" t="s">
        <v>77</v>
      </c>
      <c r="O1221" s="101">
        <f t="shared" ref="O1221:Q1221" si="1036">(O1211)</f>
        <v>1.2729963816707053</v>
      </c>
      <c r="P1221" s="101">
        <f t="shared" si="1036"/>
        <v>1961.6304521092575</v>
      </c>
      <c r="Q1221" s="101">
        <f t="shared" si="1036"/>
        <v>1.0627103553981623</v>
      </c>
      <c r="R1221" s="43"/>
      <c r="S1221" s="43"/>
      <c r="T1221" s="62">
        <f t="shared" si="1033"/>
        <v>0.2233705134701772</v>
      </c>
      <c r="U1221" s="62">
        <f t="shared" si="1029"/>
        <v>0.16081915524708487</v>
      </c>
      <c r="V1221" s="62">
        <f t="shared" si="1030"/>
        <v>1.5965956226008906E-2</v>
      </c>
      <c r="W1221" s="43"/>
      <c r="X1221" s="43"/>
      <c r="Y1221" s="74">
        <f>((J1221 - O1219)^2 + (K1221 - P1219)^2 + (L1221 -Q1219)^2) * T1221</f>
        <v>1493892.0378336776</v>
      </c>
      <c r="Z1221" s="74">
        <f>((J1221 -O1220)^2 + (K1221 - P1220)^2 + (L1221 - Q1220)^2) * U1221</f>
        <v>1266001.3384604964</v>
      </c>
      <c r="AA1221" s="75">
        <f>((J1221 -O1221)^2 + (K1221 - P1221)^2 + (L1221 - Q1221)^2) * V1221</f>
        <v>398969.1909763873</v>
      </c>
      <c r="AB1221" s="76">
        <f t="shared" si="1034"/>
        <v>3158862.5672705616</v>
      </c>
      <c r="AC1221" s="43"/>
      <c r="AD1221" s="43"/>
      <c r="AE1221" s="43"/>
      <c r="AF1221" s="43"/>
    </row>
    <row r="1222" spans="9:32" ht="16.5" thickTop="1" thickBot="1" x14ac:dyDescent="0.3">
      <c r="I1222" s="43"/>
      <c r="J1222" s="100">
        <f t="shared" ref="J1222:L1222" si="1037">(J1100)</f>
        <v>2000</v>
      </c>
      <c r="K1222" s="100">
        <f t="shared" si="1037"/>
        <v>1000</v>
      </c>
      <c r="L1222" s="100">
        <f t="shared" si="1037"/>
        <v>1</v>
      </c>
      <c r="M1222" s="43"/>
      <c r="N1222" s="43"/>
      <c r="O1222" s="55"/>
      <c r="P1222" s="55"/>
      <c r="Q1222" s="55"/>
      <c r="R1222" s="43"/>
      <c r="S1222" s="43"/>
      <c r="T1222" s="62">
        <f t="shared" si="1033"/>
        <v>0.36790874585228533</v>
      </c>
      <c r="U1222" s="62">
        <f t="shared" si="1029"/>
        <v>2.2832271754114519E-3</v>
      </c>
      <c r="V1222" s="62">
        <f t="shared" si="1030"/>
        <v>0.11948225742230766</v>
      </c>
      <c r="W1222" s="43"/>
      <c r="X1222" s="43"/>
      <c r="Y1222" s="74">
        <f>((J1222-O1219)^2 + (K1222-P1219)^2 + (L1222-Q1219)^2) * T1222</f>
        <v>1029121.7965392923</v>
      </c>
      <c r="Z1222" s="74">
        <f>((J1222 -O1220)^2 + (K1222 - P1220)^2 + (L1222 - Q1220)^2) * U1222</f>
        <v>81235.555406368963</v>
      </c>
      <c r="AA1222" s="75">
        <f>((J1222 -O1221)^2 + (K1222 - P1221)^2 + (L1222 - Q1221)^2) * V1222</f>
        <v>587810.02331528824</v>
      </c>
      <c r="AB1222" s="76">
        <f t="shared" si="1034"/>
        <v>1698167.3752609496</v>
      </c>
      <c r="AC1222" s="43"/>
      <c r="AD1222" s="43"/>
      <c r="AE1222" s="43"/>
      <c r="AF1222" s="43"/>
    </row>
    <row r="1223" spans="9:32" ht="16.5" thickTop="1" thickBot="1" x14ac:dyDescent="0.3">
      <c r="I1223" s="43"/>
      <c r="J1223" s="100">
        <f t="shared" ref="J1223:L1223" si="1038">(J1101)</f>
        <v>500</v>
      </c>
      <c r="K1223" s="100">
        <f t="shared" si="1038"/>
        <v>2000</v>
      </c>
      <c r="L1223" s="100">
        <f t="shared" si="1038"/>
        <v>1</v>
      </c>
      <c r="M1223" s="43"/>
      <c r="N1223" s="43"/>
      <c r="O1223" s="55"/>
      <c r="P1223" s="55"/>
      <c r="Q1223" s="55"/>
      <c r="R1223" s="43"/>
      <c r="S1223" s="43"/>
      <c r="T1223" s="62">
        <f t="shared" si="1033"/>
        <v>4.078118209991872E-4</v>
      </c>
      <c r="U1223" s="62">
        <f t="shared" si="1029"/>
        <v>2.1560887271208051E-5</v>
      </c>
      <c r="V1223" s="62">
        <f t="shared" si="1030"/>
        <v>0.95094146947890879</v>
      </c>
      <c r="W1223" s="43"/>
      <c r="X1223" s="43"/>
      <c r="Y1223" s="74">
        <f>((J1223 - O1219)^2 + (K1223 -P1219)^2 + (L1223 - Q1219)^2) * T1223</f>
        <v>4922.809260074253</v>
      </c>
      <c r="Z1223" s="74">
        <f>((J1223 -O1220)^2 + (K1223 - P1220)^2 + (L1223 - Q1220)^2) * U1223</f>
        <v>1133.0077573032299</v>
      </c>
      <c r="AA1223" s="75" t="e">
        <f>((J1223 -O1221)^2 + (K1223 - P1221)^2 + (L1223 - Q1221)^#REF!) * V1223</f>
        <v>#REF!</v>
      </c>
      <c r="AB1223" s="76" t="e">
        <f t="shared" si="1034"/>
        <v>#REF!</v>
      </c>
      <c r="AC1223" s="43"/>
      <c r="AD1223" s="152" t="s">
        <v>84</v>
      </c>
      <c r="AE1223" s="153"/>
      <c r="AF1223" s="154"/>
    </row>
    <row r="1224" spans="9:32" ht="16.5" thickTop="1" thickBot="1" x14ac:dyDescent="0.3">
      <c r="I1224" s="43"/>
      <c r="J1224" s="100">
        <f t="shared" ref="J1224:L1224" si="1039">(J1102)</f>
        <v>8000</v>
      </c>
      <c r="K1224" s="100">
        <f t="shared" si="1039"/>
        <v>2000</v>
      </c>
      <c r="L1224" s="100">
        <f t="shared" si="1039"/>
        <v>1</v>
      </c>
      <c r="M1224" s="43"/>
      <c r="N1224" s="43"/>
      <c r="O1224" s="55"/>
      <c r="P1224" s="55"/>
      <c r="Q1224" s="55"/>
      <c r="R1224" s="43"/>
      <c r="S1224" s="43"/>
      <c r="T1224" s="62">
        <f t="shared" si="1033"/>
        <v>4.9514813932467056E-4</v>
      </c>
      <c r="U1224" s="62">
        <f t="shared" si="1029"/>
        <v>0.93867423484671597</v>
      </c>
      <c r="V1224" s="62">
        <f t="shared" si="1030"/>
        <v>7.9139821941765507E-5</v>
      </c>
      <c r="W1224" s="43"/>
      <c r="X1224" s="43"/>
      <c r="Y1224" s="74">
        <f>((J1224-O1219)^2 + (K1224-P1219)^2 + (L1224-Q1219)^2) * T1224</f>
        <v>12675.334204916233</v>
      </c>
      <c r="Z1224" s="74">
        <f>((J1224 -O1220)^2 + (K1224 - P1220)^2 + (L1224 - Q1220)^2) * U1224</f>
        <v>551499.00747526763</v>
      </c>
      <c r="AA1224" s="75">
        <f>((J1224 -O1221)^2 + (K1224 - P1221)^2 + (L1224 - Q1221)^2) * V1224</f>
        <v>5063.4533289234068</v>
      </c>
      <c r="AB1224" s="76">
        <f t="shared" si="1034"/>
        <v>569237.79500910733</v>
      </c>
      <c r="AC1224" s="43"/>
      <c r="AD1224" s="152" t="s">
        <v>85</v>
      </c>
      <c r="AE1224" s="153"/>
      <c r="AF1224" s="154"/>
    </row>
    <row r="1225" spans="9:32" ht="16.5" thickTop="1" thickBot="1" x14ac:dyDescent="0.3">
      <c r="I1225" s="43"/>
      <c r="J1225" s="100">
        <f t="shared" ref="J1225:L1225" si="1040">(J1103)</f>
        <v>3000</v>
      </c>
      <c r="K1225" s="100">
        <f t="shared" si="1040"/>
        <v>2000</v>
      </c>
      <c r="L1225" s="100">
        <f t="shared" si="1040"/>
        <v>2</v>
      </c>
      <c r="M1225" s="43"/>
      <c r="N1225" s="43"/>
      <c r="O1225" s="55"/>
      <c r="P1225" s="55"/>
      <c r="Q1225" s="55"/>
      <c r="R1225" s="43"/>
      <c r="S1225" s="43"/>
      <c r="T1225" s="62">
        <f t="shared" si="1033"/>
        <v>0.37478693015285575</v>
      </c>
      <c r="U1225" s="62">
        <f t="shared" si="1029"/>
        <v>1.2086831297030873E-2</v>
      </c>
      <c r="V1225" s="62">
        <f t="shared" si="1030"/>
        <v>7.7206976427093496E-2</v>
      </c>
      <c r="W1225" s="43"/>
      <c r="X1225" s="43"/>
      <c r="Y1225" s="74">
        <f>((J1225 - O1219)^2 + (K1225 - P1219)^2 + (L1225 - Q1219)^2) * T1225</f>
        <v>1529335.0361131788</v>
      </c>
      <c r="Z1225" s="74">
        <f>((J1225 -O1220)^2 + (K1225 - P1220)^2 + (L1225 - Q1220)^2) * U1225</f>
        <v>274717.43044368865</v>
      </c>
      <c r="AA1225" s="75">
        <f>((J1225 -O1221)^2 + (K1225 - P1221)^2 + (L1225 - Q1221)^2) * V1225</f>
        <v>694386.94140183507</v>
      </c>
      <c r="AB1225" s="76">
        <f t="shared" si="1034"/>
        <v>2498439.4079587026</v>
      </c>
      <c r="AC1225" s="43"/>
      <c r="AD1225" s="43"/>
      <c r="AE1225" s="43"/>
      <c r="AF1225" s="43"/>
    </row>
    <row r="1226" spans="9:32" ht="16.5" thickTop="1" thickBot="1" x14ac:dyDescent="0.3">
      <c r="I1226" s="43"/>
      <c r="J1226" s="100">
        <f t="shared" ref="J1226:L1226" si="1041">(J1104)</f>
        <v>7000</v>
      </c>
      <c r="K1226" s="100">
        <f t="shared" si="1041"/>
        <v>3000</v>
      </c>
      <c r="L1226" s="100">
        <f t="shared" si="1041"/>
        <v>1</v>
      </c>
      <c r="M1226" s="43"/>
      <c r="N1226" s="43"/>
      <c r="O1226" s="55"/>
      <c r="P1226" s="55"/>
      <c r="Q1226" s="55"/>
      <c r="R1226" s="43"/>
      <c r="S1226" s="43"/>
      <c r="T1226" s="62">
        <f t="shared" si="1033"/>
        <v>6.5954188394342056E-4</v>
      </c>
      <c r="U1226" s="62">
        <f t="shared" si="1029"/>
        <v>0.92717537269351535</v>
      </c>
      <c r="V1226" s="62">
        <f t="shared" si="1030"/>
        <v>1.3039335771616536E-4</v>
      </c>
      <c r="W1226" s="43"/>
      <c r="X1226" s="43"/>
      <c r="Y1226" s="74">
        <f>((J1226-O1219)^2 + (K1226-P1219)^2 + (L1226-Q1219)^2) * T1226</f>
        <v>14691.285027016425</v>
      </c>
      <c r="Z1226" s="74">
        <f>((J1226 -O1220)^2 + (K1226 - P1220)^2 + (L1226 - Q1220)^2) * U1226</f>
        <v>550153.53929173038</v>
      </c>
      <c r="AA1226" s="75">
        <f>((J1226 -O1221)^2 + (K1226 - P1221)^2 + (L1226 - Q1221)^2) * V1226</f>
        <v>6527.5424701738439</v>
      </c>
      <c r="AB1226" s="76">
        <f t="shared" si="1034"/>
        <v>571372.3667889206</v>
      </c>
      <c r="AC1226" s="43"/>
      <c r="AD1226" s="43"/>
      <c r="AE1226" s="43"/>
      <c r="AF1226" s="43"/>
    </row>
    <row r="1227" spans="9:32" ht="16.5" thickTop="1" thickBot="1" x14ac:dyDescent="0.3">
      <c r="I1227" s="43"/>
      <c r="J1227" s="100">
        <f t="shared" ref="J1227:L1227" si="1042">(J1105)</f>
        <v>7000</v>
      </c>
      <c r="K1227" s="100">
        <f t="shared" si="1042"/>
        <v>2000</v>
      </c>
      <c r="L1227" s="100">
        <f t="shared" si="1042"/>
        <v>1</v>
      </c>
      <c r="M1227" s="43"/>
      <c r="N1227" s="43"/>
      <c r="O1227" s="55"/>
      <c r="P1227" s="55"/>
      <c r="Q1227" s="55"/>
      <c r="R1227" s="43"/>
      <c r="S1227" s="43"/>
      <c r="T1227" s="62">
        <f t="shared" si="1033"/>
        <v>2.9675301783366075E-3</v>
      </c>
      <c r="U1227" s="62">
        <f t="shared" si="1029"/>
        <v>0.85804702820872591</v>
      </c>
      <c r="V1227" s="62">
        <f t="shared" si="1030"/>
        <v>3.6928075010700129E-4</v>
      </c>
      <c r="W1227" s="43"/>
      <c r="X1227" s="43"/>
      <c r="Y1227" s="74">
        <f>((J1227 - O1219)^2 + (K1227 - P1219)^2 + (L1227 - Q1219)^2) * T1227</f>
        <v>51324.527298776702</v>
      </c>
      <c r="Z1227" s="74">
        <f>((J1227 -O1220)^2 + (K1227 - P1220)^2 + (L1227 - Q1220)^2) * U1227</f>
        <v>871565.36239732895</v>
      </c>
      <c r="AA1227" s="75">
        <f>((J1227 -O1221)^2 + (K1227 - P1221)^2 + (L1227 - Q1221)^2) * V1227</f>
        <v>18088.719715620471</v>
      </c>
      <c r="AB1227" s="76">
        <f t="shared" si="1034"/>
        <v>940978.60941172612</v>
      </c>
      <c r="AC1227" s="43"/>
      <c r="AD1227" s="155" t="s">
        <v>86</v>
      </c>
      <c r="AE1227" s="155"/>
      <c r="AF1227" s="43"/>
    </row>
    <row r="1228" spans="9:32" ht="16.5" thickTop="1" thickBot="1" x14ac:dyDescent="0.3">
      <c r="I1228" s="43"/>
      <c r="J1228" s="100">
        <f t="shared" ref="J1228:L1228" si="1043">(J1106)</f>
        <v>10000</v>
      </c>
      <c r="K1228" s="100">
        <f t="shared" si="1043"/>
        <v>2000</v>
      </c>
      <c r="L1228" s="100">
        <f t="shared" si="1043"/>
        <v>1</v>
      </c>
      <c r="M1228" s="43"/>
      <c r="N1228" s="43"/>
      <c r="O1228" s="55"/>
      <c r="P1228" s="55"/>
      <c r="Q1228" s="55"/>
      <c r="R1228" s="43"/>
      <c r="S1228" s="43"/>
      <c r="T1228" s="62">
        <f t="shared" si="1033"/>
        <v>1.022415807718611E-2</v>
      </c>
      <c r="U1228" s="62">
        <f t="shared" si="1029"/>
        <v>0.72277057102488473</v>
      </c>
      <c r="V1228" s="62">
        <f t="shared" si="1030"/>
        <v>2.3742500232230312E-3</v>
      </c>
      <c r="W1228" s="43"/>
      <c r="X1228" s="43"/>
      <c r="Y1228" s="74">
        <f>((J1228-O1219)^2 + (K1228-P1219)^2 + (L1228-Q1219)^2) * T1228</f>
        <v>492870.74900022597</v>
      </c>
      <c r="Z1228" s="74">
        <f t="shared" ref="Z1228" si="1044">((J1228 -O1229)^2 + (K1228 - P1229)^2 + (L1228 - Q1229)^2) * U1228</f>
        <v>75168140.109358579</v>
      </c>
      <c r="AA1228" s="75">
        <f>((J1228 -O1221)^2 + (K1228 - P1221)^2 + (L1228 - Q1221)^2) * V1228</f>
        <v>237368.05336898955</v>
      </c>
      <c r="AB1228" s="76">
        <f t="shared" si="1034"/>
        <v>75898378.911727786</v>
      </c>
      <c r="AC1228" s="43"/>
      <c r="AD1228" s="155"/>
      <c r="AE1228" s="155"/>
      <c r="AF1228" s="43"/>
    </row>
    <row r="1229" spans="9:32" ht="16.5" thickTop="1" thickBot="1" x14ac:dyDescent="0.3"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72" t="s">
        <v>55</v>
      </c>
      <c r="AB1229" s="73" t="e">
        <f>SUM(AB1219:AB1228)</f>
        <v>#REF!</v>
      </c>
      <c r="AC1229" s="43"/>
      <c r="AD1229" s="155"/>
      <c r="AE1229" s="155"/>
      <c r="AF1229" s="43"/>
    </row>
    <row r="1230" spans="9:32" ht="15.75" thickTop="1" x14ac:dyDescent="0.25">
      <c r="I1230" s="43"/>
      <c r="J1230" s="43"/>
      <c r="K1230" s="43"/>
      <c r="L1230" s="43"/>
      <c r="M1230" s="156" t="s">
        <v>78</v>
      </c>
      <c r="N1230" s="157"/>
      <c r="O1230" s="157"/>
      <c r="P1230" s="157"/>
      <c r="Q1230" s="157"/>
      <c r="R1230" s="157"/>
      <c r="S1230" s="157"/>
      <c r="T1230" s="158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162" t="s">
        <v>87</v>
      </c>
      <c r="AE1230" s="162"/>
      <c r="AF1230" s="43"/>
    </row>
    <row r="1231" spans="9:32" ht="15.75" thickBot="1" x14ac:dyDescent="0.3">
      <c r="I1231" s="43"/>
      <c r="J1231" s="43"/>
      <c r="K1231" s="43"/>
      <c r="L1231" s="43"/>
      <c r="M1231" s="159"/>
      <c r="N1231" s="160"/>
      <c r="O1231" s="160"/>
      <c r="P1231" s="160"/>
      <c r="Q1231" s="160"/>
      <c r="R1231" s="160"/>
      <c r="S1231" s="160"/>
      <c r="T1231" s="161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155" t="s">
        <v>88</v>
      </c>
      <c r="AE1231" s="155"/>
      <c r="AF1231" s="43"/>
    </row>
    <row r="1232" spans="9:32" ht="15.75" thickTop="1" x14ac:dyDescent="0.25"/>
    <row r="1235" spans="9:27" x14ac:dyDescent="0.25">
      <c r="I1235" s="83" t="s">
        <v>208</v>
      </c>
      <c r="J1235" s="83"/>
      <c r="K1235" s="78"/>
      <c r="L1235" s="78"/>
      <c r="M1235" s="78"/>
      <c r="N1235" s="78"/>
      <c r="O1235" s="78"/>
      <c r="P1235" s="78"/>
      <c r="Q1235" s="78"/>
      <c r="R1235" s="78"/>
      <c r="S1235" s="78"/>
      <c r="T1235" s="78"/>
      <c r="U1235" s="78"/>
      <c r="V1235" s="78"/>
      <c r="W1235" s="78"/>
      <c r="X1235" s="78"/>
      <c r="Y1235" s="78"/>
      <c r="Z1235" s="78"/>
      <c r="AA1235" s="78"/>
    </row>
    <row r="1236" spans="9:27" x14ac:dyDescent="0.25">
      <c r="I1236" s="83" t="s">
        <v>79</v>
      </c>
      <c r="J1236" s="83"/>
      <c r="K1236" s="78"/>
      <c r="L1236" s="78"/>
      <c r="M1236" s="78"/>
      <c r="N1236" s="78"/>
      <c r="O1236" s="78"/>
      <c r="P1236" s="78"/>
      <c r="Q1236" s="78"/>
      <c r="R1236" s="78"/>
      <c r="S1236" s="78"/>
      <c r="T1236" s="78"/>
      <c r="U1236" s="78"/>
      <c r="V1236" s="78"/>
      <c r="W1236" s="78"/>
      <c r="X1236" s="78"/>
      <c r="Y1236" s="78"/>
      <c r="Z1236" s="78"/>
      <c r="AA1236" s="78"/>
    </row>
    <row r="1237" spans="9:27" x14ac:dyDescent="0.25">
      <c r="I1237" s="115" t="s">
        <v>209</v>
      </c>
      <c r="J1237" s="78"/>
      <c r="K1237" s="78"/>
      <c r="L1237" s="78"/>
      <c r="M1237" s="78"/>
      <c r="N1237" s="78"/>
      <c r="O1237" s="78"/>
      <c r="P1237" s="78"/>
      <c r="Q1237" s="78"/>
      <c r="R1237" s="78"/>
      <c r="S1237" s="78"/>
      <c r="T1237" s="78"/>
      <c r="U1237" s="78"/>
      <c r="V1237" s="78"/>
      <c r="W1237" s="78"/>
      <c r="X1237" s="78"/>
      <c r="Y1237" s="78"/>
      <c r="Z1237" s="78"/>
      <c r="AA1237" s="78"/>
    </row>
    <row r="1238" spans="9:27" x14ac:dyDescent="0.25"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</row>
    <row r="1239" spans="9:27" x14ac:dyDescent="0.25">
      <c r="I1239" s="78"/>
      <c r="J1239" s="172" t="s">
        <v>47</v>
      </c>
      <c r="K1239" s="173"/>
      <c r="L1239" s="174"/>
      <c r="M1239" s="78"/>
      <c r="N1239" s="78"/>
      <c r="O1239" s="172" t="s">
        <v>72</v>
      </c>
      <c r="P1239" s="173"/>
      <c r="Q1239" s="174"/>
      <c r="R1239" s="78"/>
      <c r="S1239" s="78"/>
      <c r="T1239" s="172" t="s">
        <v>90</v>
      </c>
      <c r="U1239" s="173"/>
      <c r="V1239" s="174"/>
      <c r="W1239" s="88"/>
      <c r="X1239" s="78"/>
      <c r="Y1239" s="172" t="s">
        <v>92</v>
      </c>
      <c r="Z1239" s="173"/>
      <c r="AA1239" s="174"/>
    </row>
    <row r="1240" spans="9:27" x14ac:dyDescent="0.25">
      <c r="I1240" s="78"/>
      <c r="J1240" s="89" t="s">
        <v>48</v>
      </c>
      <c r="K1240" s="89" t="s">
        <v>49</v>
      </c>
      <c r="L1240" s="89" t="s">
        <v>50</v>
      </c>
      <c r="M1240" s="78"/>
      <c r="N1240" s="78"/>
      <c r="O1240" s="79"/>
      <c r="P1240" s="79"/>
      <c r="Q1240" s="79"/>
      <c r="R1240" s="78"/>
      <c r="S1240" s="78"/>
      <c r="T1240" s="87" t="s">
        <v>75</v>
      </c>
      <c r="U1240" s="87" t="s">
        <v>76</v>
      </c>
      <c r="V1240" s="87" t="s">
        <v>77</v>
      </c>
      <c r="W1240" s="87" t="s">
        <v>91</v>
      </c>
      <c r="X1240" s="78"/>
      <c r="Y1240" s="87" t="s">
        <v>93</v>
      </c>
      <c r="Z1240" s="87" t="s">
        <v>94</v>
      </c>
      <c r="AA1240" s="87" t="s">
        <v>95</v>
      </c>
    </row>
    <row r="1241" spans="9:27" x14ac:dyDescent="0.25">
      <c r="I1241" s="78"/>
      <c r="J1241" s="79">
        <f>(J1169)</f>
        <v>8000</v>
      </c>
      <c r="K1241" s="79">
        <f t="shared" ref="K1241:L1241" si="1045">(K1169)</f>
        <v>5000</v>
      </c>
      <c r="L1241" s="79">
        <f t="shared" si="1045"/>
        <v>1</v>
      </c>
      <c r="M1241" s="78"/>
      <c r="N1241" s="78"/>
      <c r="O1241" s="116">
        <f>(O1219)</f>
        <v>3348.1467882737857</v>
      </c>
      <c r="P1241" s="116">
        <f t="shared" ref="P1241:Q1241" si="1046">(P1219)</f>
        <v>10.192049974150324</v>
      </c>
      <c r="Q1241" s="116">
        <f t="shared" si="1046"/>
        <v>0.15377399866845778</v>
      </c>
      <c r="R1241" s="78"/>
      <c r="S1241" s="78"/>
      <c r="T1241" s="117">
        <f>((J1241-O1241)^2 + (K1241-P1241)^2 + (L1241-Q1241)^2) ^ (-1/(2-1))</f>
        <v>2.1487852239181583E-8</v>
      </c>
      <c r="U1241" s="117">
        <f>((J1241-O1242)^2 + (K1241-P1242)^2 + (L1241-Q1242)^2) ^ (-1/(2-1))</f>
        <v>1.8795717739776612E-7</v>
      </c>
      <c r="V1241" s="117">
        <f>((J1241-O1243)^2 + (K1241-P1243)^2 + (L1241-Q1243)^2) ^ (-1/(2-1))</f>
        <v>1.3659089282936234E-8</v>
      </c>
      <c r="W1241" s="117">
        <f>SUM(T1241:V1241)</f>
        <v>2.2310411891988391E-7</v>
      </c>
      <c r="X1241" s="78"/>
      <c r="Y1241" s="122">
        <f>(T1241/W1241)</f>
        <v>9.6313113102577064E-2</v>
      </c>
      <c r="Z1241" s="122">
        <f>(U1241/W1241)</f>
        <v>0.84246395049865053</v>
      </c>
      <c r="AA1241" s="123">
        <f>(V1241/W1241)</f>
        <v>6.1222936398772521E-2</v>
      </c>
    </row>
    <row r="1242" spans="9:27" x14ac:dyDescent="0.25">
      <c r="I1242" s="78"/>
      <c r="J1242" s="79">
        <f t="shared" ref="J1242:L1242" si="1047">(J1170)</f>
        <v>4000</v>
      </c>
      <c r="K1242" s="79">
        <f t="shared" si="1047"/>
        <v>3000</v>
      </c>
      <c r="L1242" s="79">
        <f t="shared" si="1047"/>
        <v>1</v>
      </c>
      <c r="M1242" s="78"/>
      <c r="N1242" s="78"/>
      <c r="O1242" s="116">
        <f t="shared" ref="O1242:Q1242" si="1048">(O1220)</f>
        <v>7714.1125268977548</v>
      </c>
      <c r="P1242" s="116">
        <f t="shared" si="1048"/>
        <v>2711.1948183382274</v>
      </c>
      <c r="Q1242" s="116">
        <f t="shared" si="1048"/>
        <v>1.0027323252513791</v>
      </c>
      <c r="R1242" s="78"/>
      <c r="S1242" s="78"/>
      <c r="T1242" s="117">
        <f>((J1242-O1241)^2 + (K1242-P1241)^2 + (L1242-Q1241)^2) ^ (-1/(2-1))</f>
        <v>1.0679350997438692E-7</v>
      </c>
      <c r="U1242" s="117">
        <f>((J1242-O1242)^2 + (K1242-P1242)^2 + (L1242-Q1242)^2) ^ (-1/(2-1))</f>
        <v>7.205628307117303E-8</v>
      </c>
      <c r="V1242" s="117">
        <f>((J1242-O1243)^2 + (K1242-P1243)^2 + (L1242-Q1243)^2) ^ (-1/(2-1))</f>
        <v>5.8589073271229932E-8</v>
      </c>
      <c r="W1242" s="117">
        <f t="shared" ref="W1242:W1250" si="1049">SUM(T1242:V1242)</f>
        <v>2.3743886631678988E-7</v>
      </c>
      <c r="X1242" s="78"/>
      <c r="Y1242" s="122">
        <f t="shared" ref="Y1242:Y1250" si="1050">(T1242/W1242)</f>
        <v>0.44977265782554526</v>
      </c>
      <c r="Z1242" s="122">
        <f t="shared" ref="Z1242:Z1250" si="1051">(U1242/W1242)</f>
        <v>0.30347299154905777</v>
      </c>
      <c r="AA1242" s="123">
        <f t="shared" ref="AA1242:AA1250" si="1052">(V1242/W1242)</f>
        <v>0.246754350625397</v>
      </c>
    </row>
    <row r="1243" spans="9:27" x14ac:dyDescent="0.25">
      <c r="I1243" s="78"/>
      <c r="J1243" s="79">
        <f t="shared" ref="J1243:L1243" si="1053">(J1171)</f>
        <v>5000</v>
      </c>
      <c r="K1243" s="79">
        <f t="shared" si="1053"/>
        <v>2000</v>
      </c>
      <c r="L1243" s="79">
        <f t="shared" si="1053"/>
        <v>1</v>
      </c>
      <c r="M1243" s="78"/>
      <c r="N1243" s="78"/>
      <c r="O1243" s="116">
        <f t="shared" ref="O1243:Q1243" si="1054">(O1221)</f>
        <v>1.2729963816707053</v>
      </c>
      <c r="P1243" s="116">
        <f t="shared" si="1054"/>
        <v>1961.6304521092575</v>
      </c>
      <c r="Q1243" s="116">
        <f t="shared" si="1054"/>
        <v>1.0627103553981623</v>
      </c>
      <c r="R1243" s="78"/>
      <c r="S1243" s="78"/>
      <c r="T1243" s="117">
        <f>((J1243-O1241)^2 + (K1243-P1241)^2 + (L1243-Q1241)^2) ^ (-1/(2-1))</f>
        <v>1.4952252760787935E-7</v>
      </c>
      <c r="U1243" s="117">
        <f>((J1243-O1242)^2 + (K1243-P1242)^2 + (L1243-Q1242)^2) ^ (-1/(2-1))</f>
        <v>1.2702921423657167E-7</v>
      </c>
      <c r="V1243" s="117">
        <f>((J1243-O1243)^2 + (K1243-P1243)^2 + (L1243-Q1243)^2) ^ (-1/(2-1))</f>
        <v>4.0018017899918088E-8</v>
      </c>
      <c r="W1243" s="117">
        <f t="shared" si="1049"/>
        <v>3.1656975974436912E-7</v>
      </c>
      <c r="X1243" s="78"/>
      <c r="Y1243" s="122">
        <f t="shared" si="1050"/>
        <v>0.4723209435058458</v>
      </c>
      <c r="Z1243" s="122">
        <f t="shared" si="1051"/>
        <v>0.40126768374575034</v>
      </c>
      <c r="AA1243" s="123">
        <f t="shared" si="1052"/>
        <v>0.12641137274840383</v>
      </c>
    </row>
    <row r="1244" spans="9:27" x14ac:dyDescent="0.25">
      <c r="I1244" s="78"/>
      <c r="J1244" s="79">
        <f t="shared" ref="J1244:L1244" si="1055">(J1172)</f>
        <v>2000</v>
      </c>
      <c r="K1244" s="79">
        <f t="shared" si="1055"/>
        <v>1000</v>
      </c>
      <c r="L1244" s="79">
        <f t="shared" si="1055"/>
        <v>1</v>
      </c>
      <c r="M1244" s="78"/>
      <c r="N1244" s="78"/>
      <c r="O1244" s="81"/>
      <c r="P1244" s="81"/>
      <c r="Q1244" s="81"/>
      <c r="R1244" s="78"/>
      <c r="S1244" s="78"/>
      <c r="T1244" s="117">
        <f>((J1244-O1241)^2 + (K1244-P1241)^2 + (L1244-Q1241)^2) ^ (-1/(2-1))</f>
        <v>3.5749776857266126E-7</v>
      </c>
      <c r="U1244" s="117">
        <f>((J1244-O1242)^2 + (K1244-P1242)^2 + (L1244-Q1242)^2) ^ (-1/(2-1))</f>
        <v>2.8106254262557107E-8</v>
      </c>
      <c r="V1244" s="117">
        <f>((J1244-O1243)^2 + (K1244-P1243)^2 + (L1244-Q1243)^2) ^ (-1/(2-1))</f>
        <v>2.0326679145146192E-7</v>
      </c>
      <c r="W1244" s="117">
        <f t="shared" si="1049"/>
        <v>5.8887081428668031E-7</v>
      </c>
      <c r="X1244" s="78"/>
      <c r="Y1244" s="122">
        <f t="shared" si="1050"/>
        <v>0.60709031573539729</v>
      </c>
      <c r="Z1244" s="122">
        <f t="shared" si="1051"/>
        <v>4.772906651283642E-2</v>
      </c>
      <c r="AA1244" s="123">
        <f t="shared" si="1052"/>
        <v>0.34518061775176623</v>
      </c>
    </row>
    <row r="1245" spans="9:27" x14ac:dyDescent="0.25">
      <c r="I1245" s="78"/>
      <c r="J1245" s="79">
        <f t="shared" ref="J1245:L1245" si="1056">(J1173)</f>
        <v>500</v>
      </c>
      <c r="K1245" s="79">
        <f t="shared" si="1056"/>
        <v>2000</v>
      </c>
      <c r="L1245" s="79">
        <f t="shared" si="1056"/>
        <v>1</v>
      </c>
      <c r="M1245" s="78"/>
      <c r="N1245" s="78"/>
      <c r="O1245" s="78"/>
      <c r="P1245" s="78"/>
      <c r="Q1245" s="78"/>
      <c r="R1245" s="78"/>
      <c r="S1245" s="78"/>
      <c r="T1245" s="117">
        <f>((J1245-O1241)^2 + (K1245-P1241)^2 + (L1245-Q1241)^2) ^ (-1/(2-1))</f>
        <v>8.2841280141948048E-8</v>
      </c>
      <c r="U1245" s="117">
        <f>((J1245-O1242)^2 + (K1245-P1242)^2 + (L1245-Q1242)^2) ^ (-1/(2-1))</f>
        <v>1.902977903922475E-8</v>
      </c>
      <c r="V1245" s="117">
        <f>((J1245-O1243)^2 + (K1245-P1243)^2 + (L1245-Q1243)^2) ^ (-1/(2-1))</f>
        <v>3.9967889753240383E-6</v>
      </c>
      <c r="W1245" s="117">
        <f t="shared" si="1049"/>
        <v>4.098660034505211E-6</v>
      </c>
      <c r="X1245" s="78"/>
      <c r="Y1245" s="122">
        <f t="shared" si="1050"/>
        <v>2.0211795914893103E-2</v>
      </c>
      <c r="Z1245" s="122">
        <f t="shared" si="1051"/>
        <v>4.642926927098022E-3</v>
      </c>
      <c r="AA1245" s="123">
        <f t="shared" si="1052"/>
        <v>0.97514527715800892</v>
      </c>
    </row>
    <row r="1246" spans="9:27" x14ac:dyDescent="0.25">
      <c r="I1246" s="78"/>
      <c r="J1246" s="79">
        <f t="shared" ref="J1246:L1246" si="1057">(J1174)</f>
        <v>8000</v>
      </c>
      <c r="K1246" s="79">
        <f t="shared" si="1057"/>
        <v>2000</v>
      </c>
      <c r="L1246" s="79">
        <f t="shared" si="1057"/>
        <v>1</v>
      </c>
      <c r="M1246" s="78"/>
      <c r="N1246" s="78"/>
      <c r="O1246" s="78"/>
      <c r="P1246" s="78"/>
      <c r="Q1246" s="78"/>
      <c r="R1246" s="78"/>
      <c r="S1246" s="78"/>
      <c r="T1246" s="117">
        <f>((J1246-O1241)^2 + (K1246-P1241)^2 + (L1246-Q1241)^2) ^ (-1/(2-1))</f>
        <v>3.9063911950552218E-8</v>
      </c>
      <c r="U1246" s="117">
        <f>((J1246-O1242)^2 + (K1246-P1242)^2 + (L1246-Q1242)^2) ^ (-1/(2-1))</f>
        <v>1.7020415669357509E-6</v>
      </c>
      <c r="V1246" s="117">
        <f>((J1246-O1243)^2 + (K1246-P1243)^2 + (L1246-Q1243)^2) ^ (-1/(2-1))</f>
        <v>1.5629614178470614E-8</v>
      </c>
      <c r="W1246" s="117">
        <f t="shared" si="1049"/>
        <v>1.7567350930647739E-6</v>
      </c>
      <c r="X1246" s="78"/>
      <c r="Y1246" s="122">
        <f t="shared" si="1050"/>
        <v>2.2236654863199607E-2</v>
      </c>
      <c r="Z1246" s="122">
        <f t="shared" si="1051"/>
        <v>0.96886637812101462</v>
      </c>
      <c r="AA1246" s="123">
        <f t="shared" si="1052"/>
        <v>8.8969670157857568E-3</v>
      </c>
    </row>
    <row r="1247" spans="9:27" x14ac:dyDescent="0.25">
      <c r="I1247" s="78"/>
      <c r="J1247" s="79">
        <f t="shared" ref="J1247:L1247" si="1058">(J1175)</f>
        <v>3000</v>
      </c>
      <c r="K1247" s="79">
        <f t="shared" si="1058"/>
        <v>2000</v>
      </c>
      <c r="L1247" s="79">
        <f t="shared" si="1058"/>
        <v>2</v>
      </c>
      <c r="M1247" s="78"/>
      <c r="N1247" s="78"/>
      <c r="O1247" s="78"/>
      <c r="P1247" s="78"/>
      <c r="Q1247" s="78"/>
      <c r="R1247" s="78"/>
      <c r="S1247" s="78"/>
      <c r="T1247" s="117">
        <f>((J1247-O1241)^2 + (K1247-P1241)^2 + (L1247-Q1241)^2) ^ (-1/(2-1))</f>
        <v>2.4506528739796653E-7</v>
      </c>
      <c r="U1247" s="117">
        <f>((J1247-O1242)^2 + (K1247-P1242)^2 + (L1247-Q1242)^2) ^ (-1/(2-1))</f>
        <v>4.3997322184871059E-8</v>
      </c>
      <c r="V1247" s="117">
        <f>((J1247-O1243)^2 + (K1247-P1243)^2 + (L1247-Q1243)^2) ^ (-1/(2-1))</f>
        <v>1.1118725284670146E-7</v>
      </c>
      <c r="W1247" s="117">
        <f t="shared" si="1049"/>
        <v>4.0024986242953907E-7</v>
      </c>
      <c r="X1247" s="78"/>
      <c r="Y1247" s="122">
        <f t="shared" si="1050"/>
        <v>0.61228075360327805</v>
      </c>
      <c r="Z1247" s="122">
        <f t="shared" si="1051"/>
        <v>0.10992464036790632</v>
      </c>
      <c r="AA1247" s="123">
        <f t="shared" si="1052"/>
        <v>0.27779460602881562</v>
      </c>
    </row>
    <row r="1248" spans="9:27" x14ac:dyDescent="0.25">
      <c r="I1248" s="78"/>
      <c r="J1248" s="79">
        <f t="shared" ref="J1248:L1248" si="1059">(J1176)</f>
        <v>7000</v>
      </c>
      <c r="K1248" s="79">
        <f t="shared" si="1059"/>
        <v>3000</v>
      </c>
      <c r="L1248" s="79">
        <f t="shared" si="1059"/>
        <v>1</v>
      </c>
      <c r="M1248" s="78"/>
      <c r="N1248" s="78"/>
      <c r="O1248" s="78"/>
      <c r="P1248" s="78"/>
      <c r="Q1248" s="78"/>
      <c r="R1248" s="78"/>
      <c r="S1248" s="78"/>
      <c r="T1248" s="117">
        <f>((J1248-O1241)^2 + (K1248-P1241)^2 + (L1248-Q1241)^2) ^ (-1/(2-1))</f>
        <v>4.4893410122433883E-8</v>
      </c>
      <c r="U1248" s="117">
        <f>((J1248-O1242)^2 + (K1248-P1242)^2 + (L1248-Q1242)^2) ^ (-1/(2-1))</f>
        <v>1.6853029317727631E-6</v>
      </c>
      <c r="V1248" s="117">
        <f>((J1248-O1243)^2 + (K1248-P1243)^2 + (L1248-Q1243)^2) ^ (-1/(2-1))</f>
        <v>1.9975872744140519E-8</v>
      </c>
      <c r="W1248" s="117">
        <f t="shared" si="1049"/>
        <v>1.7501722146393375E-6</v>
      </c>
      <c r="X1248" s="78"/>
      <c r="Y1248" s="122">
        <f t="shared" si="1050"/>
        <v>2.565085295431066E-2</v>
      </c>
      <c r="Z1248" s="122">
        <f t="shared" si="1051"/>
        <v>0.96293548582020994</v>
      </c>
      <c r="AA1248" s="123">
        <f t="shared" si="1052"/>
        <v>1.1413661225479458E-2</v>
      </c>
    </row>
    <row r="1249" spans="9:37" x14ac:dyDescent="0.25">
      <c r="I1249" s="78"/>
      <c r="J1249" s="79">
        <f t="shared" ref="J1249:L1249" si="1060">(J1177)</f>
        <v>7000</v>
      </c>
      <c r="K1249" s="79">
        <f t="shared" si="1060"/>
        <v>2000</v>
      </c>
      <c r="L1249" s="79">
        <f t="shared" si="1060"/>
        <v>1</v>
      </c>
      <c r="M1249" s="78"/>
      <c r="N1249" s="78"/>
      <c r="O1249" s="78"/>
      <c r="P1249" s="78"/>
      <c r="Q1249" s="78"/>
      <c r="R1249" s="78"/>
      <c r="S1249" s="78"/>
      <c r="T1249" s="117">
        <f>((J1249-O1241)^2 + (K1249-P1241)^2 + (L1249-Q1241)^2) ^ (-1/(2-1))</f>
        <v>5.7818948064765469E-8</v>
      </c>
      <c r="U1249" s="117">
        <f>((J1249-O1242)^2 + (K1249-P1242)^2 + (L1249-Q1242)^2) ^ (-1/(2-1))</f>
        <v>9.8448959220749724E-7</v>
      </c>
      <c r="V1249" s="117">
        <f>((J1249-O1243)^2 + (K1249-P1243)^2 + (L1249-Q1243)^2) ^ (-1/(2-1))</f>
        <v>2.0414974410162913E-8</v>
      </c>
      <c r="W1249" s="117">
        <f t="shared" si="1049"/>
        <v>1.0627235146824256E-6</v>
      </c>
      <c r="X1249" s="78"/>
      <c r="Y1249" s="122">
        <f t="shared" si="1050"/>
        <v>5.4406388177120124E-2</v>
      </c>
      <c r="Z1249" s="122">
        <f t="shared" si="1051"/>
        <v>0.92638355941685635</v>
      </c>
      <c r="AA1249" s="123">
        <f t="shared" si="1052"/>
        <v>1.9210052406023529E-2</v>
      </c>
    </row>
    <row r="1250" spans="9:37" x14ac:dyDescent="0.25">
      <c r="I1250" s="78"/>
      <c r="J1250" s="79">
        <f t="shared" ref="J1250:L1250" si="1061">(J1178)</f>
        <v>10000</v>
      </c>
      <c r="K1250" s="79">
        <f t="shared" si="1061"/>
        <v>2000</v>
      </c>
      <c r="L1250" s="79">
        <f t="shared" si="1061"/>
        <v>1</v>
      </c>
      <c r="M1250" s="78"/>
      <c r="N1250" s="78"/>
      <c r="O1250" s="78"/>
      <c r="P1250" s="78"/>
      <c r="Q1250" s="78"/>
      <c r="R1250" s="78"/>
      <c r="S1250" s="78"/>
      <c r="T1250" s="117">
        <f>((J1250-O1241)^2 + (K1250-P1241)^2 + (L1250-Q1241)^2) ^ (-1/(2-1))</f>
        <v>2.0744095887056635E-8</v>
      </c>
      <c r="U1250" s="117">
        <f>((J1250-O1242)^2 + (K1250-P1242)^2 + (L1250-Q1242)^2) ^ (-1/(2-1))</f>
        <v>1.7448719406602125E-7</v>
      </c>
      <c r="V1250" s="117">
        <f>((J1250-O1243)^2 + (K1250-P1243)^2 + (L1250-Q1243)^2) ^ (-1/(2-1))</f>
        <v>1.0002399183567682E-8</v>
      </c>
      <c r="W1250" s="117">
        <f t="shared" si="1049"/>
        <v>2.0523368913664556E-7</v>
      </c>
      <c r="X1250" s="78"/>
      <c r="Y1250" s="122">
        <f t="shared" si="1050"/>
        <v>0.10107549094069598</v>
      </c>
      <c r="Z1250" s="122">
        <f t="shared" si="1051"/>
        <v>0.8501878751000127</v>
      </c>
      <c r="AA1250" s="123">
        <f t="shared" si="1052"/>
        <v>4.8736633959291342E-2</v>
      </c>
    </row>
    <row r="1251" spans="9:37" x14ac:dyDescent="0.25">
      <c r="I1251" s="78"/>
      <c r="J1251" s="78"/>
      <c r="K1251" s="78"/>
      <c r="L1251" s="78"/>
      <c r="M1251" s="78"/>
      <c r="N1251" s="78"/>
      <c r="O1251" s="78"/>
      <c r="P1251" s="78"/>
      <c r="Q1251" s="78"/>
      <c r="R1251" s="78"/>
      <c r="S1251" s="78"/>
      <c r="T1251" s="78"/>
      <c r="U1251" s="78"/>
      <c r="V1251" s="78"/>
      <c r="W1251" s="78"/>
      <c r="X1251" s="78"/>
      <c r="Y1251" s="78"/>
      <c r="Z1251" s="78"/>
      <c r="AA1251" s="78"/>
    </row>
    <row r="1252" spans="9:37" x14ac:dyDescent="0.25">
      <c r="I1252" s="78"/>
      <c r="J1252" s="78"/>
      <c r="K1252" s="78"/>
      <c r="L1252" s="78"/>
      <c r="M1252" s="78"/>
      <c r="N1252" s="175" t="s">
        <v>109</v>
      </c>
      <c r="O1252" s="176"/>
      <c r="P1252" s="176"/>
      <c r="Q1252" s="176"/>
      <c r="R1252" s="176"/>
      <c r="S1252" s="177"/>
      <c r="T1252" s="78"/>
      <c r="U1252" s="78"/>
      <c r="V1252" s="78"/>
      <c r="W1252" s="78"/>
      <c r="X1252" s="78"/>
      <c r="Y1252" s="78"/>
      <c r="Z1252" s="78"/>
      <c r="AA1252" s="78"/>
    </row>
    <row r="1253" spans="9:37" x14ac:dyDescent="0.25">
      <c r="I1253" s="78"/>
      <c r="J1253" s="78"/>
      <c r="K1253" s="78"/>
      <c r="L1253" s="78"/>
      <c r="M1253" s="78"/>
      <c r="N1253" s="178"/>
      <c r="O1253" s="179"/>
      <c r="P1253" s="179"/>
      <c r="Q1253" s="179"/>
      <c r="R1253" s="179"/>
      <c r="S1253" s="180"/>
      <c r="T1253" s="78"/>
      <c r="U1253" s="78"/>
      <c r="V1253" s="78"/>
      <c r="W1253" s="78"/>
      <c r="X1253" s="78"/>
      <c r="Y1253" s="78"/>
      <c r="Z1253" s="78"/>
      <c r="AA1253" s="78"/>
    </row>
    <row r="1257" spans="9:37" x14ac:dyDescent="0.25">
      <c r="I1257" s="118" t="s">
        <v>210</v>
      </c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  <c r="U1257" s="90"/>
      <c r="V1257" s="90"/>
      <c r="W1257" s="90"/>
      <c r="X1257" s="90"/>
      <c r="Y1257" s="90"/>
      <c r="Z1257" s="90"/>
      <c r="AA1257" s="90"/>
      <c r="AB1257" s="90"/>
      <c r="AC1257" s="90"/>
      <c r="AD1257" s="90"/>
      <c r="AE1257" s="90"/>
      <c r="AF1257" s="90"/>
      <c r="AG1257" s="90"/>
      <c r="AH1257" s="90"/>
      <c r="AI1257" s="90"/>
      <c r="AJ1257" s="90"/>
      <c r="AK1257" s="90"/>
    </row>
    <row r="1258" spans="9:37" x14ac:dyDescent="0.25">
      <c r="I1258" s="118" t="s">
        <v>209</v>
      </c>
      <c r="J1258" s="90"/>
      <c r="K1258" s="90"/>
      <c r="L1258" s="90"/>
      <c r="M1258" s="90"/>
      <c r="N1258" s="90"/>
      <c r="O1258" s="90"/>
      <c r="P1258" s="90"/>
      <c r="Q1258" s="90"/>
      <c r="R1258" s="90"/>
      <c r="S1258" s="90"/>
      <c r="T1258" s="90"/>
      <c r="U1258" s="90"/>
      <c r="V1258" s="90"/>
      <c r="W1258" s="90"/>
      <c r="X1258" s="90"/>
      <c r="Y1258" s="90"/>
      <c r="Z1258" s="90"/>
      <c r="AA1258" s="90"/>
      <c r="AB1258" s="90"/>
      <c r="AC1258" s="90"/>
      <c r="AD1258" s="90"/>
      <c r="AE1258" s="90"/>
      <c r="AF1258" s="90"/>
      <c r="AG1258" s="90"/>
      <c r="AH1258" s="90"/>
      <c r="AI1258" s="90"/>
      <c r="AJ1258" s="90"/>
      <c r="AK1258" s="90"/>
    </row>
    <row r="1259" spans="9:37" x14ac:dyDescent="0.25">
      <c r="I1259" s="90"/>
      <c r="J1259" s="90"/>
      <c r="K1259" s="90"/>
      <c r="L1259" s="90"/>
      <c r="M1259" s="90"/>
      <c r="N1259" s="91"/>
      <c r="O1259" s="163" t="s">
        <v>97</v>
      </c>
      <c r="P1259" s="164"/>
      <c r="Q1259" s="165"/>
      <c r="R1259" s="90"/>
      <c r="S1259" s="90"/>
      <c r="T1259" s="163" t="s">
        <v>47</v>
      </c>
      <c r="U1259" s="164"/>
      <c r="V1259" s="165"/>
      <c r="W1259" s="90"/>
      <c r="X1259" s="91"/>
      <c r="Y1259" s="163" t="s">
        <v>98</v>
      </c>
      <c r="Z1259" s="164"/>
      <c r="AA1259" s="165"/>
      <c r="AB1259" s="90"/>
      <c r="AC1259" s="91"/>
      <c r="AD1259" s="163" t="s">
        <v>98</v>
      </c>
      <c r="AE1259" s="164"/>
      <c r="AF1259" s="165"/>
      <c r="AG1259" s="90"/>
      <c r="AH1259" s="92"/>
      <c r="AI1259" s="163" t="s">
        <v>98</v>
      </c>
      <c r="AJ1259" s="164"/>
      <c r="AK1259" s="165"/>
    </row>
    <row r="1260" spans="9:37" x14ac:dyDescent="0.25">
      <c r="I1260" s="90"/>
      <c r="J1260" s="181" t="s">
        <v>92</v>
      </c>
      <c r="K1260" s="182"/>
      <c r="L1260" s="183"/>
      <c r="M1260" s="90"/>
      <c r="N1260" s="91"/>
      <c r="O1260" s="103" t="s">
        <v>38</v>
      </c>
      <c r="P1260" s="103" t="s">
        <v>39</v>
      </c>
      <c r="Q1260" s="103" t="s">
        <v>41</v>
      </c>
      <c r="R1260" s="90"/>
      <c r="S1260" s="90"/>
      <c r="T1260" s="106" t="s">
        <v>48</v>
      </c>
      <c r="U1260" s="106" t="s">
        <v>49</v>
      </c>
      <c r="V1260" s="106" t="s">
        <v>50</v>
      </c>
      <c r="W1260" s="90"/>
      <c r="X1260" s="103" t="s">
        <v>38</v>
      </c>
      <c r="Y1260" s="103" t="s">
        <v>99</v>
      </c>
      <c r="Z1260" s="103" t="s">
        <v>102</v>
      </c>
      <c r="AA1260" s="103" t="s">
        <v>103</v>
      </c>
      <c r="AB1260" s="90"/>
      <c r="AC1260" s="106" t="s">
        <v>39</v>
      </c>
      <c r="AD1260" s="106" t="s">
        <v>104</v>
      </c>
      <c r="AE1260" s="106" t="s">
        <v>100</v>
      </c>
      <c r="AF1260" s="106" t="s">
        <v>105</v>
      </c>
      <c r="AG1260" s="90"/>
      <c r="AH1260" s="106" t="s">
        <v>41</v>
      </c>
      <c r="AI1260" s="106" t="s">
        <v>106</v>
      </c>
      <c r="AJ1260" s="106" t="s">
        <v>107</v>
      </c>
      <c r="AK1260" s="106" t="s">
        <v>101</v>
      </c>
    </row>
    <row r="1261" spans="9:37" x14ac:dyDescent="0.25">
      <c r="I1261" s="90"/>
      <c r="J1261" s="94">
        <f>(Y1241)</f>
        <v>9.6313113102577064E-2</v>
      </c>
      <c r="K1261" s="94">
        <f t="shared" ref="K1261:K1270" si="1062">(Z1241)</f>
        <v>0.84246395049865053</v>
      </c>
      <c r="L1261" s="94">
        <f>(AA1241)</f>
        <v>6.1222936398772521E-2</v>
      </c>
      <c r="M1261" s="98"/>
      <c r="N1261" s="91"/>
      <c r="O1261" s="95">
        <f>(J1261^2)</f>
        <v>9.2762157555098014E-3</v>
      </c>
      <c r="P1261" s="95">
        <f t="shared" ref="P1261:P1270" si="1063">(K1261^2)</f>
        <v>0.70974550788979274</v>
      </c>
      <c r="Q1261" s="95">
        <f t="shared" ref="Q1261:Q1270" si="1064">(L1261^2)</f>
        <v>3.7482479412881452E-3</v>
      </c>
      <c r="R1261" s="90"/>
      <c r="S1261" s="90"/>
      <c r="T1261" s="93">
        <f>(J1241)</f>
        <v>8000</v>
      </c>
      <c r="U1261" s="93">
        <f t="shared" ref="U1261:U1270" si="1065">(K1241)</f>
        <v>5000</v>
      </c>
      <c r="V1261" s="93">
        <f t="shared" ref="V1261:V1270" si="1066">(L1241)</f>
        <v>1</v>
      </c>
      <c r="W1261" s="90"/>
      <c r="X1261" s="95">
        <f>(O1261)</f>
        <v>9.2762157555098014E-3</v>
      </c>
      <c r="Y1261" s="96">
        <f>(X1261*T1261)</f>
        <v>74.209726044078408</v>
      </c>
      <c r="Z1261" s="96">
        <f>(X1261*U1261)</f>
        <v>46.381078777549007</v>
      </c>
      <c r="AA1261" s="96">
        <f>(X1261*V1261)</f>
        <v>9.2762157555098014E-3</v>
      </c>
      <c r="AB1261" s="90"/>
      <c r="AC1261" s="94">
        <f>(P1261)</f>
        <v>0.70974550788979274</v>
      </c>
      <c r="AD1261" s="97">
        <f>(AC1261*T1261)</f>
        <v>5677.964063118342</v>
      </c>
      <c r="AE1261" s="97">
        <f>(AC1261*U1261)</f>
        <v>3548.7275394489639</v>
      </c>
      <c r="AF1261" s="97">
        <f>(AC1261*V1261)</f>
        <v>0.70974550788979274</v>
      </c>
      <c r="AG1261" s="90"/>
      <c r="AH1261" s="95">
        <f>(Q1261)</f>
        <v>3.7482479412881452E-3</v>
      </c>
      <c r="AI1261" s="95">
        <f>(AH1261*T1261)</f>
        <v>29.985983530305163</v>
      </c>
      <c r="AJ1261" s="95">
        <f>(AH1261*U1261)</f>
        <v>18.741239706440727</v>
      </c>
      <c r="AK1261" s="95">
        <f>(V1261*AH1261)</f>
        <v>3.7482479412881452E-3</v>
      </c>
    </row>
    <row r="1262" spans="9:37" x14ac:dyDescent="0.25">
      <c r="I1262" s="90"/>
      <c r="J1262" s="94">
        <f t="shared" ref="J1262:J1270" si="1067">(Y1242)</f>
        <v>0.44977265782554526</v>
      </c>
      <c r="K1262" s="94">
        <f t="shared" si="1062"/>
        <v>0.30347299154905777</v>
      </c>
      <c r="L1262" s="94">
        <f t="shared" ref="L1262:L1270" si="1068">(AA1242)</f>
        <v>0.246754350625397</v>
      </c>
      <c r="M1262" s="98"/>
      <c r="N1262" s="91"/>
      <c r="O1262" s="95">
        <f t="shared" ref="O1262:O1270" si="1069">(J1262^2)</f>
        <v>0.20229544372745503</v>
      </c>
      <c r="P1262" s="95">
        <f t="shared" si="1063"/>
        <v>9.2095856599734488E-2</v>
      </c>
      <c r="Q1262" s="95">
        <f t="shared" si="1064"/>
        <v>6.0887709552561356E-2</v>
      </c>
      <c r="R1262" s="90"/>
      <c r="S1262" s="90"/>
      <c r="T1262" s="93">
        <f t="shared" ref="T1262:T1270" si="1070">(J1242)</f>
        <v>4000</v>
      </c>
      <c r="U1262" s="93">
        <f t="shared" si="1065"/>
        <v>3000</v>
      </c>
      <c r="V1262" s="93">
        <f t="shared" si="1066"/>
        <v>1</v>
      </c>
      <c r="W1262" s="90"/>
      <c r="X1262" s="95">
        <f t="shared" ref="X1262:X1270" si="1071">(O1262)</f>
        <v>0.20229544372745503</v>
      </c>
      <c r="Y1262" s="96">
        <f t="shared" ref="Y1262:Y1270" si="1072">(X1262*T1262)</f>
        <v>809.18177490982009</v>
      </c>
      <c r="Z1262" s="96">
        <f t="shared" ref="Z1262:Z1270" si="1073">(X1262*U1262)</f>
        <v>606.8863311823651</v>
      </c>
      <c r="AA1262" s="96">
        <f t="shared" ref="AA1262:AA1270" si="1074">(X1262*V1262)</f>
        <v>0.20229544372745503</v>
      </c>
      <c r="AB1262" s="90"/>
      <c r="AC1262" s="94">
        <f t="shared" ref="AC1262:AC1270" si="1075">(P1262)</f>
        <v>9.2095856599734488E-2</v>
      </c>
      <c r="AD1262" s="97">
        <f t="shared" ref="AD1262:AD1270" si="1076">(AC1262*T1262)</f>
        <v>368.38342639893796</v>
      </c>
      <c r="AE1262" s="97">
        <f t="shared" ref="AE1262:AE1270" si="1077">(AC1262*U1262)</f>
        <v>276.28756979920348</v>
      </c>
      <c r="AF1262" s="97">
        <f t="shared" ref="AF1262:AF1270" si="1078">(AC1262*V1262)</f>
        <v>9.2095856599734488E-2</v>
      </c>
      <c r="AG1262" s="90"/>
      <c r="AH1262" s="95">
        <f t="shared" ref="AH1262:AH1270" si="1079">(Q1262)</f>
        <v>6.0887709552561356E-2</v>
      </c>
      <c r="AI1262" s="95">
        <f t="shared" ref="AI1262:AI1270" si="1080">(AH1262*T1262)</f>
        <v>243.55083821024542</v>
      </c>
      <c r="AJ1262" s="95">
        <f t="shared" ref="AJ1262:AJ1269" si="1081">(AH1262*U1262)</f>
        <v>182.66312865768407</v>
      </c>
      <c r="AK1262" s="95">
        <f t="shared" ref="AK1262:AK1270" si="1082">(V1262*AH1262)</f>
        <v>6.0887709552561356E-2</v>
      </c>
    </row>
    <row r="1263" spans="9:37" x14ac:dyDescent="0.25">
      <c r="I1263" s="90"/>
      <c r="J1263" s="94">
        <f t="shared" si="1067"/>
        <v>0.4723209435058458</v>
      </c>
      <c r="K1263" s="94">
        <f t="shared" si="1062"/>
        <v>0.40126768374575034</v>
      </c>
      <c r="L1263" s="94">
        <f t="shared" si="1068"/>
        <v>0.12641137274840383</v>
      </c>
      <c r="M1263" s="98"/>
      <c r="N1263" s="91"/>
      <c r="O1263" s="95">
        <f t="shared" si="1069"/>
        <v>0.22308707367425237</v>
      </c>
      <c r="P1263" s="95">
        <f t="shared" si="1063"/>
        <v>0.16101575401867951</v>
      </c>
      <c r="Q1263" s="95">
        <f t="shared" si="1064"/>
        <v>1.5979835160135895E-2</v>
      </c>
      <c r="R1263" s="90"/>
      <c r="S1263" s="90"/>
      <c r="T1263" s="93">
        <f t="shared" si="1070"/>
        <v>5000</v>
      </c>
      <c r="U1263" s="93">
        <f t="shared" si="1065"/>
        <v>2000</v>
      </c>
      <c r="V1263" s="93">
        <f t="shared" si="1066"/>
        <v>1</v>
      </c>
      <c r="W1263" s="90"/>
      <c r="X1263" s="95">
        <f t="shared" si="1071"/>
        <v>0.22308707367425237</v>
      </c>
      <c r="Y1263" s="96">
        <f t="shared" si="1072"/>
        <v>1115.4353683712618</v>
      </c>
      <c r="Z1263" s="96">
        <f t="shared" si="1073"/>
        <v>446.17414734850473</v>
      </c>
      <c r="AA1263" s="96">
        <f t="shared" si="1074"/>
        <v>0.22308707367425237</v>
      </c>
      <c r="AB1263" s="90"/>
      <c r="AC1263" s="94">
        <f t="shared" si="1075"/>
        <v>0.16101575401867951</v>
      </c>
      <c r="AD1263" s="97">
        <f t="shared" si="1076"/>
        <v>805.07877009339757</v>
      </c>
      <c r="AE1263" s="97">
        <f t="shared" si="1077"/>
        <v>322.031508037359</v>
      </c>
      <c r="AF1263" s="97">
        <f t="shared" si="1078"/>
        <v>0.16101575401867951</v>
      </c>
      <c r="AG1263" s="90"/>
      <c r="AH1263" s="95">
        <f t="shared" si="1079"/>
        <v>1.5979835160135895E-2</v>
      </c>
      <c r="AI1263" s="95">
        <f t="shared" si="1080"/>
        <v>79.899175800679473</v>
      </c>
      <c r="AJ1263" s="95">
        <f t="shared" si="1081"/>
        <v>31.95967032027179</v>
      </c>
      <c r="AK1263" s="95">
        <f t="shared" si="1082"/>
        <v>1.5979835160135895E-2</v>
      </c>
    </row>
    <row r="1264" spans="9:37" x14ac:dyDescent="0.25">
      <c r="I1264" s="90"/>
      <c r="J1264" s="94">
        <f t="shared" si="1067"/>
        <v>0.60709031573539729</v>
      </c>
      <c r="K1264" s="94">
        <f t="shared" si="1062"/>
        <v>4.772906651283642E-2</v>
      </c>
      <c r="L1264" s="94">
        <f t="shared" si="1068"/>
        <v>0.34518061775176623</v>
      </c>
      <c r="M1264" s="98"/>
      <c r="N1264" s="91"/>
      <c r="O1264" s="95">
        <f t="shared" si="1069"/>
        <v>0.36855865145970435</v>
      </c>
      <c r="P1264" s="95">
        <f t="shared" si="1063"/>
        <v>2.2780637901867631E-3</v>
      </c>
      <c r="Q1264" s="95">
        <f t="shared" si="1064"/>
        <v>0.11914965887149095</v>
      </c>
      <c r="R1264" s="90"/>
      <c r="S1264" s="90"/>
      <c r="T1264" s="93">
        <f t="shared" si="1070"/>
        <v>2000</v>
      </c>
      <c r="U1264" s="93">
        <f t="shared" si="1065"/>
        <v>1000</v>
      </c>
      <c r="V1264" s="93">
        <f t="shared" si="1066"/>
        <v>1</v>
      </c>
      <c r="W1264" s="90"/>
      <c r="X1264" s="95">
        <f t="shared" si="1071"/>
        <v>0.36855865145970435</v>
      </c>
      <c r="Y1264" s="96">
        <f t="shared" si="1072"/>
        <v>737.11730291940864</v>
      </c>
      <c r="Z1264" s="96">
        <f t="shared" si="1073"/>
        <v>368.55865145970432</v>
      </c>
      <c r="AA1264" s="96">
        <f t="shared" si="1074"/>
        <v>0.36855865145970435</v>
      </c>
      <c r="AB1264" s="90"/>
      <c r="AC1264" s="94">
        <f t="shared" si="1075"/>
        <v>2.2780637901867631E-3</v>
      </c>
      <c r="AD1264" s="97">
        <f t="shared" si="1076"/>
        <v>4.5561275803735262</v>
      </c>
      <c r="AE1264" s="97">
        <f t="shared" si="1077"/>
        <v>2.2780637901867631</v>
      </c>
      <c r="AF1264" s="97">
        <f t="shared" si="1078"/>
        <v>2.2780637901867631E-3</v>
      </c>
      <c r="AG1264" s="90"/>
      <c r="AH1264" s="95">
        <f t="shared" si="1079"/>
        <v>0.11914965887149095</v>
      </c>
      <c r="AI1264" s="95">
        <f t="shared" si="1080"/>
        <v>238.29931774298191</v>
      </c>
      <c r="AJ1264" s="95">
        <f t="shared" si="1081"/>
        <v>119.14965887149096</v>
      </c>
      <c r="AK1264" s="95">
        <f t="shared" si="1082"/>
        <v>0.11914965887149095</v>
      </c>
    </row>
    <row r="1265" spans="9:37" x14ac:dyDescent="0.25">
      <c r="I1265" s="90"/>
      <c r="J1265" s="94">
        <f t="shared" si="1067"/>
        <v>2.0211795914893103E-2</v>
      </c>
      <c r="K1265" s="94">
        <f t="shared" si="1062"/>
        <v>4.642926927098022E-3</v>
      </c>
      <c r="L1265" s="94">
        <f t="shared" si="1068"/>
        <v>0.97514527715800892</v>
      </c>
      <c r="M1265" s="98"/>
      <c r="N1265" s="91"/>
      <c r="O1265" s="95">
        <f t="shared" si="1069"/>
        <v>4.0851669410528956E-4</v>
      </c>
      <c r="P1265" s="95">
        <f t="shared" si="1063"/>
        <v>2.1556770450371882E-5</v>
      </c>
      <c r="Q1265" s="95">
        <f t="shared" si="1064"/>
        <v>0.95090831156357003</v>
      </c>
      <c r="R1265" s="90"/>
      <c r="S1265" s="90"/>
      <c r="T1265" s="93">
        <f t="shared" si="1070"/>
        <v>500</v>
      </c>
      <c r="U1265" s="93">
        <f t="shared" si="1065"/>
        <v>2000</v>
      </c>
      <c r="V1265" s="93">
        <f t="shared" si="1066"/>
        <v>1</v>
      </c>
      <c r="W1265" s="90"/>
      <c r="X1265" s="95">
        <f t="shared" si="1071"/>
        <v>4.0851669410528956E-4</v>
      </c>
      <c r="Y1265" s="96">
        <f t="shared" si="1072"/>
        <v>0.20425834705264478</v>
      </c>
      <c r="Z1265" s="96">
        <f t="shared" si="1073"/>
        <v>0.81703338821057914</v>
      </c>
      <c r="AA1265" s="96">
        <f t="shared" si="1074"/>
        <v>4.0851669410528956E-4</v>
      </c>
      <c r="AB1265" s="90"/>
      <c r="AC1265" s="94">
        <f t="shared" si="1075"/>
        <v>2.1556770450371882E-5</v>
      </c>
      <c r="AD1265" s="97">
        <f t="shared" si="1076"/>
        <v>1.0778385225185941E-2</v>
      </c>
      <c r="AE1265" s="97">
        <f t="shared" si="1077"/>
        <v>4.3113540900743763E-2</v>
      </c>
      <c r="AF1265" s="97">
        <f t="shared" si="1078"/>
        <v>2.1556770450371882E-5</v>
      </c>
      <c r="AG1265" s="90"/>
      <c r="AH1265" s="95">
        <f t="shared" si="1079"/>
        <v>0.95090831156357003</v>
      </c>
      <c r="AI1265" s="95">
        <f t="shared" si="1080"/>
        <v>475.454155781785</v>
      </c>
      <c r="AJ1265" s="95">
        <f t="shared" si="1081"/>
        <v>1901.81662312714</v>
      </c>
      <c r="AK1265" s="95">
        <f t="shared" si="1082"/>
        <v>0.95090831156357003</v>
      </c>
    </row>
    <row r="1266" spans="9:37" x14ac:dyDescent="0.25">
      <c r="I1266" s="90"/>
      <c r="J1266" s="94">
        <f t="shared" si="1067"/>
        <v>2.2236654863199607E-2</v>
      </c>
      <c r="K1266" s="94">
        <f t="shared" si="1062"/>
        <v>0.96886637812101462</v>
      </c>
      <c r="L1266" s="94">
        <f t="shared" si="1068"/>
        <v>8.8969670157857568E-3</v>
      </c>
      <c r="M1266" s="98"/>
      <c r="N1266" s="91"/>
      <c r="O1266" s="95">
        <f t="shared" si="1069"/>
        <v>4.9446881950505873E-4</v>
      </c>
      <c r="P1266" s="95">
        <f t="shared" si="1063"/>
        <v>0.93870205865333289</v>
      </c>
      <c r="Q1266" s="95">
        <f t="shared" si="1064"/>
        <v>7.9156022079979716E-5</v>
      </c>
      <c r="R1266" s="90"/>
      <c r="S1266" s="90"/>
      <c r="T1266" s="93">
        <f t="shared" si="1070"/>
        <v>8000</v>
      </c>
      <c r="U1266" s="93">
        <f t="shared" si="1065"/>
        <v>2000</v>
      </c>
      <c r="V1266" s="93">
        <f t="shared" si="1066"/>
        <v>1</v>
      </c>
      <c r="W1266" s="90"/>
      <c r="X1266" s="95">
        <f t="shared" si="1071"/>
        <v>4.9446881950505873E-4</v>
      </c>
      <c r="Y1266" s="96">
        <f t="shared" si="1072"/>
        <v>3.9557505560404698</v>
      </c>
      <c r="Z1266" s="96">
        <f t="shared" si="1073"/>
        <v>0.98893763901011744</v>
      </c>
      <c r="AA1266" s="96">
        <f t="shared" si="1074"/>
        <v>4.9446881950505873E-4</v>
      </c>
      <c r="AB1266" s="90"/>
      <c r="AC1266" s="94">
        <f t="shared" si="1075"/>
        <v>0.93870205865333289</v>
      </c>
      <c r="AD1266" s="97">
        <f t="shared" si="1076"/>
        <v>7509.616469226663</v>
      </c>
      <c r="AE1266" s="97">
        <f t="shared" si="1077"/>
        <v>1877.4041173066657</v>
      </c>
      <c r="AF1266" s="97">
        <f t="shared" si="1078"/>
        <v>0.93870205865333289</v>
      </c>
      <c r="AG1266" s="90"/>
      <c r="AH1266" s="95">
        <f t="shared" si="1079"/>
        <v>7.9156022079979716E-5</v>
      </c>
      <c r="AI1266" s="95">
        <f t="shared" si="1080"/>
        <v>0.63324817663983768</v>
      </c>
      <c r="AJ1266" s="95">
        <f t="shared" si="1081"/>
        <v>0.15831204415995942</v>
      </c>
      <c r="AK1266" s="95">
        <f t="shared" si="1082"/>
        <v>7.9156022079979716E-5</v>
      </c>
    </row>
    <row r="1267" spans="9:37" x14ac:dyDescent="0.25">
      <c r="I1267" s="90"/>
      <c r="J1267" s="94">
        <f t="shared" si="1067"/>
        <v>0.61228075360327805</v>
      </c>
      <c r="K1267" s="94">
        <f t="shared" si="1062"/>
        <v>0.10992464036790632</v>
      </c>
      <c r="L1267" s="94">
        <f t="shared" si="1068"/>
        <v>0.27779460602881562</v>
      </c>
      <c r="M1267" s="98"/>
      <c r="N1267" s="91"/>
      <c r="O1267" s="95">
        <f t="shared" si="1069"/>
        <v>0.37488772123299807</v>
      </c>
      <c r="P1267" s="95">
        <f t="shared" si="1063"/>
        <v>1.208342656001354E-2</v>
      </c>
      <c r="Q1267" s="95">
        <f t="shared" si="1064"/>
        <v>7.7169843138704883E-2</v>
      </c>
      <c r="R1267" s="90"/>
      <c r="S1267" s="90"/>
      <c r="T1267" s="93">
        <f t="shared" si="1070"/>
        <v>3000</v>
      </c>
      <c r="U1267" s="93">
        <f t="shared" si="1065"/>
        <v>2000</v>
      </c>
      <c r="V1267" s="93">
        <f t="shared" si="1066"/>
        <v>2</v>
      </c>
      <c r="W1267" s="90"/>
      <c r="X1267" s="95">
        <f t="shared" si="1071"/>
        <v>0.37488772123299807</v>
      </c>
      <c r="Y1267" s="96">
        <f t="shared" si="1072"/>
        <v>1124.6631636989941</v>
      </c>
      <c r="Z1267" s="96">
        <f t="shared" si="1073"/>
        <v>749.77544246599609</v>
      </c>
      <c r="AA1267" s="96">
        <f t="shared" si="1074"/>
        <v>0.74977544246599614</v>
      </c>
      <c r="AB1267" s="90"/>
      <c r="AC1267" s="94">
        <f t="shared" si="1075"/>
        <v>1.208342656001354E-2</v>
      </c>
      <c r="AD1267" s="97">
        <f t="shared" si="1076"/>
        <v>36.25027968004062</v>
      </c>
      <c r="AE1267" s="97">
        <f t="shared" si="1077"/>
        <v>24.166853120027081</v>
      </c>
      <c r="AF1267" s="97">
        <f t="shared" si="1078"/>
        <v>2.4166853120027081E-2</v>
      </c>
      <c r="AG1267" s="90"/>
      <c r="AH1267" s="95">
        <f t="shared" si="1079"/>
        <v>7.7169843138704883E-2</v>
      </c>
      <c r="AI1267" s="95">
        <f t="shared" si="1080"/>
        <v>231.50952941611465</v>
      </c>
      <c r="AJ1267" s="95">
        <f t="shared" si="1081"/>
        <v>154.33968627740975</v>
      </c>
      <c r="AK1267" s="95">
        <f t="shared" si="1082"/>
        <v>0.15433968627740977</v>
      </c>
    </row>
    <row r="1268" spans="9:37" x14ac:dyDescent="0.25">
      <c r="I1268" s="90"/>
      <c r="J1268" s="94">
        <f t="shared" si="1067"/>
        <v>2.565085295431066E-2</v>
      </c>
      <c r="K1268" s="94">
        <f t="shared" si="1062"/>
        <v>0.96293548582020994</v>
      </c>
      <c r="L1268" s="94">
        <f t="shared" si="1068"/>
        <v>1.1413661225479458E-2</v>
      </c>
      <c r="M1268" s="98"/>
      <c r="N1268" s="91"/>
      <c r="O1268" s="95">
        <f t="shared" si="1069"/>
        <v>6.5796625728366796E-4</v>
      </c>
      <c r="P1268" s="95">
        <f t="shared" si="1063"/>
        <v>0.92724474985180372</v>
      </c>
      <c r="Q1268" s="95">
        <f t="shared" si="1064"/>
        <v>1.3027166257001326E-4</v>
      </c>
      <c r="R1268" s="90"/>
      <c r="S1268" s="90"/>
      <c r="T1268" s="93">
        <f t="shared" si="1070"/>
        <v>7000</v>
      </c>
      <c r="U1268" s="93">
        <f t="shared" si="1065"/>
        <v>3000</v>
      </c>
      <c r="V1268" s="93">
        <f t="shared" si="1066"/>
        <v>1</v>
      </c>
      <c r="W1268" s="90"/>
      <c r="X1268" s="95">
        <f t="shared" si="1071"/>
        <v>6.5796625728366796E-4</v>
      </c>
      <c r="Y1268" s="96">
        <f t="shared" si="1072"/>
        <v>4.6057638009856756</v>
      </c>
      <c r="Z1268" s="96">
        <f t="shared" si="1073"/>
        <v>1.9738987718510039</v>
      </c>
      <c r="AA1268" s="96">
        <f t="shared" si="1074"/>
        <v>6.5796625728366796E-4</v>
      </c>
      <c r="AB1268" s="90"/>
      <c r="AC1268" s="94">
        <f t="shared" si="1075"/>
        <v>0.92724474985180372</v>
      </c>
      <c r="AD1268" s="97">
        <f t="shared" si="1076"/>
        <v>6490.7132489626256</v>
      </c>
      <c r="AE1268" s="97">
        <f t="shared" si="1077"/>
        <v>2781.7342495554112</v>
      </c>
      <c r="AF1268" s="97">
        <f t="shared" si="1078"/>
        <v>0.92724474985180372</v>
      </c>
      <c r="AG1268" s="90"/>
      <c r="AH1268" s="95">
        <f t="shared" si="1079"/>
        <v>1.3027166257001326E-4</v>
      </c>
      <c r="AI1268" s="95">
        <f t="shared" si="1080"/>
        <v>0.91190163799009283</v>
      </c>
      <c r="AJ1268" s="95">
        <f t="shared" si="1081"/>
        <v>0.39081498771003975</v>
      </c>
      <c r="AK1268" s="95">
        <f t="shared" si="1082"/>
        <v>1.3027166257001326E-4</v>
      </c>
    </row>
    <row r="1269" spans="9:37" x14ac:dyDescent="0.25">
      <c r="I1269" s="90"/>
      <c r="J1269" s="94">
        <f t="shared" si="1067"/>
        <v>5.4406388177120124E-2</v>
      </c>
      <c r="K1269" s="94">
        <f t="shared" si="1062"/>
        <v>0.92638355941685635</v>
      </c>
      <c r="L1269" s="94">
        <f t="shared" si="1068"/>
        <v>1.9210052406023529E-2</v>
      </c>
      <c r="M1269" s="98"/>
      <c r="N1269" s="91"/>
      <c r="O1269" s="95">
        <f t="shared" si="1069"/>
        <v>2.9600550744794765E-3</v>
      </c>
      <c r="P1269" s="95">
        <f t="shared" si="1063"/>
        <v>0.85818649915784417</v>
      </c>
      <c r="Q1269" s="95">
        <f t="shared" si="1064"/>
        <v>3.6902611344217037E-4</v>
      </c>
      <c r="R1269" s="90"/>
      <c r="S1269" s="90"/>
      <c r="T1269" s="93">
        <f t="shared" si="1070"/>
        <v>7000</v>
      </c>
      <c r="U1269" s="93">
        <f t="shared" si="1065"/>
        <v>2000</v>
      </c>
      <c r="V1269" s="93">
        <f t="shared" si="1066"/>
        <v>1</v>
      </c>
      <c r="W1269" s="90"/>
      <c r="X1269" s="95">
        <f t="shared" si="1071"/>
        <v>2.9600550744794765E-3</v>
      </c>
      <c r="Y1269" s="96">
        <f t="shared" si="1072"/>
        <v>20.720385521356334</v>
      </c>
      <c r="Z1269" s="96">
        <f t="shared" si="1073"/>
        <v>5.9201101489589529</v>
      </c>
      <c r="AA1269" s="96">
        <f t="shared" si="1074"/>
        <v>2.9600550744794765E-3</v>
      </c>
      <c r="AB1269" s="90"/>
      <c r="AC1269" s="94">
        <f t="shared" si="1075"/>
        <v>0.85818649915784417</v>
      </c>
      <c r="AD1269" s="97">
        <f t="shared" si="1076"/>
        <v>6007.3054941049095</v>
      </c>
      <c r="AE1269" s="97">
        <f t="shared" si="1077"/>
        <v>1716.3729983156884</v>
      </c>
      <c r="AF1269" s="97">
        <f t="shared" si="1078"/>
        <v>0.85818649915784417</v>
      </c>
      <c r="AG1269" s="90"/>
      <c r="AH1269" s="95">
        <f t="shared" si="1079"/>
        <v>3.6902611344217037E-4</v>
      </c>
      <c r="AI1269" s="95">
        <f t="shared" si="1080"/>
        <v>2.5831827940951926</v>
      </c>
      <c r="AJ1269" s="95">
        <f t="shared" si="1081"/>
        <v>0.73805222688434069</v>
      </c>
      <c r="AK1269" s="95">
        <f t="shared" si="1082"/>
        <v>3.6902611344217037E-4</v>
      </c>
    </row>
    <row r="1270" spans="9:37" x14ac:dyDescent="0.25">
      <c r="I1270" s="90"/>
      <c r="J1270" s="94">
        <f t="shared" si="1067"/>
        <v>0.10107549094069598</v>
      </c>
      <c r="K1270" s="94">
        <f t="shared" si="1062"/>
        <v>0.8501878751000127</v>
      </c>
      <c r="L1270" s="94">
        <f t="shared" si="1068"/>
        <v>4.8736633959291342E-2</v>
      </c>
      <c r="M1270" s="98"/>
      <c r="N1270" s="91"/>
      <c r="O1270" s="95">
        <f t="shared" si="1069"/>
        <v>1.0216254868902716E-2</v>
      </c>
      <c r="P1270" s="95">
        <f t="shared" si="1063"/>
        <v>0.7228194229670748</v>
      </c>
      <c r="Q1270" s="95">
        <f t="shared" si="1064"/>
        <v>2.3752594896819502E-3</v>
      </c>
      <c r="R1270" s="90"/>
      <c r="S1270" s="90"/>
      <c r="T1270" s="93">
        <f t="shared" si="1070"/>
        <v>10000</v>
      </c>
      <c r="U1270" s="93">
        <f t="shared" si="1065"/>
        <v>2000</v>
      </c>
      <c r="V1270" s="93">
        <f t="shared" si="1066"/>
        <v>1</v>
      </c>
      <c r="W1270" s="90"/>
      <c r="X1270" s="95">
        <f t="shared" si="1071"/>
        <v>1.0216254868902716E-2</v>
      </c>
      <c r="Y1270" s="96">
        <f t="shared" si="1072"/>
        <v>102.16254868902716</v>
      </c>
      <c r="Z1270" s="96">
        <f t="shared" si="1073"/>
        <v>20.432509737805432</v>
      </c>
      <c r="AA1270" s="96">
        <f t="shared" si="1074"/>
        <v>1.0216254868902716E-2</v>
      </c>
      <c r="AB1270" s="90"/>
      <c r="AC1270" s="94">
        <f t="shared" si="1075"/>
        <v>0.7228194229670748</v>
      </c>
      <c r="AD1270" s="97">
        <f t="shared" si="1076"/>
        <v>7228.1942296707484</v>
      </c>
      <c r="AE1270" s="97">
        <f t="shared" si="1077"/>
        <v>1445.6388459341497</v>
      </c>
      <c r="AF1270" s="97">
        <f t="shared" si="1078"/>
        <v>0.7228194229670748</v>
      </c>
      <c r="AG1270" s="90"/>
      <c r="AH1270" s="95">
        <f t="shared" si="1079"/>
        <v>2.3752594896819502E-3</v>
      </c>
      <c r="AI1270" s="95">
        <f t="shared" si="1080"/>
        <v>23.752594896819502</v>
      </c>
      <c r="AJ1270" s="95">
        <f>(AH1270*U1270)</f>
        <v>4.7505189793639007</v>
      </c>
      <c r="AK1270" s="95">
        <f t="shared" si="1082"/>
        <v>2.3752594896819502E-3</v>
      </c>
    </row>
    <row r="1271" spans="9:37" x14ac:dyDescent="0.25">
      <c r="I1271" s="90"/>
      <c r="J1271" s="98"/>
      <c r="K1271" s="90"/>
      <c r="L1271" s="90"/>
      <c r="M1271" s="90"/>
      <c r="N1271" s="112" t="s">
        <v>55</v>
      </c>
      <c r="O1271" s="105">
        <f>SUM(O1261:O1270)</f>
        <v>1.1928423675641957</v>
      </c>
      <c r="P1271" s="105">
        <f t="shared" ref="P1271:Q1271" si="1083">SUM(P1261:P1270)</f>
        <v>4.424192896258913</v>
      </c>
      <c r="Q1271" s="105">
        <f t="shared" si="1083"/>
        <v>1.2307973195155255</v>
      </c>
      <c r="R1271" s="90"/>
      <c r="S1271" s="90"/>
      <c r="T1271" s="90"/>
      <c r="U1271" s="90"/>
      <c r="V1271" s="90"/>
      <c r="W1271" s="90"/>
      <c r="X1271" s="103" t="s">
        <v>55</v>
      </c>
      <c r="Y1271" s="104">
        <f>SUM(Y1261:Y1270)</f>
        <v>3992.2560428580255</v>
      </c>
      <c r="Z1271" s="104">
        <f t="shared" ref="Z1271" si="1084">SUM(Z1261:Z1270)</f>
        <v>2247.9081409199557</v>
      </c>
      <c r="AA1271" s="104">
        <f>SUM(AA1261:AA1270)</f>
        <v>1.5677300887971939</v>
      </c>
      <c r="AB1271" s="99"/>
      <c r="AC1271" s="103" t="s">
        <v>55</v>
      </c>
      <c r="AD1271" s="104">
        <f>SUM(AD1261:AD1270)</f>
        <v>34128.072887221264</v>
      </c>
      <c r="AE1271" s="104">
        <f t="shared" ref="AE1271:AF1271" si="1085">SUM(AE1261:AE1270)</f>
        <v>11994.684858848555</v>
      </c>
      <c r="AF1271" s="104">
        <f t="shared" si="1085"/>
        <v>4.4362763228189266</v>
      </c>
      <c r="AG1271" s="99"/>
      <c r="AH1271" s="103" t="s">
        <v>55</v>
      </c>
      <c r="AI1271" s="105">
        <f>SUM(AI1261:AI1270)</f>
        <v>1326.5799279876562</v>
      </c>
      <c r="AJ1271" s="105">
        <f t="shared" ref="AJ1271:AK1271" si="1086">SUM(AJ1261:AJ1270)</f>
        <v>2414.7077051985557</v>
      </c>
      <c r="AK1271" s="105">
        <f t="shared" si="1086"/>
        <v>1.3079671626542304</v>
      </c>
    </row>
    <row r="1275" spans="9:37" x14ac:dyDescent="0.25">
      <c r="I1275" s="113" t="s">
        <v>211</v>
      </c>
      <c r="J1275" s="107"/>
      <c r="K1275" s="107"/>
      <c r="L1275" s="107"/>
      <c r="M1275" s="107"/>
      <c r="N1275" s="107"/>
      <c r="O1275" s="107"/>
      <c r="P1275" s="107"/>
      <c r="Q1275" s="107"/>
    </row>
    <row r="1276" spans="9:37" x14ac:dyDescent="0.25">
      <c r="I1276" s="113" t="s">
        <v>209</v>
      </c>
      <c r="J1276" s="107"/>
      <c r="K1276" s="107"/>
      <c r="L1276" s="166" t="s">
        <v>69</v>
      </c>
      <c r="M1276" s="166"/>
      <c r="N1276" s="166"/>
      <c r="O1276" s="107"/>
      <c r="P1276" s="107"/>
      <c r="Q1276" s="107"/>
    </row>
    <row r="1277" spans="9:37" x14ac:dyDescent="0.25">
      <c r="I1277" s="107"/>
      <c r="J1277" s="107"/>
      <c r="K1277" s="107"/>
      <c r="L1277" s="107"/>
      <c r="M1277" s="107"/>
      <c r="N1277" s="107"/>
      <c r="O1277" s="107"/>
      <c r="P1277" s="107"/>
      <c r="Q1277" s="107"/>
    </row>
    <row r="1278" spans="9:37" x14ac:dyDescent="0.25">
      <c r="I1278" s="108"/>
      <c r="J1278" s="167" t="s">
        <v>68</v>
      </c>
      <c r="K1278" s="168"/>
      <c r="L1278" s="169"/>
      <c r="M1278" s="107"/>
      <c r="N1278" s="108"/>
      <c r="O1278" s="167" t="s">
        <v>72</v>
      </c>
      <c r="P1278" s="168"/>
      <c r="Q1278" s="169"/>
    </row>
    <row r="1279" spans="9:37" x14ac:dyDescent="0.25">
      <c r="I1279" s="108"/>
      <c r="J1279" s="108" t="s">
        <v>38</v>
      </c>
      <c r="K1279" s="108" t="s">
        <v>39</v>
      </c>
      <c r="L1279" s="108" t="s">
        <v>41</v>
      </c>
      <c r="M1279" s="107"/>
      <c r="N1279" s="170" t="s">
        <v>64</v>
      </c>
      <c r="O1279" s="170" t="s">
        <v>38</v>
      </c>
      <c r="P1279" s="170" t="s">
        <v>39</v>
      </c>
      <c r="Q1279" s="170" t="s">
        <v>41</v>
      </c>
    </row>
    <row r="1280" spans="9:37" x14ac:dyDescent="0.25">
      <c r="I1280" s="108" t="s">
        <v>64</v>
      </c>
      <c r="J1280" s="109">
        <f>(O1271)</f>
        <v>1.1928423675641957</v>
      </c>
      <c r="K1280" s="109">
        <f t="shared" ref="K1280" si="1087">(P1271)</f>
        <v>4.424192896258913</v>
      </c>
      <c r="L1280" s="109">
        <f t="shared" ref="L1280" si="1088">(Q1271)</f>
        <v>1.2307973195155255</v>
      </c>
      <c r="M1280" s="107"/>
      <c r="N1280" s="171"/>
      <c r="O1280" s="171"/>
      <c r="P1280" s="171"/>
      <c r="Q1280" s="171"/>
    </row>
    <row r="1281" spans="9:32" x14ac:dyDescent="0.25">
      <c r="I1281" s="108" t="s">
        <v>65</v>
      </c>
      <c r="J1281" s="110">
        <f>(Y1271)</f>
        <v>3992.2560428580255</v>
      </c>
      <c r="K1281" s="110">
        <f>(AD1271)</f>
        <v>34128.072887221264</v>
      </c>
      <c r="L1281" s="110">
        <f>(AA1271)</f>
        <v>1.5677300887971939</v>
      </c>
      <c r="M1281" s="107"/>
      <c r="N1281" s="109">
        <f>(J1280)</f>
        <v>1.1928423675641957</v>
      </c>
      <c r="O1281" s="67">
        <f>(J1281/N1281)</f>
        <v>3346.8429286346359</v>
      </c>
      <c r="P1281" s="67">
        <f t="shared" ref="P1281" si="1089">(K1281/O1281)</f>
        <v>10.197094281070433</v>
      </c>
      <c r="Q1281" s="67">
        <f t="shared" ref="Q1281" si="1090">(L1281/P1281)</f>
        <v>0.15374282570942577</v>
      </c>
    </row>
    <row r="1282" spans="9:32" x14ac:dyDescent="0.25">
      <c r="I1282" s="108" t="s">
        <v>66</v>
      </c>
      <c r="J1282" s="110">
        <f>(Z1271)</f>
        <v>2247.9081409199557</v>
      </c>
      <c r="K1282" s="110">
        <f>(AE1271)</f>
        <v>11994.684858848555</v>
      </c>
      <c r="L1282" s="109">
        <f>(AJ1271)</f>
        <v>2414.7077051985557</v>
      </c>
      <c r="M1282" s="107"/>
      <c r="N1282" s="109">
        <f>(K1280)</f>
        <v>4.424192896258913</v>
      </c>
      <c r="O1282" s="67">
        <f>(K1281/N1282)</f>
        <v>7713.9658435959882</v>
      </c>
      <c r="P1282" s="68">
        <f>(K1282/N1282)</f>
        <v>2711.1577501494639</v>
      </c>
      <c r="Q1282" s="68">
        <f>(K1283/N1282)</f>
        <v>1.0027312160304382</v>
      </c>
    </row>
    <row r="1283" spans="9:32" x14ac:dyDescent="0.25">
      <c r="I1283" s="108" t="s">
        <v>67</v>
      </c>
      <c r="J1283" s="110">
        <f>(AA1271)</f>
        <v>1.5677300887971939</v>
      </c>
      <c r="K1283" s="110">
        <f>(AF1271)</f>
        <v>4.4362763228189266</v>
      </c>
      <c r="L1283" s="109">
        <f>(AK1271)</f>
        <v>1.3079671626542304</v>
      </c>
      <c r="M1283" s="107"/>
      <c r="N1283" s="109">
        <f>(L1280)</f>
        <v>1.2307973195155255</v>
      </c>
      <c r="O1283" s="67">
        <f>(L1281/N1283)</f>
        <v>1.2737516274525964</v>
      </c>
      <c r="P1283" s="68">
        <f>(L1282/N1283)</f>
        <v>1961.905235663861</v>
      </c>
      <c r="Q1283" s="68">
        <f>(L1283/N1283)</f>
        <v>1.0626990666254303</v>
      </c>
    </row>
    <row r="1284" spans="9:32" x14ac:dyDescent="0.25">
      <c r="I1284" s="111"/>
      <c r="J1284" s="111"/>
      <c r="K1284" s="111"/>
      <c r="L1284" s="111"/>
      <c r="M1284" s="107"/>
      <c r="N1284" s="107"/>
      <c r="O1284" s="107"/>
      <c r="P1284" s="107"/>
      <c r="Q1284" s="107"/>
    </row>
    <row r="1288" spans="9:32" x14ac:dyDescent="0.25">
      <c r="I1288" s="114" t="s">
        <v>212</v>
      </c>
    </row>
    <row r="1289" spans="9:32" x14ac:dyDescent="0.25">
      <c r="I1289" s="114" t="s">
        <v>209</v>
      </c>
      <c r="J1289" s="152" t="s">
        <v>47</v>
      </c>
      <c r="K1289" s="153"/>
      <c r="L1289" s="154"/>
      <c r="M1289" s="43"/>
      <c r="N1289" s="43"/>
      <c r="O1289" s="152" t="s">
        <v>72</v>
      </c>
      <c r="P1289" s="153"/>
      <c r="Q1289" s="154"/>
      <c r="R1289" s="43"/>
      <c r="S1289" s="43"/>
      <c r="T1289" s="152" t="s">
        <v>73</v>
      </c>
      <c r="U1289" s="153"/>
      <c r="V1289" s="154"/>
      <c r="W1289" s="43"/>
      <c r="X1289" s="43"/>
      <c r="Y1289" s="152" t="s">
        <v>74</v>
      </c>
      <c r="Z1289" s="153"/>
      <c r="AA1289" s="154"/>
      <c r="AB1289" s="55"/>
      <c r="AC1289" s="43"/>
      <c r="AD1289" s="152" t="s">
        <v>80</v>
      </c>
      <c r="AE1289" s="154"/>
      <c r="AF1289" s="59"/>
    </row>
    <row r="1290" spans="9:32" ht="15.75" thickBot="1" x14ac:dyDescent="0.3">
      <c r="I1290" s="43"/>
      <c r="J1290" s="44" t="s">
        <v>48</v>
      </c>
      <c r="K1290" s="44" t="s">
        <v>49</v>
      </c>
      <c r="L1290" s="44" t="s">
        <v>50</v>
      </c>
      <c r="M1290" s="43"/>
      <c r="N1290" s="43"/>
      <c r="O1290" s="43"/>
      <c r="P1290" s="43"/>
      <c r="Q1290" s="43"/>
      <c r="R1290" s="43"/>
      <c r="S1290" s="43"/>
      <c r="T1290" s="44" t="s">
        <v>38</v>
      </c>
      <c r="U1290" s="44" t="s">
        <v>39</v>
      </c>
      <c r="V1290" s="44" t="s">
        <v>41</v>
      </c>
      <c r="W1290" s="43"/>
      <c r="X1290" s="43"/>
      <c r="Y1290" s="63" t="s">
        <v>75</v>
      </c>
      <c r="Z1290" s="63" t="s">
        <v>76</v>
      </c>
      <c r="AA1290" s="63" t="s">
        <v>77</v>
      </c>
      <c r="AB1290" s="61" t="s">
        <v>55</v>
      </c>
      <c r="AC1290" s="43"/>
      <c r="AD1290" s="63" t="s">
        <v>207</v>
      </c>
      <c r="AE1290" s="58" t="e">
        <f>(AE1219)</f>
        <v>#REF!</v>
      </c>
      <c r="AF1290" s="42"/>
    </row>
    <row r="1291" spans="9:32" ht="16.5" thickTop="1" thickBot="1" x14ac:dyDescent="0.3">
      <c r="I1291" s="43"/>
      <c r="J1291" s="100">
        <f>(J1169)</f>
        <v>8000</v>
      </c>
      <c r="K1291" s="100">
        <f t="shared" ref="K1291:L1291" si="1091">(K1169)</f>
        <v>5000</v>
      </c>
      <c r="L1291" s="100">
        <f t="shared" si="1091"/>
        <v>1</v>
      </c>
      <c r="M1291" s="43"/>
      <c r="N1291" s="63" t="s">
        <v>75</v>
      </c>
      <c r="O1291" s="101">
        <f>(O1281)</f>
        <v>3346.8429286346359</v>
      </c>
      <c r="P1291" s="101">
        <f t="shared" ref="P1291:Q1291" si="1092">(P1281)</f>
        <v>10.197094281070433</v>
      </c>
      <c r="Q1291" s="101">
        <f t="shared" si="1092"/>
        <v>0.15374282570942577</v>
      </c>
      <c r="R1291" s="43"/>
      <c r="S1291" s="43"/>
      <c r="T1291" s="62">
        <f>(O1261)</f>
        <v>9.2762157555098014E-3</v>
      </c>
      <c r="U1291" s="62">
        <f t="shared" ref="U1291:U1300" si="1093">(P1261)</f>
        <v>0.70974550788979274</v>
      </c>
      <c r="V1291" s="62">
        <f t="shared" ref="V1291:V1300" si="1094">(Q1261)</f>
        <v>3.7482479412881452E-3</v>
      </c>
      <c r="W1291" s="43"/>
      <c r="X1291" s="43"/>
      <c r="Y1291" s="74">
        <f>((J1291 - O1291)^2 + (K1291 - P1291)^2 + (L1291 - Q1291)^2) * T1291</f>
        <v>431807.88502160087</v>
      </c>
      <c r="Z1291" s="74">
        <f>((J1291 -O1292)^2 + (K1291 - P1292)^2 + (L1291 - Q1292)^2) * U1291</f>
        <v>3776282.1577880206</v>
      </c>
      <c r="AA1291" s="75">
        <f>((J1291 -O1293)^2 + (K1291 - P1293)^2 + (L1291 - Q1293)^2) * V1291</f>
        <v>274407.88765032968</v>
      </c>
      <c r="AB1291" s="76">
        <f>SUM(Y1291:AA1291)</f>
        <v>4482497.9304599511</v>
      </c>
      <c r="AC1291" s="43"/>
      <c r="AD1291" s="63" t="s">
        <v>214</v>
      </c>
      <c r="AE1291" s="102" t="e">
        <f>(AB1301)</f>
        <v>#REF!</v>
      </c>
      <c r="AF1291" s="42"/>
    </row>
    <row r="1292" spans="9:32" ht="16.5" thickTop="1" thickBot="1" x14ac:dyDescent="0.3">
      <c r="I1292" s="43"/>
      <c r="J1292" s="100">
        <f t="shared" ref="J1292:L1292" si="1095">(J1170)</f>
        <v>4000</v>
      </c>
      <c r="K1292" s="100">
        <f t="shared" si="1095"/>
        <v>3000</v>
      </c>
      <c r="L1292" s="100">
        <f t="shared" si="1095"/>
        <v>1</v>
      </c>
      <c r="M1292" s="43"/>
      <c r="N1292" s="63" t="s">
        <v>76</v>
      </c>
      <c r="O1292" s="101">
        <f t="shared" ref="O1292:P1292" si="1096">(O1282)</f>
        <v>7713.9658435959882</v>
      </c>
      <c r="P1292" s="101">
        <f t="shared" si="1096"/>
        <v>2711.1577501494639</v>
      </c>
      <c r="Q1292" s="101">
        <f>(Q1282)</f>
        <v>1.0027312160304382</v>
      </c>
      <c r="R1292" s="43"/>
      <c r="S1292" s="43"/>
      <c r="T1292" s="62">
        <f t="shared" ref="T1292:T1300" si="1097">(O1262)</f>
        <v>0.20229544372745503</v>
      </c>
      <c r="U1292" s="62">
        <f t="shared" si="1093"/>
        <v>9.2095856599734488E-2</v>
      </c>
      <c r="V1292" s="62">
        <f t="shared" si="1094"/>
        <v>6.0887709552561356E-2</v>
      </c>
      <c r="W1292" s="43"/>
      <c r="X1292" s="43"/>
      <c r="Y1292" s="74">
        <f>((J1292-O1291)^2 + (K1292-P1291)^2 + (L1292-Q1291)^2) * T1292</f>
        <v>1894605.3197478196</v>
      </c>
      <c r="Z1292" s="74">
        <f>((J1292 -O1292)^2 + (K1292 - P1292)^2 + (L1292 - Q1292)^2) * U1292</f>
        <v>1278011.6355720044</v>
      </c>
      <c r="AA1292" s="75">
        <f>((J1292 -O1293)^2 + (K1292 - P1293)^2 + (L1292 - Q1293)^2) * V1292</f>
        <v>1039198.0816775418</v>
      </c>
      <c r="AB1292" s="76">
        <f t="shared" ref="AB1292:AB1300" si="1098">SUM(Y1292:AA1292)</f>
        <v>4211815.0369973658</v>
      </c>
      <c r="AC1292" s="43"/>
      <c r="AD1292" s="63" t="s">
        <v>213</v>
      </c>
      <c r="AE1292" s="124" t="e">
        <f>(AE1290-AE1291)</f>
        <v>#REF!</v>
      </c>
      <c r="AF1292" s="42"/>
    </row>
    <row r="1293" spans="9:32" ht="16.5" thickTop="1" thickBot="1" x14ac:dyDescent="0.3">
      <c r="I1293" s="43"/>
      <c r="J1293" s="100">
        <f t="shared" ref="J1293:L1293" si="1099">(J1171)</f>
        <v>5000</v>
      </c>
      <c r="K1293" s="100">
        <f t="shared" si="1099"/>
        <v>2000</v>
      </c>
      <c r="L1293" s="100">
        <f t="shared" si="1099"/>
        <v>1</v>
      </c>
      <c r="M1293" s="43"/>
      <c r="N1293" s="63" t="s">
        <v>77</v>
      </c>
      <c r="O1293" s="101">
        <f t="shared" ref="O1293:Q1293" si="1100">(O1283)</f>
        <v>1.2737516274525964</v>
      </c>
      <c r="P1293" s="101">
        <f t="shared" si="1100"/>
        <v>1961.905235663861</v>
      </c>
      <c r="Q1293" s="101">
        <f t="shared" si="1100"/>
        <v>1.0626990666254303</v>
      </c>
      <c r="R1293" s="43"/>
      <c r="S1293" s="43"/>
      <c r="T1293" s="62">
        <f t="shared" si="1097"/>
        <v>0.22308707367425237</v>
      </c>
      <c r="U1293" s="62">
        <f t="shared" si="1093"/>
        <v>0.16101575401867951</v>
      </c>
      <c r="V1293" s="62">
        <f t="shared" si="1094"/>
        <v>1.5979835160135895E-2</v>
      </c>
      <c r="W1293" s="43"/>
      <c r="X1293" s="43"/>
      <c r="Y1293" s="74">
        <f>((J1293 - O1291)^2 + (K1293 - P1291)^2 + (L1293 -Q1291)^2) * T1293</f>
        <v>1492953.2691154387</v>
      </c>
      <c r="Z1293" s="74">
        <f>((J1293 -O1292)^2 + (K1293 - P1292)^2 + (L1293 - Q1292)^2) * U1293</f>
        <v>1267412.3127641408</v>
      </c>
      <c r="AA1293" s="75">
        <f>((J1293 -O1293)^2 + (K1293 - P1293)^2 + (L1293 - Q1293)^2) * V1293</f>
        <v>399315.55169585376</v>
      </c>
      <c r="AB1293" s="76">
        <f t="shared" si="1098"/>
        <v>3159681.1335754334</v>
      </c>
      <c r="AC1293" s="43"/>
      <c r="AD1293" s="43"/>
      <c r="AE1293" s="43"/>
      <c r="AF1293" s="43"/>
    </row>
    <row r="1294" spans="9:32" ht="16.5" thickTop="1" thickBot="1" x14ac:dyDescent="0.3">
      <c r="I1294" s="43"/>
      <c r="J1294" s="100">
        <f t="shared" ref="J1294:L1294" si="1101">(J1172)</f>
        <v>2000</v>
      </c>
      <c r="K1294" s="100">
        <f t="shared" si="1101"/>
        <v>1000</v>
      </c>
      <c r="L1294" s="100">
        <f t="shared" si="1101"/>
        <v>1</v>
      </c>
      <c r="M1294" s="43"/>
      <c r="N1294" s="43"/>
      <c r="O1294" s="55"/>
      <c r="P1294" s="55"/>
      <c r="Q1294" s="55"/>
      <c r="R1294" s="43"/>
      <c r="S1294" s="43"/>
      <c r="T1294" s="62">
        <f t="shared" si="1097"/>
        <v>0.36855865145970435</v>
      </c>
      <c r="U1294" s="62">
        <f t="shared" si="1093"/>
        <v>2.2780637901867631E-3</v>
      </c>
      <c r="V1294" s="62">
        <f t="shared" si="1094"/>
        <v>0.11914965887149095</v>
      </c>
      <c r="W1294" s="43"/>
      <c r="X1294" s="43"/>
      <c r="Y1294" s="74">
        <f>((J1294-O1291)^2 + (K1294-P1291)^2 + (L1294-Q1291)^2) * T1294</f>
        <v>1029640.9714082838</v>
      </c>
      <c r="Z1294" s="74">
        <f>((J1294 -O1292)^2 + (K1294 - P1292)^2 + (L1294 - Q1292)^2) * U1294</f>
        <v>81047.738197740982</v>
      </c>
      <c r="AA1294" s="75">
        <f>((J1294 -O1293)^2 + (K1294 - P1293)^2 + (L1294 - Q1293)^2) * V1294</f>
        <v>586236.37480485428</v>
      </c>
      <c r="AB1294" s="76">
        <f t="shared" si="1098"/>
        <v>1696925.0844108793</v>
      </c>
      <c r="AC1294" s="43"/>
      <c r="AD1294" s="43"/>
      <c r="AE1294" s="43"/>
      <c r="AF1294" s="43"/>
    </row>
    <row r="1295" spans="9:32" ht="16.5" thickTop="1" thickBot="1" x14ac:dyDescent="0.3">
      <c r="I1295" s="43"/>
      <c r="J1295" s="100">
        <f t="shared" ref="J1295:L1295" si="1102">(J1173)</f>
        <v>500</v>
      </c>
      <c r="K1295" s="100">
        <f t="shared" si="1102"/>
        <v>2000</v>
      </c>
      <c r="L1295" s="100">
        <f t="shared" si="1102"/>
        <v>1</v>
      </c>
      <c r="M1295" s="43"/>
      <c r="N1295" s="43"/>
      <c r="O1295" s="55"/>
      <c r="P1295" s="55"/>
      <c r="Q1295" s="55"/>
      <c r="R1295" s="43"/>
      <c r="S1295" s="43"/>
      <c r="T1295" s="62">
        <f t="shared" si="1097"/>
        <v>4.0851669410528956E-4</v>
      </c>
      <c r="U1295" s="62">
        <f t="shared" si="1093"/>
        <v>2.1556770450371882E-5</v>
      </c>
      <c r="V1295" s="62">
        <f t="shared" si="1094"/>
        <v>0.95090831156357003</v>
      </c>
      <c r="W1295" s="43"/>
      <c r="X1295" s="43"/>
      <c r="Y1295" s="74">
        <f>((J1295 - O1291)^2 + (K1295 -P1291)^2 + (L1295 - Q1291)^2) * T1295</f>
        <v>4928.2763502255129</v>
      </c>
      <c r="Z1295" s="74">
        <f>((J1295 -O1292)^2 + (K1295 - P1292)^2 + (L1295 - Q1292)^2) * U1295</f>
        <v>1132.744663181981</v>
      </c>
      <c r="AA1295" s="75" t="e">
        <f>((J1295 -O1293)^2 + (K1295 - P1293)^2 + (L1295 - Q1293)^#REF!) * V1295</f>
        <v>#REF!</v>
      </c>
      <c r="AB1295" s="76" t="e">
        <f t="shared" si="1098"/>
        <v>#REF!</v>
      </c>
      <c r="AC1295" s="43"/>
      <c r="AD1295" s="152" t="s">
        <v>84</v>
      </c>
      <c r="AE1295" s="153"/>
      <c r="AF1295" s="154"/>
    </row>
    <row r="1296" spans="9:32" ht="16.5" thickTop="1" thickBot="1" x14ac:dyDescent="0.3">
      <c r="I1296" s="43"/>
      <c r="J1296" s="100">
        <f t="shared" ref="J1296:L1296" si="1103">(J1174)</f>
        <v>8000</v>
      </c>
      <c r="K1296" s="100">
        <f t="shared" si="1103"/>
        <v>2000</v>
      </c>
      <c r="L1296" s="100">
        <f t="shared" si="1103"/>
        <v>1</v>
      </c>
      <c r="M1296" s="43"/>
      <c r="N1296" s="43"/>
      <c r="O1296" s="55"/>
      <c r="P1296" s="55"/>
      <c r="Q1296" s="55"/>
      <c r="R1296" s="43"/>
      <c r="S1296" s="43"/>
      <c r="T1296" s="62">
        <f t="shared" si="1097"/>
        <v>4.9446881950505873E-4</v>
      </c>
      <c r="U1296" s="62">
        <f t="shared" si="1093"/>
        <v>0.93870205865333289</v>
      </c>
      <c r="V1296" s="62">
        <f t="shared" si="1094"/>
        <v>7.9156022079979716E-5</v>
      </c>
      <c r="W1296" s="43"/>
      <c r="X1296" s="43"/>
      <c r="Y1296" s="74">
        <f>((J1296-O1291)^2 + (K1296-P1291)^2 + (L1296-Q1291)^2) * T1296</f>
        <v>12663.933427011765</v>
      </c>
      <c r="Z1296" s="74">
        <f>((J1296 -O1292)^2 + (K1296 - P1292)^2 + (L1296 - Q1292)^2) * U1296</f>
        <v>551544.6116154372</v>
      </c>
      <c r="AA1296" s="75">
        <f>((J1296 -O1293)^2 + (K1296 - P1293)^2 + (L1296 - Q1293)^2) * V1296</f>
        <v>5064.4872121603612</v>
      </c>
      <c r="AB1296" s="76">
        <f t="shared" si="1098"/>
        <v>569273.03225460928</v>
      </c>
      <c r="AC1296" s="43"/>
      <c r="AD1296" s="152" t="s">
        <v>85</v>
      </c>
      <c r="AE1296" s="153"/>
      <c r="AF1296" s="154"/>
    </row>
    <row r="1297" spans="9:32" ht="16.5" thickTop="1" thickBot="1" x14ac:dyDescent="0.3">
      <c r="I1297" s="43"/>
      <c r="J1297" s="100">
        <f t="shared" ref="J1297:L1297" si="1104">(J1175)</f>
        <v>3000</v>
      </c>
      <c r="K1297" s="100">
        <f t="shared" si="1104"/>
        <v>2000</v>
      </c>
      <c r="L1297" s="100">
        <f t="shared" si="1104"/>
        <v>2</v>
      </c>
      <c r="M1297" s="43"/>
      <c r="N1297" s="43"/>
      <c r="O1297" s="55"/>
      <c r="P1297" s="55"/>
      <c r="Q1297" s="55"/>
      <c r="R1297" s="43"/>
      <c r="S1297" s="43"/>
      <c r="T1297" s="62">
        <f t="shared" si="1097"/>
        <v>0.37488772123299807</v>
      </c>
      <c r="U1297" s="62">
        <f t="shared" si="1093"/>
        <v>1.208342656001354E-2</v>
      </c>
      <c r="V1297" s="62">
        <f t="shared" si="1094"/>
        <v>7.7169843138704883E-2</v>
      </c>
      <c r="W1297" s="43"/>
      <c r="X1297" s="43"/>
      <c r="Y1297" s="74">
        <f>((J1297 - O1291)^2 + (K1297 - P1291)^2 + (L1297 - Q1291)^2) * T1297</f>
        <v>1529399.0814368771</v>
      </c>
      <c r="Z1297" s="74">
        <f>((J1297 -O1292)^2 + (K1297 - P1292)^2 + (L1297 - Q1292)^2) * U1297</f>
        <v>274622.69758631574</v>
      </c>
      <c r="AA1297" s="75">
        <f>((J1297 -O1293)^2 + (K1297 - P1293)^2 + (L1297 - Q1293)^2) * V1297</f>
        <v>694050.99969917932</v>
      </c>
      <c r="AB1297" s="76">
        <f t="shared" si="1098"/>
        <v>2498072.7787223719</v>
      </c>
      <c r="AC1297" s="43"/>
      <c r="AD1297" s="43"/>
      <c r="AE1297" s="43"/>
      <c r="AF1297" s="43"/>
    </row>
    <row r="1298" spans="9:32" ht="16.5" thickTop="1" thickBot="1" x14ac:dyDescent="0.3">
      <c r="I1298" s="43"/>
      <c r="J1298" s="100">
        <f t="shared" ref="J1298:L1298" si="1105">(J1176)</f>
        <v>7000</v>
      </c>
      <c r="K1298" s="100">
        <f t="shared" si="1105"/>
        <v>3000</v>
      </c>
      <c r="L1298" s="100">
        <f t="shared" si="1105"/>
        <v>1</v>
      </c>
      <c r="M1298" s="43"/>
      <c r="N1298" s="43"/>
      <c r="O1298" s="55"/>
      <c r="P1298" s="55"/>
      <c r="Q1298" s="55"/>
      <c r="R1298" s="43"/>
      <c r="S1298" s="43"/>
      <c r="T1298" s="62">
        <f t="shared" si="1097"/>
        <v>6.5796625728366796E-4</v>
      </c>
      <c r="U1298" s="62">
        <f t="shared" si="1093"/>
        <v>0.92724474985180372</v>
      </c>
      <c r="V1298" s="62">
        <f t="shared" si="1094"/>
        <v>1.3027166257001326E-4</v>
      </c>
      <c r="W1298" s="43"/>
      <c r="X1298" s="43"/>
      <c r="Y1298" s="74">
        <f>((J1298-O1291)^2 + (K1298-P1291)^2 + (L1298-Q1291)^2) * T1298</f>
        <v>14662.435058431234</v>
      </c>
      <c r="Z1298" s="74">
        <f>((J1298 -O1292)^2 + (K1298 - P1292)^2 + (L1298 - Q1292)^2) * U1298</f>
        <v>550020.32493582461</v>
      </c>
      <c r="AA1298" s="75">
        <f>((J1298 -O1293)^2 + (K1298 - P1293)^2 + (L1298 - Q1293)^2) * V1298</f>
        <v>6521.3746562295937</v>
      </c>
      <c r="AB1298" s="76">
        <f t="shared" si="1098"/>
        <v>571204.13465048547</v>
      </c>
      <c r="AC1298" s="43"/>
      <c r="AD1298" s="43"/>
      <c r="AE1298" s="43"/>
      <c r="AF1298" s="43"/>
    </row>
    <row r="1299" spans="9:32" ht="16.5" thickTop="1" thickBot="1" x14ac:dyDescent="0.3">
      <c r="I1299" s="43"/>
      <c r="J1299" s="100">
        <f t="shared" ref="J1299:L1299" si="1106">(J1177)</f>
        <v>7000</v>
      </c>
      <c r="K1299" s="100">
        <f t="shared" si="1106"/>
        <v>2000</v>
      </c>
      <c r="L1299" s="100">
        <f t="shared" si="1106"/>
        <v>1</v>
      </c>
      <c r="M1299" s="43"/>
      <c r="N1299" s="43"/>
      <c r="O1299" s="55"/>
      <c r="P1299" s="55"/>
      <c r="Q1299" s="55"/>
      <c r="R1299" s="43"/>
      <c r="S1299" s="43"/>
      <c r="T1299" s="62">
        <f t="shared" si="1097"/>
        <v>2.9600550744794765E-3</v>
      </c>
      <c r="U1299" s="62">
        <f t="shared" si="1093"/>
        <v>0.85818649915784417</v>
      </c>
      <c r="V1299" s="62">
        <f t="shared" si="1094"/>
        <v>3.6902611344217037E-4</v>
      </c>
      <c r="W1299" s="43"/>
      <c r="X1299" s="43"/>
      <c r="Y1299" s="74">
        <f>((J1299 - O1291)^2 + (K1299 - P1291)^2 + (L1299 - Q1291)^2) * T1299</f>
        <v>51223.376864031176</v>
      </c>
      <c r="Z1299" s="74">
        <f>((J1299 -O1292)^2 + (K1299 - P1292)^2 + (L1299 - Q1292)^2) * U1299</f>
        <v>871482.01479359518</v>
      </c>
      <c r="AA1299" s="75">
        <f>((J1299 -O1293)^2 + (K1299 - P1293)^2 + (L1299 - Q1293)^2) * V1299</f>
        <v>18076.235027045874</v>
      </c>
      <c r="AB1299" s="76">
        <f t="shared" si="1098"/>
        <v>940781.6266846722</v>
      </c>
      <c r="AC1299" s="43"/>
      <c r="AD1299" s="155" t="s">
        <v>86</v>
      </c>
      <c r="AE1299" s="155"/>
      <c r="AF1299" s="43"/>
    </row>
    <row r="1300" spans="9:32" ht="16.5" thickTop="1" thickBot="1" x14ac:dyDescent="0.3">
      <c r="I1300" s="43"/>
      <c r="J1300" s="100">
        <f t="shared" ref="J1300:L1300" si="1107">(J1178)</f>
        <v>10000</v>
      </c>
      <c r="K1300" s="100">
        <f t="shared" si="1107"/>
        <v>2000</v>
      </c>
      <c r="L1300" s="100">
        <f t="shared" si="1107"/>
        <v>1</v>
      </c>
      <c r="M1300" s="43"/>
      <c r="N1300" s="43"/>
      <c r="O1300" s="55"/>
      <c r="P1300" s="55"/>
      <c r="Q1300" s="55"/>
      <c r="R1300" s="43"/>
      <c r="S1300" s="43"/>
      <c r="T1300" s="62">
        <f t="shared" si="1097"/>
        <v>1.0216254868902716E-2</v>
      </c>
      <c r="U1300" s="62">
        <f t="shared" si="1093"/>
        <v>0.7228194229670748</v>
      </c>
      <c r="V1300" s="62">
        <f t="shared" si="1094"/>
        <v>2.3752594896819502E-3</v>
      </c>
      <c r="W1300" s="43"/>
      <c r="X1300" s="43"/>
      <c r="Y1300" s="74">
        <f>((J1300-O1291)^2 + (K1300-P1291)^2 + (L1300-Q1291)^2) * T1300</f>
        <v>492666.78822365578</v>
      </c>
      <c r="Z1300" s="74">
        <f t="shared" ref="Z1300" si="1108">((J1300 -O1301)^2 + (K1300 - P1301)^2 + (L1300 - Q1301)^2) * U1300</f>
        <v>75173220.711395204</v>
      </c>
      <c r="AA1300" s="75">
        <f>((J1300 -O1293)^2 + (K1300 - P1293)^2 + (L1300 - Q1293)^2) * V1300</f>
        <v>237468.89002130929</v>
      </c>
      <c r="AB1300" s="76">
        <f t="shared" si="1098"/>
        <v>75903356.389640167</v>
      </c>
      <c r="AC1300" s="43"/>
      <c r="AD1300" s="155"/>
      <c r="AE1300" s="155"/>
      <c r="AF1300" s="43"/>
    </row>
    <row r="1301" spans="9:32" ht="16.5" thickTop="1" thickBot="1" x14ac:dyDescent="0.3"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72" t="s">
        <v>55</v>
      </c>
      <c r="AB1301" s="73" t="e">
        <f>SUM(AB1291:AB1300)</f>
        <v>#REF!</v>
      </c>
      <c r="AC1301" s="43"/>
      <c r="AD1301" s="155"/>
      <c r="AE1301" s="155"/>
      <c r="AF1301" s="43"/>
    </row>
    <row r="1302" spans="9:32" ht="15.75" thickTop="1" x14ac:dyDescent="0.25">
      <c r="I1302" s="43"/>
      <c r="J1302" s="43"/>
      <c r="K1302" s="43"/>
      <c r="L1302" s="43"/>
      <c r="M1302" s="156" t="s">
        <v>78</v>
      </c>
      <c r="N1302" s="157"/>
      <c r="O1302" s="157"/>
      <c r="P1302" s="157"/>
      <c r="Q1302" s="157"/>
      <c r="R1302" s="157"/>
      <c r="S1302" s="157"/>
      <c r="T1302" s="158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162" t="s">
        <v>87</v>
      </c>
      <c r="AE1302" s="162"/>
      <c r="AF1302" s="43"/>
    </row>
    <row r="1303" spans="9:32" ht="15.75" thickBot="1" x14ac:dyDescent="0.3">
      <c r="I1303" s="43"/>
      <c r="J1303" s="43"/>
      <c r="K1303" s="43"/>
      <c r="L1303" s="43"/>
      <c r="M1303" s="159"/>
      <c r="N1303" s="160"/>
      <c r="O1303" s="160"/>
      <c r="P1303" s="160"/>
      <c r="Q1303" s="160"/>
      <c r="R1303" s="160"/>
      <c r="S1303" s="160"/>
      <c r="T1303" s="161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155" t="s">
        <v>88</v>
      </c>
      <c r="AE1303" s="155"/>
      <c r="AF1303" s="43"/>
    </row>
    <row r="1304" spans="9:32" ht="15.75" thickTop="1" x14ac:dyDescent="0.25"/>
    <row r="1307" spans="9:32" x14ac:dyDescent="0.25">
      <c r="I1307" s="83" t="s">
        <v>215</v>
      </c>
      <c r="J1307" s="83"/>
      <c r="K1307" s="78"/>
      <c r="L1307" s="78"/>
      <c r="M1307" s="78"/>
      <c r="N1307" s="78"/>
      <c r="O1307" s="78"/>
      <c r="P1307" s="78"/>
      <c r="Q1307" s="78"/>
      <c r="R1307" s="78"/>
      <c r="S1307" s="78"/>
      <c r="T1307" s="78"/>
      <c r="U1307" s="78"/>
      <c r="V1307" s="78"/>
      <c r="W1307" s="78"/>
      <c r="X1307" s="78"/>
      <c r="Y1307" s="78"/>
      <c r="Z1307" s="78"/>
      <c r="AA1307" s="78"/>
    </row>
    <row r="1308" spans="9:32" x14ac:dyDescent="0.25">
      <c r="I1308" s="83" t="s">
        <v>79</v>
      </c>
      <c r="J1308" s="83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</row>
    <row r="1309" spans="9:32" x14ac:dyDescent="0.25">
      <c r="I1309" s="115" t="s">
        <v>216</v>
      </c>
      <c r="J1309" s="78"/>
      <c r="K1309" s="78"/>
      <c r="L1309" s="78"/>
      <c r="M1309" s="78"/>
      <c r="N1309" s="78"/>
      <c r="O1309" s="78"/>
      <c r="P1309" s="78"/>
      <c r="Q1309" s="78"/>
      <c r="R1309" s="78"/>
      <c r="S1309" s="78"/>
      <c r="T1309" s="78"/>
      <c r="U1309" s="78"/>
      <c r="V1309" s="78"/>
      <c r="W1309" s="78"/>
      <c r="X1309" s="78"/>
      <c r="Y1309" s="78"/>
      <c r="Z1309" s="78"/>
      <c r="AA1309" s="78"/>
    </row>
    <row r="1310" spans="9:32" x14ac:dyDescent="0.25">
      <c r="I1310" s="78"/>
      <c r="J1310" s="78"/>
      <c r="K1310" s="78"/>
      <c r="L1310" s="78"/>
      <c r="M1310" s="78"/>
      <c r="N1310" s="78"/>
      <c r="O1310" s="78"/>
      <c r="P1310" s="78"/>
      <c r="Q1310" s="78"/>
      <c r="R1310" s="78"/>
      <c r="S1310" s="78"/>
      <c r="T1310" s="78"/>
      <c r="U1310" s="78"/>
      <c r="V1310" s="78"/>
      <c r="W1310" s="78"/>
      <c r="X1310" s="78"/>
      <c r="Y1310" s="78"/>
      <c r="Z1310" s="78"/>
      <c r="AA1310" s="78"/>
    </row>
    <row r="1311" spans="9:32" x14ac:dyDescent="0.25">
      <c r="I1311" s="78"/>
      <c r="J1311" s="172" t="s">
        <v>47</v>
      </c>
      <c r="K1311" s="173"/>
      <c r="L1311" s="174"/>
      <c r="M1311" s="78"/>
      <c r="N1311" s="78"/>
      <c r="O1311" s="172" t="s">
        <v>72</v>
      </c>
      <c r="P1311" s="173"/>
      <c r="Q1311" s="174"/>
      <c r="R1311" s="78"/>
      <c r="S1311" s="78"/>
      <c r="T1311" s="172" t="s">
        <v>90</v>
      </c>
      <c r="U1311" s="173"/>
      <c r="V1311" s="174"/>
      <c r="W1311" s="88"/>
      <c r="X1311" s="78"/>
      <c r="Y1311" s="172" t="s">
        <v>92</v>
      </c>
      <c r="Z1311" s="173"/>
      <c r="AA1311" s="174"/>
    </row>
    <row r="1312" spans="9:32" x14ac:dyDescent="0.25">
      <c r="I1312" s="78"/>
      <c r="J1312" s="89" t="s">
        <v>48</v>
      </c>
      <c r="K1312" s="89" t="s">
        <v>49</v>
      </c>
      <c r="L1312" s="89" t="s">
        <v>50</v>
      </c>
      <c r="M1312" s="78"/>
      <c r="N1312" s="78"/>
      <c r="O1312" s="79"/>
      <c r="P1312" s="79"/>
      <c r="Q1312" s="79"/>
      <c r="R1312" s="78"/>
      <c r="S1312" s="78"/>
      <c r="T1312" s="87" t="s">
        <v>75</v>
      </c>
      <c r="U1312" s="87" t="s">
        <v>76</v>
      </c>
      <c r="V1312" s="87" t="s">
        <v>77</v>
      </c>
      <c r="W1312" s="87" t="s">
        <v>91</v>
      </c>
      <c r="X1312" s="78"/>
      <c r="Y1312" s="87" t="s">
        <v>93</v>
      </c>
      <c r="Z1312" s="87" t="s">
        <v>94</v>
      </c>
      <c r="AA1312" s="87" t="s">
        <v>95</v>
      </c>
    </row>
    <row r="1313" spans="9:27" x14ac:dyDescent="0.25">
      <c r="I1313" s="78"/>
      <c r="J1313" s="79">
        <f>(J1241)</f>
        <v>8000</v>
      </c>
      <c r="K1313" s="79">
        <f t="shared" ref="K1313:L1313" si="1109">(K1241)</f>
        <v>5000</v>
      </c>
      <c r="L1313" s="79">
        <f t="shared" si="1109"/>
        <v>1</v>
      </c>
      <c r="M1313" s="78"/>
      <c r="N1313" s="78"/>
      <c r="O1313" s="116">
        <f>(O1291)</f>
        <v>3346.8429286346359</v>
      </c>
      <c r="P1313" s="116">
        <f t="shared" ref="P1313:Q1313" si="1110">(P1291)</f>
        <v>10.197094281070433</v>
      </c>
      <c r="Q1313" s="116">
        <f t="shared" si="1110"/>
        <v>0.15374282570942577</v>
      </c>
      <c r="R1313" s="78"/>
      <c r="S1313" s="78"/>
      <c r="T1313" s="117">
        <f>((J1313-O1313)^2 + (K1313-P1313)^2 + (L1313-Q1313)^2) ^ (-1/(2-1))</f>
        <v>2.1482275051660452E-8</v>
      </c>
      <c r="U1313" s="117">
        <f>((J1313-O1314)^2 + (K1313-P1314)^2 + (L1313-Q1314)^2) ^ (-1/(2-1))</f>
        <v>1.8794821950103707E-7</v>
      </c>
      <c r="V1313" s="117">
        <f>((J1313-O1315)^2 + (K1313-P1315)^2 + (L1313-Q1315)^2) ^ (-1/(2-1))</f>
        <v>1.3659403063750242E-8</v>
      </c>
      <c r="W1313" s="117">
        <f>SUM(T1313:V1313)</f>
        <v>2.2308989761644778E-7</v>
      </c>
      <c r="X1313" s="78"/>
      <c r="Y1313" s="122">
        <f>(T1313/W1313)</f>
        <v>9.6294253039616903E-2</v>
      </c>
      <c r="Z1313" s="122">
        <f>(U1313/W1313)</f>
        <v>0.8424775012635094</v>
      </c>
      <c r="AA1313" s="123">
        <f>(V1313/W1313)</f>
        <v>6.1228245696873608E-2</v>
      </c>
    </row>
    <row r="1314" spans="9:27" x14ac:dyDescent="0.25">
      <c r="I1314" s="78"/>
      <c r="J1314" s="79">
        <f t="shared" ref="J1314:L1314" si="1111">(J1242)</f>
        <v>4000</v>
      </c>
      <c r="K1314" s="79">
        <f t="shared" si="1111"/>
        <v>3000</v>
      </c>
      <c r="L1314" s="79">
        <f t="shared" si="1111"/>
        <v>1</v>
      </c>
      <c r="M1314" s="78"/>
      <c r="N1314" s="78"/>
      <c r="O1314" s="116">
        <f t="shared" ref="O1314:Q1314" si="1112">(O1292)</f>
        <v>7713.9658435959882</v>
      </c>
      <c r="P1314" s="116">
        <f t="shared" si="1112"/>
        <v>2711.1577501494639</v>
      </c>
      <c r="Q1314" s="116">
        <f t="shared" si="1112"/>
        <v>1.0027312160304382</v>
      </c>
      <c r="R1314" s="78"/>
      <c r="S1314" s="78"/>
      <c r="T1314" s="117">
        <f>((J1314-O1313)^2 + (K1314-P1313)^2 + (L1314-Q1313)^2) ^ (-1/(2-1))</f>
        <v>1.0677445144848504E-7</v>
      </c>
      <c r="U1314" s="117">
        <f>((J1314-O1314)^2 + (K1314-P1314)^2 + (L1314-Q1314)^2) ^ (-1/(2-1))</f>
        <v>7.2061829514184987E-8</v>
      </c>
      <c r="V1314" s="117">
        <f>((J1314-O1315)^2 + (K1314-P1315)^2 + (L1314-Q1315)^2) ^ (-1/(2-1))</f>
        <v>5.8591052683885265E-8</v>
      </c>
      <c r="W1314" s="117">
        <f t="shared" ref="W1314:W1322" si="1113">SUM(T1314:V1314)</f>
        <v>2.374273336465553E-7</v>
      </c>
      <c r="X1314" s="78"/>
      <c r="Y1314" s="122">
        <f t="shared" ref="Y1314:Y1322" si="1114">(T1314/W1314)</f>
        <v>0.44971423386085008</v>
      </c>
      <c r="Z1314" s="122">
        <f t="shared" ref="Z1314:Z1322" si="1115">(U1314/W1314)</f>
        <v>0.30351109287803979</v>
      </c>
      <c r="AA1314" s="123">
        <f t="shared" ref="AA1314:AA1322" si="1116">(V1314/W1314)</f>
        <v>0.24677467326111013</v>
      </c>
    </row>
    <row r="1315" spans="9:27" x14ac:dyDescent="0.25">
      <c r="I1315" s="78"/>
      <c r="J1315" s="79">
        <f t="shared" ref="J1315:L1315" si="1117">(J1243)</f>
        <v>5000</v>
      </c>
      <c r="K1315" s="79">
        <f t="shared" si="1117"/>
        <v>2000</v>
      </c>
      <c r="L1315" s="79">
        <f t="shared" si="1117"/>
        <v>1</v>
      </c>
      <c r="M1315" s="78"/>
      <c r="N1315" s="78"/>
      <c r="O1315" s="116">
        <f t="shared" ref="O1315:Q1315" si="1118">(O1293)</f>
        <v>1.2737516274525964</v>
      </c>
      <c r="P1315" s="116">
        <f t="shared" si="1118"/>
        <v>1961.905235663861</v>
      </c>
      <c r="Q1315" s="116">
        <f t="shared" si="1118"/>
        <v>1.0626990666254303</v>
      </c>
      <c r="R1315" s="78"/>
      <c r="S1315" s="78"/>
      <c r="T1315" s="117">
        <f>((J1315-O1313)^2 + (K1315-P1313)^2 + (L1315-Q1313)^2) ^ (-1/(2-1))</f>
        <v>1.4942669559002971E-7</v>
      </c>
      <c r="U1315" s="117">
        <f>((J1315-O1314)^2 + (K1315-P1314)^2 + (L1315-Q1314)^2) ^ (-1/(2-1))</f>
        <v>1.2704291444629807E-7</v>
      </c>
      <c r="V1315" s="117">
        <f>((J1315-O1315)^2 + (K1315-P1315)^2 + (L1315-Q1315)^2) ^ (-1/(2-1))</f>
        <v>4.0018063639823474E-8</v>
      </c>
      <c r="W1315" s="117">
        <f t="shared" si="1113"/>
        <v>3.1648767367615122E-7</v>
      </c>
      <c r="X1315" s="78"/>
      <c r="Y1315" s="122">
        <f t="shared" si="1114"/>
        <v>0.47214064881064494</v>
      </c>
      <c r="Z1315" s="122">
        <f t="shared" si="1115"/>
        <v>0.4014150471348083</v>
      </c>
      <c r="AA1315" s="123">
        <f t="shared" si="1116"/>
        <v>0.12644430405454687</v>
      </c>
    </row>
    <row r="1316" spans="9:27" x14ac:dyDescent="0.25">
      <c r="I1316" s="78"/>
      <c r="J1316" s="79">
        <f t="shared" ref="J1316:L1316" si="1119">(J1244)</f>
        <v>2000</v>
      </c>
      <c r="K1316" s="79">
        <f t="shared" si="1119"/>
        <v>1000</v>
      </c>
      <c r="L1316" s="79">
        <f t="shared" si="1119"/>
        <v>1</v>
      </c>
      <c r="M1316" s="78"/>
      <c r="N1316" s="78"/>
      <c r="O1316" s="81"/>
      <c r="P1316" s="81"/>
      <c r="Q1316" s="81"/>
      <c r="R1316" s="78"/>
      <c r="S1316" s="78"/>
      <c r="T1316" s="117">
        <f>((J1316-O1313)^2 + (K1316-P1313)^2 + (L1316-Q1313)^2) ^ (-1/(2-1))</f>
        <v>3.579487041542364E-7</v>
      </c>
      <c r="U1316" s="117">
        <f>((J1316-O1314)^2 + (K1316-P1314)^2 + (L1316-Q1314)^2) ^ (-1/(2-1))</f>
        <v>2.810767876863785E-8</v>
      </c>
      <c r="V1316" s="117">
        <f>((J1316-O1315)^2 + (K1316-P1315)^2 + (L1316-Q1315)^2) ^ (-1/(2-1))</f>
        <v>2.0324507995798345E-7</v>
      </c>
      <c r="W1316" s="117">
        <f t="shared" si="1113"/>
        <v>5.8930146288085765E-7</v>
      </c>
      <c r="X1316" s="78"/>
      <c r="Y1316" s="122">
        <f t="shared" si="1114"/>
        <v>0.60741187100464555</v>
      </c>
      <c r="Z1316" s="122">
        <f t="shared" si="1115"/>
        <v>4.7696604436090695E-2</v>
      </c>
      <c r="AA1316" s="123">
        <f t="shared" si="1116"/>
        <v>0.34489152455926386</v>
      </c>
    </row>
    <row r="1317" spans="9:27" x14ac:dyDescent="0.25">
      <c r="I1317" s="78"/>
      <c r="J1317" s="79">
        <f t="shared" ref="J1317:L1317" si="1120">(J1245)</f>
        <v>500</v>
      </c>
      <c r="K1317" s="79">
        <f t="shared" si="1120"/>
        <v>2000</v>
      </c>
      <c r="L1317" s="79">
        <f t="shared" si="1120"/>
        <v>1</v>
      </c>
      <c r="M1317" s="78"/>
      <c r="N1317" s="78"/>
      <c r="O1317" s="78"/>
      <c r="P1317" s="78"/>
      <c r="Q1317" s="78"/>
      <c r="R1317" s="78"/>
      <c r="S1317" s="78"/>
      <c r="T1317" s="117">
        <f>((J1317-O1313)^2 + (K1317-P1313)^2 + (L1317-Q1313)^2) ^ (-1/(2-1))</f>
        <v>8.2892408029553016E-8</v>
      </c>
      <c r="U1317" s="117">
        <f>((J1317-O1314)^2 + (K1317-P1314)^2 + (L1317-Q1314)^2) ^ (-1/(2-1))</f>
        <v>1.9030564566790356E-8</v>
      </c>
      <c r="V1317" s="117">
        <f>((J1317-O1315)^2 + (K1317-P1315)^2 + (L1317-Q1315)^2) ^ (-1/(2-1))</f>
        <v>3.9971366780533221E-6</v>
      </c>
      <c r="W1317" s="117">
        <f t="shared" si="1113"/>
        <v>4.0990596506496652E-6</v>
      </c>
      <c r="X1317" s="78"/>
      <c r="Y1317" s="122">
        <f t="shared" si="1114"/>
        <v>2.0222298549965063E-2</v>
      </c>
      <c r="Z1317" s="122">
        <f t="shared" si="1115"/>
        <v>4.642665925531037E-3</v>
      </c>
      <c r="AA1317" s="123">
        <f t="shared" si="1116"/>
        <v>0.97513503552450398</v>
      </c>
    </row>
    <row r="1318" spans="9:27" x14ac:dyDescent="0.25">
      <c r="I1318" s="78"/>
      <c r="J1318" s="79">
        <f t="shared" ref="J1318:L1318" si="1121">(J1246)</f>
        <v>8000</v>
      </c>
      <c r="K1318" s="79">
        <f t="shared" si="1121"/>
        <v>2000</v>
      </c>
      <c r="L1318" s="79">
        <f t="shared" si="1121"/>
        <v>1</v>
      </c>
      <c r="M1318" s="78"/>
      <c r="N1318" s="78"/>
      <c r="O1318" s="78"/>
      <c r="P1318" s="78"/>
      <c r="Q1318" s="78"/>
      <c r="R1318" s="78"/>
      <c r="S1318" s="78"/>
      <c r="T1318" s="117">
        <f>((J1318-O1313)^2 + (K1318-P1313)^2 + (L1318-Q1313)^2) ^ (-1/(2-1))</f>
        <v>3.9045437371802082E-8</v>
      </c>
      <c r="U1318" s="117">
        <f>((J1318-O1314)^2 + (K1318-P1314)^2 + (L1318-Q1314)^2) ^ (-1/(2-1))</f>
        <v>1.7019512816994757E-6</v>
      </c>
      <c r="V1318" s="117">
        <f>((J1318-O1315)^2 + (K1318-P1315)^2 + (L1318-Q1315)^2) ^ (-1/(2-1))</f>
        <v>1.5629622262628657E-8</v>
      </c>
      <c r="W1318" s="117">
        <f t="shared" si="1113"/>
        <v>1.7566263413339065E-6</v>
      </c>
      <c r="X1318" s="78"/>
      <c r="Y1318" s="122">
        <f t="shared" si="1114"/>
        <v>2.2227514442344439E-2</v>
      </c>
      <c r="Z1318" s="122">
        <f t="shared" si="1115"/>
        <v>0.96887496313364352</v>
      </c>
      <c r="AA1318" s="123">
        <f t="shared" si="1116"/>
        <v>8.897522424012037E-3</v>
      </c>
    </row>
    <row r="1319" spans="9:27" x14ac:dyDescent="0.25">
      <c r="I1319" s="78"/>
      <c r="J1319" s="79">
        <f t="shared" ref="J1319:L1319" si="1122">(J1247)</f>
        <v>3000</v>
      </c>
      <c r="K1319" s="79">
        <f t="shared" si="1122"/>
        <v>2000</v>
      </c>
      <c r="L1319" s="79">
        <f t="shared" si="1122"/>
        <v>2</v>
      </c>
      <c r="M1319" s="78"/>
      <c r="N1319" s="78"/>
      <c r="O1319" s="78"/>
      <c r="P1319" s="78"/>
      <c r="Q1319" s="78"/>
      <c r="R1319" s="78"/>
      <c r="S1319" s="78"/>
      <c r="T1319" s="117">
        <f>((J1319-O1313)^2 + (K1319-P1313)^2 + (L1319-Q1313)^2) ^ (-1/(2-1))</f>
        <v>2.451209274173157E-7</v>
      </c>
      <c r="U1319" s="117">
        <f>((J1319-O1314)^2 + (K1319-P1314)^2 + (L1319-Q1314)^2) ^ (-1/(2-1))</f>
        <v>4.4000101470912248E-8</v>
      </c>
      <c r="V1319" s="117">
        <f>((J1319-O1315)^2 + (K1319-P1315)^2 + (L1319-Q1315)^2) ^ (-1/(2-1))</f>
        <v>1.1118756859676365E-7</v>
      </c>
      <c r="W1319" s="117">
        <f t="shared" si="1113"/>
        <v>4.0030859748499159E-7</v>
      </c>
      <c r="X1319" s="78"/>
      <c r="Y1319" s="122">
        <f t="shared" si="1114"/>
        <v>0.6123299098678634</v>
      </c>
      <c r="Z1319" s="122">
        <f t="shared" si="1115"/>
        <v>0.10991545459515618</v>
      </c>
      <c r="AA1319" s="123">
        <f t="shared" si="1116"/>
        <v>0.27775463553698049</v>
      </c>
    </row>
    <row r="1320" spans="9:27" x14ac:dyDescent="0.25">
      <c r="I1320" s="78"/>
      <c r="J1320" s="79">
        <f t="shared" ref="J1320:L1320" si="1123">(J1248)</f>
        <v>7000</v>
      </c>
      <c r="K1320" s="79">
        <f t="shared" si="1123"/>
        <v>3000</v>
      </c>
      <c r="L1320" s="79">
        <f t="shared" si="1123"/>
        <v>1</v>
      </c>
      <c r="M1320" s="78"/>
      <c r="N1320" s="78"/>
      <c r="O1320" s="78"/>
      <c r="P1320" s="78"/>
      <c r="Q1320" s="78"/>
      <c r="R1320" s="78"/>
      <c r="S1320" s="78"/>
      <c r="T1320" s="117">
        <f>((J1320-O1313)^2 + (K1320-P1313)^2 + (L1320-Q1313)^2) ^ (-1/(2-1))</f>
        <v>4.4874282795566232E-8</v>
      </c>
      <c r="U1320" s="117">
        <f>((J1320-O1314)^2 + (K1320-P1314)^2 + (L1320-Q1314)^2) ^ (-1/(2-1))</f>
        <v>1.6858372460326678E-6</v>
      </c>
      <c r="V1320" s="117">
        <f>((J1320-O1315)^2 + (K1320-P1315)^2 + (L1320-Q1315)^2) ^ (-1/(2-1))</f>
        <v>1.9976104646214465E-8</v>
      </c>
      <c r="W1320" s="117">
        <f t="shared" si="1113"/>
        <v>1.7506876334744485E-6</v>
      </c>
      <c r="X1320" s="78"/>
      <c r="Y1320" s="122">
        <f t="shared" si="1114"/>
        <v>2.563237549494073E-2</v>
      </c>
      <c r="Z1320" s="122">
        <f t="shared" si="1115"/>
        <v>0.96295719110491607</v>
      </c>
      <c r="AA1320" s="123">
        <f t="shared" si="1116"/>
        <v>1.1410433400143178E-2</v>
      </c>
    </row>
    <row r="1321" spans="9:27" x14ac:dyDescent="0.25">
      <c r="I1321" s="78"/>
      <c r="J1321" s="79">
        <f t="shared" ref="J1321:L1321" si="1124">(J1249)</f>
        <v>7000</v>
      </c>
      <c r="K1321" s="79">
        <f t="shared" si="1124"/>
        <v>2000</v>
      </c>
      <c r="L1321" s="79">
        <f t="shared" si="1124"/>
        <v>1</v>
      </c>
      <c r="M1321" s="78"/>
      <c r="N1321" s="78"/>
      <c r="O1321" s="78"/>
      <c r="P1321" s="78"/>
      <c r="Q1321" s="78"/>
      <c r="R1321" s="78"/>
      <c r="S1321" s="78"/>
      <c r="T1321" s="117">
        <f>((J1321-O1313)^2 + (K1321-P1313)^2 + (L1321-Q1313)^2) ^ (-1/(2-1))</f>
        <v>5.7787191233735583E-8</v>
      </c>
      <c r="U1321" s="117">
        <f>((J1321-O1314)^2 + (K1321-P1314)^2 + (L1321-Q1314)^2) ^ (-1/(2-1))</f>
        <v>9.8474378654974311E-7</v>
      </c>
      <c r="V1321" s="117">
        <f>((J1321-O1315)^2 + (K1321-P1315)^2 + (L1321-Q1315)^2) ^ (-1/(2-1))</f>
        <v>2.0414987572911573E-8</v>
      </c>
      <c r="W1321" s="117">
        <f t="shared" si="1113"/>
        <v>1.0629459653563902E-6</v>
      </c>
      <c r="X1321" s="78"/>
      <c r="Y1321" s="122">
        <f t="shared" si="1114"/>
        <v>5.4365125902105842E-2</v>
      </c>
      <c r="Z1321" s="122">
        <f t="shared" si="1115"/>
        <v>0.92642882954033601</v>
      </c>
      <c r="AA1321" s="123">
        <f t="shared" si="1116"/>
        <v>1.9206044557558227E-2</v>
      </c>
    </row>
    <row r="1322" spans="9:27" x14ac:dyDescent="0.25">
      <c r="I1322" s="78"/>
      <c r="J1322" s="79">
        <f t="shared" ref="J1322:L1322" si="1125">(J1250)</f>
        <v>10000</v>
      </c>
      <c r="K1322" s="79">
        <f t="shared" si="1125"/>
        <v>2000</v>
      </c>
      <c r="L1322" s="79">
        <f t="shared" si="1125"/>
        <v>1</v>
      </c>
      <c r="M1322" s="78"/>
      <c r="N1322" s="78"/>
      <c r="O1322" s="78"/>
      <c r="P1322" s="78"/>
      <c r="Q1322" s="78"/>
      <c r="R1322" s="78"/>
      <c r="S1322" s="78"/>
      <c r="T1322" s="117">
        <f>((J1322-O1313)^2 + (K1322-P1313)^2 + (L1322-Q1313)^2) ^ (-1/(2-1))</f>
        <v>2.0736642114111508E-8</v>
      </c>
      <c r="U1322" s="117">
        <f>((J1322-O1314)^2 + (K1322-P1314)^2 + (L1322-Q1314)^2) ^ (-1/(2-1))</f>
        <v>1.7446838363003768E-7</v>
      </c>
      <c r="V1322" s="117">
        <f>((J1322-O1315)^2 + (K1322-P1315)^2 + (L1322-Q1315)^2) ^ (-1/(2-1))</f>
        <v>1.0002402796714996E-8</v>
      </c>
      <c r="W1322" s="117">
        <f t="shared" si="1113"/>
        <v>2.0520742854086419E-7</v>
      </c>
      <c r="X1322" s="78"/>
      <c r="Y1322" s="122">
        <f t="shared" si="1114"/>
        <v>0.10105210255574201</v>
      </c>
      <c r="Z1322" s="122">
        <f t="shared" si="1115"/>
        <v>0.85020500900285267</v>
      </c>
      <c r="AA1322" s="123">
        <f t="shared" si="1116"/>
        <v>4.8742888441405313E-2</v>
      </c>
    </row>
    <row r="1323" spans="9:27" x14ac:dyDescent="0.25">
      <c r="I1323" s="78"/>
      <c r="J1323" s="78"/>
      <c r="K1323" s="78"/>
      <c r="L1323" s="78"/>
      <c r="M1323" s="78"/>
      <c r="N1323" s="78"/>
      <c r="O1323" s="78"/>
      <c r="P1323" s="78"/>
      <c r="Q1323" s="78"/>
      <c r="R1323" s="78"/>
      <c r="S1323" s="78"/>
      <c r="T1323" s="78"/>
      <c r="U1323" s="78"/>
      <c r="V1323" s="78"/>
      <c r="W1323" s="78"/>
      <c r="X1323" s="78"/>
      <c r="Y1323" s="78"/>
      <c r="Z1323" s="78"/>
      <c r="AA1323" s="78"/>
    </row>
    <row r="1324" spans="9:27" x14ac:dyDescent="0.25">
      <c r="I1324" s="78"/>
      <c r="J1324" s="78"/>
      <c r="K1324" s="78"/>
      <c r="L1324" s="78"/>
      <c r="M1324" s="78"/>
      <c r="N1324" s="175" t="s">
        <v>109</v>
      </c>
      <c r="O1324" s="176"/>
      <c r="P1324" s="176"/>
      <c r="Q1324" s="176"/>
      <c r="R1324" s="176"/>
      <c r="S1324" s="177"/>
      <c r="T1324" s="78"/>
      <c r="U1324" s="78"/>
      <c r="V1324" s="78"/>
      <c r="W1324" s="78"/>
      <c r="X1324" s="78"/>
      <c r="Y1324" s="78"/>
      <c r="Z1324" s="78"/>
      <c r="AA1324" s="78"/>
    </row>
    <row r="1325" spans="9:27" x14ac:dyDescent="0.25">
      <c r="I1325" s="78"/>
      <c r="J1325" s="78"/>
      <c r="K1325" s="78"/>
      <c r="L1325" s="78"/>
      <c r="M1325" s="78"/>
      <c r="N1325" s="178"/>
      <c r="O1325" s="179"/>
      <c r="P1325" s="179"/>
      <c r="Q1325" s="179"/>
      <c r="R1325" s="179"/>
      <c r="S1325" s="180"/>
      <c r="T1325" s="78"/>
      <c r="U1325" s="78"/>
      <c r="V1325" s="78"/>
      <c r="W1325" s="78"/>
      <c r="X1325" s="78"/>
      <c r="Y1325" s="78"/>
      <c r="Z1325" s="78"/>
      <c r="AA1325" s="78"/>
    </row>
    <row r="1329" spans="9:37" x14ac:dyDescent="0.25">
      <c r="I1329" s="118" t="s">
        <v>217</v>
      </c>
      <c r="J1329" s="90"/>
      <c r="K1329" s="90"/>
      <c r="L1329" s="90"/>
      <c r="M1329" s="90"/>
      <c r="N1329" s="90"/>
      <c r="O1329" s="90"/>
      <c r="P1329" s="90"/>
      <c r="Q1329" s="90"/>
      <c r="R1329" s="90"/>
      <c r="S1329" s="90"/>
      <c r="T1329" s="90"/>
      <c r="U1329" s="90"/>
      <c r="V1329" s="90"/>
      <c r="W1329" s="90"/>
      <c r="X1329" s="90"/>
      <c r="Y1329" s="90"/>
      <c r="Z1329" s="90"/>
      <c r="AA1329" s="90"/>
      <c r="AB1329" s="90"/>
      <c r="AC1329" s="90"/>
      <c r="AD1329" s="90"/>
      <c r="AE1329" s="90"/>
      <c r="AF1329" s="90"/>
      <c r="AG1329" s="90"/>
      <c r="AH1329" s="90"/>
      <c r="AI1329" s="90"/>
      <c r="AJ1329" s="90"/>
      <c r="AK1329" s="90"/>
    </row>
    <row r="1330" spans="9:37" x14ac:dyDescent="0.25">
      <c r="I1330" s="118" t="s">
        <v>216</v>
      </c>
      <c r="J1330" s="90"/>
      <c r="K1330" s="90"/>
      <c r="L1330" s="90"/>
      <c r="M1330" s="90"/>
      <c r="N1330" s="90"/>
      <c r="O1330" s="90"/>
      <c r="P1330" s="90"/>
      <c r="Q1330" s="90"/>
      <c r="R1330" s="90"/>
      <c r="S1330" s="90"/>
      <c r="T1330" s="90"/>
      <c r="U1330" s="90"/>
      <c r="V1330" s="90"/>
      <c r="W1330" s="90"/>
      <c r="X1330" s="90"/>
      <c r="Y1330" s="90"/>
      <c r="Z1330" s="90"/>
      <c r="AA1330" s="90"/>
      <c r="AB1330" s="90"/>
      <c r="AC1330" s="90"/>
      <c r="AD1330" s="90"/>
      <c r="AE1330" s="90"/>
      <c r="AF1330" s="90"/>
      <c r="AG1330" s="90"/>
      <c r="AH1330" s="90"/>
      <c r="AI1330" s="90"/>
      <c r="AJ1330" s="90"/>
      <c r="AK1330" s="90"/>
    </row>
    <row r="1331" spans="9:37" x14ac:dyDescent="0.25">
      <c r="I1331" s="90"/>
      <c r="J1331" s="90"/>
      <c r="K1331" s="90"/>
      <c r="L1331" s="90"/>
      <c r="M1331" s="90"/>
      <c r="N1331" s="91"/>
      <c r="O1331" s="163" t="s">
        <v>97</v>
      </c>
      <c r="P1331" s="164"/>
      <c r="Q1331" s="165"/>
      <c r="R1331" s="90"/>
      <c r="S1331" s="90"/>
      <c r="T1331" s="163" t="s">
        <v>47</v>
      </c>
      <c r="U1331" s="164"/>
      <c r="V1331" s="165"/>
      <c r="W1331" s="90"/>
      <c r="X1331" s="91"/>
      <c r="Y1331" s="163" t="s">
        <v>98</v>
      </c>
      <c r="Z1331" s="164"/>
      <c r="AA1331" s="165"/>
      <c r="AB1331" s="90"/>
      <c r="AC1331" s="91"/>
      <c r="AD1331" s="163" t="s">
        <v>98</v>
      </c>
      <c r="AE1331" s="164"/>
      <c r="AF1331" s="165"/>
      <c r="AG1331" s="90"/>
      <c r="AH1331" s="92"/>
      <c r="AI1331" s="163" t="s">
        <v>98</v>
      </c>
      <c r="AJ1331" s="164"/>
      <c r="AK1331" s="165"/>
    </row>
    <row r="1332" spans="9:37" x14ac:dyDescent="0.25">
      <c r="I1332" s="90"/>
      <c r="J1332" s="181" t="s">
        <v>92</v>
      </c>
      <c r="K1332" s="182"/>
      <c r="L1332" s="183"/>
      <c r="M1332" s="90"/>
      <c r="N1332" s="91"/>
      <c r="O1332" s="103" t="s">
        <v>38</v>
      </c>
      <c r="P1332" s="103" t="s">
        <v>39</v>
      </c>
      <c r="Q1332" s="103" t="s">
        <v>41</v>
      </c>
      <c r="R1332" s="90"/>
      <c r="S1332" s="90"/>
      <c r="T1332" s="106" t="s">
        <v>48</v>
      </c>
      <c r="U1332" s="106" t="s">
        <v>49</v>
      </c>
      <c r="V1332" s="106" t="s">
        <v>50</v>
      </c>
      <c r="W1332" s="90"/>
      <c r="X1332" s="103" t="s">
        <v>38</v>
      </c>
      <c r="Y1332" s="103" t="s">
        <v>99</v>
      </c>
      <c r="Z1332" s="103" t="s">
        <v>102</v>
      </c>
      <c r="AA1332" s="103" t="s">
        <v>103</v>
      </c>
      <c r="AB1332" s="90"/>
      <c r="AC1332" s="106" t="s">
        <v>39</v>
      </c>
      <c r="AD1332" s="106" t="s">
        <v>104</v>
      </c>
      <c r="AE1332" s="106" t="s">
        <v>100</v>
      </c>
      <c r="AF1332" s="106" t="s">
        <v>105</v>
      </c>
      <c r="AG1332" s="90"/>
      <c r="AH1332" s="106" t="s">
        <v>41</v>
      </c>
      <c r="AI1332" s="106" t="s">
        <v>106</v>
      </c>
      <c r="AJ1332" s="106" t="s">
        <v>107</v>
      </c>
      <c r="AK1332" s="106" t="s">
        <v>101</v>
      </c>
    </row>
    <row r="1333" spans="9:37" x14ac:dyDescent="0.25">
      <c r="I1333" s="90"/>
      <c r="J1333" s="94">
        <f>(Y1313)</f>
        <v>9.6294253039616903E-2</v>
      </c>
      <c r="K1333" s="94">
        <f t="shared" ref="K1333:K1342" si="1126">(Z1313)</f>
        <v>0.8424775012635094</v>
      </c>
      <c r="L1333" s="94">
        <f>(AA1313)</f>
        <v>6.1228245696873608E-2</v>
      </c>
      <c r="M1333" s="98"/>
      <c r="N1333" s="91"/>
      <c r="O1333" s="95">
        <f>(J1333^2)</f>
        <v>9.2725831684577695E-3</v>
      </c>
      <c r="P1333" s="95">
        <f t="shared" ref="P1333:P1342" si="1127">(K1333^2)</f>
        <v>0.70976834013520651</v>
      </c>
      <c r="Q1333" s="95">
        <f t="shared" ref="Q1333:Q1342" si="1128">(L1333^2)</f>
        <v>3.7488980711167215E-3</v>
      </c>
      <c r="R1333" s="90"/>
      <c r="S1333" s="90"/>
      <c r="T1333" s="93">
        <f>(J1313)</f>
        <v>8000</v>
      </c>
      <c r="U1333" s="93">
        <f t="shared" ref="U1333:U1342" si="1129">(K1313)</f>
        <v>5000</v>
      </c>
      <c r="V1333" s="93">
        <f t="shared" ref="V1333:V1342" si="1130">(L1313)</f>
        <v>1</v>
      </c>
      <c r="W1333" s="90"/>
      <c r="X1333" s="95">
        <f>(O1333)</f>
        <v>9.2725831684577695E-3</v>
      </c>
      <c r="Y1333" s="96">
        <f>(X1333*T1333)</f>
        <v>74.180665347662156</v>
      </c>
      <c r="Z1333" s="96">
        <f>(X1333*U1333)</f>
        <v>46.362915842288849</v>
      </c>
      <c r="AA1333" s="96">
        <f>(X1333*V1333)</f>
        <v>9.2725831684577695E-3</v>
      </c>
      <c r="AB1333" s="90"/>
      <c r="AC1333" s="94">
        <f>(P1333)</f>
        <v>0.70976834013520651</v>
      </c>
      <c r="AD1333" s="97">
        <f>(AC1333*T1333)</f>
        <v>5678.1467210816518</v>
      </c>
      <c r="AE1333" s="97">
        <f>(AC1333*U1333)</f>
        <v>3548.8417006760324</v>
      </c>
      <c r="AF1333" s="97">
        <f>(AC1333*V1333)</f>
        <v>0.70976834013520651</v>
      </c>
      <c r="AG1333" s="90"/>
      <c r="AH1333" s="95">
        <f>(Q1333)</f>
        <v>3.7488980711167215E-3</v>
      </c>
      <c r="AI1333" s="95">
        <f>(AH1333*T1333)</f>
        <v>29.991184568933772</v>
      </c>
      <c r="AJ1333" s="95">
        <f>(AH1333*U1333)</f>
        <v>18.744490355583608</v>
      </c>
      <c r="AK1333" s="95">
        <f>(V1333*AH1333)</f>
        <v>3.7488980711167215E-3</v>
      </c>
    </row>
    <row r="1334" spans="9:37" x14ac:dyDescent="0.25">
      <c r="I1334" s="90"/>
      <c r="J1334" s="94">
        <f t="shared" ref="J1334:J1342" si="1131">(Y1314)</f>
        <v>0.44971423386085008</v>
      </c>
      <c r="K1334" s="94">
        <f t="shared" si="1126"/>
        <v>0.30351109287803979</v>
      </c>
      <c r="L1334" s="94">
        <f t="shared" ref="L1334:L1342" si="1132">(AA1314)</f>
        <v>0.24677467326111013</v>
      </c>
      <c r="M1334" s="98"/>
      <c r="N1334" s="91"/>
      <c r="O1334" s="95">
        <f t="shared" ref="O1334:O1342" si="1133">(J1334^2)</f>
        <v>0.20224289213705135</v>
      </c>
      <c r="P1334" s="95">
        <f t="shared" si="1127"/>
        <v>9.2118983500022095E-2</v>
      </c>
      <c r="Q1334" s="95">
        <f t="shared" si="1128"/>
        <v>6.0897739363127666E-2</v>
      </c>
      <c r="R1334" s="90"/>
      <c r="S1334" s="90"/>
      <c r="T1334" s="93">
        <f t="shared" ref="T1334:T1342" si="1134">(J1314)</f>
        <v>4000</v>
      </c>
      <c r="U1334" s="93">
        <f t="shared" si="1129"/>
        <v>3000</v>
      </c>
      <c r="V1334" s="93">
        <f t="shared" si="1130"/>
        <v>1</v>
      </c>
      <c r="W1334" s="90"/>
      <c r="X1334" s="95">
        <f t="shared" ref="X1334:X1342" si="1135">(O1334)</f>
        <v>0.20224289213705135</v>
      </c>
      <c r="Y1334" s="96">
        <f t="shared" ref="Y1334:Y1342" si="1136">(X1334*T1334)</f>
        <v>808.97156854820537</v>
      </c>
      <c r="Z1334" s="96">
        <f t="shared" ref="Z1334:Z1342" si="1137">(X1334*U1334)</f>
        <v>606.72867641115408</v>
      </c>
      <c r="AA1334" s="96">
        <f t="shared" ref="AA1334:AA1342" si="1138">(X1334*V1334)</f>
        <v>0.20224289213705135</v>
      </c>
      <c r="AB1334" s="90"/>
      <c r="AC1334" s="94">
        <f t="shared" ref="AC1334:AC1342" si="1139">(P1334)</f>
        <v>9.2118983500022095E-2</v>
      </c>
      <c r="AD1334" s="97">
        <f t="shared" ref="AD1334:AD1342" si="1140">(AC1334*T1334)</f>
        <v>368.47593400008839</v>
      </c>
      <c r="AE1334" s="97">
        <f t="shared" ref="AE1334:AE1342" si="1141">(AC1334*U1334)</f>
        <v>276.35695050006626</v>
      </c>
      <c r="AF1334" s="97">
        <f t="shared" ref="AF1334:AF1342" si="1142">(AC1334*V1334)</f>
        <v>9.2118983500022095E-2</v>
      </c>
      <c r="AG1334" s="90"/>
      <c r="AH1334" s="95">
        <f t="shared" ref="AH1334:AH1342" si="1143">(Q1334)</f>
        <v>6.0897739363127666E-2</v>
      </c>
      <c r="AI1334" s="95">
        <f t="shared" ref="AI1334:AI1342" si="1144">(AH1334*T1334)</f>
        <v>243.59095745251065</v>
      </c>
      <c r="AJ1334" s="95">
        <f t="shared" ref="AJ1334:AJ1341" si="1145">(AH1334*U1334)</f>
        <v>182.69321808938301</v>
      </c>
      <c r="AK1334" s="95">
        <f t="shared" ref="AK1334:AK1342" si="1146">(V1334*AH1334)</f>
        <v>6.0897739363127666E-2</v>
      </c>
    </row>
    <row r="1335" spans="9:37" x14ac:dyDescent="0.25">
      <c r="I1335" s="90"/>
      <c r="J1335" s="94">
        <f t="shared" si="1131"/>
        <v>0.47214064881064494</v>
      </c>
      <c r="K1335" s="94">
        <f t="shared" si="1126"/>
        <v>0.4014150471348083</v>
      </c>
      <c r="L1335" s="94">
        <f t="shared" si="1132"/>
        <v>0.12644430405454687</v>
      </c>
      <c r="M1335" s="98"/>
      <c r="N1335" s="91"/>
      <c r="O1335" s="95">
        <f t="shared" si="1133"/>
        <v>0.22291679225933675</v>
      </c>
      <c r="P1335" s="95">
        <f t="shared" si="1127"/>
        <v>0.16113404006624038</v>
      </c>
      <c r="Q1335" s="95">
        <f t="shared" si="1128"/>
        <v>1.59881620278387E-2</v>
      </c>
      <c r="R1335" s="90"/>
      <c r="S1335" s="90"/>
      <c r="T1335" s="93">
        <f t="shared" si="1134"/>
        <v>5000</v>
      </c>
      <c r="U1335" s="93">
        <f t="shared" si="1129"/>
        <v>2000</v>
      </c>
      <c r="V1335" s="93">
        <f t="shared" si="1130"/>
        <v>1</v>
      </c>
      <c r="W1335" s="90"/>
      <c r="X1335" s="95">
        <f t="shared" si="1135"/>
        <v>0.22291679225933675</v>
      </c>
      <c r="Y1335" s="96">
        <f t="shared" si="1136"/>
        <v>1114.5839612966838</v>
      </c>
      <c r="Z1335" s="96">
        <f t="shared" si="1137"/>
        <v>445.83358451867349</v>
      </c>
      <c r="AA1335" s="96">
        <f t="shared" si="1138"/>
        <v>0.22291679225933675</v>
      </c>
      <c r="AB1335" s="90"/>
      <c r="AC1335" s="94">
        <f t="shared" si="1139"/>
        <v>0.16113404006624038</v>
      </c>
      <c r="AD1335" s="97">
        <f t="shared" si="1140"/>
        <v>805.67020033120195</v>
      </c>
      <c r="AE1335" s="97">
        <f t="shared" si="1141"/>
        <v>322.26808013248075</v>
      </c>
      <c r="AF1335" s="97">
        <f t="shared" si="1142"/>
        <v>0.16113404006624038</v>
      </c>
      <c r="AG1335" s="90"/>
      <c r="AH1335" s="95">
        <f t="shared" si="1143"/>
        <v>1.59881620278387E-2</v>
      </c>
      <c r="AI1335" s="95">
        <f t="shared" si="1144"/>
        <v>79.940810139193502</v>
      </c>
      <c r="AJ1335" s="95">
        <f t="shared" si="1145"/>
        <v>31.976324055677402</v>
      </c>
      <c r="AK1335" s="95">
        <f t="shared" si="1146"/>
        <v>1.59881620278387E-2</v>
      </c>
    </row>
    <row r="1336" spans="9:37" x14ac:dyDescent="0.25">
      <c r="I1336" s="90"/>
      <c r="J1336" s="94">
        <f t="shared" si="1131"/>
        <v>0.60741187100464555</v>
      </c>
      <c r="K1336" s="94">
        <f t="shared" si="1126"/>
        <v>4.7696604436090695E-2</v>
      </c>
      <c r="L1336" s="94">
        <f t="shared" si="1132"/>
        <v>0.34489152455926386</v>
      </c>
      <c r="M1336" s="98"/>
      <c r="N1336" s="91"/>
      <c r="O1336" s="95">
        <f t="shared" si="1133"/>
        <v>0.36894918103736418</v>
      </c>
      <c r="P1336" s="95">
        <f t="shared" si="1127"/>
        <v>2.2749660747329067E-3</v>
      </c>
      <c r="Q1336" s="95">
        <f t="shared" si="1128"/>
        <v>0.11895016371281331</v>
      </c>
      <c r="R1336" s="90"/>
      <c r="S1336" s="90"/>
      <c r="T1336" s="93">
        <f t="shared" si="1134"/>
        <v>2000</v>
      </c>
      <c r="U1336" s="93">
        <f t="shared" si="1129"/>
        <v>1000</v>
      </c>
      <c r="V1336" s="93">
        <f t="shared" si="1130"/>
        <v>1</v>
      </c>
      <c r="W1336" s="90"/>
      <c r="X1336" s="95">
        <f t="shared" si="1135"/>
        <v>0.36894918103736418</v>
      </c>
      <c r="Y1336" s="96">
        <f t="shared" si="1136"/>
        <v>737.89836207472831</v>
      </c>
      <c r="Z1336" s="96">
        <f t="shared" si="1137"/>
        <v>368.94918103736416</v>
      </c>
      <c r="AA1336" s="96">
        <f t="shared" si="1138"/>
        <v>0.36894918103736418</v>
      </c>
      <c r="AB1336" s="90"/>
      <c r="AC1336" s="94">
        <f t="shared" si="1139"/>
        <v>2.2749660747329067E-3</v>
      </c>
      <c r="AD1336" s="97">
        <f t="shared" si="1140"/>
        <v>4.5499321494658131</v>
      </c>
      <c r="AE1336" s="97">
        <f t="shared" si="1141"/>
        <v>2.2749660747329066</v>
      </c>
      <c r="AF1336" s="97">
        <f t="shared" si="1142"/>
        <v>2.2749660747329067E-3</v>
      </c>
      <c r="AG1336" s="90"/>
      <c r="AH1336" s="95">
        <f t="shared" si="1143"/>
        <v>0.11895016371281331</v>
      </c>
      <c r="AI1336" s="95">
        <f t="shared" si="1144"/>
        <v>237.90032742562661</v>
      </c>
      <c r="AJ1336" s="95">
        <f t="shared" si="1145"/>
        <v>118.95016371281331</v>
      </c>
      <c r="AK1336" s="95">
        <f t="shared" si="1146"/>
        <v>0.11895016371281331</v>
      </c>
    </row>
    <row r="1337" spans="9:37" x14ac:dyDescent="0.25">
      <c r="I1337" s="90"/>
      <c r="J1337" s="94">
        <f t="shared" si="1131"/>
        <v>2.0222298549965063E-2</v>
      </c>
      <c r="K1337" s="94">
        <f t="shared" si="1126"/>
        <v>4.642665925531037E-3</v>
      </c>
      <c r="L1337" s="94">
        <f t="shared" si="1132"/>
        <v>0.97513503552450398</v>
      </c>
      <c r="M1337" s="98"/>
      <c r="N1337" s="91"/>
      <c r="O1337" s="95">
        <f t="shared" si="1133"/>
        <v>4.089413586439191E-4</v>
      </c>
      <c r="P1337" s="95">
        <f t="shared" si="1127"/>
        <v>2.155434689608696E-5</v>
      </c>
      <c r="Q1337" s="95">
        <f t="shared" si="1128"/>
        <v>0.95088833750737567</v>
      </c>
      <c r="R1337" s="90"/>
      <c r="S1337" s="90"/>
      <c r="T1337" s="93">
        <f t="shared" si="1134"/>
        <v>500</v>
      </c>
      <c r="U1337" s="93">
        <f t="shared" si="1129"/>
        <v>2000</v>
      </c>
      <c r="V1337" s="93">
        <f t="shared" si="1130"/>
        <v>1</v>
      </c>
      <c r="W1337" s="90"/>
      <c r="X1337" s="95">
        <f t="shared" si="1135"/>
        <v>4.089413586439191E-4</v>
      </c>
      <c r="Y1337" s="96">
        <f t="shared" si="1136"/>
        <v>0.20447067932195956</v>
      </c>
      <c r="Z1337" s="96">
        <f t="shared" si="1137"/>
        <v>0.81788271728783823</v>
      </c>
      <c r="AA1337" s="96">
        <f t="shared" si="1138"/>
        <v>4.089413586439191E-4</v>
      </c>
      <c r="AB1337" s="90"/>
      <c r="AC1337" s="94">
        <f t="shared" si="1139"/>
        <v>2.155434689608696E-5</v>
      </c>
      <c r="AD1337" s="97">
        <f t="shared" si="1140"/>
        <v>1.077717344804348E-2</v>
      </c>
      <c r="AE1337" s="97">
        <f t="shared" si="1141"/>
        <v>4.310869379217392E-2</v>
      </c>
      <c r="AF1337" s="97">
        <f t="shared" si="1142"/>
        <v>2.155434689608696E-5</v>
      </c>
      <c r="AG1337" s="90"/>
      <c r="AH1337" s="95">
        <f t="shared" si="1143"/>
        <v>0.95088833750737567</v>
      </c>
      <c r="AI1337" s="95">
        <f t="shared" si="1144"/>
        <v>475.44416875368785</v>
      </c>
      <c r="AJ1337" s="95">
        <f t="shared" si="1145"/>
        <v>1901.7766750147514</v>
      </c>
      <c r="AK1337" s="95">
        <f t="shared" si="1146"/>
        <v>0.95088833750737567</v>
      </c>
    </row>
    <row r="1338" spans="9:37" x14ac:dyDescent="0.25">
      <c r="I1338" s="90"/>
      <c r="J1338" s="94">
        <f t="shared" si="1131"/>
        <v>2.2227514442344439E-2</v>
      </c>
      <c r="K1338" s="94">
        <f t="shared" si="1126"/>
        <v>0.96887496313364352</v>
      </c>
      <c r="L1338" s="94">
        <f t="shared" si="1132"/>
        <v>8.897522424012037E-3</v>
      </c>
      <c r="M1338" s="98"/>
      <c r="N1338" s="91"/>
      <c r="O1338" s="95">
        <f t="shared" si="1133"/>
        <v>4.9406239828463062E-4</v>
      </c>
      <c r="P1338" s="95">
        <f t="shared" si="1127"/>
        <v>0.93871869418721909</v>
      </c>
      <c r="Q1338" s="95">
        <f t="shared" si="1128"/>
        <v>7.9165905285797028E-5</v>
      </c>
      <c r="R1338" s="90"/>
      <c r="S1338" s="90"/>
      <c r="T1338" s="93">
        <f t="shared" si="1134"/>
        <v>8000</v>
      </c>
      <c r="U1338" s="93">
        <f t="shared" si="1129"/>
        <v>2000</v>
      </c>
      <c r="V1338" s="93">
        <f t="shared" si="1130"/>
        <v>1</v>
      </c>
      <c r="W1338" s="90"/>
      <c r="X1338" s="95">
        <f t="shared" si="1135"/>
        <v>4.9406239828463062E-4</v>
      </c>
      <c r="Y1338" s="96">
        <f t="shared" si="1136"/>
        <v>3.9524991862770449</v>
      </c>
      <c r="Z1338" s="96">
        <f t="shared" si="1137"/>
        <v>0.98812479656926122</v>
      </c>
      <c r="AA1338" s="96">
        <f t="shared" si="1138"/>
        <v>4.9406239828463062E-4</v>
      </c>
      <c r="AB1338" s="90"/>
      <c r="AC1338" s="94">
        <f t="shared" si="1139"/>
        <v>0.93871869418721909</v>
      </c>
      <c r="AD1338" s="97">
        <f t="shared" si="1140"/>
        <v>7509.7495534977525</v>
      </c>
      <c r="AE1338" s="97">
        <f t="shared" si="1141"/>
        <v>1877.4373883744381</v>
      </c>
      <c r="AF1338" s="97">
        <f t="shared" si="1142"/>
        <v>0.93871869418721909</v>
      </c>
      <c r="AG1338" s="90"/>
      <c r="AH1338" s="95">
        <f t="shared" si="1143"/>
        <v>7.9165905285797028E-5</v>
      </c>
      <c r="AI1338" s="95">
        <f t="shared" si="1144"/>
        <v>0.63332724228637627</v>
      </c>
      <c r="AJ1338" s="95">
        <f t="shared" si="1145"/>
        <v>0.15833181057159407</v>
      </c>
      <c r="AK1338" s="95">
        <f t="shared" si="1146"/>
        <v>7.9165905285797028E-5</v>
      </c>
    </row>
    <row r="1339" spans="9:37" x14ac:dyDescent="0.25">
      <c r="I1339" s="90"/>
      <c r="J1339" s="94">
        <f t="shared" si="1131"/>
        <v>0.6123299098678634</v>
      </c>
      <c r="K1339" s="94">
        <f t="shared" si="1126"/>
        <v>0.10991545459515618</v>
      </c>
      <c r="L1339" s="94">
        <f t="shared" si="1132"/>
        <v>0.27775463553698049</v>
      </c>
      <c r="M1339" s="98"/>
      <c r="N1339" s="91"/>
      <c r="O1339" s="95">
        <f t="shared" si="1133"/>
        <v>0.37494791851878573</v>
      </c>
      <c r="P1339" s="95">
        <f t="shared" si="1127"/>
        <v>1.2081407158859841E-2</v>
      </c>
      <c r="Q1339" s="95">
        <f t="shared" si="1128"/>
        <v>7.7147637562280866E-2</v>
      </c>
      <c r="R1339" s="90"/>
      <c r="S1339" s="90"/>
      <c r="T1339" s="93">
        <f t="shared" si="1134"/>
        <v>3000</v>
      </c>
      <c r="U1339" s="93">
        <f t="shared" si="1129"/>
        <v>2000</v>
      </c>
      <c r="V1339" s="93">
        <f t="shared" si="1130"/>
        <v>2</v>
      </c>
      <c r="W1339" s="90"/>
      <c r="X1339" s="95">
        <f t="shared" si="1135"/>
        <v>0.37494791851878573</v>
      </c>
      <c r="Y1339" s="96">
        <f t="shared" si="1136"/>
        <v>1124.8437555563571</v>
      </c>
      <c r="Z1339" s="96">
        <f t="shared" si="1137"/>
        <v>749.89583703757148</v>
      </c>
      <c r="AA1339" s="96">
        <f t="shared" si="1138"/>
        <v>0.74989583703757146</v>
      </c>
      <c r="AB1339" s="90"/>
      <c r="AC1339" s="94">
        <f t="shared" si="1139"/>
        <v>1.2081407158859841E-2</v>
      </c>
      <c r="AD1339" s="97">
        <f t="shared" si="1140"/>
        <v>36.244221476579526</v>
      </c>
      <c r="AE1339" s="97">
        <f t="shared" si="1141"/>
        <v>24.162814317719683</v>
      </c>
      <c r="AF1339" s="97">
        <f t="shared" si="1142"/>
        <v>2.4162814317719682E-2</v>
      </c>
      <c r="AG1339" s="90"/>
      <c r="AH1339" s="95">
        <f t="shared" si="1143"/>
        <v>7.7147637562280866E-2</v>
      </c>
      <c r="AI1339" s="95">
        <f t="shared" si="1144"/>
        <v>231.44291268684259</v>
      </c>
      <c r="AJ1339" s="95">
        <f t="shared" si="1145"/>
        <v>154.29527512456173</v>
      </c>
      <c r="AK1339" s="95">
        <f t="shared" si="1146"/>
        <v>0.15429527512456173</v>
      </c>
    </row>
    <row r="1340" spans="9:37" x14ac:dyDescent="0.25">
      <c r="I1340" s="90"/>
      <c r="J1340" s="94">
        <f t="shared" si="1131"/>
        <v>2.563237549494073E-2</v>
      </c>
      <c r="K1340" s="94">
        <f t="shared" si="1126"/>
        <v>0.96295719110491607</v>
      </c>
      <c r="L1340" s="94">
        <f t="shared" si="1132"/>
        <v>1.1410433400143178E-2</v>
      </c>
      <c r="M1340" s="98"/>
      <c r="N1340" s="91"/>
      <c r="O1340" s="95">
        <f t="shared" si="1133"/>
        <v>6.5701867351363797E-4</v>
      </c>
      <c r="P1340" s="95">
        <f t="shared" si="1127"/>
        <v>0.92728655190066989</v>
      </c>
      <c r="Q1340" s="95">
        <f t="shared" si="1128"/>
        <v>1.30197990379103E-4</v>
      </c>
      <c r="R1340" s="90"/>
      <c r="S1340" s="90"/>
      <c r="T1340" s="93">
        <f t="shared" si="1134"/>
        <v>7000</v>
      </c>
      <c r="U1340" s="93">
        <f t="shared" si="1129"/>
        <v>3000</v>
      </c>
      <c r="V1340" s="93">
        <f t="shared" si="1130"/>
        <v>1</v>
      </c>
      <c r="W1340" s="90"/>
      <c r="X1340" s="95">
        <f t="shared" si="1135"/>
        <v>6.5701867351363797E-4</v>
      </c>
      <c r="Y1340" s="96">
        <f t="shared" si="1136"/>
        <v>4.5991307145954661</v>
      </c>
      <c r="Z1340" s="96">
        <f t="shared" si="1137"/>
        <v>1.971056020540914</v>
      </c>
      <c r="AA1340" s="96">
        <f t="shared" si="1138"/>
        <v>6.5701867351363797E-4</v>
      </c>
      <c r="AB1340" s="90"/>
      <c r="AC1340" s="94">
        <f t="shared" si="1139"/>
        <v>0.92728655190066989</v>
      </c>
      <c r="AD1340" s="97">
        <f t="shared" si="1140"/>
        <v>6491.0058633046892</v>
      </c>
      <c r="AE1340" s="97">
        <f t="shared" si="1141"/>
        <v>2781.8596557020096</v>
      </c>
      <c r="AF1340" s="97">
        <f t="shared" si="1142"/>
        <v>0.92728655190066989</v>
      </c>
      <c r="AG1340" s="90"/>
      <c r="AH1340" s="95">
        <f t="shared" si="1143"/>
        <v>1.30197990379103E-4</v>
      </c>
      <c r="AI1340" s="95">
        <f t="shared" si="1144"/>
        <v>0.91138593265372103</v>
      </c>
      <c r="AJ1340" s="95">
        <f t="shared" si="1145"/>
        <v>0.39059397113730898</v>
      </c>
      <c r="AK1340" s="95">
        <f t="shared" si="1146"/>
        <v>1.30197990379103E-4</v>
      </c>
    </row>
    <row r="1341" spans="9:37" x14ac:dyDescent="0.25">
      <c r="I1341" s="90"/>
      <c r="J1341" s="94">
        <f t="shared" si="1131"/>
        <v>5.4365125902105842E-2</v>
      </c>
      <c r="K1341" s="94">
        <f t="shared" si="1126"/>
        <v>0.92642882954033601</v>
      </c>
      <c r="L1341" s="94">
        <f t="shared" si="1132"/>
        <v>1.9206044557558227E-2</v>
      </c>
      <c r="M1341" s="98"/>
      <c r="N1341" s="91"/>
      <c r="O1341" s="95">
        <f t="shared" si="1133"/>
        <v>2.9555669143518197E-3</v>
      </c>
      <c r="P1341" s="95">
        <f t="shared" si="1127"/>
        <v>0.8582703762034769</v>
      </c>
      <c r="Q1341" s="95">
        <f t="shared" si="1128"/>
        <v>3.6887214754691199E-4</v>
      </c>
      <c r="R1341" s="90"/>
      <c r="S1341" s="90"/>
      <c r="T1341" s="93">
        <f t="shared" si="1134"/>
        <v>7000</v>
      </c>
      <c r="U1341" s="93">
        <f t="shared" si="1129"/>
        <v>2000</v>
      </c>
      <c r="V1341" s="93">
        <f t="shared" si="1130"/>
        <v>1</v>
      </c>
      <c r="W1341" s="90"/>
      <c r="X1341" s="95">
        <f t="shared" si="1135"/>
        <v>2.9555669143518197E-3</v>
      </c>
      <c r="Y1341" s="96">
        <f t="shared" si="1136"/>
        <v>20.688968400462738</v>
      </c>
      <c r="Z1341" s="96">
        <f t="shared" si="1137"/>
        <v>5.9111338287036395</v>
      </c>
      <c r="AA1341" s="96">
        <f t="shared" si="1138"/>
        <v>2.9555669143518197E-3</v>
      </c>
      <c r="AB1341" s="90"/>
      <c r="AC1341" s="94">
        <f t="shared" si="1139"/>
        <v>0.8582703762034769</v>
      </c>
      <c r="AD1341" s="97">
        <f t="shared" si="1140"/>
        <v>6007.8926334243379</v>
      </c>
      <c r="AE1341" s="97">
        <f t="shared" si="1141"/>
        <v>1716.5407524069537</v>
      </c>
      <c r="AF1341" s="97">
        <f t="shared" si="1142"/>
        <v>0.8582703762034769</v>
      </c>
      <c r="AG1341" s="90"/>
      <c r="AH1341" s="95">
        <f t="shared" si="1143"/>
        <v>3.6887214754691199E-4</v>
      </c>
      <c r="AI1341" s="95">
        <f t="shared" si="1144"/>
        <v>2.5821050328283839</v>
      </c>
      <c r="AJ1341" s="95">
        <f t="shared" si="1145"/>
        <v>0.737744295093824</v>
      </c>
      <c r="AK1341" s="95">
        <f t="shared" si="1146"/>
        <v>3.6887214754691199E-4</v>
      </c>
    </row>
    <row r="1342" spans="9:37" x14ac:dyDescent="0.25">
      <c r="I1342" s="90"/>
      <c r="J1342" s="94">
        <f t="shared" si="1131"/>
        <v>0.10105210255574201</v>
      </c>
      <c r="K1342" s="94">
        <f t="shared" si="1126"/>
        <v>0.85020500900285267</v>
      </c>
      <c r="L1342" s="94">
        <f t="shared" si="1132"/>
        <v>4.8742888441405313E-2</v>
      </c>
      <c r="M1342" s="98"/>
      <c r="N1342" s="91"/>
      <c r="O1342" s="95">
        <f t="shared" si="1133"/>
        <v>1.0211527430936201E-2</v>
      </c>
      <c r="P1342" s="95">
        <f t="shared" si="1127"/>
        <v>0.72284855733354081</v>
      </c>
      <c r="Q1342" s="95">
        <f t="shared" si="1128"/>
        <v>2.3758691736112838E-3</v>
      </c>
      <c r="R1342" s="90"/>
      <c r="S1342" s="90"/>
      <c r="T1342" s="93">
        <f t="shared" si="1134"/>
        <v>10000</v>
      </c>
      <c r="U1342" s="93">
        <f t="shared" si="1129"/>
        <v>2000</v>
      </c>
      <c r="V1342" s="93">
        <f t="shared" si="1130"/>
        <v>1</v>
      </c>
      <c r="W1342" s="90"/>
      <c r="X1342" s="95">
        <f t="shared" si="1135"/>
        <v>1.0211527430936201E-2</v>
      </c>
      <c r="Y1342" s="96">
        <f t="shared" si="1136"/>
        <v>102.11527430936201</v>
      </c>
      <c r="Z1342" s="96">
        <f t="shared" si="1137"/>
        <v>20.423054861872401</v>
      </c>
      <c r="AA1342" s="96">
        <f t="shared" si="1138"/>
        <v>1.0211527430936201E-2</v>
      </c>
      <c r="AB1342" s="90"/>
      <c r="AC1342" s="94">
        <f t="shared" si="1139"/>
        <v>0.72284855733354081</v>
      </c>
      <c r="AD1342" s="97">
        <f t="shared" si="1140"/>
        <v>7228.4855733354079</v>
      </c>
      <c r="AE1342" s="97">
        <f t="shared" si="1141"/>
        <v>1445.6971146670817</v>
      </c>
      <c r="AF1342" s="97">
        <f t="shared" si="1142"/>
        <v>0.72284855733354081</v>
      </c>
      <c r="AG1342" s="90"/>
      <c r="AH1342" s="95">
        <f t="shared" si="1143"/>
        <v>2.3758691736112838E-3</v>
      </c>
      <c r="AI1342" s="95">
        <f t="shared" si="1144"/>
        <v>23.758691736112837</v>
      </c>
      <c r="AJ1342" s="95">
        <f>(AH1342*U1342)</f>
        <v>4.7517383472225676</v>
      </c>
      <c r="AK1342" s="95">
        <f t="shared" si="1146"/>
        <v>2.3758691736112838E-3</v>
      </c>
    </row>
    <row r="1343" spans="9:37" x14ac:dyDescent="0.25">
      <c r="I1343" s="90"/>
      <c r="J1343" s="98"/>
      <c r="K1343" s="90"/>
      <c r="L1343" s="90"/>
      <c r="M1343" s="90"/>
      <c r="N1343" s="112" t="s">
        <v>55</v>
      </c>
      <c r="O1343" s="105">
        <f>SUM(O1333:O1342)</f>
        <v>1.1930564838967257</v>
      </c>
      <c r="P1343" s="105">
        <f t="shared" ref="P1343:Q1343" si="1147">SUM(P1333:P1342)</f>
        <v>4.4245234709068644</v>
      </c>
      <c r="Q1343" s="105">
        <f t="shared" si="1147"/>
        <v>1.2305750434613763</v>
      </c>
      <c r="R1343" s="90"/>
      <c r="S1343" s="90"/>
      <c r="T1343" s="90"/>
      <c r="U1343" s="90"/>
      <c r="V1343" s="90"/>
      <c r="W1343" s="90"/>
      <c r="X1343" s="103" t="s">
        <v>55</v>
      </c>
      <c r="Y1343" s="104">
        <f>SUM(Y1333:Y1342)</f>
        <v>3992.0386561136565</v>
      </c>
      <c r="Z1343" s="104">
        <f t="shared" ref="Z1343" si="1148">SUM(Z1333:Z1342)</f>
        <v>2247.8814470720258</v>
      </c>
      <c r="AA1343" s="104">
        <f>SUM(AA1333:AA1342)</f>
        <v>1.5680044024155115</v>
      </c>
      <c r="AB1343" s="99"/>
      <c r="AC1343" s="103" t="s">
        <v>55</v>
      </c>
      <c r="AD1343" s="104">
        <f>SUM(AD1333:AD1342)</f>
        <v>34130.23140977462</v>
      </c>
      <c r="AE1343" s="104">
        <f t="shared" ref="AE1343:AF1343" si="1149">SUM(AE1333:AE1342)</f>
        <v>11995.482531545309</v>
      </c>
      <c r="AF1343" s="104">
        <f t="shared" si="1149"/>
        <v>4.4366048780657241</v>
      </c>
      <c r="AG1343" s="99"/>
      <c r="AH1343" s="103" t="s">
        <v>55</v>
      </c>
      <c r="AI1343" s="105">
        <f>SUM(AI1333:AI1342)</f>
        <v>1326.1958709706764</v>
      </c>
      <c r="AJ1343" s="105">
        <f t="shared" ref="AJ1343:AK1343" si="1150">SUM(AJ1333:AJ1342)</f>
        <v>2414.4745547767957</v>
      </c>
      <c r="AK1343" s="105">
        <f t="shared" si="1150"/>
        <v>1.3077226810236571</v>
      </c>
    </row>
    <row r="1347" spans="9:17" x14ac:dyDescent="0.25">
      <c r="I1347" s="113" t="s">
        <v>218</v>
      </c>
      <c r="J1347" s="107"/>
      <c r="K1347" s="107"/>
      <c r="L1347" s="107"/>
      <c r="M1347" s="107"/>
      <c r="N1347" s="107"/>
      <c r="O1347" s="107"/>
      <c r="P1347" s="107"/>
      <c r="Q1347" s="107"/>
    </row>
    <row r="1348" spans="9:17" x14ac:dyDescent="0.25">
      <c r="I1348" s="113" t="s">
        <v>216</v>
      </c>
      <c r="J1348" s="107"/>
      <c r="K1348" s="107"/>
      <c r="L1348" s="166" t="s">
        <v>69</v>
      </c>
      <c r="M1348" s="166"/>
      <c r="N1348" s="166"/>
      <c r="O1348" s="107"/>
      <c r="P1348" s="107"/>
      <c r="Q1348" s="107"/>
    </row>
    <row r="1349" spans="9:17" x14ac:dyDescent="0.25">
      <c r="I1349" s="107"/>
      <c r="J1349" s="107"/>
      <c r="K1349" s="107"/>
      <c r="L1349" s="107"/>
      <c r="M1349" s="107"/>
      <c r="N1349" s="107"/>
      <c r="O1349" s="107"/>
      <c r="P1349" s="107"/>
      <c r="Q1349" s="107"/>
    </row>
    <row r="1350" spans="9:17" x14ac:dyDescent="0.25">
      <c r="I1350" s="108"/>
      <c r="J1350" s="167" t="s">
        <v>68</v>
      </c>
      <c r="K1350" s="168"/>
      <c r="L1350" s="169"/>
      <c r="M1350" s="107"/>
      <c r="N1350" s="108"/>
      <c r="O1350" s="167" t="s">
        <v>72</v>
      </c>
      <c r="P1350" s="168"/>
      <c r="Q1350" s="169"/>
    </row>
    <row r="1351" spans="9:17" x14ac:dyDescent="0.25">
      <c r="I1351" s="108"/>
      <c r="J1351" s="108" t="s">
        <v>38</v>
      </c>
      <c r="K1351" s="108" t="s">
        <v>39</v>
      </c>
      <c r="L1351" s="108" t="s">
        <v>41</v>
      </c>
      <c r="M1351" s="107"/>
      <c r="N1351" s="170" t="s">
        <v>64</v>
      </c>
      <c r="O1351" s="170" t="s">
        <v>38</v>
      </c>
      <c r="P1351" s="170" t="s">
        <v>39</v>
      </c>
      <c r="Q1351" s="170" t="s">
        <v>41</v>
      </c>
    </row>
    <row r="1352" spans="9:17" x14ac:dyDescent="0.25">
      <c r="I1352" s="108" t="s">
        <v>64</v>
      </c>
      <c r="J1352" s="109">
        <f>(O1343)</f>
        <v>1.1930564838967257</v>
      </c>
      <c r="K1352" s="109">
        <f t="shared" ref="K1352" si="1151">(P1343)</f>
        <v>4.4245234709068644</v>
      </c>
      <c r="L1352" s="109">
        <f t="shared" ref="L1352" si="1152">(Q1343)</f>
        <v>1.2305750434613763</v>
      </c>
      <c r="M1352" s="107"/>
      <c r="N1352" s="171"/>
      <c r="O1352" s="171"/>
      <c r="P1352" s="171"/>
      <c r="Q1352" s="171"/>
    </row>
    <row r="1353" spans="9:17" x14ac:dyDescent="0.25">
      <c r="I1353" s="108" t="s">
        <v>65</v>
      </c>
      <c r="J1353" s="110">
        <f>(Y1343)</f>
        <v>3992.0386561136565</v>
      </c>
      <c r="K1353" s="110">
        <f>(AD1343)</f>
        <v>34130.23140977462</v>
      </c>
      <c r="L1353" s="110">
        <f>(AA1343)</f>
        <v>1.5680044024155115</v>
      </c>
      <c r="M1353" s="107"/>
      <c r="N1353" s="109">
        <f>(J1352)</f>
        <v>1.1930564838967257</v>
      </c>
      <c r="O1353" s="67">
        <f>(J1353/N1353)</f>
        <v>3346.0600650482015</v>
      </c>
      <c r="P1353" s="67">
        <f t="shared" ref="P1353" si="1153">(K1353/O1353)</f>
        <v>10.200125146074734</v>
      </c>
      <c r="Q1353" s="67">
        <f t="shared" ref="Q1353" si="1154">(L1353/P1353)</f>
        <v>0.15372403573096544</v>
      </c>
    </row>
    <row r="1354" spans="9:17" x14ac:dyDescent="0.25">
      <c r="I1354" s="108" t="s">
        <v>66</v>
      </c>
      <c r="J1354" s="110">
        <f>(Z1343)</f>
        <v>2247.8814470720258</v>
      </c>
      <c r="K1354" s="110">
        <f>(AE1343)</f>
        <v>11995.482531545309</v>
      </c>
      <c r="L1354" s="109">
        <f>(AJ1343)</f>
        <v>2414.4745547767957</v>
      </c>
      <c r="M1354" s="107"/>
      <c r="N1354" s="109">
        <f>(K1352)</f>
        <v>4.4245234709068644</v>
      </c>
      <c r="O1354" s="67">
        <f>(K1353/N1354)</f>
        <v>7713.877355198927</v>
      </c>
      <c r="P1354" s="68">
        <f>(K1354/N1354)</f>
        <v>2711.1354726493691</v>
      </c>
      <c r="Q1354" s="68">
        <f>(K1355/N1354)</f>
        <v>1.0027305555588755</v>
      </c>
    </row>
    <row r="1355" spans="9:17" x14ac:dyDescent="0.25">
      <c r="I1355" s="108" t="s">
        <v>67</v>
      </c>
      <c r="J1355" s="110">
        <f>(AA1343)</f>
        <v>1.5680044024155115</v>
      </c>
      <c r="K1355" s="110">
        <f>(AF1343)</f>
        <v>4.4366048780657241</v>
      </c>
      <c r="L1355" s="109">
        <f>(AK1343)</f>
        <v>1.3077226810236571</v>
      </c>
      <c r="M1355" s="107"/>
      <c r="N1355" s="109">
        <f>(L1352)</f>
        <v>1.2305750434613763</v>
      </c>
      <c r="O1355" s="67">
        <f>(L1353/N1355)</f>
        <v>1.2742046173836012</v>
      </c>
      <c r="P1355" s="68">
        <f>(L1354/N1355)</f>
        <v>1962.0701456656659</v>
      </c>
      <c r="Q1355" s="68">
        <f>(L1355/N1355)</f>
        <v>1.0626923469415397</v>
      </c>
    </row>
    <row r="1356" spans="9:17" x14ac:dyDescent="0.25">
      <c r="I1356" s="111"/>
      <c r="J1356" s="111"/>
      <c r="K1356" s="111"/>
      <c r="L1356" s="111"/>
      <c r="M1356" s="107"/>
      <c r="N1356" s="107"/>
      <c r="O1356" s="107"/>
      <c r="P1356" s="107"/>
      <c r="Q1356" s="107"/>
    </row>
    <row r="1360" spans="9:17" x14ac:dyDescent="0.25">
      <c r="I1360" s="114" t="s">
        <v>219</v>
      </c>
    </row>
    <row r="1361" spans="9:32" x14ac:dyDescent="0.25">
      <c r="I1361" s="114" t="s">
        <v>216</v>
      </c>
      <c r="J1361" s="152" t="s">
        <v>47</v>
      </c>
      <c r="K1361" s="153"/>
      <c r="L1361" s="154"/>
      <c r="M1361" s="43"/>
      <c r="N1361" s="43"/>
      <c r="O1361" s="152" t="s">
        <v>72</v>
      </c>
      <c r="P1361" s="153"/>
      <c r="Q1361" s="154"/>
      <c r="R1361" s="43"/>
      <c r="S1361" s="43"/>
      <c r="T1361" s="152" t="s">
        <v>73</v>
      </c>
      <c r="U1361" s="153"/>
      <c r="V1361" s="154"/>
      <c r="W1361" s="43"/>
      <c r="X1361" s="43"/>
      <c r="Y1361" s="152" t="s">
        <v>74</v>
      </c>
      <c r="Z1361" s="153"/>
      <c r="AA1361" s="154"/>
      <c r="AB1361" s="55"/>
      <c r="AC1361" s="43"/>
      <c r="AD1361" s="152" t="s">
        <v>80</v>
      </c>
      <c r="AE1361" s="154"/>
      <c r="AF1361" s="59"/>
    </row>
    <row r="1362" spans="9:32" ht="15.75" thickBot="1" x14ac:dyDescent="0.3">
      <c r="I1362" s="43"/>
      <c r="J1362" s="44" t="s">
        <v>48</v>
      </c>
      <c r="K1362" s="44" t="s">
        <v>49</v>
      </c>
      <c r="L1362" s="44" t="s">
        <v>50</v>
      </c>
      <c r="M1362" s="43"/>
      <c r="N1362" s="43"/>
      <c r="O1362" s="43"/>
      <c r="P1362" s="43"/>
      <c r="Q1362" s="43"/>
      <c r="R1362" s="43"/>
      <c r="S1362" s="43"/>
      <c r="T1362" s="44" t="s">
        <v>38</v>
      </c>
      <c r="U1362" s="44" t="s">
        <v>39</v>
      </c>
      <c r="V1362" s="44" t="s">
        <v>41</v>
      </c>
      <c r="W1362" s="43"/>
      <c r="X1362" s="43"/>
      <c r="Y1362" s="63" t="s">
        <v>75</v>
      </c>
      <c r="Z1362" s="63" t="s">
        <v>76</v>
      </c>
      <c r="AA1362" s="63" t="s">
        <v>77</v>
      </c>
      <c r="AB1362" s="61" t="s">
        <v>55</v>
      </c>
      <c r="AC1362" s="43"/>
      <c r="AD1362" s="63" t="s">
        <v>214</v>
      </c>
      <c r="AE1362" s="58" t="e">
        <f>(AE1291)</f>
        <v>#REF!</v>
      </c>
      <c r="AF1362" s="42"/>
    </row>
    <row r="1363" spans="9:32" ht="16.5" thickTop="1" thickBot="1" x14ac:dyDescent="0.3">
      <c r="I1363" s="43"/>
      <c r="J1363" s="100">
        <f>(J1241)</f>
        <v>8000</v>
      </c>
      <c r="K1363" s="100">
        <f t="shared" ref="K1363:L1363" si="1155">(K1241)</f>
        <v>5000</v>
      </c>
      <c r="L1363" s="100">
        <f t="shared" si="1155"/>
        <v>1</v>
      </c>
      <c r="M1363" s="43"/>
      <c r="N1363" s="63" t="s">
        <v>75</v>
      </c>
      <c r="O1363" s="101">
        <f>(O1353)</f>
        <v>3346.0600650482015</v>
      </c>
      <c r="P1363" s="101">
        <f t="shared" ref="P1363:Q1363" si="1156">(P1353)</f>
        <v>10.200125146074734</v>
      </c>
      <c r="Q1363" s="101">
        <f t="shared" si="1156"/>
        <v>0.15372403573096544</v>
      </c>
      <c r="R1363" s="43"/>
      <c r="S1363" s="43"/>
      <c r="T1363" s="62">
        <f>(O1333)</f>
        <v>9.2725831684577695E-3</v>
      </c>
      <c r="U1363" s="62">
        <f t="shared" ref="U1363:U1372" si="1157">(P1333)</f>
        <v>0.70976834013520651</v>
      </c>
      <c r="V1363" s="62">
        <f t="shared" ref="V1363:V1372" si="1158">(Q1333)</f>
        <v>3.7488980711167215E-3</v>
      </c>
      <c r="W1363" s="43"/>
      <c r="X1363" s="43"/>
      <c r="Y1363" s="74">
        <f>((J1363 - O1363)^2 + (K1363 - P1363)^2 + (L1363 - Q1363)^2) * T1363</f>
        <v>431706.06939020264</v>
      </c>
      <c r="Z1363" s="74">
        <f>((J1363 -O1364)^2 + (K1363 - P1364)^2 + (L1363 - Q1364)^2) * U1363</f>
        <v>3776511.9564699391</v>
      </c>
      <c r="AA1363" s="75">
        <f>((J1363 -O1365)^2 + (K1363 - P1365)^2 + (L1363 - Q1365)^2) * V1363</f>
        <v>274451.69986937009</v>
      </c>
      <c r="AB1363" s="76">
        <f>SUM(Y1363:AA1363)</f>
        <v>4482669.7257295121</v>
      </c>
      <c r="AC1363" s="43"/>
      <c r="AD1363" s="63" t="s">
        <v>221</v>
      </c>
      <c r="AE1363" s="102">
        <f>(AB1373)</f>
        <v>94280143.035712123</v>
      </c>
      <c r="AF1363" s="42"/>
    </row>
    <row r="1364" spans="9:32" ht="16.5" thickTop="1" thickBot="1" x14ac:dyDescent="0.3">
      <c r="I1364" s="43"/>
      <c r="J1364" s="100">
        <f t="shared" ref="J1364:L1364" si="1159">(J1242)</f>
        <v>4000</v>
      </c>
      <c r="K1364" s="100">
        <f t="shared" si="1159"/>
        <v>3000</v>
      </c>
      <c r="L1364" s="100">
        <f t="shared" si="1159"/>
        <v>1</v>
      </c>
      <c r="M1364" s="43"/>
      <c r="N1364" s="63" t="s">
        <v>76</v>
      </c>
      <c r="O1364" s="101">
        <f t="shared" ref="O1364:P1364" si="1160">(O1354)</f>
        <v>7713.877355198927</v>
      </c>
      <c r="P1364" s="101">
        <f t="shared" si="1160"/>
        <v>2711.1354726493691</v>
      </c>
      <c r="Q1364" s="101">
        <f>(Q1354)</f>
        <v>1.0027305555588755</v>
      </c>
      <c r="R1364" s="43"/>
      <c r="S1364" s="43"/>
      <c r="T1364" s="62">
        <f t="shared" ref="T1364:T1372" si="1161">(O1334)</f>
        <v>0.20224289213705135</v>
      </c>
      <c r="U1364" s="62">
        <f t="shared" si="1157"/>
        <v>9.2118983500022095E-2</v>
      </c>
      <c r="V1364" s="62">
        <f t="shared" si="1158"/>
        <v>6.0897739363127666E-2</v>
      </c>
      <c r="W1364" s="43"/>
      <c r="X1364" s="43"/>
      <c r="Y1364" s="74">
        <f>((J1364-O1363)^2 + (K1364-P1363)^2 + (L1364-Q1363)^2) * T1364</f>
        <v>1894316.4314383245</v>
      </c>
      <c r="Z1364" s="74">
        <f>((J1364 -O1364)^2 + (K1364 - P1364)^2 + (L1364 - Q1364)^2) * U1364</f>
        <v>1278273.2047059368</v>
      </c>
      <c r="AA1364" s="75">
        <f>((J1364 -O1365)^2 + (K1364 - P1365)^2 + (L1364 - Q1365)^2) * V1364</f>
        <v>1039348.195592255</v>
      </c>
      <c r="AB1364" s="76">
        <f t="shared" ref="AB1364:AB1372" si="1162">SUM(Y1364:AA1364)</f>
        <v>4211937.8317365162</v>
      </c>
      <c r="AC1364" s="43"/>
      <c r="AD1364" s="63" t="s">
        <v>220</v>
      </c>
      <c r="AE1364" s="124" t="e">
        <f>(AE1362-AE1363)</f>
        <v>#REF!</v>
      </c>
      <c r="AF1364" s="42"/>
    </row>
    <row r="1365" spans="9:32" ht="16.5" thickTop="1" thickBot="1" x14ac:dyDescent="0.3">
      <c r="I1365" s="43"/>
      <c r="J1365" s="100">
        <f t="shared" ref="J1365:L1365" si="1163">(J1243)</f>
        <v>5000</v>
      </c>
      <c r="K1365" s="100">
        <f t="shared" si="1163"/>
        <v>2000</v>
      </c>
      <c r="L1365" s="100">
        <f t="shared" si="1163"/>
        <v>1</v>
      </c>
      <c r="M1365" s="43"/>
      <c r="N1365" s="63" t="s">
        <v>77</v>
      </c>
      <c r="O1365" s="101">
        <f t="shared" ref="O1365:Q1365" si="1164">(O1355)</f>
        <v>1.2742046173836012</v>
      </c>
      <c r="P1365" s="101">
        <f t="shared" si="1164"/>
        <v>1962.0701456656659</v>
      </c>
      <c r="Q1365" s="101">
        <f t="shared" si="1164"/>
        <v>1.0626923469415397</v>
      </c>
      <c r="R1365" s="43"/>
      <c r="S1365" s="43"/>
      <c r="T1365" s="62">
        <f t="shared" si="1161"/>
        <v>0.22291679225933675</v>
      </c>
      <c r="U1365" s="62">
        <f t="shared" si="1157"/>
        <v>0.16113404006624038</v>
      </c>
      <c r="V1365" s="62">
        <f t="shared" si="1158"/>
        <v>1.59881620278387E-2</v>
      </c>
      <c r="W1365" s="43"/>
      <c r="X1365" s="43"/>
      <c r="Y1365" s="74">
        <f>((J1365 - O1363)^2 + (K1365 - P1363)^2 + (L1365 -Q1363)^2) * T1365</f>
        <v>1492388.1483706555</v>
      </c>
      <c r="Z1365" s="74">
        <f>((J1365 -O1364)^2 + (K1365 - P1364)^2 + (L1365 - Q1364)^2) * U1365</f>
        <v>1268260.8859299077</v>
      </c>
      <c r="AA1365" s="75">
        <f>((J1365 -O1365)^2 + (K1365 - P1365)^2 + (L1365 - Q1365)^2) * V1365</f>
        <v>399523.3565689674</v>
      </c>
      <c r="AB1365" s="76">
        <f t="shared" si="1162"/>
        <v>3160172.3908695304</v>
      </c>
      <c r="AC1365" s="43"/>
      <c r="AD1365" s="43"/>
      <c r="AE1365" s="43"/>
      <c r="AF1365" s="43"/>
    </row>
    <row r="1366" spans="9:32" ht="16.5" thickTop="1" thickBot="1" x14ac:dyDescent="0.3">
      <c r="I1366" s="43"/>
      <c r="J1366" s="100">
        <f t="shared" ref="J1366:L1366" si="1165">(J1244)</f>
        <v>2000</v>
      </c>
      <c r="K1366" s="100">
        <f t="shared" si="1165"/>
        <v>1000</v>
      </c>
      <c r="L1366" s="100">
        <f t="shared" si="1165"/>
        <v>1</v>
      </c>
      <c r="M1366" s="43"/>
      <c r="N1366" s="43"/>
      <c r="O1366" s="55"/>
      <c r="P1366" s="55"/>
      <c r="Q1366" s="55"/>
      <c r="R1366" s="43"/>
      <c r="S1366" s="43"/>
      <c r="T1366" s="62">
        <f t="shared" si="1161"/>
        <v>0.36894918103736418</v>
      </c>
      <c r="U1366" s="62">
        <f t="shared" si="1157"/>
        <v>2.2749660747329067E-3</v>
      </c>
      <c r="V1366" s="62">
        <f t="shared" si="1158"/>
        <v>0.11895016371281331</v>
      </c>
      <c r="W1366" s="43"/>
      <c r="X1366" s="43"/>
      <c r="Y1366" s="74">
        <f>((J1366-O1363)^2 + (K1366-P1363)^2 + (L1366-Q1363)^2) * T1366</f>
        <v>1029951.9691306843</v>
      </c>
      <c r="Z1366" s="74">
        <f>((J1366 -O1364)^2 + (K1366 - P1364)^2 + (L1366 - Q1364)^2) * U1366</f>
        <v>80935.055368787958</v>
      </c>
      <c r="AA1366" s="75">
        <f>((J1366 -O1365)^2 + (K1366 - P1365)^2 + (L1366 - Q1365)^2) * V1366</f>
        <v>585292.35049201304</v>
      </c>
      <c r="AB1366" s="76">
        <f t="shared" si="1162"/>
        <v>1696179.3749914854</v>
      </c>
      <c r="AC1366" s="43"/>
      <c r="AD1366" s="43"/>
      <c r="AE1366" s="43"/>
      <c r="AF1366" s="43"/>
    </row>
    <row r="1367" spans="9:32" ht="16.5" thickTop="1" thickBot="1" x14ac:dyDescent="0.3">
      <c r="I1367" s="43"/>
      <c r="J1367" s="100">
        <f t="shared" ref="J1367:L1367" si="1166">(J1245)</f>
        <v>500</v>
      </c>
      <c r="K1367" s="100">
        <f t="shared" si="1166"/>
        <v>2000</v>
      </c>
      <c r="L1367" s="100">
        <f t="shared" si="1166"/>
        <v>1</v>
      </c>
      <c r="M1367" s="43"/>
      <c r="N1367" s="43"/>
      <c r="O1367" s="55"/>
      <c r="P1367" s="55"/>
      <c r="Q1367" s="55"/>
      <c r="R1367" s="43"/>
      <c r="S1367" s="43"/>
      <c r="T1367" s="62">
        <f t="shared" si="1161"/>
        <v>4.089413586439191E-4</v>
      </c>
      <c r="U1367" s="62">
        <f t="shared" si="1157"/>
        <v>2.155434689608696E-5</v>
      </c>
      <c r="V1367" s="62">
        <f t="shared" si="1158"/>
        <v>0.95088833750737567</v>
      </c>
      <c r="W1367" s="43"/>
      <c r="X1367" s="43"/>
      <c r="Y1367" s="74">
        <f>((J1367 - O1363)^2 + (K1367 -P1363)^2 + (L1367 - Q1363)^2) * T1367</f>
        <v>4931.5719428236107</v>
      </c>
      <c r="Z1367" s="74">
        <f>((J1367 -O1364)^2 + (K1367 - P1364)^2 + (L1367 - Q1364)^2) * U1367</f>
        <v>1132.5891112409586</v>
      </c>
      <c r="AA1367" s="75">
        <f>((J1367 -O1365)^2 + (K1367 - P1365)^2 + (L1367 - Q1365)^AA1899) * V1367</f>
        <v>237880.97100002671</v>
      </c>
      <c r="AB1367" s="76">
        <f t="shared" si="1162"/>
        <v>243945.13205409129</v>
      </c>
      <c r="AC1367" s="43"/>
      <c r="AD1367" s="152" t="s">
        <v>84</v>
      </c>
      <c r="AE1367" s="153"/>
      <c r="AF1367" s="154"/>
    </row>
    <row r="1368" spans="9:32" ht="16.5" thickTop="1" thickBot="1" x14ac:dyDescent="0.3">
      <c r="I1368" s="43"/>
      <c r="J1368" s="100">
        <f t="shared" ref="J1368:L1368" si="1167">(J1246)</f>
        <v>8000</v>
      </c>
      <c r="K1368" s="100">
        <f t="shared" si="1167"/>
        <v>2000</v>
      </c>
      <c r="L1368" s="100">
        <f t="shared" si="1167"/>
        <v>1</v>
      </c>
      <c r="M1368" s="43"/>
      <c r="N1368" s="43"/>
      <c r="O1368" s="55"/>
      <c r="P1368" s="55"/>
      <c r="Q1368" s="55"/>
      <c r="R1368" s="43"/>
      <c r="S1368" s="43"/>
      <c r="T1368" s="62">
        <f t="shared" si="1161"/>
        <v>4.9406239828463062E-4</v>
      </c>
      <c r="U1368" s="62">
        <f t="shared" si="1157"/>
        <v>0.93871869418721909</v>
      </c>
      <c r="V1368" s="62">
        <f t="shared" si="1158"/>
        <v>7.9165905285797028E-5</v>
      </c>
      <c r="W1368" s="43"/>
      <c r="X1368" s="43"/>
      <c r="Y1368" s="74">
        <f>((J1368-O1363)^2 + (K1368-P1363)^2 + (L1368-Q1363)^2) * T1368</f>
        <v>12657.11836911996</v>
      </c>
      <c r="Z1368" s="74">
        <f>((J1368 -O1364)^2 + (K1368 - P1364)^2 + (L1368 - Q1364)^2) * U1368</f>
        <v>551572.16918599978</v>
      </c>
      <c r="AA1368" s="75">
        <f>((J1368 -O1365)^2 + (K1368 - P1365)^2 + (L1368 - Q1365)^2) * V1368</f>
        <v>5065.1179840605764</v>
      </c>
      <c r="AB1368" s="76">
        <f t="shared" si="1162"/>
        <v>569294.40553918027</v>
      </c>
      <c r="AC1368" s="43"/>
      <c r="AD1368" s="152" t="s">
        <v>85</v>
      </c>
      <c r="AE1368" s="153"/>
      <c r="AF1368" s="154"/>
    </row>
    <row r="1369" spans="9:32" ht="16.5" thickTop="1" thickBot="1" x14ac:dyDescent="0.3">
      <c r="I1369" s="43"/>
      <c r="J1369" s="100">
        <f t="shared" ref="J1369:L1369" si="1168">(J1247)</f>
        <v>3000</v>
      </c>
      <c r="K1369" s="100">
        <f t="shared" si="1168"/>
        <v>2000</v>
      </c>
      <c r="L1369" s="100">
        <f t="shared" si="1168"/>
        <v>2</v>
      </c>
      <c r="M1369" s="43"/>
      <c r="N1369" s="43"/>
      <c r="O1369" s="55"/>
      <c r="P1369" s="55"/>
      <c r="Q1369" s="55"/>
      <c r="R1369" s="43"/>
      <c r="S1369" s="43"/>
      <c r="T1369" s="62">
        <f t="shared" si="1161"/>
        <v>0.37494791851878573</v>
      </c>
      <c r="U1369" s="62">
        <f t="shared" si="1157"/>
        <v>1.2081407158859841E-2</v>
      </c>
      <c r="V1369" s="62">
        <f t="shared" si="1158"/>
        <v>7.7147637562280866E-2</v>
      </c>
      <c r="W1369" s="43"/>
      <c r="X1369" s="43"/>
      <c r="Y1369" s="74">
        <f>((J1369 - O1363)^2 + (K1369 - P1363)^2 + (L1369 - Q1363)^2) * T1369</f>
        <v>1529436.7510246644</v>
      </c>
      <c r="Z1369" s="74">
        <f>((J1369 -O1364)^2 + (K1369 - P1364)^2 + (L1369 - Q1364)^2) * U1369</f>
        <v>274566.34043926542</v>
      </c>
      <c r="AA1369" s="75">
        <f>((J1369 -O1365)^2 + (K1369 - P1365)^2 + (L1369 - Q1365)^2) * V1369</f>
        <v>693850.11012767639</v>
      </c>
      <c r="AB1369" s="76">
        <f t="shared" si="1162"/>
        <v>2497853.2015916063</v>
      </c>
      <c r="AC1369" s="43"/>
      <c r="AD1369" s="43"/>
      <c r="AE1369" s="43"/>
      <c r="AF1369" s="43"/>
    </row>
    <row r="1370" spans="9:32" ht="16.5" thickTop="1" thickBot="1" x14ac:dyDescent="0.3">
      <c r="I1370" s="43"/>
      <c r="J1370" s="100">
        <f t="shared" ref="J1370:L1370" si="1169">(J1248)</f>
        <v>7000</v>
      </c>
      <c r="K1370" s="100">
        <f t="shared" si="1169"/>
        <v>3000</v>
      </c>
      <c r="L1370" s="100">
        <f t="shared" si="1169"/>
        <v>1</v>
      </c>
      <c r="M1370" s="43"/>
      <c r="N1370" s="43"/>
      <c r="O1370" s="55"/>
      <c r="P1370" s="55"/>
      <c r="Q1370" s="55"/>
      <c r="R1370" s="43"/>
      <c r="S1370" s="43"/>
      <c r="T1370" s="62">
        <f t="shared" si="1161"/>
        <v>6.5701867351363797E-4</v>
      </c>
      <c r="U1370" s="62">
        <f t="shared" si="1157"/>
        <v>0.92728655190066989</v>
      </c>
      <c r="V1370" s="62">
        <f t="shared" si="1158"/>
        <v>1.30197990379103E-4</v>
      </c>
      <c r="W1370" s="43"/>
      <c r="X1370" s="43"/>
      <c r="Y1370" s="74">
        <f>((J1370-O1363)^2 + (K1370-P1363)^2 + (L1370-Q1363)^2) * T1370</f>
        <v>14645.065189854429</v>
      </c>
      <c r="Z1370" s="74">
        <f>((J1370 -O1364)^2 + (K1370 - P1364)^2 + (L1370 - Q1364)^2) * U1370</f>
        <v>549939.89461395261</v>
      </c>
      <c r="AA1370" s="75">
        <f>((J1370 -O1365)^2 + (K1370 - P1365)^2 + (L1370 - Q1365)^2) * V1370</f>
        <v>6517.6412405922429</v>
      </c>
      <c r="AB1370" s="76">
        <f t="shared" si="1162"/>
        <v>571102.60104439931</v>
      </c>
      <c r="AC1370" s="43"/>
      <c r="AD1370" s="43"/>
      <c r="AE1370" s="43"/>
      <c r="AF1370" s="43"/>
    </row>
    <row r="1371" spans="9:32" ht="16.5" thickTop="1" thickBot="1" x14ac:dyDescent="0.3">
      <c r="I1371" s="43"/>
      <c r="J1371" s="100">
        <f t="shared" ref="J1371:L1371" si="1170">(J1249)</f>
        <v>7000</v>
      </c>
      <c r="K1371" s="100">
        <f t="shared" si="1170"/>
        <v>2000</v>
      </c>
      <c r="L1371" s="100">
        <f t="shared" si="1170"/>
        <v>1</v>
      </c>
      <c r="M1371" s="43"/>
      <c r="N1371" s="43"/>
      <c r="O1371" s="55"/>
      <c r="P1371" s="55"/>
      <c r="Q1371" s="55"/>
      <c r="R1371" s="43"/>
      <c r="S1371" s="43"/>
      <c r="T1371" s="62">
        <f t="shared" si="1161"/>
        <v>2.9555669143518197E-3</v>
      </c>
      <c r="U1371" s="62">
        <f t="shared" si="1157"/>
        <v>0.8582703762034769</v>
      </c>
      <c r="V1371" s="62">
        <f t="shared" si="1158"/>
        <v>3.6887214754691199E-4</v>
      </c>
      <c r="W1371" s="43"/>
      <c r="X1371" s="43"/>
      <c r="Y1371" s="74">
        <f>((J1371 - O1363)^2 + (K1371 - P1363)^2 + (L1371 - Q1363)^2) * T1371</f>
        <v>51162.58137735528</v>
      </c>
      <c r="Z1371" s="74">
        <f>((J1371 -O1364)^2 + (K1371 - P1364)^2 + (L1371 - Q1364)^2) * U1371</f>
        <v>871431.55653119553</v>
      </c>
      <c r="AA1371" s="75">
        <f>((J1371 -O1365)^2 + (K1371 - P1365)^2 + (L1371 - Q1365)^2) * V1371</f>
        <v>18068.686256550143</v>
      </c>
      <c r="AB1371" s="76">
        <f t="shared" si="1162"/>
        <v>940662.82416510093</v>
      </c>
      <c r="AC1371" s="43"/>
      <c r="AD1371" s="155" t="s">
        <v>86</v>
      </c>
      <c r="AE1371" s="155"/>
      <c r="AF1371" s="43"/>
    </row>
    <row r="1372" spans="9:32" ht="16.5" thickTop="1" thickBot="1" x14ac:dyDescent="0.3">
      <c r="I1372" s="43"/>
      <c r="J1372" s="100">
        <f t="shared" ref="J1372:L1372" si="1171">(J1250)</f>
        <v>10000</v>
      </c>
      <c r="K1372" s="100">
        <f t="shared" si="1171"/>
        <v>2000</v>
      </c>
      <c r="L1372" s="100">
        <f t="shared" si="1171"/>
        <v>1</v>
      </c>
      <c r="M1372" s="43"/>
      <c r="N1372" s="43"/>
      <c r="O1372" s="55"/>
      <c r="P1372" s="55"/>
      <c r="Q1372" s="55"/>
      <c r="R1372" s="43"/>
      <c r="S1372" s="43"/>
      <c r="T1372" s="62">
        <f t="shared" si="1161"/>
        <v>1.0211527430936201E-2</v>
      </c>
      <c r="U1372" s="62">
        <f t="shared" si="1157"/>
        <v>0.72284855733354081</v>
      </c>
      <c r="V1372" s="62">
        <f t="shared" si="1158"/>
        <v>2.3758691736112838E-3</v>
      </c>
      <c r="W1372" s="43"/>
      <c r="X1372" s="43"/>
      <c r="Y1372" s="74">
        <f>((J1372-O1363)^2 + (K1372-P1363)^2 + (L1372-Q1363)^2) * T1372</f>
        <v>492545.06999457191</v>
      </c>
      <c r="Z1372" s="74">
        <f t="shared" ref="Z1372" si="1172">((J1372 -O1373)^2 + (K1372 - P1373)^2 + (L1372 - Q1373)^2) * U1372</f>
        <v>75176250.685536802</v>
      </c>
      <c r="AA1372" s="75">
        <f>((J1372 -O1365)^2 + (K1372 - P1365)^2 + (L1372 - Q1365)^2) * V1372</f>
        <v>237529.79245934568</v>
      </c>
      <c r="AB1372" s="76">
        <f t="shared" si="1162"/>
        <v>75906325.54799071</v>
      </c>
      <c r="AC1372" s="43"/>
      <c r="AD1372" s="155"/>
      <c r="AE1372" s="155"/>
      <c r="AF1372" s="43"/>
    </row>
    <row r="1373" spans="9:32" ht="16.5" thickTop="1" thickBot="1" x14ac:dyDescent="0.3"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72" t="s">
        <v>55</v>
      </c>
      <c r="AB1373" s="73">
        <f>SUM(AB1363:AB1372)</f>
        <v>94280143.035712123</v>
      </c>
      <c r="AC1373" s="43"/>
      <c r="AD1373" s="155"/>
      <c r="AE1373" s="155"/>
      <c r="AF1373" s="43"/>
    </row>
    <row r="1374" spans="9:32" ht="15.75" thickTop="1" x14ac:dyDescent="0.25">
      <c r="I1374" s="43"/>
      <c r="J1374" s="43"/>
      <c r="K1374" s="43"/>
      <c r="L1374" s="43"/>
      <c r="M1374" s="156" t="s">
        <v>78</v>
      </c>
      <c r="N1374" s="157"/>
      <c r="O1374" s="157"/>
      <c r="P1374" s="157"/>
      <c r="Q1374" s="157"/>
      <c r="R1374" s="157"/>
      <c r="S1374" s="157"/>
      <c r="T1374" s="158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162" t="s">
        <v>87</v>
      </c>
      <c r="AE1374" s="162"/>
      <c r="AF1374" s="43"/>
    </row>
    <row r="1375" spans="9:32" ht="15.75" thickBot="1" x14ac:dyDescent="0.3">
      <c r="I1375" s="43"/>
      <c r="J1375" s="43"/>
      <c r="K1375" s="43"/>
      <c r="L1375" s="43"/>
      <c r="M1375" s="159"/>
      <c r="N1375" s="160"/>
      <c r="O1375" s="160"/>
      <c r="P1375" s="160"/>
      <c r="Q1375" s="160"/>
      <c r="R1375" s="160"/>
      <c r="S1375" s="160"/>
      <c r="T1375" s="161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155" t="s">
        <v>88</v>
      </c>
      <c r="AE1375" s="155"/>
      <c r="AF1375" s="43"/>
    </row>
    <row r="1376" spans="9:32" ht="15.75" thickTop="1" x14ac:dyDescent="0.25"/>
    <row r="1379" spans="9:27" x14ac:dyDescent="0.25">
      <c r="I1379" s="83" t="s">
        <v>222</v>
      </c>
      <c r="J1379" s="83"/>
      <c r="K1379" s="78"/>
      <c r="L1379" s="78"/>
      <c r="M1379" s="78"/>
      <c r="N1379" s="78"/>
      <c r="O1379" s="78"/>
      <c r="P1379" s="78"/>
      <c r="Q1379" s="78"/>
      <c r="R1379" s="78"/>
      <c r="S1379" s="78"/>
      <c r="T1379" s="78"/>
      <c r="U1379" s="78"/>
      <c r="V1379" s="78"/>
      <c r="W1379" s="78"/>
      <c r="X1379" s="78"/>
      <c r="Y1379" s="78"/>
      <c r="Z1379" s="78"/>
      <c r="AA1379" s="78"/>
    </row>
    <row r="1380" spans="9:27" x14ac:dyDescent="0.25">
      <c r="I1380" s="83" t="s">
        <v>79</v>
      </c>
      <c r="J1380" s="83"/>
      <c r="K1380" s="78"/>
      <c r="L1380" s="78"/>
      <c r="M1380" s="78"/>
      <c r="N1380" s="78"/>
      <c r="O1380" s="78"/>
      <c r="P1380" s="78"/>
      <c r="Q1380" s="78"/>
      <c r="R1380" s="78"/>
      <c r="S1380" s="78"/>
      <c r="T1380" s="78"/>
      <c r="U1380" s="78"/>
      <c r="V1380" s="78"/>
      <c r="W1380" s="78"/>
      <c r="X1380" s="78"/>
      <c r="Y1380" s="78"/>
      <c r="Z1380" s="78"/>
      <c r="AA1380" s="78"/>
    </row>
    <row r="1381" spans="9:27" x14ac:dyDescent="0.25">
      <c r="I1381" s="115" t="s">
        <v>223</v>
      </c>
      <c r="J1381" s="78"/>
      <c r="K1381" s="78"/>
      <c r="L1381" s="78"/>
      <c r="M1381" s="78"/>
      <c r="N1381" s="78"/>
      <c r="O1381" s="78"/>
      <c r="P1381" s="78"/>
      <c r="Q1381" s="78"/>
      <c r="R1381" s="78"/>
      <c r="S1381" s="78"/>
      <c r="T1381" s="78"/>
      <c r="U1381" s="78"/>
      <c r="V1381" s="78"/>
      <c r="W1381" s="78"/>
      <c r="X1381" s="78"/>
      <c r="Y1381" s="78"/>
      <c r="Z1381" s="78"/>
      <c r="AA1381" s="78"/>
    </row>
    <row r="1382" spans="9:27" x14ac:dyDescent="0.25">
      <c r="I1382" s="78"/>
      <c r="J1382" s="78"/>
      <c r="K1382" s="78"/>
      <c r="L1382" s="78"/>
      <c r="M1382" s="78"/>
      <c r="N1382" s="78"/>
      <c r="O1382" s="78"/>
      <c r="P1382" s="78"/>
      <c r="Q1382" s="78"/>
      <c r="R1382" s="78"/>
      <c r="S1382" s="78"/>
      <c r="T1382" s="78"/>
      <c r="U1382" s="78"/>
      <c r="V1382" s="78"/>
      <c r="W1382" s="78"/>
      <c r="X1382" s="78"/>
      <c r="Y1382" s="78"/>
      <c r="Z1382" s="78"/>
      <c r="AA1382" s="78"/>
    </row>
    <row r="1383" spans="9:27" x14ac:dyDescent="0.25">
      <c r="I1383" s="78"/>
      <c r="J1383" s="172" t="s">
        <v>47</v>
      </c>
      <c r="K1383" s="173"/>
      <c r="L1383" s="174"/>
      <c r="M1383" s="78"/>
      <c r="N1383" s="78"/>
      <c r="O1383" s="172" t="s">
        <v>72</v>
      </c>
      <c r="P1383" s="173"/>
      <c r="Q1383" s="174"/>
      <c r="R1383" s="78"/>
      <c r="S1383" s="78"/>
      <c r="T1383" s="172" t="s">
        <v>90</v>
      </c>
      <c r="U1383" s="173"/>
      <c r="V1383" s="174"/>
      <c r="W1383" s="88"/>
      <c r="X1383" s="78"/>
      <c r="Y1383" s="172" t="s">
        <v>92</v>
      </c>
      <c r="Z1383" s="173"/>
      <c r="AA1383" s="174"/>
    </row>
    <row r="1384" spans="9:27" x14ac:dyDescent="0.25">
      <c r="I1384" s="78"/>
      <c r="J1384" s="89" t="s">
        <v>48</v>
      </c>
      <c r="K1384" s="89" t="s">
        <v>49</v>
      </c>
      <c r="L1384" s="89" t="s">
        <v>50</v>
      </c>
      <c r="M1384" s="78"/>
      <c r="N1384" s="78"/>
      <c r="O1384" s="79"/>
      <c r="P1384" s="79"/>
      <c r="Q1384" s="79"/>
      <c r="R1384" s="78"/>
      <c r="S1384" s="78"/>
      <c r="T1384" s="87" t="s">
        <v>75</v>
      </c>
      <c r="U1384" s="87" t="s">
        <v>76</v>
      </c>
      <c r="V1384" s="87" t="s">
        <v>77</v>
      </c>
      <c r="W1384" s="87" t="s">
        <v>91</v>
      </c>
      <c r="X1384" s="78"/>
      <c r="Y1384" s="87" t="s">
        <v>93</v>
      </c>
      <c r="Z1384" s="87" t="s">
        <v>94</v>
      </c>
      <c r="AA1384" s="87" t="s">
        <v>95</v>
      </c>
    </row>
    <row r="1385" spans="9:27" x14ac:dyDescent="0.25">
      <c r="I1385" s="78"/>
      <c r="J1385" s="79">
        <f>(J1313)</f>
        <v>8000</v>
      </c>
      <c r="K1385" s="79">
        <f t="shared" ref="K1385:L1385" si="1173">(K1313)</f>
        <v>5000</v>
      </c>
      <c r="L1385" s="79">
        <f t="shared" si="1173"/>
        <v>1</v>
      </c>
      <c r="M1385" s="78"/>
      <c r="N1385" s="78"/>
      <c r="O1385" s="116">
        <f>(O1363)</f>
        <v>3346.0600650482015</v>
      </c>
      <c r="P1385" s="116">
        <f t="shared" ref="P1385:Q1385" si="1174">(P1363)</f>
        <v>10.200125146074734</v>
      </c>
      <c r="Q1385" s="116">
        <f t="shared" si="1174"/>
        <v>0.15372403573096544</v>
      </c>
      <c r="R1385" s="78"/>
      <c r="S1385" s="78"/>
      <c r="T1385" s="117">
        <f>((J1385-O1385)^2 + (K1385-P1385)^2 + (L1385-Q1385)^2) ^ (-1/(2-1))</f>
        <v>2.1478927043012303E-8</v>
      </c>
      <c r="U1385" s="117">
        <f>((J1385-O1386)^2 + (K1385-P1386)^2 + (L1385-Q1386)^2) ^ (-1/(2-1))</f>
        <v>1.8794282881038621E-7</v>
      </c>
      <c r="V1385" s="117">
        <f>((J1385-O1387)^2 + (K1385-P1387)^2 + (L1385-Q1387)^2) ^ (-1/(2-1))</f>
        <v>1.3659591370361606E-8</v>
      </c>
      <c r="W1385" s="117">
        <f>SUM(T1385:V1385)</f>
        <v>2.2308134722376014E-7</v>
      </c>
      <c r="X1385" s="78"/>
      <c r="Y1385" s="122">
        <f>(T1385/W1385)</f>
        <v>9.6282935845227888E-2</v>
      </c>
      <c r="Z1385" s="122">
        <f>(U1385/W1385)</f>
        <v>0.84248562754944956</v>
      </c>
      <c r="AA1385" s="123">
        <f>(V1385/W1385)</f>
        <v>6.1231436605322501E-2</v>
      </c>
    </row>
    <row r="1386" spans="9:27" x14ac:dyDescent="0.25">
      <c r="I1386" s="78"/>
      <c r="J1386" s="79">
        <f t="shared" ref="J1386:L1386" si="1175">(J1314)</f>
        <v>4000</v>
      </c>
      <c r="K1386" s="79">
        <f t="shared" si="1175"/>
        <v>3000</v>
      </c>
      <c r="L1386" s="79">
        <f t="shared" si="1175"/>
        <v>1</v>
      </c>
      <c r="M1386" s="78"/>
      <c r="N1386" s="78"/>
      <c r="O1386" s="116">
        <f t="shared" ref="O1386:Q1386" si="1176">(O1364)</f>
        <v>7713.877355198927</v>
      </c>
      <c r="P1386" s="116">
        <f t="shared" si="1176"/>
        <v>2711.1354726493691</v>
      </c>
      <c r="Q1386" s="116">
        <f t="shared" si="1176"/>
        <v>1.0027305555588755</v>
      </c>
      <c r="R1386" s="78"/>
      <c r="S1386" s="78"/>
      <c r="T1386" s="117">
        <f>((J1386-O1385)^2 + (K1386-P1385)^2 + (L1386-Q1385)^2) ^ (-1/(2-1))</f>
        <v>1.0676299312015761E-7</v>
      </c>
      <c r="U1386" s="117">
        <f>((J1386-O1386)^2 + (K1386-P1386)^2 + (L1386-Q1386)^2) ^ (-1/(2-1))</f>
        <v>7.2065176020969485E-8</v>
      </c>
      <c r="V1386" s="117">
        <f>((J1386-O1387)^2 + (K1386-P1387)^2 + (L1386-Q1387)^2) ^ (-1/(2-1))</f>
        <v>5.8592240426632115E-8</v>
      </c>
      <c r="W1386" s="117">
        <f t="shared" ref="W1386:W1394" si="1177">SUM(T1386:V1386)</f>
        <v>2.3742040956775922E-7</v>
      </c>
      <c r="X1386" s="78"/>
      <c r="Y1386" s="122">
        <f t="shared" ref="Y1386:Y1394" si="1178">(T1386/W1386)</f>
        <v>0.44967908746567847</v>
      </c>
      <c r="Z1386" s="122">
        <f t="shared" ref="Z1386:Z1394" si="1179">(U1386/W1386)</f>
        <v>0.3035340396900556</v>
      </c>
      <c r="AA1386" s="123">
        <f t="shared" ref="AA1386:AA1394" si="1180">(V1386/W1386)</f>
        <v>0.24678687284426587</v>
      </c>
    </row>
    <row r="1387" spans="9:27" x14ac:dyDescent="0.25">
      <c r="I1387" s="78"/>
      <c r="J1387" s="79">
        <f t="shared" ref="J1387:L1387" si="1181">(J1315)</f>
        <v>5000</v>
      </c>
      <c r="K1387" s="79">
        <f t="shared" si="1181"/>
        <v>2000</v>
      </c>
      <c r="L1387" s="79">
        <f t="shared" si="1181"/>
        <v>1</v>
      </c>
      <c r="M1387" s="78"/>
      <c r="N1387" s="78"/>
      <c r="O1387" s="116">
        <f t="shared" ref="O1387:Q1387" si="1182">(O1365)</f>
        <v>1.2742046173836012</v>
      </c>
      <c r="P1387" s="116">
        <f t="shared" si="1182"/>
        <v>1962.0701456656659</v>
      </c>
      <c r="Q1387" s="116">
        <f t="shared" si="1182"/>
        <v>1.0626923469415397</v>
      </c>
      <c r="R1387" s="78"/>
      <c r="S1387" s="78"/>
      <c r="T1387" s="117">
        <f>((J1387-O1385)^2 + (K1387-P1385)^2 + (L1387-Q1385)^2) ^ (-1/(2-1))</f>
        <v>1.4936917885786658E-7</v>
      </c>
      <c r="U1387" s="117">
        <f>((J1387-O1386)^2 + (K1387-P1386)^2 + (L1387-Q1386)^2) ^ (-1/(2-1))</f>
        <v>1.2705117839228679E-7</v>
      </c>
      <c r="V1387" s="117">
        <f>((J1387-O1387)^2 + (K1387-P1387)^2 + (L1387-Q1387)^2) ^ (-1/(2-1))</f>
        <v>4.0018090970055103E-8</v>
      </c>
      <c r="W1387" s="117">
        <f t="shared" si="1177"/>
        <v>3.1643844822020842E-7</v>
      </c>
      <c r="X1387" s="78"/>
      <c r="Y1387" s="122">
        <f t="shared" si="1178"/>
        <v>0.47203233266370048</v>
      </c>
      <c r="Z1387" s="122">
        <f t="shared" si="1179"/>
        <v>0.40150360712132022</v>
      </c>
      <c r="AA1387" s="123">
        <f t="shared" si="1180"/>
        <v>0.12646406021497947</v>
      </c>
    </row>
    <row r="1388" spans="9:27" x14ac:dyDescent="0.25">
      <c r="I1388" s="78"/>
      <c r="J1388" s="79">
        <f t="shared" ref="J1388:L1388" si="1183">(J1316)</f>
        <v>2000</v>
      </c>
      <c r="K1388" s="79">
        <f t="shared" si="1183"/>
        <v>1000</v>
      </c>
      <c r="L1388" s="79">
        <f t="shared" si="1183"/>
        <v>1</v>
      </c>
      <c r="M1388" s="78"/>
      <c r="N1388" s="78"/>
      <c r="O1388" s="81"/>
      <c r="P1388" s="81"/>
      <c r="Q1388" s="81"/>
      <c r="R1388" s="78"/>
      <c r="S1388" s="78"/>
      <c r="T1388" s="117">
        <f>((J1388-O1385)^2 + (K1388-P1385)^2 + (L1388-Q1385)^2) ^ (-1/(2-1))</f>
        <v>3.5821979285963232E-7</v>
      </c>
      <c r="U1388" s="117">
        <f>((J1388-O1386)^2 + (K1388-P1386)^2 + (L1388-Q1386)^2) ^ (-1/(2-1))</f>
        <v>2.8108537942759368E-8</v>
      </c>
      <c r="V1388" s="117">
        <f>((J1388-O1387)^2 + (K1388-P1387)^2 + (L1388-Q1387)^2) ^ (-1/(2-1))</f>
        <v>2.0323204909960035E-7</v>
      </c>
      <c r="W1388" s="117">
        <f t="shared" si="1177"/>
        <v>5.8956037990199204E-7</v>
      </c>
      <c r="X1388" s="78"/>
      <c r="Y1388" s="122">
        <f t="shared" si="1178"/>
        <v>0.60760492914938147</v>
      </c>
      <c r="Z1388" s="122">
        <f t="shared" si="1179"/>
        <v>4.7677114848579387E-2</v>
      </c>
      <c r="AA1388" s="123">
        <f t="shared" si="1180"/>
        <v>0.34471795600203908</v>
      </c>
    </row>
    <row r="1389" spans="9:27" x14ac:dyDescent="0.25">
      <c r="I1389" s="78"/>
      <c r="J1389" s="79">
        <f t="shared" ref="J1389:L1389" si="1184">(J1317)</f>
        <v>500</v>
      </c>
      <c r="K1389" s="79">
        <f t="shared" si="1184"/>
        <v>2000</v>
      </c>
      <c r="L1389" s="79">
        <f t="shared" si="1184"/>
        <v>1</v>
      </c>
      <c r="M1389" s="78"/>
      <c r="N1389" s="78"/>
      <c r="O1389" s="78"/>
      <c r="P1389" s="78"/>
      <c r="Q1389" s="78"/>
      <c r="R1389" s="78"/>
      <c r="S1389" s="78"/>
      <c r="T1389" s="117">
        <f>((J1389-O1385)^2 + (K1389-P1385)^2 + (L1389-Q1385)^2) ^ (-1/(2-1))</f>
        <v>8.2923125402034882E-8</v>
      </c>
      <c r="U1389" s="117">
        <f>((J1389-O1386)^2 + (K1389-P1386)^2 + (L1389-Q1386)^2) ^ (-1/(2-1))</f>
        <v>1.9031038425285786E-8</v>
      </c>
      <c r="V1389" s="117">
        <f>((J1389-O1387)^2 + (K1389-P1387)^2 + (L1389-Q1387)^2) ^ (-1/(2-1))</f>
        <v>3.9973442163054292E-6</v>
      </c>
      <c r="W1389" s="117">
        <f t="shared" si="1177"/>
        <v>4.0992983801327499E-6</v>
      </c>
      <c r="X1389" s="78"/>
      <c r="Y1389" s="122">
        <f t="shared" si="1178"/>
        <v>2.0228614195034404E-2</v>
      </c>
      <c r="Z1389" s="122">
        <f t="shared" si="1179"/>
        <v>4.6425111471562345E-3</v>
      </c>
      <c r="AA1389" s="123">
        <f t="shared" si="1180"/>
        <v>0.9751288746578094</v>
      </c>
    </row>
    <row r="1390" spans="9:27" x14ac:dyDescent="0.25">
      <c r="I1390" s="78"/>
      <c r="J1390" s="79">
        <f t="shared" ref="J1390:L1390" si="1185">(J1318)</f>
        <v>8000</v>
      </c>
      <c r="K1390" s="79">
        <f t="shared" si="1185"/>
        <v>2000</v>
      </c>
      <c r="L1390" s="79">
        <f t="shared" si="1185"/>
        <v>1</v>
      </c>
      <c r="M1390" s="78"/>
      <c r="N1390" s="78"/>
      <c r="O1390" s="78"/>
      <c r="P1390" s="78"/>
      <c r="Q1390" s="78"/>
      <c r="R1390" s="78"/>
      <c r="S1390" s="78"/>
      <c r="T1390" s="117">
        <f>((J1390-O1385)^2 + (K1390-P1385)^2 + (L1390-Q1385)^2) ^ (-1/(2-1))</f>
        <v>3.9034350780033227E-8</v>
      </c>
      <c r="U1390" s="117">
        <f>((J1390-O1386)^2 + (K1390-P1386)^2 + (L1390-Q1386)^2) ^ (-1/(2-1))</f>
        <v>1.701896409263294E-6</v>
      </c>
      <c r="V1390" s="117">
        <f>((J1390-O1387)^2 + (K1390-P1387)^2 + (L1390-Q1387)^2) ^ (-1/(2-1))</f>
        <v>1.5629627095543336E-8</v>
      </c>
      <c r="W1390" s="117">
        <f t="shared" si="1177"/>
        <v>1.7565603871388707E-6</v>
      </c>
      <c r="X1390" s="78"/>
      <c r="Y1390" s="122">
        <f t="shared" si="1178"/>
        <v>2.2222037492040537E-2</v>
      </c>
      <c r="Z1390" s="122">
        <f t="shared" si="1179"/>
        <v>0.96888010325417007</v>
      </c>
      <c r="AA1390" s="123">
        <f t="shared" si="1180"/>
        <v>8.8978592537893118E-3</v>
      </c>
    </row>
    <row r="1391" spans="9:27" x14ac:dyDescent="0.25">
      <c r="I1391" s="78"/>
      <c r="J1391" s="79">
        <f t="shared" ref="J1391:L1391" si="1186">(J1319)</f>
        <v>3000</v>
      </c>
      <c r="K1391" s="79">
        <f t="shared" si="1186"/>
        <v>2000</v>
      </c>
      <c r="L1391" s="79">
        <f t="shared" si="1186"/>
        <v>2</v>
      </c>
      <c r="M1391" s="78"/>
      <c r="N1391" s="78"/>
      <c r="O1391" s="78"/>
      <c r="P1391" s="78"/>
      <c r="Q1391" s="78"/>
      <c r="R1391" s="78"/>
      <c r="S1391" s="78"/>
      <c r="T1391" s="117">
        <f>((J1391-O1385)^2 + (K1391-P1385)^2 + (L1391-Q1385)^2) ^ (-1/(2-1))</f>
        <v>2.4515424928006006E-7</v>
      </c>
      <c r="U1391" s="117">
        <f>((J1391-O1386)^2 + (K1391-P1386)^2 + (L1391-Q1386)^2) ^ (-1/(2-1))</f>
        <v>4.4001778002108279E-8</v>
      </c>
      <c r="V1391" s="117">
        <f>((J1391-O1387)^2 + (K1391-P1387)^2 + (L1391-Q1387)^2) ^ (-1/(2-1))</f>
        <v>1.1118775717724512E-7</v>
      </c>
      <c r="W1391" s="117">
        <f t="shared" si="1177"/>
        <v>4.0034378445941348E-7</v>
      </c>
      <c r="X1391" s="78"/>
      <c r="Y1391" s="122">
        <f t="shared" si="1178"/>
        <v>0.61235932415209904</v>
      </c>
      <c r="Z1391" s="122">
        <f t="shared" si="1179"/>
        <v>0.10990998164620973</v>
      </c>
      <c r="AA1391" s="123">
        <f t="shared" si="1180"/>
        <v>0.27773069420169116</v>
      </c>
    </row>
    <row r="1392" spans="9:27" x14ac:dyDescent="0.25">
      <c r="I1392" s="78"/>
      <c r="J1392" s="79">
        <f t="shared" ref="J1392:L1392" si="1187">(J1320)</f>
        <v>7000</v>
      </c>
      <c r="K1392" s="79">
        <f t="shared" si="1187"/>
        <v>3000</v>
      </c>
      <c r="L1392" s="79">
        <f t="shared" si="1187"/>
        <v>1</v>
      </c>
      <c r="M1392" s="78"/>
      <c r="N1392" s="78"/>
      <c r="O1392" s="78"/>
      <c r="P1392" s="78"/>
      <c r="Q1392" s="78"/>
      <c r="R1392" s="78"/>
      <c r="S1392" s="78"/>
      <c r="T1392" s="117">
        <f>((J1392-O1385)^2 + (K1392-P1385)^2 + (L1392-Q1385)^2) ^ (-1/(2-1))</f>
        <v>4.4862802930286491E-8</v>
      </c>
      <c r="U1392" s="117">
        <f>((J1392-O1386)^2 + (K1392-P1386)^2 + (L1392-Q1386)^2) ^ (-1/(2-1))</f>
        <v>1.6861598167043462E-6</v>
      </c>
      <c r="V1392" s="117">
        <f>((J1392-O1387)^2 + (K1392-P1387)^2 + (L1392-Q1387)^2) ^ (-1/(2-1))</f>
        <v>1.9976243793264114E-8</v>
      </c>
      <c r="W1392" s="117">
        <f t="shared" si="1177"/>
        <v>1.7509988634278967E-6</v>
      </c>
      <c r="X1392" s="78"/>
      <c r="Y1392" s="122">
        <f t="shared" si="1178"/>
        <v>2.5621263307081449E-2</v>
      </c>
      <c r="Z1392" s="122">
        <f t="shared" si="1179"/>
        <v>0.96297025196428943</v>
      </c>
      <c r="AA1392" s="123">
        <f t="shared" si="1180"/>
        <v>1.1408484728629124E-2</v>
      </c>
    </row>
    <row r="1393" spans="9:37" x14ac:dyDescent="0.25">
      <c r="I1393" s="78"/>
      <c r="J1393" s="79">
        <f t="shared" ref="J1393:L1393" si="1188">(J1321)</f>
        <v>7000</v>
      </c>
      <c r="K1393" s="79">
        <f t="shared" si="1188"/>
        <v>2000</v>
      </c>
      <c r="L1393" s="79">
        <f t="shared" si="1188"/>
        <v>1</v>
      </c>
      <c r="M1393" s="78"/>
      <c r="N1393" s="78"/>
      <c r="O1393" s="78"/>
      <c r="P1393" s="78"/>
      <c r="Q1393" s="78"/>
      <c r="R1393" s="78"/>
      <c r="S1393" s="78"/>
      <c r="T1393" s="117">
        <f>((J1393-O1385)^2 + (K1393-P1385)^2 + (L1393-Q1385)^2) ^ (-1/(2-1))</f>
        <v>5.7768135125018594E-8</v>
      </c>
      <c r="U1393" s="117">
        <f>((J1393-O1386)^2 + (K1393-P1386)^2 + (L1393-Q1386)^2) ^ (-1/(2-1))</f>
        <v>9.8489705791685144E-7</v>
      </c>
      <c r="V1393" s="117">
        <f>((J1393-O1387)^2 + (K1393-P1387)^2 + (L1393-Q1387)^2) ^ (-1/(2-1))</f>
        <v>2.0414995440700111E-8</v>
      </c>
      <c r="W1393" s="117">
        <f t="shared" si="1177"/>
        <v>1.0630801884825701E-6</v>
      </c>
      <c r="X1393" s="78"/>
      <c r="Y1393" s="122">
        <f t="shared" si="1178"/>
        <v>5.4340336458979871E-2</v>
      </c>
      <c r="Z1393" s="122">
        <f t="shared" si="1179"/>
        <v>0.92645603651280861</v>
      </c>
      <c r="AA1393" s="123">
        <f t="shared" si="1180"/>
        <v>1.9203627028211549E-2</v>
      </c>
    </row>
    <row r="1394" spans="9:37" x14ac:dyDescent="0.25">
      <c r="I1394" s="78"/>
      <c r="J1394" s="79">
        <f t="shared" ref="J1394:L1394" si="1189">(J1322)</f>
        <v>10000</v>
      </c>
      <c r="K1394" s="79">
        <f t="shared" si="1189"/>
        <v>2000</v>
      </c>
      <c r="L1394" s="79">
        <f t="shared" si="1189"/>
        <v>1</v>
      </c>
      <c r="M1394" s="78"/>
      <c r="N1394" s="78"/>
      <c r="O1394" s="78"/>
      <c r="P1394" s="78"/>
      <c r="Q1394" s="78"/>
      <c r="R1394" s="78"/>
      <c r="S1394" s="78"/>
      <c r="T1394" s="117">
        <f>((J1394-O1385)^2 + (K1394-P1385)^2 + (L1394-Q1385)^2) ^ (-1/(2-1))</f>
        <v>2.0732168593320276E-8</v>
      </c>
      <c r="U1394" s="117">
        <f>((J1394-O1386)^2 + (K1394-P1386)^2 + (L1394-Q1386)^2) ^ (-1/(2-1))</f>
        <v>1.7445703365482087E-7</v>
      </c>
      <c r="V1394" s="117">
        <f>((J1394-O1387)^2 + (K1394-P1387)^2 + (L1394-Q1387)^2) ^ (-1/(2-1))</f>
        <v>1.0002404957339929E-8</v>
      </c>
      <c r="W1394" s="117">
        <f t="shared" si="1177"/>
        <v>2.0519160720548107E-7</v>
      </c>
      <c r="X1394" s="78"/>
      <c r="Y1394" s="122">
        <f t="shared" si="1178"/>
        <v>0.10103809252080598</v>
      </c>
      <c r="Z1394" s="122">
        <f t="shared" si="1179"/>
        <v>0.85021525017891075</v>
      </c>
      <c r="AA1394" s="123">
        <f t="shared" si="1180"/>
        <v>4.8746657300283311E-2</v>
      </c>
    </row>
    <row r="1395" spans="9:37" x14ac:dyDescent="0.25">
      <c r="I1395" s="78"/>
      <c r="J1395" s="78"/>
      <c r="K1395" s="78"/>
      <c r="L1395" s="78"/>
      <c r="M1395" s="78"/>
      <c r="N1395" s="78"/>
      <c r="O1395" s="78"/>
      <c r="P1395" s="78"/>
      <c r="Q1395" s="78"/>
      <c r="R1395" s="78"/>
      <c r="S1395" s="78"/>
      <c r="T1395" s="78"/>
      <c r="U1395" s="78"/>
      <c r="V1395" s="78"/>
      <c r="W1395" s="78"/>
      <c r="X1395" s="78"/>
      <c r="Y1395" s="78"/>
      <c r="Z1395" s="78"/>
      <c r="AA1395" s="78"/>
    </row>
    <row r="1396" spans="9:37" x14ac:dyDescent="0.25">
      <c r="I1396" s="78"/>
      <c r="J1396" s="78"/>
      <c r="K1396" s="78"/>
      <c r="L1396" s="78"/>
      <c r="M1396" s="78"/>
      <c r="N1396" s="175" t="s">
        <v>109</v>
      </c>
      <c r="O1396" s="176"/>
      <c r="P1396" s="176"/>
      <c r="Q1396" s="176"/>
      <c r="R1396" s="176"/>
      <c r="S1396" s="177"/>
      <c r="T1396" s="78"/>
      <c r="U1396" s="78"/>
      <c r="V1396" s="78"/>
      <c r="W1396" s="78"/>
      <c r="X1396" s="78"/>
      <c r="Y1396" s="78"/>
      <c r="Z1396" s="78"/>
      <c r="AA1396" s="78"/>
    </row>
    <row r="1397" spans="9:37" x14ac:dyDescent="0.25">
      <c r="I1397" s="78"/>
      <c r="J1397" s="78"/>
      <c r="K1397" s="78"/>
      <c r="L1397" s="78"/>
      <c r="M1397" s="78"/>
      <c r="N1397" s="178"/>
      <c r="O1397" s="179"/>
      <c r="P1397" s="179"/>
      <c r="Q1397" s="179"/>
      <c r="R1397" s="179"/>
      <c r="S1397" s="180"/>
      <c r="T1397" s="78"/>
      <c r="U1397" s="78"/>
      <c r="V1397" s="78"/>
      <c r="W1397" s="78"/>
      <c r="X1397" s="78"/>
      <c r="Y1397" s="78"/>
      <c r="Z1397" s="78"/>
      <c r="AA1397" s="78"/>
    </row>
    <row r="1401" spans="9:37" x14ac:dyDescent="0.25">
      <c r="I1401" s="118" t="s">
        <v>224</v>
      </c>
      <c r="J1401" s="90"/>
      <c r="K1401" s="90"/>
      <c r="L1401" s="90"/>
      <c r="M1401" s="90"/>
      <c r="N1401" s="90"/>
      <c r="O1401" s="90"/>
      <c r="P1401" s="90"/>
      <c r="Q1401" s="90"/>
      <c r="R1401" s="90"/>
      <c r="S1401" s="90"/>
      <c r="T1401" s="90"/>
      <c r="U1401" s="90"/>
      <c r="V1401" s="90"/>
      <c r="W1401" s="90"/>
      <c r="X1401" s="90"/>
      <c r="Y1401" s="90"/>
      <c r="Z1401" s="90"/>
      <c r="AA1401" s="90"/>
      <c r="AB1401" s="90"/>
      <c r="AC1401" s="90"/>
      <c r="AD1401" s="90"/>
      <c r="AE1401" s="90"/>
      <c r="AF1401" s="90"/>
      <c r="AG1401" s="90"/>
      <c r="AH1401" s="90"/>
      <c r="AI1401" s="90"/>
      <c r="AJ1401" s="90"/>
      <c r="AK1401" s="90"/>
    </row>
    <row r="1402" spans="9:37" x14ac:dyDescent="0.25">
      <c r="I1402" s="118" t="s">
        <v>223</v>
      </c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  <c r="U1402" s="90"/>
      <c r="V1402" s="90"/>
      <c r="W1402" s="90"/>
      <c r="X1402" s="90"/>
      <c r="Y1402" s="90"/>
      <c r="Z1402" s="90"/>
      <c r="AA1402" s="90"/>
      <c r="AB1402" s="90"/>
      <c r="AC1402" s="90"/>
      <c r="AD1402" s="90"/>
      <c r="AE1402" s="90"/>
      <c r="AF1402" s="90"/>
      <c r="AG1402" s="90"/>
      <c r="AH1402" s="90"/>
      <c r="AI1402" s="90"/>
      <c r="AJ1402" s="90"/>
      <c r="AK1402" s="90"/>
    </row>
    <row r="1403" spans="9:37" x14ac:dyDescent="0.25">
      <c r="I1403" s="90"/>
      <c r="J1403" s="90"/>
      <c r="K1403" s="90"/>
      <c r="L1403" s="90"/>
      <c r="M1403" s="90"/>
      <c r="N1403" s="91"/>
      <c r="O1403" s="163" t="s">
        <v>97</v>
      </c>
      <c r="P1403" s="164"/>
      <c r="Q1403" s="165"/>
      <c r="R1403" s="90"/>
      <c r="S1403" s="90"/>
      <c r="T1403" s="163" t="s">
        <v>47</v>
      </c>
      <c r="U1403" s="164"/>
      <c r="V1403" s="165"/>
      <c r="W1403" s="90"/>
      <c r="X1403" s="91"/>
      <c r="Y1403" s="163" t="s">
        <v>98</v>
      </c>
      <c r="Z1403" s="164"/>
      <c r="AA1403" s="165"/>
      <c r="AB1403" s="90"/>
      <c r="AC1403" s="91"/>
      <c r="AD1403" s="163" t="s">
        <v>98</v>
      </c>
      <c r="AE1403" s="164"/>
      <c r="AF1403" s="165"/>
      <c r="AG1403" s="90"/>
      <c r="AH1403" s="92"/>
      <c r="AI1403" s="163" t="s">
        <v>98</v>
      </c>
      <c r="AJ1403" s="164"/>
      <c r="AK1403" s="165"/>
    </row>
    <row r="1404" spans="9:37" x14ac:dyDescent="0.25">
      <c r="I1404" s="90"/>
      <c r="J1404" s="181" t="s">
        <v>92</v>
      </c>
      <c r="K1404" s="182"/>
      <c r="L1404" s="183"/>
      <c r="M1404" s="90"/>
      <c r="N1404" s="91"/>
      <c r="O1404" s="103" t="s">
        <v>38</v>
      </c>
      <c r="P1404" s="103" t="s">
        <v>39</v>
      </c>
      <c r="Q1404" s="103" t="s">
        <v>41</v>
      </c>
      <c r="R1404" s="90"/>
      <c r="S1404" s="90"/>
      <c r="T1404" s="106" t="s">
        <v>48</v>
      </c>
      <c r="U1404" s="106" t="s">
        <v>49</v>
      </c>
      <c r="V1404" s="106" t="s">
        <v>50</v>
      </c>
      <c r="W1404" s="90"/>
      <c r="X1404" s="103" t="s">
        <v>38</v>
      </c>
      <c r="Y1404" s="103" t="s">
        <v>99</v>
      </c>
      <c r="Z1404" s="103" t="s">
        <v>102</v>
      </c>
      <c r="AA1404" s="103" t="s">
        <v>103</v>
      </c>
      <c r="AB1404" s="90"/>
      <c r="AC1404" s="106" t="s">
        <v>39</v>
      </c>
      <c r="AD1404" s="106" t="s">
        <v>104</v>
      </c>
      <c r="AE1404" s="106" t="s">
        <v>100</v>
      </c>
      <c r="AF1404" s="106" t="s">
        <v>105</v>
      </c>
      <c r="AG1404" s="90"/>
      <c r="AH1404" s="106" t="s">
        <v>41</v>
      </c>
      <c r="AI1404" s="106" t="s">
        <v>106</v>
      </c>
      <c r="AJ1404" s="106" t="s">
        <v>107</v>
      </c>
      <c r="AK1404" s="106" t="s">
        <v>101</v>
      </c>
    </row>
    <row r="1405" spans="9:37" x14ac:dyDescent="0.25">
      <c r="I1405" s="90"/>
      <c r="J1405" s="94">
        <f>(Y1385)</f>
        <v>9.6282935845227888E-2</v>
      </c>
      <c r="K1405" s="94">
        <f t="shared" ref="K1405:K1414" si="1190">(Z1385)</f>
        <v>0.84248562754944956</v>
      </c>
      <c r="L1405" s="94">
        <f>(AA1385)</f>
        <v>6.1231436605322501E-2</v>
      </c>
      <c r="M1405" s="98"/>
      <c r="N1405" s="91"/>
      <c r="O1405" s="95">
        <f>(J1405^2)</f>
        <v>9.2704037349762691E-3</v>
      </c>
      <c r="P1405" s="95">
        <f t="shared" ref="P1405:P1414" si="1191">(K1405^2)</f>
        <v>0.70978203262738981</v>
      </c>
      <c r="Q1405" s="95">
        <f t="shared" ref="Q1405:Q1414" si="1192">(L1405^2)</f>
        <v>3.7492888287516284E-3</v>
      </c>
      <c r="R1405" s="90"/>
      <c r="S1405" s="90"/>
      <c r="T1405" s="93">
        <f>(J1385)</f>
        <v>8000</v>
      </c>
      <c r="U1405" s="93">
        <f t="shared" ref="U1405:U1414" si="1193">(K1385)</f>
        <v>5000</v>
      </c>
      <c r="V1405" s="93">
        <f t="shared" ref="V1405:V1414" si="1194">(L1385)</f>
        <v>1</v>
      </c>
      <c r="W1405" s="90"/>
      <c r="X1405" s="95">
        <f>(O1405)</f>
        <v>9.2704037349762691E-3</v>
      </c>
      <c r="Y1405" s="96">
        <f>(X1405*T1405)</f>
        <v>74.163229879810146</v>
      </c>
      <c r="Z1405" s="96">
        <f>(X1405*U1405)</f>
        <v>46.352018674881343</v>
      </c>
      <c r="AA1405" s="96">
        <f>(X1405*V1405)</f>
        <v>9.2704037349762691E-3</v>
      </c>
      <c r="AB1405" s="90"/>
      <c r="AC1405" s="94">
        <f>(P1405)</f>
        <v>0.70978203262738981</v>
      </c>
      <c r="AD1405" s="97">
        <f>(AC1405*T1405)</f>
        <v>5678.2562610191189</v>
      </c>
      <c r="AE1405" s="97">
        <f>(AC1405*U1405)</f>
        <v>3548.910163136949</v>
      </c>
      <c r="AF1405" s="97">
        <f>(AC1405*V1405)</f>
        <v>0.70978203262738981</v>
      </c>
      <c r="AG1405" s="90"/>
      <c r="AH1405" s="95">
        <f>(Q1405)</f>
        <v>3.7492888287516284E-3</v>
      </c>
      <c r="AI1405" s="95">
        <f>(AH1405*T1405)</f>
        <v>29.994310630013029</v>
      </c>
      <c r="AJ1405" s="95">
        <f>(AH1405*U1405)</f>
        <v>18.746444143758143</v>
      </c>
      <c r="AK1405" s="95">
        <f>(V1405*AH1405)</f>
        <v>3.7492888287516284E-3</v>
      </c>
    </row>
    <row r="1406" spans="9:37" x14ac:dyDescent="0.25">
      <c r="I1406" s="90"/>
      <c r="J1406" s="94">
        <f t="shared" ref="J1406:J1414" si="1195">(Y1386)</f>
        <v>0.44967908746567847</v>
      </c>
      <c r="K1406" s="94">
        <f t="shared" si="1190"/>
        <v>0.3035340396900556</v>
      </c>
      <c r="L1406" s="94">
        <f t="shared" ref="L1406:L1414" si="1196">(AA1386)</f>
        <v>0.24678687284426587</v>
      </c>
      <c r="M1406" s="98"/>
      <c r="N1406" s="91"/>
      <c r="O1406" s="95">
        <f t="shared" ref="O1406:O1414" si="1197">(J1406^2)</f>
        <v>0.20221128170396532</v>
      </c>
      <c r="P1406" s="95">
        <f t="shared" si="1191"/>
        <v>9.2132913250564247E-2</v>
      </c>
      <c r="Q1406" s="95">
        <f t="shared" si="1192"/>
        <v>6.0903760608251853E-2</v>
      </c>
      <c r="R1406" s="90"/>
      <c r="S1406" s="90"/>
      <c r="T1406" s="93">
        <f t="shared" ref="T1406:T1414" si="1198">(J1386)</f>
        <v>4000</v>
      </c>
      <c r="U1406" s="93">
        <f t="shared" si="1193"/>
        <v>3000</v>
      </c>
      <c r="V1406" s="93">
        <f t="shared" si="1194"/>
        <v>1</v>
      </c>
      <c r="W1406" s="90"/>
      <c r="X1406" s="95">
        <f t="shared" ref="X1406:X1414" si="1199">(O1406)</f>
        <v>0.20221128170396532</v>
      </c>
      <c r="Y1406" s="96">
        <f t="shared" ref="Y1406:Y1414" si="1200">(X1406*T1406)</f>
        <v>808.84512681586125</v>
      </c>
      <c r="Z1406" s="96">
        <f t="shared" ref="Z1406:Z1414" si="1201">(X1406*U1406)</f>
        <v>606.63384511189599</v>
      </c>
      <c r="AA1406" s="96">
        <f t="shared" ref="AA1406:AA1414" si="1202">(X1406*V1406)</f>
        <v>0.20221128170396532</v>
      </c>
      <c r="AB1406" s="90"/>
      <c r="AC1406" s="94">
        <f t="shared" ref="AC1406:AC1414" si="1203">(P1406)</f>
        <v>9.2132913250564247E-2</v>
      </c>
      <c r="AD1406" s="97">
        <f t="shared" ref="AD1406:AD1414" si="1204">(AC1406*T1406)</f>
        <v>368.53165300225697</v>
      </c>
      <c r="AE1406" s="97">
        <f t="shared" ref="AE1406:AE1414" si="1205">(AC1406*U1406)</f>
        <v>276.39873975169274</v>
      </c>
      <c r="AF1406" s="97">
        <f t="shared" ref="AF1406:AF1414" si="1206">(AC1406*V1406)</f>
        <v>9.2132913250564247E-2</v>
      </c>
      <c r="AG1406" s="90"/>
      <c r="AH1406" s="95">
        <f t="shared" ref="AH1406:AH1414" si="1207">(Q1406)</f>
        <v>6.0903760608251853E-2</v>
      </c>
      <c r="AI1406" s="95">
        <f t="shared" ref="AI1406:AI1414" si="1208">(AH1406*T1406)</f>
        <v>243.6150424330074</v>
      </c>
      <c r="AJ1406" s="95">
        <f t="shared" ref="AJ1406:AJ1413" si="1209">(AH1406*U1406)</f>
        <v>182.71128182475556</v>
      </c>
      <c r="AK1406" s="95">
        <f t="shared" ref="AK1406:AK1414" si="1210">(V1406*AH1406)</f>
        <v>6.0903760608251853E-2</v>
      </c>
    </row>
    <row r="1407" spans="9:37" x14ac:dyDescent="0.25">
      <c r="I1407" s="90"/>
      <c r="J1407" s="94">
        <f t="shared" si="1195"/>
        <v>0.47203233266370048</v>
      </c>
      <c r="K1407" s="94">
        <f t="shared" si="1190"/>
        <v>0.40150360712132022</v>
      </c>
      <c r="L1407" s="94">
        <f t="shared" si="1196"/>
        <v>0.12646406021497947</v>
      </c>
      <c r="M1407" s="98"/>
      <c r="N1407" s="91"/>
      <c r="O1407" s="95">
        <f t="shared" si="1197"/>
        <v>0.22281452307993441</v>
      </c>
      <c r="P1407" s="95">
        <f t="shared" si="1191"/>
        <v>0.16120514653143145</v>
      </c>
      <c r="Q1407" s="95">
        <f t="shared" si="1192"/>
        <v>1.5993158526057951E-2</v>
      </c>
      <c r="R1407" s="90"/>
      <c r="S1407" s="90"/>
      <c r="T1407" s="93">
        <f t="shared" si="1198"/>
        <v>5000</v>
      </c>
      <c r="U1407" s="93">
        <f t="shared" si="1193"/>
        <v>2000</v>
      </c>
      <c r="V1407" s="93">
        <f t="shared" si="1194"/>
        <v>1</v>
      </c>
      <c r="W1407" s="90"/>
      <c r="X1407" s="95">
        <f t="shared" si="1199"/>
        <v>0.22281452307993441</v>
      </c>
      <c r="Y1407" s="96">
        <f t="shared" si="1200"/>
        <v>1114.072615399672</v>
      </c>
      <c r="Z1407" s="96">
        <f t="shared" si="1201"/>
        <v>445.62904615986884</v>
      </c>
      <c r="AA1407" s="96">
        <f t="shared" si="1202"/>
        <v>0.22281452307993441</v>
      </c>
      <c r="AB1407" s="90"/>
      <c r="AC1407" s="94">
        <f t="shared" si="1203"/>
        <v>0.16120514653143145</v>
      </c>
      <c r="AD1407" s="97">
        <f t="shared" si="1204"/>
        <v>806.02573265715728</v>
      </c>
      <c r="AE1407" s="97">
        <f t="shared" si="1205"/>
        <v>322.41029306286288</v>
      </c>
      <c r="AF1407" s="97">
        <f t="shared" si="1206"/>
        <v>0.16120514653143145</v>
      </c>
      <c r="AG1407" s="90"/>
      <c r="AH1407" s="95">
        <f t="shared" si="1207"/>
        <v>1.5993158526057951E-2</v>
      </c>
      <c r="AI1407" s="95">
        <f t="shared" si="1208"/>
        <v>79.965792630289755</v>
      </c>
      <c r="AJ1407" s="95">
        <f t="shared" si="1209"/>
        <v>31.986317052115901</v>
      </c>
      <c r="AK1407" s="95">
        <f t="shared" si="1210"/>
        <v>1.5993158526057951E-2</v>
      </c>
    </row>
    <row r="1408" spans="9:37" x14ac:dyDescent="0.25">
      <c r="I1408" s="90"/>
      <c r="J1408" s="94">
        <f t="shared" si="1195"/>
        <v>0.60760492914938147</v>
      </c>
      <c r="K1408" s="94">
        <f t="shared" si="1190"/>
        <v>4.7677114848579387E-2</v>
      </c>
      <c r="L1408" s="94">
        <f t="shared" si="1196"/>
        <v>0.34471795600203908</v>
      </c>
      <c r="M1408" s="98"/>
      <c r="N1408" s="91"/>
      <c r="O1408" s="95">
        <f t="shared" si="1197"/>
        <v>0.36918374992662489</v>
      </c>
      <c r="P1408" s="95">
        <f t="shared" si="1191"/>
        <v>2.2731072802846292E-3</v>
      </c>
      <c r="Q1408" s="95">
        <f t="shared" si="1192"/>
        <v>0.11883046919022375</v>
      </c>
      <c r="R1408" s="90"/>
      <c r="S1408" s="90"/>
      <c r="T1408" s="93">
        <f t="shared" si="1198"/>
        <v>2000</v>
      </c>
      <c r="U1408" s="93">
        <f t="shared" si="1193"/>
        <v>1000</v>
      </c>
      <c r="V1408" s="93">
        <f t="shared" si="1194"/>
        <v>1</v>
      </c>
      <c r="W1408" s="90"/>
      <c r="X1408" s="95">
        <f t="shared" si="1199"/>
        <v>0.36918374992662489</v>
      </c>
      <c r="Y1408" s="96">
        <f t="shared" si="1200"/>
        <v>738.3674998532498</v>
      </c>
      <c r="Z1408" s="96">
        <f t="shared" si="1201"/>
        <v>369.1837499266249</v>
      </c>
      <c r="AA1408" s="96">
        <f t="shared" si="1202"/>
        <v>0.36918374992662489</v>
      </c>
      <c r="AB1408" s="90"/>
      <c r="AC1408" s="94">
        <f t="shared" si="1203"/>
        <v>2.2731072802846292E-3</v>
      </c>
      <c r="AD1408" s="97">
        <f t="shared" si="1204"/>
        <v>4.5462145605692585</v>
      </c>
      <c r="AE1408" s="97">
        <f t="shared" si="1205"/>
        <v>2.2731072802846293</v>
      </c>
      <c r="AF1408" s="97">
        <f t="shared" si="1206"/>
        <v>2.2731072802846292E-3</v>
      </c>
      <c r="AG1408" s="90"/>
      <c r="AH1408" s="95">
        <f t="shared" si="1207"/>
        <v>0.11883046919022375</v>
      </c>
      <c r="AI1408" s="95">
        <f t="shared" si="1208"/>
        <v>237.6609383804475</v>
      </c>
      <c r="AJ1408" s="95">
        <f t="shared" si="1209"/>
        <v>118.83046919022375</v>
      </c>
      <c r="AK1408" s="95">
        <f t="shared" si="1210"/>
        <v>0.11883046919022375</v>
      </c>
    </row>
    <row r="1409" spans="9:37" x14ac:dyDescent="0.25">
      <c r="I1409" s="90"/>
      <c r="J1409" s="94">
        <f t="shared" si="1195"/>
        <v>2.0228614195034404E-2</v>
      </c>
      <c r="K1409" s="94">
        <f t="shared" si="1190"/>
        <v>4.6425111471562345E-3</v>
      </c>
      <c r="L1409" s="94">
        <f t="shared" si="1196"/>
        <v>0.9751288746578094</v>
      </c>
      <c r="M1409" s="98"/>
      <c r="N1409" s="91"/>
      <c r="O1409" s="95">
        <f t="shared" si="1197"/>
        <v>4.0919683225154737E-4</v>
      </c>
      <c r="P1409" s="95">
        <f t="shared" si="1191"/>
        <v>2.1552909751469897E-5</v>
      </c>
      <c r="Q1409" s="95">
        <f t="shared" si="1192"/>
        <v>0.95087632219140572</v>
      </c>
      <c r="R1409" s="90"/>
      <c r="S1409" s="90"/>
      <c r="T1409" s="93">
        <f t="shared" si="1198"/>
        <v>500</v>
      </c>
      <c r="U1409" s="93">
        <f t="shared" si="1193"/>
        <v>2000</v>
      </c>
      <c r="V1409" s="93">
        <f t="shared" si="1194"/>
        <v>1</v>
      </c>
      <c r="W1409" s="90"/>
      <c r="X1409" s="95">
        <f t="shared" si="1199"/>
        <v>4.0919683225154737E-4</v>
      </c>
      <c r="Y1409" s="96">
        <f t="shared" si="1200"/>
        <v>0.20459841612577367</v>
      </c>
      <c r="Z1409" s="96">
        <f t="shared" si="1201"/>
        <v>0.8183936645030947</v>
      </c>
      <c r="AA1409" s="96">
        <f t="shared" si="1202"/>
        <v>4.0919683225154737E-4</v>
      </c>
      <c r="AB1409" s="90"/>
      <c r="AC1409" s="94">
        <f t="shared" si="1203"/>
        <v>2.1552909751469897E-5</v>
      </c>
      <c r="AD1409" s="97">
        <f t="shared" si="1204"/>
        <v>1.0776454875734948E-2</v>
      </c>
      <c r="AE1409" s="97">
        <f t="shared" si="1205"/>
        <v>4.3105819502939791E-2</v>
      </c>
      <c r="AF1409" s="97">
        <f t="shared" si="1206"/>
        <v>2.1552909751469897E-5</v>
      </c>
      <c r="AG1409" s="90"/>
      <c r="AH1409" s="95">
        <f t="shared" si="1207"/>
        <v>0.95087632219140572</v>
      </c>
      <c r="AI1409" s="95">
        <f t="shared" si="1208"/>
        <v>475.43816109570287</v>
      </c>
      <c r="AJ1409" s="95">
        <f t="shared" si="1209"/>
        <v>1901.7526443828115</v>
      </c>
      <c r="AK1409" s="95">
        <f t="shared" si="1210"/>
        <v>0.95087632219140572</v>
      </c>
    </row>
    <row r="1410" spans="9:37" x14ac:dyDescent="0.25">
      <c r="I1410" s="90"/>
      <c r="J1410" s="94">
        <f t="shared" si="1195"/>
        <v>2.2222037492040537E-2</v>
      </c>
      <c r="K1410" s="94">
        <f t="shared" si="1190"/>
        <v>0.96888010325417007</v>
      </c>
      <c r="L1410" s="94">
        <f t="shared" si="1196"/>
        <v>8.8978592537893118E-3</v>
      </c>
      <c r="M1410" s="98"/>
      <c r="N1410" s="91"/>
      <c r="O1410" s="95">
        <f t="shared" si="1197"/>
        <v>4.9381895029765527E-4</v>
      </c>
      <c r="P1410" s="95">
        <f t="shared" si="1191"/>
        <v>0.9387286544818112</v>
      </c>
      <c r="Q1410" s="95">
        <f t="shared" si="1192"/>
        <v>7.9171899300244087E-5</v>
      </c>
      <c r="R1410" s="90"/>
      <c r="S1410" s="90"/>
      <c r="T1410" s="93">
        <f t="shared" si="1198"/>
        <v>8000</v>
      </c>
      <c r="U1410" s="93">
        <f t="shared" si="1193"/>
        <v>2000</v>
      </c>
      <c r="V1410" s="93">
        <f t="shared" si="1194"/>
        <v>1</v>
      </c>
      <c r="W1410" s="90"/>
      <c r="X1410" s="95">
        <f t="shared" si="1199"/>
        <v>4.9381895029765527E-4</v>
      </c>
      <c r="Y1410" s="96">
        <f t="shared" si="1200"/>
        <v>3.9505516023812421</v>
      </c>
      <c r="Z1410" s="96">
        <f t="shared" si="1201"/>
        <v>0.98763790059531054</v>
      </c>
      <c r="AA1410" s="96">
        <f t="shared" si="1202"/>
        <v>4.9381895029765527E-4</v>
      </c>
      <c r="AB1410" s="90"/>
      <c r="AC1410" s="94">
        <f t="shared" si="1203"/>
        <v>0.9387286544818112</v>
      </c>
      <c r="AD1410" s="97">
        <f t="shared" si="1204"/>
        <v>7509.8292358544895</v>
      </c>
      <c r="AE1410" s="97">
        <f t="shared" si="1205"/>
        <v>1877.4573089636224</v>
      </c>
      <c r="AF1410" s="97">
        <f t="shared" si="1206"/>
        <v>0.9387286544818112</v>
      </c>
      <c r="AG1410" s="90"/>
      <c r="AH1410" s="95">
        <f t="shared" si="1207"/>
        <v>7.9171899300244087E-5</v>
      </c>
      <c r="AI1410" s="95">
        <f t="shared" si="1208"/>
        <v>0.63337519440195267</v>
      </c>
      <c r="AJ1410" s="95">
        <f t="shared" si="1209"/>
        <v>0.15834379860048817</v>
      </c>
      <c r="AK1410" s="95">
        <f t="shared" si="1210"/>
        <v>7.9171899300244087E-5</v>
      </c>
    </row>
    <row r="1411" spans="9:37" x14ac:dyDescent="0.25">
      <c r="I1411" s="90"/>
      <c r="J1411" s="94">
        <f t="shared" si="1195"/>
        <v>0.61235932415209904</v>
      </c>
      <c r="K1411" s="94">
        <f t="shared" si="1190"/>
        <v>0.10990998164620973</v>
      </c>
      <c r="L1411" s="94">
        <f t="shared" si="1196"/>
        <v>0.27773069420169116</v>
      </c>
      <c r="M1411" s="98"/>
      <c r="N1411" s="91"/>
      <c r="O1411" s="95">
        <f t="shared" si="1197"/>
        <v>0.37498394187601553</v>
      </c>
      <c r="P1411" s="95">
        <f t="shared" si="1191"/>
        <v>1.2080204065470159E-2</v>
      </c>
      <c r="Q1411" s="95">
        <f t="shared" si="1192"/>
        <v>7.7134338501753288E-2</v>
      </c>
      <c r="R1411" s="90"/>
      <c r="S1411" s="90"/>
      <c r="T1411" s="93">
        <f t="shared" si="1198"/>
        <v>3000</v>
      </c>
      <c r="U1411" s="93">
        <f t="shared" si="1193"/>
        <v>2000</v>
      </c>
      <c r="V1411" s="93">
        <f t="shared" si="1194"/>
        <v>2</v>
      </c>
      <c r="W1411" s="90"/>
      <c r="X1411" s="95">
        <f t="shared" si="1199"/>
        <v>0.37498394187601553</v>
      </c>
      <c r="Y1411" s="96">
        <f t="shared" si="1200"/>
        <v>1124.9518256280467</v>
      </c>
      <c r="Z1411" s="96">
        <f t="shared" si="1201"/>
        <v>749.96788375203107</v>
      </c>
      <c r="AA1411" s="96">
        <f t="shared" si="1202"/>
        <v>0.74996788375203105</v>
      </c>
      <c r="AB1411" s="90"/>
      <c r="AC1411" s="94">
        <f t="shared" si="1203"/>
        <v>1.2080204065470159E-2</v>
      </c>
      <c r="AD1411" s="97">
        <f t="shared" si="1204"/>
        <v>36.240612196410481</v>
      </c>
      <c r="AE1411" s="97">
        <f t="shared" si="1205"/>
        <v>24.160408130940318</v>
      </c>
      <c r="AF1411" s="97">
        <f t="shared" si="1206"/>
        <v>2.4160408130940319E-2</v>
      </c>
      <c r="AG1411" s="90"/>
      <c r="AH1411" s="95">
        <f t="shared" si="1207"/>
        <v>7.7134338501753288E-2</v>
      </c>
      <c r="AI1411" s="95">
        <f t="shared" si="1208"/>
        <v>231.40301550525987</v>
      </c>
      <c r="AJ1411" s="95">
        <f t="shared" si="1209"/>
        <v>154.26867700350658</v>
      </c>
      <c r="AK1411" s="95">
        <f t="shared" si="1210"/>
        <v>0.15426867700350658</v>
      </c>
    </row>
    <row r="1412" spans="9:37" x14ac:dyDescent="0.25">
      <c r="I1412" s="90"/>
      <c r="J1412" s="94">
        <f t="shared" si="1195"/>
        <v>2.5621263307081449E-2</v>
      </c>
      <c r="K1412" s="94">
        <f t="shared" si="1190"/>
        <v>0.96297025196428943</v>
      </c>
      <c r="L1412" s="94">
        <f t="shared" si="1196"/>
        <v>1.1408484728629124E-2</v>
      </c>
      <c r="M1412" s="98"/>
      <c r="N1412" s="91"/>
      <c r="O1412" s="95">
        <f t="shared" si="1197"/>
        <v>6.5644913345079819E-4</v>
      </c>
      <c r="P1412" s="95">
        <f t="shared" si="1191"/>
        <v>0.92731170616816705</v>
      </c>
      <c r="Q1412" s="95">
        <f t="shared" si="1192"/>
        <v>1.3015352380336395E-4</v>
      </c>
      <c r="R1412" s="90"/>
      <c r="S1412" s="90"/>
      <c r="T1412" s="93">
        <f t="shared" si="1198"/>
        <v>7000</v>
      </c>
      <c r="U1412" s="93">
        <f t="shared" si="1193"/>
        <v>3000</v>
      </c>
      <c r="V1412" s="93">
        <f t="shared" si="1194"/>
        <v>1</v>
      </c>
      <c r="W1412" s="90"/>
      <c r="X1412" s="95">
        <f t="shared" si="1199"/>
        <v>6.5644913345079819E-4</v>
      </c>
      <c r="Y1412" s="96">
        <f t="shared" si="1200"/>
        <v>4.5951439341555869</v>
      </c>
      <c r="Z1412" s="96">
        <f t="shared" si="1201"/>
        <v>1.9693474003523945</v>
      </c>
      <c r="AA1412" s="96">
        <f t="shared" si="1202"/>
        <v>6.5644913345079819E-4</v>
      </c>
      <c r="AB1412" s="90"/>
      <c r="AC1412" s="94">
        <f t="shared" si="1203"/>
        <v>0.92731170616816705</v>
      </c>
      <c r="AD1412" s="97">
        <f t="shared" si="1204"/>
        <v>6491.1819431771692</v>
      </c>
      <c r="AE1412" s="97">
        <f t="shared" si="1205"/>
        <v>2781.9351185045011</v>
      </c>
      <c r="AF1412" s="97">
        <f t="shared" si="1206"/>
        <v>0.92731170616816705</v>
      </c>
      <c r="AG1412" s="90"/>
      <c r="AH1412" s="95">
        <f t="shared" si="1207"/>
        <v>1.3015352380336395E-4</v>
      </c>
      <c r="AI1412" s="95">
        <f t="shared" si="1208"/>
        <v>0.91107466662354764</v>
      </c>
      <c r="AJ1412" s="95">
        <f t="shared" si="1209"/>
        <v>0.39046057141009183</v>
      </c>
      <c r="AK1412" s="95">
        <f t="shared" si="1210"/>
        <v>1.3015352380336395E-4</v>
      </c>
    </row>
    <row r="1413" spans="9:37" x14ac:dyDescent="0.25">
      <c r="I1413" s="90"/>
      <c r="J1413" s="94">
        <f t="shared" si="1195"/>
        <v>5.4340336458979871E-2</v>
      </c>
      <c r="K1413" s="94">
        <f t="shared" si="1190"/>
        <v>0.92645603651280861</v>
      </c>
      <c r="L1413" s="94">
        <f t="shared" si="1196"/>
        <v>1.9203627028211549E-2</v>
      </c>
      <c r="M1413" s="98"/>
      <c r="N1413" s="91"/>
      <c r="O1413" s="95">
        <f t="shared" si="1197"/>
        <v>2.9528721664751371E-3</v>
      </c>
      <c r="P1413" s="95">
        <f t="shared" si="1191"/>
        <v>0.85832078759102259</v>
      </c>
      <c r="Q1413" s="95">
        <f t="shared" si="1192"/>
        <v>3.6877929103865711E-4</v>
      </c>
      <c r="R1413" s="90"/>
      <c r="S1413" s="90"/>
      <c r="T1413" s="93">
        <f t="shared" si="1198"/>
        <v>7000</v>
      </c>
      <c r="U1413" s="93">
        <f t="shared" si="1193"/>
        <v>2000</v>
      </c>
      <c r="V1413" s="93">
        <f t="shared" si="1194"/>
        <v>1</v>
      </c>
      <c r="W1413" s="90"/>
      <c r="X1413" s="95">
        <f t="shared" si="1199"/>
        <v>2.9528721664751371E-3</v>
      </c>
      <c r="Y1413" s="96">
        <f t="shared" si="1200"/>
        <v>20.67010516532596</v>
      </c>
      <c r="Z1413" s="96">
        <f t="shared" si="1201"/>
        <v>5.9057443329502739</v>
      </c>
      <c r="AA1413" s="96">
        <f t="shared" si="1202"/>
        <v>2.9528721664751371E-3</v>
      </c>
      <c r="AB1413" s="90"/>
      <c r="AC1413" s="94">
        <f t="shared" si="1203"/>
        <v>0.85832078759102259</v>
      </c>
      <c r="AD1413" s="97">
        <f t="shared" si="1204"/>
        <v>6008.245513137158</v>
      </c>
      <c r="AE1413" s="97">
        <f t="shared" si="1205"/>
        <v>1716.6415751820452</v>
      </c>
      <c r="AF1413" s="97">
        <f t="shared" si="1206"/>
        <v>0.85832078759102259</v>
      </c>
      <c r="AG1413" s="90"/>
      <c r="AH1413" s="95">
        <f t="shared" si="1207"/>
        <v>3.6877929103865711E-4</v>
      </c>
      <c r="AI1413" s="95">
        <f t="shared" si="1208"/>
        <v>2.5814550372705996</v>
      </c>
      <c r="AJ1413" s="95">
        <f t="shared" si="1209"/>
        <v>0.73755858207731417</v>
      </c>
      <c r="AK1413" s="95">
        <f t="shared" si="1210"/>
        <v>3.6877929103865711E-4</v>
      </c>
    </row>
    <row r="1414" spans="9:37" x14ac:dyDescent="0.25">
      <c r="I1414" s="90"/>
      <c r="J1414" s="94">
        <f t="shared" si="1195"/>
        <v>0.10103809252080598</v>
      </c>
      <c r="K1414" s="94">
        <f t="shared" si="1190"/>
        <v>0.85021525017891075</v>
      </c>
      <c r="L1414" s="94">
        <f t="shared" si="1196"/>
        <v>4.8746657300283311E-2</v>
      </c>
      <c r="M1414" s="98"/>
      <c r="N1414" s="91"/>
      <c r="O1414" s="95">
        <f t="shared" si="1197"/>
        <v>1.0208696140242949E-2</v>
      </c>
      <c r="P1414" s="95">
        <f t="shared" si="1191"/>
        <v>0.72286597163678779</v>
      </c>
      <c r="Q1414" s="95">
        <f t="shared" si="1192"/>
        <v>2.3762365979512643E-3</v>
      </c>
      <c r="R1414" s="90"/>
      <c r="S1414" s="90"/>
      <c r="T1414" s="93">
        <f t="shared" si="1198"/>
        <v>10000</v>
      </c>
      <c r="U1414" s="93">
        <f t="shared" si="1193"/>
        <v>2000</v>
      </c>
      <c r="V1414" s="93">
        <f t="shared" si="1194"/>
        <v>1</v>
      </c>
      <c r="W1414" s="90"/>
      <c r="X1414" s="95">
        <f t="shared" si="1199"/>
        <v>1.0208696140242949E-2</v>
      </c>
      <c r="Y1414" s="96">
        <f t="shared" si="1200"/>
        <v>102.08696140242949</v>
      </c>
      <c r="Z1414" s="96">
        <f t="shared" si="1201"/>
        <v>20.417392280485899</v>
      </c>
      <c r="AA1414" s="96">
        <f t="shared" si="1202"/>
        <v>1.0208696140242949E-2</v>
      </c>
      <c r="AB1414" s="90"/>
      <c r="AC1414" s="94">
        <f t="shared" si="1203"/>
        <v>0.72286597163678779</v>
      </c>
      <c r="AD1414" s="97">
        <f t="shared" si="1204"/>
        <v>7228.659716367878</v>
      </c>
      <c r="AE1414" s="97">
        <f t="shared" si="1205"/>
        <v>1445.7319432735756</v>
      </c>
      <c r="AF1414" s="97">
        <f t="shared" si="1206"/>
        <v>0.72286597163678779</v>
      </c>
      <c r="AG1414" s="90"/>
      <c r="AH1414" s="95">
        <f t="shared" si="1207"/>
        <v>2.3762365979512643E-3</v>
      </c>
      <c r="AI1414" s="95">
        <f t="shared" si="1208"/>
        <v>23.762365979512644</v>
      </c>
      <c r="AJ1414" s="95">
        <f>(AH1414*U1414)</f>
        <v>4.752473195902529</v>
      </c>
      <c r="AK1414" s="95">
        <f t="shared" si="1210"/>
        <v>2.3762365979512643E-3</v>
      </c>
    </row>
    <row r="1415" spans="9:37" x14ac:dyDescent="0.25">
      <c r="I1415" s="90"/>
      <c r="J1415" s="98"/>
      <c r="K1415" s="90"/>
      <c r="L1415" s="90"/>
      <c r="M1415" s="90"/>
      <c r="N1415" s="112" t="s">
        <v>55</v>
      </c>
      <c r="O1415" s="105">
        <f>SUM(O1405:O1414)</f>
        <v>1.1931849335442346</v>
      </c>
      <c r="P1415" s="105">
        <f t="shared" ref="P1415:Q1415" si="1211">SUM(P1405:P1414)</f>
        <v>4.4247220765426807</v>
      </c>
      <c r="Q1415" s="105">
        <f t="shared" si="1211"/>
        <v>1.2304416791585377</v>
      </c>
      <c r="R1415" s="90"/>
      <c r="S1415" s="90"/>
      <c r="T1415" s="90"/>
      <c r="U1415" s="90"/>
      <c r="V1415" s="90"/>
      <c r="W1415" s="90"/>
      <c r="X1415" s="103" t="s">
        <v>55</v>
      </c>
      <c r="Y1415" s="104">
        <f>SUM(Y1405:Y1414)</f>
        <v>3991.9076580970582</v>
      </c>
      <c r="Z1415" s="104">
        <f t="shared" ref="Z1415" si="1212">SUM(Z1405:Z1414)</f>
        <v>2247.8650592041886</v>
      </c>
      <c r="AA1415" s="104">
        <f>SUM(AA1405:AA1414)</f>
        <v>1.5681688754202501</v>
      </c>
      <c r="AB1415" s="99"/>
      <c r="AC1415" s="103" t="s">
        <v>55</v>
      </c>
      <c r="AD1415" s="104">
        <f>SUM(AD1405:AD1414)</f>
        <v>34131.527658427083</v>
      </c>
      <c r="AE1415" s="104">
        <f t="shared" ref="AE1415:AF1415" si="1213">SUM(AE1405:AE1414)</f>
        <v>11995.961763105977</v>
      </c>
      <c r="AF1415" s="104">
        <f t="shared" si="1213"/>
        <v>4.4368022806081502</v>
      </c>
      <c r="AG1415" s="99"/>
      <c r="AH1415" s="103" t="s">
        <v>55</v>
      </c>
      <c r="AI1415" s="105">
        <f>SUM(AI1405:AI1414)</f>
        <v>1325.965531552529</v>
      </c>
      <c r="AJ1415" s="105">
        <f t="shared" ref="AJ1415:AK1415" si="1214">SUM(AJ1405:AJ1414)</f>
        <v>2414.3346697451616</v>
      </c>
      <c r="AK1415" s="105">
        <f t="shared" si="1214"/>
        <v>1.3075760176602911</v>
      </c>
    </row>
    <row r="1419" spans="9:37" x14ac:dyDescent="0.25">
      <c r="I1419" s="113" t="s">
        <v>225</v>
      </c>
      <c r="J1419" s="107"/>
      <c r="K1419" s="107"/>
      <c r="L1419" s="107"/>
      <c r="M1419" s="107"/>
      <c r="N1419" s="107"/>
      <c r="O1419" s="107"/>
      <c r="P1419" s="107"/>
      <c r="Q1419" s="107"/>
    </row>
    <row r="1420" spans="9:37" x14ac:dyDescent="0.25">
      <c r="I1420" s="113" t="s">
        <v>223</v>
      </c>
      <c r="J1420" s="107"/>
      <c r="K1420" s="107"/>
      <c r="L1420" s="166" t="s">
        <v>69</v>
      </c>
      <c r="M1420" s="166"/>
      <c r="N1420" s="166"/>
      <c r="O1420" s="107"/>
      <c r="P1420" s="107"/>
      <c r="Q1420" s="107"/>
    </row>
    <row r="1421" spans="9:37" x14ac:dyDescent="0.25">
      <c r="I1421" s="107"/>
      <c r="J1421" s="107"/>
      <c r="K1421" s="107"/>
      <c r="L1421" s="107"/>
      <c r="M1421" s="107"/>
      <c r="N1421" s="107"/>
      <c r="O1421" s="107"/>
      <c r="P1421" s="107"/>
      <c r="Q1421" s="107"/>
    </row>
    <row r="1422" spans="9:37" x14ac:dyDescent="0.25">
      <c r="I1422" s="108"/>
      <c r="J1422" s="167" t="s">
        <v>68</v>
      </c>
      <c r="K1422" s="168"/>
      <c r="L1422" s="169"/>
      <c r="M1422" s="107"/>
      <c r="N1422" s="108"/>
      <c r="O1422" s="167" t="s">
        <v>72</v>
      </c>
      <c r="P1422" s="168"/>
      <c r="Q1422" s="169"/>
    </row>
    <row r="1423" spans="9:37" x14ac:dyDescent="0.25">
      <c r="I1423" s="108"/>
      <c r="J1423" s="108" t="s">
        <v>38</v>
      </c>
      <c r="K1423" s="108" t="s">
        <v>39</v>
      </c>
      <c r="L1423" s="108" t="s">
        <v>41</v>
      </c>
      <c r="M1423" s="107"/>
      <c r="N1423" s="170" t="s">
        <v>64</v>
      </c>
      <c r="O1423" s="170" t="s">
        <v>38</v>
      </c>
      <c r="P1423" s="170" t="s">
        <v>39</v>
      </c>
      <c r="Q1423" s="170" t="s">
        <v>41</v>
      </c>
    </row>
    <row r="1424" spans="9:37" x14ac:dyDescent="0.25">
      <c r="I1424" s="108" t="s">
        <v>64</v>
      </c>
      <c r="J1424" s="109">
        <f>(O1415)</f>
        <v>1.1931849335442346</v>
      </c>
      <c r="K1424" s="109">
        <f t="shared" ref="K1424" si="1215">(P1415)</f>
        <v>4.4247220765426807</v>
      </c>
      <c r="L1424" s="109">
        <f t="shared" ref="L1424" si="1216">(Q1415)</f>
        <v>1.2304416791585377</v>
      </c>
      <c r="M1424" s="107"/>
      <c r="N1424" s="171"/>
      <c r="O1424" s="171"/>
      <c r="P1424" s="171"/>
      <c r="Q1424" s="171"/>
    </row>
    <row r="1425" spans="9:32" x14ac:dyDescent="0.25">
      <c r="I1425" s="108" t="s">
        <v>65</v>
      </c>
      <c r="J1425" s="110">
        <f>(Y1415)</f>
        <v>3991.9076580970582</v>
      </c>
      <c r="K1425" s="110">
        <f>(AD1415)</f>
        <v>34131.527658427083</v>
      </c>
      <c r="L1425" s="110">
        <f>(AA1415)</f>
        <v>1.5681688754202501</v>
      </c>
      <c r="M1425" s="107"/>
      <c r="N1425" s="109">
        <f>(J1424)</f>
        <v>1.1931849335442346</v>
      </c>
      <c r="O1425" s="67">
        <f>(J1425/N1425)</f>
        <v>3345.5900639304105</v>
      </c>
      <c r="P1425" s="67">
        <f t="shared" ref="P1425" si="1217">(K1425/O1425)</f>
        <v>10.201945548083453</v>
      </c>
      <c r="Q1425" s="67">
        <f t="shared" ref="Q1425" si="1218">(L1425/P1425)</f>
        <v>0.15371272744293835</v>
      </c>
    </row>
    <row r="1426" spans="9:32" x14ac:dyDescent="0.25">
      <c r="I1426" s="108" t="s">
        <v>66</v>
      </c>
      <c r="J1426" s="110">
        <f>(Z1415)</f>
        <v>2247.8650592041886</v>
      </c>
      <c r="K1426" s="110">
        <f>(AE1415)</f>
        <v>11995.961763105977</v>
      </c>
      <c r="L1426" s="109">
        <f>(AJ1415)</f>
        <v>2414.3346697451616</v>
      </c>
      <c r="M1426" s="107"/>
      <c r="N1426" s="109">
        <f>(K1424)</f>
        <v>4.4247220765426807</v>
      </c>
      <c r="O1426" s="67">
        <f>(K1425/N1426)</f>
        <v>7713.8240703009842</v>
      </c>
      <c r="P1426" s="68">
        <f>(K1426/N1426)</f>
        <v>2711.1220898373786</v>
      </c>
      <c r="Q1426" s="68">
        <f>(K1427/N1426)</f>
        <v>1.0027301610940744</v>
      </c>
    </row>
    <row r="1427" spans="9:32" x14ac:dyDescent="0.25">
      <c r="I1427" s="108" t="s">
        <v>67</v>
      </c>
      <c r="J1427" s="110">
        <f>(AA1415)</f>
        <v>1.5681688754202501</v>
      </c>
      <c r="K1427" s="110">
        <f>(AF1415)</f>
        <v>4.4368022806081502</v>
      </c>
      <c r="L1427" s="109">
        <f>(AK1415)</f>
        <v>1.3075760176602911</v>
      </c>
      <c r="M1427" s="107"/>
      <c r="N1427" s="109">
        <f>(L1424)</f>
        <v>1.2304416791585377</v>
      </c>
      <c r="O1427" s="67">
        <f>(L1425/N1427)</f>
        <v>1.274476394925661</v>
      </c>
      <c r="P1427" s="68">
        <f>(L1426/N1427)</f>
        <v>1962.1691223888424</v>
      </c>
      <c r="Q1427" s="68">
        <f>(L1427/N1427)</f>
        <v>1.0626883336352058</v>
      </c>
    </row>
    <row r="1428" spans="9:32" x14ac:dyDescent="0.25">
      <c r="I1428" s="111"/>
      <c r="J1428" s="111"/>
      <c r="K1428" s="111"/>
      <c r="L1428" s="111"/>
      <c r="M1428" s="107"/>
      <c r="N1428" s="107"/>
      <c r="O1428" s="107"/>
      <c r="P1428" s="107"/>
      <c r="Q1428" s="107"/>
    </row>
    <row r="1432" spans="9:32" x14ac:dyDescent="0.25">
      <c r="I1432" s="114" t="s">
        <v>226</v>
      </c>
    </row>
    <row r="1433" spans="9:32" x14ac:dyDescent="0.25">
      <c r="I1433" s="114" t="s">
        <v>223</v>
      </c>
      <c r="J1433" s="152" t="s">
        <v>47</v>
      </c>
      <c r="K1433" s="153"/>
      <c r="L1433" s="154"/>
      <c r="M1433" s="43"/>
      <c r="N1433" s="43"/>
      <c r="O1433" s="152" t="s">
        <v>72</v>
      </c>
      <c r="P1433" s="153"/>
      <c r="Q1433" s="154"/>
      <c r="R1433" s="43"/>
      <c r="S1433" s="43"/>
      <c r="T1433" s="152" t="s">
        <v>73</v>
      </c>
      <c r="U1433" s="153"/>
      <c r="V1433" s="154"/>
      <c r="W1433" s="43"/>
      <c r="X1433" s="43"/>
      <c r="Y1433" s="152" t="s">
        <v>74</v>
      </c>
      <c r="Z1433" s="153"/>
      <c r="AA1433" s="154"/>
      <c r="AB1433" s="55"/>
      <c r="AC1433" s="43"/>
      <c r="AD1433" s="152" t="s">
        <v>80</v>
      </c>
      <c r="AE1433" s="154"/>
      <c r="AF1433" s="59"/>
    </row>
    <row r="1434" spans="9:32" ht="15.75" thickBot="1" x14ac:dyDescent="0.3">
      <c r="I1434" s="43"/>
      <c r="J1434" s="44" t="s">
        <v>48</v>
      </c>
      <c r="K1434" s="44" t="s">
        <v>49</v>
      </c>
      <c r="L1434" s="44" t="s">
        <v>50</v>
      </c>
      <c r="M1434" s="43"/>
      <c r="N1434" s="43"/>
      <c r="O1434" s="43"/>
      <c r="P1434" s="43"/>
      <c r="Q1434" s="43"/>
      <c r="R1434" s="43"/>
      <c r="S1434" s="43"/>
      <c r="T1434" s="44" t="s">
        <v>38</v>
      </c>
      <c r="U1434" s="44" t="s">
        <v>39</v>
      </c>
      <c r="V1434" s="44" t="s">
        <v>41</v>
      </c>
      <c r="W1434" s="43"/>
      <c r="X1434" s="43"/>
      <c r="Y1434" s="63" t="s">
        <v>75</v>
      </c>
      <c r="Z1434" s="63" t="s">
        <v>76</v>
      </c>
      <c r="AA1434" s="63" t="s">
        <v>77</v>
      </c>
      <c r="AB1434" s="61" t="s">
        <v>55</v>
      </c>
      <c r="AC1434" s="43"/>
      <c r="AD1434" s="63" t="s">
        <v>221</v>
      </c>
      <c r="AE1434" s="58">
        <f>(AE1363)</f>
        <v>94280143.035712123</v>
      </c>
      <c r="AF1434" s="42"/>
    </row>
    <row r="1435" spans="9:32" ht="16.5" thickTop="1" thickBot="1" x14ac:dyDescent="0.3">
      <c r="I1435" s="43"/>
      <c r="J1435" s="100">
        <f>(J1313)</f>
        <v>8000</v>
      </c>
      <c r="K1435" s="100">
        <f t="shared" ref="K1435:L1435" si="1219">(K1313)</f>
        <v>5000</v>
      </c>
      <c r="L1435" s="100">
        <f t="shared" si="1219"/>
        <v>1</v>
      </c>
      <c r="M1435" s="43"/>
      <c r="N1435" s="63" t="s">
        <v>75</v>
      </c>
      <c r="O1435" s="101">
        <f>(O1425)</f>
        <v>3345.5900639304105</v>
      </c>
      <c r="P1435" s="101">
        <f t="shared" ref="P1435:Q1435" si="1220">(P1425)</f>
        <v>10.201945548083453</v>
      </c>
      <c r="Q1435" s="101">
        <f t="shared" si="1220"/>
        <v>0.15371272744293835</v>
      </c>
      <c r="R1435" s="43"/>
      <c r="S1435" s="43"/>
      <c r="T1435" s="62">
        <f>(O1405)</f>
        <v>9.2704037349762691E-3</v>
      </c>
      <c r="U1435" s="62">
        <f t="shared" ref="U1435:U1444" si="1221">(P1405)</f>
        <v>0.70978203262738981</v>
      </c>
      <c r="V1435" s="62">
        <f t="shared" ref="V1435:V1444" si="1222">(Q1405)</f>
        <v>3.7492888287516284E-3</v>
      </c>
      <c r="W1435" s="43"/>
      <c r="X1435" s="43"/>
      <c r="Y1435" s="74">
        <f>((J1435 - O1435)^2 + (K1435 - P1435)^2 + (L1435 - Q1435)^2) * T1435</f>
        <v>431644.98993620841</v>
      </c>
      <c r="Z1435" s="74">
        <f>((J1435 -O1436)^2 + (K1435 - P1436)^2 + (L1435 - Q1436)^2) * U1435</f>
        <v>3776649.9391657915</v>
      </c>
      <c r="AA1435" s="75">
        <f>((J1435 -O1437)^2 + (K1435 - P1437)^2 + (L1435 - Q1437)^2) * V1435</f>
        <v>274478.03573219921</v>
      </c>
      <c r="AB1435" s="76">
        <f>SUM(Y1435:AA1435)</f>
        <v>4482772.9648341993</v>
      </c>
      <c r="AC1435" s="43"/>
      <c r="AD1435" s="63" t="s">
        <v>228</v>
      </c>
      <c r="AE1435" s="102">
        <f>(AB1445)</f>
        <v>94281682.317356154</v>
      </c>
      <c r="AF1435" s="42"/>
    </row>
    <row r="1436" spans="9:32" ht="16.5" thickTop="1" thickBot="1" x14ac:dyDescent="0.3">
      <c r="I1436" s="43"/>
      <c r="J1436" s="100">
        <f t="shared" ref="J1436:L1436" si="1223">(J1314)</f>
        <v>4000</v>
      </c>
      <c r="K1436" s="100">
        <f t="shared" si="1223"/>
        <v>3000</v>
      </c>
      <c r="L1436" s="100">
        <f t="shared" si="1223"/>
        <v>1</v>
      </c>
      <c r="M1436" s="43"/>
      <c r="N1436" s="63" t="s">
        <v>76</v>
      </c>
      <c r="O1436" s="101">
        <f t="shared" ref="O1436:P1436" si="1224">(O1426)</f>
        <v>7713.8240703009842</v>
      </c>
      <c r="P1436" s="101">
        <f t="shared" si="1224"/>
        <v>2711.1220898373786</v>
      </c>
      <c r="Q1436" s="101">
        <f>(Q1426)</f>
        <v>1.0027301610940744</v>
      </c>
      <c r="R1436" s="43"/>
      <c r="S1436" s="43"/>
      <c r="T1436" s="62">
        <f t="shared" ref="T1436:T1444" si="1225">(O1406)</f>
        <v>0.20221128170396532</v>
      </c>
      <c r="U1436" s="62">
        <f t="shared" si="1221"/>
        <v>9.2132913250564247E-2</v>
      </c>
      <c r="V1436" s="62">
        <f t="shared" si="1222"/>
        <v>6.0903760608251853E-2</v>
      </c>
      <c r="W1436" s="43"/>
      <c r="X1436" s="43"/>
      <c r="Y1436" s="74">
        <f>((J1436-O1435)^2 + (K1436-P1435)^2 + (L1436-Q1435)^2) * T1436</f>
        <v>1894142.4948405011</v>
      </c>
      <c r="Z1436" s="74">
        <f>((J1436 -O1436)^2 + (K1436 - P1436)^2 + (L1436 - Q1436)^2) * U1436</f>
        <v>1278430.7460828167</v>
      </c>
      <c r="AA1436" s="75">
        <f>((J1436 -O1437)^2 + (K1436 - P1437)^2 + (L1436 - Q1437)^2) * V1436</f>
        <v>1039438.3156481078</v>
      </c>
      <c r="AB1436" s="76">
        <f t="shared" ref="AB1436:AB1444" si="1226">SUM(Y1436:AA1436)</f>
        <v>4212011.5565714259</v>
      </c>
      <c r="AC1436" s="43"/>
      <c r="AD1436" s="63" t="s">
        <v>227</v>
      </c>
      <c r="AE1436" s="124">
        <f>(AE1434-AE1435)</f>
        <v>-1539.2816440314054</v>
      </c>
      <c r="AF1436" s="42"/>
    </row>
    <row r="1437" spans="9:32" ht="16.5" thickTop="1" thickBot="1" x14ac:dyDescent="0.3">
      <c r="I1437" s="43"/>
      <c r="J1437" s="100">
        <f t="shared" ref="J1437:L1437" si="1227">(J1315)</f>
        <v>5000</v>
      </c>
      <c r="K1437" s="100">
        <f t="shared" si="1227"/>
        <v>2000</v>
      </c>
      <c r="L1437" s="100">
        <f t="shared" si="1227"/>
        <v>1</v>
      </c>
      <c r="M1437" s="43"/>
      <c r="N1437" s="63" t="s">
        <v>77</v>
      </c>
      <c r="O1437" s="101">
        <f t="shared" ref="O1437:Q1437" si="1228">(O1427)</f>
        <v>1.274476394925661</v>
      </c>
      <c r="P1437" s="101">
        <f t="shared" si="1228"/>
        <v>1962.1691223888424</v>
      </c>
      <c r="Q1437" s="101">
        <f t="shared" si="1228"/>
        <v>1.0626883336352058</v>
      </c>
      <c r="R1437" s="43"/>
      <c r="S1437" s="43"/>
      <c r="T1437" s="62">
        <f t="shared" si="1225"/>
        <v>0.22281452307993441</v>
      </c>
      <c r="U1437" s="62">
        <f t="shared" si="1221"/>
        <v>0.16120514653143145</v>
      </c>
      <c r="V1437" s="62">
        <f t="shared" si="1222"/>
        <v>1.5993158526057951E-2</v>
      </c>
      <c r="W1437" s="43"/>
      <c r="X1437" s="43"/>
      <c r="Y1437" s="74">
        <f>((J1437 - O1435)^2 + (K1437 - P1435)^2 + (L1437 -Q1435)^2) * T1437</f>
        <v>1492048.320865728</v>
      </c>
      <c r="Z1437" s="74">
        <f>((J1437 -O1436)^2 + (K1437 - P1436)^2 + (L1437 - Q1436)^2) * U1437</f>
        <v>1268770.8626060104</v>
      </c>
      <c r="AA1437" s="75">
        <f>((J1437 -O1437)^2 + (K1437 - P1437)^2 + (L1437 - Q1437)^2) * V1437</f>
        <v>399648.04917507496</v>
      </c>
      <c r="AB1437" s="76">
        <f t="shared" si="1226"/>
        <v>3160467.2326468132</v>
      </c>
      <c r="AC1437" s="43"/>
      <c r="AD1437" s="43"/>
      <c r="AE1437" s="43"/>
      <c r="AF1437" s="43"/>
    </row>
    <row r="1438" spans="9:32" ht="16.5" thickTop="1" thickBot="1" x14ac:dyDescent="0.3">
      <c r="I1438" s="43"/>
      <c r="J1438" s="100">
        <f t="shared" ref="J1438:L1438" si="1229">(J1316)</f>
        <v>2000</v>
      </c>
      <c r="K1438" s="100">
        <f t="shared" si="1229"/>
        <v>1000</v>
      </c>
      <c r="L1438" s="100">
        <f t="shared" si="1229"/>
        <v>1</v>
      </c>
      <c r="M1438" s="43"/>
      <c r="N1438" s="43"/>
      <c r="O1438" s="55"/>
      <c r="P1438" s="55"/>
      <c r="Q1438" s="55"/>
      <c r="R1438" s="43"/>
      <c r="S1438" s="43"/>
      <c r="T1438" s="62">
        <f t="shared" si="1225"/>
        <v>0.36918374992662489</v>
      </c>
      <c r="U1438" s="62">
        <f t="shared" si="1221"/>
        <v>2.2731072802846292E-3</v>
      </c>
      <c r="V1438" s="62">
        <f t="shared" si="1222"/>
        <v>0.11883046919022375</v>
      </c>
      <c r="W1438" s="43"/>
      <c r="X1438" s="43"/>
      <c r="Y1438" s="74">
        <f>((J1438-O1435)^2 + (K1438-P1435)^2 + (L1438-Q1435)^2) * T1438</f>
        <v>1030138.4106109837</v>
      </c>
      <c r="Z1438" s="74">
        <f>((J1438 -O1436)^2 + (K1438 - P1436)^2 + (L1438 - Q1436)^2) * U1438</f>
        <v>80867.437936569506</v>
      </c>
      <c r="AA1438" s="75">
        <f>((J1438 -O1437)^2 + (K1438 - P1437)^2 + (L1438 - Q1437)^2) * V1438</f>
        <v>584725.89828099846</v>
      </c>
      <c r="AB1438" s="76">
        <f t="shared" si="1226"/>
        <v>1695731.7468285516</v>
      </c>
      <c r="AC1438" s="43"/>
      <c r="AD1438" s="43"/>
      <c r="AE1438" s="43"/>
      <c r="AF1438" s="43"/>
    </row>
    <row r="1439" spans="9:32" ht="16.5" thickTop="1" thickBot="1" x14ac:dyDescent="0.3">
      <c r="I1439" s="43"/>
      <c r="J1439" s="100">
        <f t="shared" ref="J1439:L1439" si="1230">(J1317)</f>
        <v>500</v>
      </c>
      <c r="K1439" s="100">
        <f t="shared" si="1230"/>
        <v>2000</v>
      </c>
      <c r="L1439" s="100">
        <f t="shared" si="1230"/>
        <v>1</v>
      </c>
      <c r="M1439" s="43"/>
      <c r="N1439" s="43"/>
      <c r="O1439" s="55"/>
      <c r="P1439" s="55"/>
      <c r="Q1439" s="55"/>
      <c r="R1439" s="43"/>
      <c r="S1439" s="43"/>
      <c r="T1439" s="62">
        <f t="shared" si="1225"/>
        <v>4.0919683225154737E-4</v>
      </c>
      <c r="U1439" s="62">
        <f t="shared" si="1221"/>
        <v>2.1552909751469897E-5</v>
      </c>
      <c r="V1439" s="62">
        <f t="shared" si="1222"/>
        <v>0.95087632219140572</v>
      </c>
      <c r="W1439" s="43"/>
      <c r="X1439" s="43"/>
      <c r="Y1439" s="74">
        <f>((J1439 - O1435)^2 + (K1439 -P1435)^2 + (L1439 - Q1435)^2) * T1439</f>
        <v>4933.5551921239503</v>
      </c>
      <c r="Z1439" s="74">
        <f>((J1439 -O1436)^2 + (K1439 - P1436)^2 + (L1439 - Q1436)^2) * U1439</f>
        <v>1132.4966157637077</v>
      </c>
      <c r="AA1439" s="75">
        <f>((J1439 -O1437)^2 + (K1439 - P1437)^2 + (L1439 - Q1437)^AA1971) * V1439</f>
        <v>237870.57720249033</v>
      </c>
      <c r="AB1439" s="76">
        <f t="shared" si="1226"/>
        <v>243936.62901037798</v>
      </c>
      <c r="AC1439" s="43"/>
      <c r="AD1439" s="152" t="s">
        <v>84</v>
      </c>
      <c r="AE1439" s="153"/>
      <c r="AF1439" s="154"/>
    </row>
    <row r="1440" spans="9:32" ht="16.5" thickTop="1" thickBot="1" x14ac:dyDescent="0.3">
      <c r="I1440" s="43"/>
      <c r="J1440" s="100">
        <f t="shared" ref="J1440:L1440" si="1231">(J1318)</f>
        <v>8000</v>
      </c>
      <c r="K1440" s="100">
        <f t="shared" si="1231"/>
        <v>2000</v>
      </c>
      <c r="L1440" s="100">
        <f t="shared" si="1231"/>
        <v>1</v>
      </c>
      <c r="M1440" s="43"/>
      <c r="N1440" s="43"/>
      <c r="O1440" s="55"/>
      <c r="P1440" s="55"/>
      <c r="Q1440" s="55"/>
      <c r="R1440" s="43"/>
      <c r="S1440" s="43"/>
      <c r="T1440" s="62">
        <f t="shared" si="1225"/>
        <v>4.9381895029765527E-4</v>
      </c>
      <c r="U1440" s="62">
        <f t="shared" si="1221"/>
        <v>0.9387286544818112</v>
      </c>
      <c r="V1440" s="62">
        <f t="shared" si="1222"/>
        <v>7.9171899300244087E-5</v>
      </c>
      <c r="W1440" s="43"/>
      <c r="X1440" s="43"/>
      <c r="Y1440" s="74">
        <f>((J1440-O1435)^2 + (K1440-P1435)^2 + (L1440-Q1435)^2) * T1440</f>
        <v>12653.038454603389</v>
      </c>
      <c r="Z1440" s="74">
        <f>((J1440 -O1436)^2 + (K1440 - P1436)^2 + (L1440 - Q1436)^2) * U1440</f>
        <v>551588.7804848497</v>
      </c>
      <c r="AA1440" s="75">
        <f>((J1440 -O1437)^2 + (K1440 - P1437)^2 + (L1440 - Q1437)^2) * V1440</f>
        <v>5065.5005495228879</v>
      </c>
      <c r="AB1440" s="76">
        <f t="shared" si="1226"/>
        <v>569307.31948897603</v>
      </c>
      <c r="AC1440" s="43"/>
      <c r="AD1440" s="152" t="s">
        <v>85</v>
      </c>
      <c r="AE1440" s="153"/>
      <c r="AF1440" s="154"/>
    </row>
    <row r="1441" spans="9:32" ht="16.5" thickTop="1" thickBot="1" x14ac:dyDescent="0.3">
      <c r="I1441" s="43"/>
      <c r="J1441" s="100">
        <f t="shared" ref="J1441:L1441" si="1232">(J1319)</f>
        <v>3000</v>
      </c>
      <c r="K1441" s="100">
        <f t="shared" si="1232"/>
        <v>2000</v>
      </c>
      <c r="L1441" s="100">
        <f t="shared" si="1232"/>
        <v>2</v>
      </c>
      <c r="M1441" s="43"/>
      <c r="N1441" s="43"/>
      <c r="O1441" s="55"/>
      <c r="P1441" s="55"/>
      <c r="Q1441" s="55"/>
      <c r="R1441" s="43"/>
      <c r="S1441" s="43"/>
      <c r="T1441" s="62">
        <f t="shared" si="1225"/>
        <v>0.37498394187601553</v>
      </c>
      <c r="U1441" s="62">
        <f t="shared" si="1221"/>
        <v>1.2080204065470159E-2</v>
      </c>
      <c r="V1441" s="62">
        <f t="shared" si="1222"/>
        <v>7.7134338501753288E-2</v>
      </c>
      <c r="W1441" s="43"/>
      <c r="X1441" s="43"/>
      <c r="Y1441" s="74">
        <f>((J1441 - O1435)^2 + (K1441 - P1435)^2 + (L1441 - Q1435)^2) * T1441</f>
        <v>1529459.0776744375</v>
      </c>
      <c r="Z1441" s="74">
        <f>((J1441 -O1436)^2 + (K1441 - P1436)^2 + (L1441 - Q1436)^2) * U1441</f>
        <v>274532.70004015835</v>
      </c>
      <c r="AA1441" s="75">
        <f>((J1441 -O1437)^2 + (K1441 - P1437)^2 + (L1441 - Q1437)^2) * V1441</f>
        <v>693729.79696909466</v>
      </c>
      <c r="AB1441" s="76">
        <f t="shared" si="1226"/>
        <v>2497721.5746836904</v>
      </c>
      <c r="AC1441" s="43"/>
      <c r="AD1441" s="43"/>
      <c r="AE1441" s="43"/>
      <c r="AF1441" s="43"/>
    </row>
    <row r="1442" spans="9:32" ht="16.5" thickTop="1" thickBot="1" x14ac:dyDescent="0.3">
      <c r="I1442" s="43"/>
      <c r="J1442" s="100">
        <f t="shared" ref="J1442:L1442" si="1233">(J1320)</f>
        <v>7000</v>
      </c>
      <c r="K1442" s="100">
        <f t="shared" si="1233"/>
        <v>3000</v>
      </c>
      <c r="L1442" s="100">
        <f t="shared" si="1233"/>
        <v>1</v>
      </c>
      <c r="M1442" s="43"/>
      <c r="N1442" s="43"/>
      <c r="O1442" s="55"/>
      <c r="P1442" s="55"/>
      <c r="Q1442" s="55"/>
      <c r="R1442" s="43"/>
      <c r="S1442" s="43"/>
      <c r="T1442" s="62">
        <f t="shared" si="1225"/>
        <v>6.5644913345079819E-4</v>
      </c>
      <c r="U1442" s="62">
        <f t="shared" si="1221"/>
        <v>0.92731170616816705</v>
      </c>
      <c r="V1442" s="62">
        <f t="shared" si="1222"/>
        <v>1.3015352380336395E-4</v>
      </c>
      <c r="W1442" s="43"/>
      <c r="X1442" s="43"/>
      <c r="Y1442" s="74">
        <f>((J1442-O1435)^2 + (K1442-P1435)^2 + (L1442-Q1435)^2) * T1442</f>
        <v>14634.617751654539</v>
      </c>
      <c r="Z1442" s="74">
        <f>((J1442 -O1436)^2 + (K1442 - P1436)^2 + (L1442 - Q1436)^2) * U1442</f>
        <v>549891.43733168661</v>
      </c>
      <c r="AA1442" s="75">
        <f>((J1442 -O1437)^2 + (K1442 - P1437)^2 + (L1442 - Q1437)^2) * V1442</f>
        <v>6515.3880323414169</v>
      </c>
      <c r="AB1442" s="76">
        <f t="shared" si="1226"/>
        <v>571041.44311568257</v>
      </c>
      <c r="AC1442" s="43"/>
      <c r="AD1442" s="43"/>
      <c r="AE1442" s="43"/>
      <c r="AF1442" s="43"/>
    </row>
    <row r="1443" spans="9:32" ht="16.5" thickTop="1" thickBot="1" x14ac:dyDescent="0.3">
      <c r="I1443" s="43"/>
      <c r="J1443" s="100">
        <f t="shared" ref="J1443:L1443" si="1234">(J1321)</f>
        <v>7000</v>
      </c>
      <c r="K1443" s="100">
        <f t="shared" si="1234"/>
        <v>2000</v>
      </c>
      <c r="L1443" s="100">
        <f t="shared" si="1234"/>
        <v>1</v>
      </c>
      <c r="M1443" s="43"/>
      <c r="N1443" s="43"/>
      <c r="O1443" s="55"/>
      <c r="P1443" s="55"/>
      <c r="Q1443" s="55"/>
      <c r="R1443" s="43"/>
      <c r="S1443" s="43"/>
      <c r="T1443" s="62">
        <f t="shared" si="1225"/>
        <v>2.9528721664751371E-3</v>
      </c>
      <c r="U1443" s="62">
        <f t="shared" si="1221"/>
        <v>0.85832078759102259</v>
      </c>
      <c r="V1443" s="62">
        <f t="shared" si="1222"/>
        <v>3.6877929103865711E-4</v>
      </c>
      <c r="W1443" s="43"/>
      <c r="X1443" s="43"/>
      <c r="Y1443" s="74">
        <f>((J1443 - O1435)^2 + (K1443 - P1435)^2 + (L1443 - Q1435)^2) * T1443</f>
        <v>51126.055250097772</v>
      </c>
      <c r="Z1443" s="74">
        <f>((J1443 -O1436)^2 + (K1443 - P1436)^2 + (L1443 - Q1436)^2) * U1443</f>
        <v>871401.10715380649</v>
      </c>
      <c r="AA1443" s="75">
        <f>((J1443 -O1437)^2 + (K1443 - P1437)^2 + (L1443 - Q1437)^2) * V1443</f>
        <v>18064.133642141645</v>
      </c>
      <c r="AB1443" s="76">
        <f t="shared" si="1226"/>
        <v>940591.29604604584</v>
      </c>
      <c r="AC1443" s="43"/>
      <c r="AD1443" s="155" t="s">
        <v>86</v>
      </c>
      <c r="AE1443" s="155"/>
      <c r="AF1443" s="43"/>
    </row>
    <row r="1444" spans="9:32" ht="16.5" thickTop="1" thickBot="1" x14ac:dyDescent="0.3">
      <c r="I1444" s="43"/>
      <c r="J1444" s="100">
        <f t="shared" ref="J1444:L1444" si="1235">(J1322)</f>
        <v>10000</v>
      </c>
      <c r="K1444" s="100">
        <f t="shared" si="1235"/>
        <v>2000</v>
      </c>
      <c r="L1444" s="100">
        <f t="shared" si="1235"/>
        <v>1</v>
      </c>
      <c r="M1444" s="43"/>
      <c r="N1444" s="43"/>
      <c r="O1444" s="55"/>
      <c r="P1444" s="55"/>
      <c r="Q1444" s="55"/>
      <c r="R1444" s="43"/>
      <c r="S1444" s="43"/>
      <c r="T1444" s="62">
        <f t="shared" si="1225"/>
        <v>1.0208696140242949E-2</v>
      </c>
      <c r="U1444" s="62">
        <f t="shared" si="1221"/>
        <v>0.72286597163678779</v>
      </c>
      <c r="V1444" s="62">
        <f t="shared" si="1222"/>
        <v>2.3762365979512643E-3</v>
      </c>
      <c r="W1444" s="43"/>
      <c r="X1444" s="43"/>
      <c r="Y1444" s="74">
        <f>((J1444-O1435)^2 + (K1444-P1435)^2 + (L1444-Q1435)^2) * T1444</f>
        <v>492472.28571226395</v>
      </c>
      <c r="Z1444" s="74">
        <f t="shared" ref="Z1444" si="1236">((J1444 -O1445)^2 + (K1444 - P1445)^2 + (L1444 - Q1445)^2) * U1444</f>
        <v>75178061.773091897</v>
      </c>
      <c r="AA1444" s="75">
        <f>((J1444 -O1437)^2 + (K1444 - P1437)^2 + (L1444 - Q1437)^2) * V1444</f>
        <v>237566.49532623318</v>
      </c>
      <c r="AB1444" s="76">
        <f t="shared" si="1226"/>
        <v>75908100.55413039</v>
      </c>
      <c r="AC1444" s="43"/>
      <c r="AD1444" s="155"/>
      <c r="AE1444" s="155"/>
      <c r="AF1444" s="43"/>
    </row>
    <row r="1445" spans="9:32" ht="16.5" thickTop="1" thickBot="1" x14ac:dyDescent="0.3"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  <c r="AA1445" s="72" t="s">
        <v>55</v>
      </c>
      <c r="AB1445" s="73">
        <f>SUM(AB1435:AB1444)</f>
        <v>94281682.317356154</v>
      </c>
      <c r="AC1445" s="43"/>
      <c r="AD1445" s="155"/>
      <c r="AE1445" s="155"/>
      <c r="AF1445" s="43"/>
    </row>
    <row r="1446" spans="9:32" ht="15.75" thickTop="1" x14ac:dyDescent="0.25">
      <c r="I1446" s="43"/>
      <c r="J1446" s="43"/>
      <c r="K1446" s="43"/>
      <c r="L1446" s="43"/>
      <c r="M1446" s="156" t="s">
        <v>78</v>
      </c>
      <c r="N1446" s="157"/>
      <c r="O1446" s="157"/>
      <c r="P1446" s="157"/>
      <c r="Q1446" s="157"/>
      <c r="R1446" s="157"/>
      <c r="S1446" s="157"/>
      <c r="T1446" s="158"/>
      <c r="U1446" s="43"/>
      <c r="V1446" s="43"/>
      <c r="W1446" s="43"/>
      <c r="X1446" s="43"/>
      <c r="Y1446" s="43"/>
      <c r="Z1446" s="43"/>
      <c r="AA1446" s="43"/>
      <c r="AB1446" s="43"/>
      <c r="AC1446" s="43"/>
      <c r="AD1446" s="162" t="s">
        <v>87</v>
      </c>
      <c r="AE1446" s="162"/>
      <c r="AF1446" s="43"/>
    </row>
    <row r="1447" spans="9:32" ht="15.75" thickBot="1" x14ac:dyDescent="0.3">
      <c r="I1447" s="43"/>
      <c r="J1447" s="43"/>
      <c r="K1447" s="43"/>
      <c r="L1447" s="43"/>
      <c r="M1447" s="159"/>
      <c r="N1447" s="160"/>
      <c r="O1447" s="160"/>
      <c r="P1447" s="160"/>
      <c r="Q1447" s="160"/>
      <c r="R1447" s="160"/>
      <c r="S1447" s="160"/>
      <c r="T1447" s="161"/>
      <c r="U1447" s="43"/>
      <c r="V1447" s="43"/>
      <c r="W1447" s="43"/>
      <c r="X1447" s="43"/>
      <c r="Y1447" s="43"/>
      <c r="Z1447" s="43"/>
      <c r="AA1447" s="43"/>
      <c r="AB1447" s="43"/>
      <c r="AC1447" s="43"/>
      <c r="AD1447" s="155" t="s">
        <v>88</v>
      </c>
      <c r="AE1447" s="155"/>
      <c r="AF1447" s="43"/>
    </row>
    <row r="1448" spans="9:32" ht="15.75" thickTop="1" x14ac:dyDescent="0.25"/>
    <row r="1451" spans="9:32" x14ac:dyDescent="0.25">
      <c r="I1451" s="83" t="s">
        <v>229</v>
      </c>
      <c r="J1451" s="83"/>
      <c r="K1451" s="78"/>
      <c r="L1451" s="78"/>
      <c r="M1451" s="78"/>
      <c r="N1451" s="78"/>
      <c r="O1451" s="78"/>
      <c r="P1451" s="78"/>
      <c r="Q1451" s="78"/>
      <c r="R1451" s="78"/>
      <c r="S1451" s="78"/>
      <c r="T1451" s="78"/>
      <c r="U1451" s="78"/>
      <c r="V1451" s="78"/>
      <c r="W1451" s="78"/>
      <c r="X1451" s="78"/>
      <c r="Y1451" s="78"/>
      <c r="Z1451" s="78"/>
      <c r="AA1451" s="78"/>
    </row>
    <row r="1452" spans="9:32" x14ac:dyDescent="0.25">
      <c r="I1452" s="83" t="s">
        <v>79</v>
      </c>
      <c r="J1452" s="83"/>
      <c r="K1452" s="78"/>
      <c r="L1452" s="78"/>
      <c r="M1452" s="78"/>
      <c r="N1452" s="78"/>
      <c r="O1452" s="78"/>
      <c r="P1452" s="78"/>
      <c r="Q1452" s="78"/>
      <c r="R1452" s="78"/>
      <c r="S1452" s="78"/>
      <c r="T1452" s="78"/>
      <c r="U1452" s="78"/>
      <c r="V1452" s="78"/>
      <c r="W1452" s="78"/>
      <c r="X1452" s="78"/>
      <c r="Y1452" s="78"/>
      <c r="Z1452" s="78"/>
      <c r="AA1452" s="78"/>
    </row>
    <row r="1453" spans="9:32" x14ac:dyDescent="0.25">
      <c r="I1453" s="115" t="s">
        <v>230</v>
      </c>
      <c r="J1453" s="78"/>
      <c r="K1453" s="78"/>
      <c r="L1453" s="78"/>
      <c r="M1453" s="78"/>
      <c r="N1453" s="78"/>
      <c r="O1453" s="78"/>
      <c r="P1453" s="78"/>
      <c r="Q1453" s="78"/>
      <c r="R1453" s="78"/>
      <c r="S1453" s="78"/>
      <c r="T1453" s="78"/>
      <c r="U1453" s="78"/>
      <c r="V1453" s="78"/>
      <c r="W1453" s="78"/>
      <c r="X1453" s="78"/>
      <c r="Y1453" s="78"/>
      <c r="Z1453" s="78"/>
      <c r="AA1453" s="78"/>
    </row>
    <row r="1454" spans="9:32" x14ac:dyDescent="0.25">
      <c r="I1454" s="78"/>
      <c r="J1454" s="78"/>
      <c r="K1454" s="78"/>
      <c r="L1454" s="78"/>
      <c r="M1454" s="78"/>
      <c r="N1454" s="78"/>
      <c r="O1454" s="78"/>
      <c r="P1454" s="78"/>
      <c r="Q1454" s="78"/>
      <c r="R1454" s="78"/>
      <c r="S1454" s="78"/>
      <c r="T1454" s="78"/>
      <c r="U1454" s="78"/>
      <c r="V1454" s="78"/>
      <c r="W1454" s="78"/>
      <c r="X1454" s="78"/>
      <c r="Y1454" s="78"/>
      <c r="Z1454" s="78"/>
      <c r="AA1454" s="78"/>
    </row>
    <row r="1455" spans="9:32" x14ac:dyDescent="0.25">
      <c r="I1455" s="78"/>
      <c r="J1455" s="172" t="s">
        <v>47</v>
      </c>
      <c r="K1455" s="173"/>
      <c r="L1455" s="174"/>
      <c r="M1455" s="78"/>
      <c r="N1455" s="78"/>
      <c r="O1455" s="172" t="s">
        <v>72</v>
      </c>
      <c r="P1455" s="173"/>
      <c r="Q1455" s="174"/>
      <c r="R1455" s="78"/>
      <c r="S1455" s="78"/>
      <c r="T1455" s="172" t="s">
        <v>90</v>
      </c>
      <c r="U1455" s="173"/>
      <c r="V1455" s="174"/>
      <c r="W1455" s="88"/>
      <c r="X1455" s="78"/>
      <c r="Y1455" s="172" t="s">
        <v>92</v>
      </c>
      <c r="Z1455" s="173"/>
      <c r="AA1455" s="174"/>
    </row>
    <row r="1456" spans="9:32" x14ac:dyDescent="0.25">
      <c r="I1456" s="78"/>
      <c r="J1456" s="89" t="s">
        <v>48</v>
      </c>
      <c r="K1456" s="89" t="s">
        <v>49</v>
      </c>
      <c r="L1456" s="89" t="s">
        <v>50</v>
      </c>
      <c r="M1456" s="78"/>
      <c r="N1456" s="78"/>
      <c r="O1456" s="79"/>
      <c r="P1456" s="79"/>
      <c r="Q1456" s="79"/>
      <c r="R1456" s="78"/>
      <c r="S1456" s="78"/>
      <c r="T1456" s="87" t="s">
        <v>75</v>
      </c>
      <c r="U1456" s="87" t="s">
        <v>76</v>
      </c>
      <c r="V1456" s="87" t="s">
        <v>77</v>
      </c>
      <c r="W1456" s="87" t="s">
        <v>91</v>
      </c>
      <c r="X1456" s="78"/>
      <c r="Y1456" s="87" t="s">
        <v>93</v>
      </c>
      <c r="Z1456" s="87" t="s">
        <v>94</v>
      </c>
      <c r="AA1456" s="87" t="s">
        <v>95</v>
      </c>
    </row>
    <row r="1457" spans="9:27" x14ac:dyDescent="0.25">
      <c r="I1457" s="78"/>
      <c r="J1457" s="79">
        <f>(J1385)</f>
        <v>8000</v>
      </c>
      <c r="K1457" s="79">
        <f t="shared" ref="K1457:L1457" si="1237">(K1385)</f>
        <v>5000</v>
      </c>
      <c r="L1457" s="79">
        <f t="shared" si="1237"/>
        <v>1</v>
      </c>
      <c r="M1457" s="78"/>
      <c r="N1457" s="78"/>
      <c r="O1457" s="116">
        <f>(O1435)</f>
        <v>3345.5900639304105</v>
      </c>
      <c r="P1457" s="116">
        <f t="shared" ref="P1457:Q1457" si="1238">(P1435)</f>
        <v>10.201945548083453</v>
      </c>
      <c r="Q1457" s="116">
        <f t="shared" si="1238"/>
        <v>0.15371272744293835</v>
      </c>
      <c r="R1457" s="78"/>
      <c r="S1457" s="78"/>
      <c r="T1457" s="117">
        <f>((J1457-O1457)^2 + (K1457-P1457)^2 + (L1457-Q1457)^2) ^ (-1/(2-1))</f>
        <v>2.1476917260979481E-8</v>
      </c>
      <c r="U1457" s="117">
        <f>((J1457-O1458)^2 + (K1457-P1458)^2 + (L1457-Q1458)^2) ^ (-1/(2-1))</f>
        <v>1.8793958774589805E-7</v>
      </c>
      <c r="V1457" s="117">
        <f>((J1457-O1459)^2 + (K1457-P1459)^2 + (L1457-Q1459)^2) ^ (-1/(2-1))</f>
        <v>1.365970438672808E-8</v>
      </c>
      <c r="W1457" s="117">
        <f>SUM(T1457:V1457)</f>
        <v>2.2307620939360559E-7</v>
      </c>
      <c r="X1457" s="78"/>
      <c r="Y1457" s="122">
        <f>(T1457/W1457)</f>
        <v>9.6276144010877696E-2</v>
      </c>
      <c r="Z1457" s="122">
        <f>(U1457/W1457)</f>
        <v>0.84249050249141122</v>
      </c>
      <c r="AA1457" s="123">
        <f>(V1457/W1457)</f>
        <v>6.1233353497711134E-2</v>
      </c>
    </row>
    <row r="1458" spans="9:27" x14ac:dyDescent="0.25">
      <c r="I1458" s="78"/>
      <c r="J1458" s="79">
        <f t="shared" ref="J1458:L1458" si="1239">(J1386)</f>
        <v>4000</v>
      </c>
      <c r="K1458" s="79">
        <f t="shared" si="1239"/>
        <v>3000</v>
      </c>
      <c r="L1458" s="79">
        <f t="shared" si="1239"/>
        <v>1</v>
      </c>
      <c r="M1458" s="78"/>
      <c r="N1458" s="78"/>
      <c r="O1458" s="116">
        <f t="shared" ref="O1458:Q1458" si="1240">(O1436)</f>
        <v>7713.8240703009842</v>
      </c>
      <c r="P1458" s="116">
        <f t="shared" si="1240"/>
        <v>2711.1220898373786</v>
      </c>
      <c r="Q1458" s="116">
        <f t="shared" si="1240"/>
        <v>1.0027301610940744</v>
      </c>
      <c r="R1458" s="78"/>
      <c r="S1458" s="78"/>
      <c r="T1458" s="117">
        <f>((J1458-O1457)^2 + (K1458-P1457)^2 + (L1458-Q1457)^2) ^ (-1/(2-1))</f>
        <v>1.067561085054442E-7</v>
      </c>
      <c r="U1458" s="117">
        <f>((J1458-O1458)^2 + (K1458-P1458)^2 + (L1458-Q1458)^2) ^ (-1/(2-1))</f>
        <v>7.206719138511385E-8</v>
      </c>
      <c r="V1458" s="117">
        <f>((J1458-O1459)^2 + (K1458-P1459)^2 + (L1458-Q1459)^2) ^ (-1/(2-1))</f>
        <v>5.8592953224239481E-8</v>
      </c>
      <c r="W1458" s="117">
        <f t="shared" ref="W1458:W1466" si="1241">SUM(T1458:V1458)</f>
        <v>2.3741625311479756E-7</v>
      </c>
      <c r="X1458" s="78"/>
      <c r="Y1458" s="122">
        <f t="shared" ref="Y1458:Y1466" si="1242">(T1458/W1458)</f>
        <v>0.4496579619333162</v>
      </c>
      <c r="Z1458" s="122">
        <f t="shared" ref="Z1458:Z1466" si="1243">(U1458/W1458)</f>
        <v>0.30354784240600113</v>
      </c>
      <c r="AA1458" s="123">
        <f t="shared" ref="AA1458:AA1466" si="1244">(V1458/W1458)</f>
        <v>0.24679419566068256</v>
      </c>
    </row>
    <row r="1459" spans="9:27" x14ac:dyDescent="0.25">
      <c r="I1459" s="78"/>
      <c r="J1459" s="79">
        <f t="shared" ref="J1459:L1459" si="1245">(J1387)</f>
        <v>5000</v>
      </c>
      <c r="K1459" s="79">
        <f t="shared" si="1245"/>
        <v>2000</v>
      </c>
      <c r="L1459" s="79">
        <f t="shared" si="1245"/>
        <v>1</v>
      </c>
      <c r="M1459" s="78"/>
      <c r="N1459" s="78"/>
      <c r="O1459" s="116">
        <f t="shared" ref="O1459:Q1459" si="1246">(O1437)</f>
        <v>1.274476394925661</v>
      </c>
      <c r="P1459" s="116">
        <f t="shared" si="1246"/>
        <v>1962.1691223888424</v>
      </c>
      <c r="Q1459" s="116">
        <f t="shared" si="1246"/>
        <v>1.0626883336352058</v>
      </c>
      <c r="R1459" s="78"/>
      <c r="S1459" s="78"/>
      <c r="T1459" s="117">
        <f>((J1459-O1457)^2 + (K1459-P1457)^2 + (L1459-Q1457)^2) ^ (-1/(2-1))</f>
        <v>1.4933465623328556E-7</v>
      </c>
      <c r="U1459" s="117">
        <f>((J1459-O1458)^2 + (K1459-P1458)^2 + (L1459-Q1458)^2) ^ (-1/(2-1))</f>
        <v>1.2705615433217138E-7</v>
      </c>
      <c r="V1459" s="117">
        <f>((J1459-O1459)^2 + (K1459-P1459)^2 + (L1459-Q1459)^2) ^ (-1/(2-1))</f>
        <v>4.0018107329861588E-8</v>
      </c>
      <c r="W1459" s="117">
        <f t="shared" si="1241"/>
        <v>3.1640891789531854E-7</v>
      </c>
      <c r="X1459" s="78"/>
      <c r="Y1459" s="122">
        <f t="shared" si="1242"/>
        <v>0.4719672796412514</v>
      </c>
      <c r="Z1459" s="122">
        <f t="shared" si="1243"/>
        <v>0.40155680559612716</v>
      </c>
      <c r="AA1459" s="123">
        <f t="shared" si="1244"/>
        <v>0.12647591476262143</v>
      </c>
    </row>
    <row r="1460" spans="9:27" x14ac:dyDescent="0.25">
      <c r="I1460" s="78"/>
      <c r="J1460" s="79">
        <f t="shared" ref="J1460:L1460" si="1247">(J1388)</f>
        <v>2000</v>
      </c>
      <c r="K1460" s="79">
        <f t="shared" si="1247"/>
        <v>1000</v>
      </c>
      <c r="L1460" s="79">
        <f t="shared" si="1247"/>
        <v>1</v>
      </c>
      <c r="M1460" s="78"/>
      <c r="N1460" s="78"/>
      <c r="O1460" s="81"/>
      <c r="P1460" s="81"/>
      <c r="Q1460" s="81"/>
      <c r="R1460" s="78"/>
      <c r="S1460" s="78"/>
      <c r="T1460" s="117">
        <f>((J1460-O1457)^2 + (K1460-P1457)^2 + (L1460-Q1457)^2) ^ (-1/(2-1))</f>
        <v>3.583826659833594E-7</v>
      </c>
      <c r="U1460" s="117">
        <f>((J1460-O1458)^2 + (K1460-P1458)^2 + (L1460-Q1458)^2) ^ (-1/(2-1))</f>
        <v>2.8109055242576132E-8</v>
      </c>
      <c r="V1460" s="117">
        <f>((J1460-O1459)^2 + (K1460-P1459)^2 + (L1460-Q1459)^2) ^ (-1/(2-1))</f>
        <v>2.0322422786397268E-7</v>
      </c>
      <c r="W1460" s="117">
        <f t="shared" si="1241"/>
        <v>5.8971594908990819E-7</v>
      </c>
      <c r="X1460" s="78"/>
      <c r="Y1460" s="122">
        <f t="shared" si="1242"/>
        <v>0.60772082989520826</v>
      </c>
      <c r="Z1460" s="122">
        <f t="shared" si="1243"/>
        <v>4.7665414655913639E-2</v>
      </c>
      <c r="AA1460" s="123">
        <f t="shared" si="1244"/>
        <v>0.34461375544887812</v>
      </c>
    </row>
    <row r="1461" spans="9:27" x14ac:dyDescent="0.25">
      <c r="I1461" s="78"/>
      <c r="J1461" s="79">
        <f t="shared" ref="J1461:L1461" si="1248">(J1389)</f>
        <v>500</v>
      </c>
      <c r="K1461" s="79">
        <f t="shared" si="1248"/>
        <v>2000</v>
      </c>
      <c r="L1461" s="79">
        <f t="shared" si="1248"/>
        <v>1</v>
      </c>
      <c r="M1461" s="78"/>
      <c r="N1461" s="78"/>
      <c r="O1461" s="78"/>
      <c r="P1461" s="78"/>
      <c r="Q1461" s="78"/>
      <c r="R1461" s="78"/>
      <c r="S1461" s="78"/>
      <c r="T1461" s="117">
        <f>((J1461-O1457)^2 + (K1461-P1457)^2 + (L1461-Q1457)^2) ^ (-1/(2-1))</f>
        <v>8.2941573838030498E-8</v>
      </c>
      <c r="U1461" s="117">
        <f>((J1461-O1458)^2 + (K1461-P1458)^2 + (L1461-Q1458)^2) ^ (-1/(2-1))</f>
        <v>1.9031323759793779E-8</v>
      </c>
      <c r="V1461" s="117">
        <f>((J1461-O1459)^2 + (K1461-P1459)^2 + (L1461-Q1459)^2) ^ (-1/(2-1))</f>
        <v>3.9974683692902453E-6</v>
      </c>
      <c r="W1461" s="117">
        <f t="shared" si="1241"/>
        <v>4.0994412668880696E-6</v>
      </c>
      <c r="X1461" s="78"/>
      <c r="Y1461" s="122">
        <f t="shared" si="1242"/>
        <v>2.0232409354895415E-2</v>
      </c>
      <c r="Z1461" s="122">
        <f t="shared" si="1243"/>
        <v>4.6424189348712548E-3</v>
      </c>
      <c r="AA1461" s="123">
        <f t="shared" si="1244"/>
        <v>0.97512517171023327</v>
      </c>
    </row>
    <row r="1462" spans="9:27" x14ac:dyDescent="0.25">
      <c r="I1462" s="78"/>
      <c r="J1462" s="79">
        <f t="shared" ref="J1462:L1462" si="1249">(J1390)</f>
        <v>8000</v>
      </c>
      <c r="K1462" s="79">
        <f t="shared" si="1249"/>
        <v>2000</v>
      </c>
      <c r="L1462" s="79">
        <f t="shared" si="1249"/>
        <v>1</v>
      </c>
      <c r="M1462" s="78"/>
      <c r="N1462" s="78"/>
      <c r="O1462" s="78"/>
      <c r="P1462" s="78"/>
      <c r="Q1462" s="78"/>
      <c r="R1462" s="78"/>
      <c r="S1462" s="78"/>
      <c r="T1462" s="117">
        <f>((J1462-O1457)^2 + (K1462-P1457)^2 + (L1462-Q1457)^2) ^ (-1/(2-1))</f>
        <v>3.9027696949580963E-8</v>
      </c>
      <c r="U1462" s="117">
        <f>((J1462-O1458)^2 + (K1462-P1458)^2 + (L1462-Q1458)^2) ^ (-1/(2-1))</f>
        <v>1.7018632134915133E-6</v>
      </c>
      <c r="V1462" s="117">
        <f>((J1462-O1459)^2 + (K1462-P1459)^2 + (L1462-Q1459)^2) ^ (-1/(2-1))</f>
        <v>1.5629629989419539E-8</v>
      </c>
      <c r="W1462" s="117">
        <f t="shared" si="1241"/>
        <v>1.7565205404305138E-6</v>
      </c>
      <c r="X1462" s="78"/>
      <c r="Y1462" s="122">
        <f t="shared" si="1242"/>
        <v>2.2218753525088571E-2</v>
      </c>
      <c r="Z1462" s="122">
        <f t="shared" si="1243"/>
        <v>0.96888318372547799</v>
      </c>
      <c r="AA1462" s="123">
        <f t="shared" si="1244"/>
        <v>8.8980627494334909E-3</v>
      </c>
    </row>
    <row r="1463" spans="9:27" x14ac:dyDescent="0.25">
      <c r="I1463" s="78"/>
      <c r="J1463" s="79">
        <f t="shared" ref="J1463:L1463" si="1250">(J1391)</f>
        <v>3000</v>
      </c>
      <c r="K1463" s="79">
        <f t="shared" si="1250"/>
        <v>2000</v>
      </c>
      <c r="L1463" s="79">
        <f t="shared" si="1250"/>
        <v>2</v>
      </c>
      <c r="M1463" s="78"/>
      <c r="N1463" s="78"/>
      <c r="O1463" s="78"/>
      <c r="P1463" s="78"/>
      <c r="Q1463" s="78"/>
      <c r="R1463" s="78"/>
      <c r="S1463" s="78"/>
      <c r="T1463" s="117">
        <f>((J1463-O1457)^2 + (K1463-P1457)^2 + (L1463-Q1457)^2) ^ (-1/(2-1))</f>
        <v>2.4517422358640905E-7</v>
      </c>
      <c r="U1463" s="117">
        <f>((J1463-O1458)^2 + (K1463-P1458)^2 + (L1463-Q1458)^2) ^ (-1/(2-1))</f>
        <v>4.400278751384837E-8</v>
      </c>
      <c r="V1463" s="117">
        <f>((J1463-O1459)^2 + (K1463-P1459)^2 + (L1463-Q1459)^2) ^ (-1/(2-1))</f>
        <v>1.1118787003059865E-7</v>
      </c>
      <c r="W1463" s="117">
        <f t="shared" si="1241"/>
        <v>4.003648811308561E-7</v>
      </c>
      <c r="X1463" s="78"/>
      <c r="Y1463" s="122">
        <f t="shared" si="1242"/>
        <v>0.61237694698370859</v>
      </c>
      <c r="Z1463" s="122">
        <f t="shared" si="1243"/>
        <v>0.10990671157160362</v>
      </c>
      <c r="AA1463" s="123">
        <f t="shared" si="1244"/>
        <v>0.27771634144468771</v>
      </c>
    </row>
    <row r="1464" spans="9:27" x14ac:dyDescent="0.25">
      <c r="I1464" s="78"/>
      <c r="J1464" s="79">
        <f t="shared" ref="J1464:L1464" si="1251">(J1392)</f>
        <v>7000</v>
      </c>
      <c r="K1464" s="79">
        <f t="shared" si="1251"/>
        <v>3000</v>
      </c>
      <c r="L1464" s="79">
        <f t="shared" si="1251"/>
        <v>1</v>
      </c>
      <c r="M1464" s="78"/>
      <c r="N1464" s="78"/>
      <c r="O1464" s="78"/>
      <c r="P1464" s="78"/>
      <c r="Q1464" s="78"/>
      <c r="R1464" s="78"/>
      <c r="S1464" s="78"/>
      <c r="T1464" s="117">
        <f>((J1464-O1457)^2 + (K1464-P1457)^2 + (L1464-Q1457)^2) ^ (-1/(2-1))</f>
        <v>4.4855912507628175E-8</v>
      </c>
      <c r="U1464" s="117">
        <f>((J1464-O1458)^2 + (K1464-P1458)^2 + (L1464-Q1458)^2) ^ (-1/(2-1))</f>
        <v>1.6863541477712189E-6</v>
      </c>
      <c r="V1464" s="117">
        <f>((J1464-O1459)^2 + (K1464-P1459)^2 + (L1464-Q1459)^2) ^ (-1/(2-1))</f>
        <v>1.9976327297361449E-8</v>
      </c>
      <c r="W1464" s="117">
        <f t="shared" si="1241"/>
        <v>1.7511863875762087E-6</v>
      </c>
      <c r="X1464" s="78"/>
      <c r="Y1464" s="122">
        <f t="shared" si="1242"/>
        <v>2.5614584961291632E-2</v>
      </c>
      <c r="Z1464" s="122">
        <f t="shared" si="1243"/>
        <v>0.96297810429264297</v>
      </c>
      <c r="AA1464" s="123">
        <f t="shared" si="1244"/>
        <v>1.1407310746065352E-2</v>
      </c>
    </row>
    <row r="1465" spans="9:27" x14ac:dyDescent="0.25">
      <c r="I1465" s="78"/>
      <c r="J1465" s="79">
        <f t="shared" ref="J1465:L1465" si="1252">(J1393)</f>
        <v>7000</v>
      </c>
      <c r="K1465" s="79">
        <f t="shared" si="1252"/>
        <v>2000</v>
      </c>
      <c r="L1465" s="79">
        <f t="shared" si="1252"/>
        <v>1</v>
      </c>
      <c r="M1465" s="78"/>
      <c r="N1465" s="78"/>
      <c r="O1465" s="78"/>
      <c r="P1465" s="78"/>
      <c r="Q1465" s="78"/>
      <c r="R1465" s="78"/>
      <c r="S1465" s="78"/>
      <c r="T1465" s="117">
        <f>((J1465-O1457)^2 + (K1465-P1457)^2 + (L1465-Q1457)^2) ^ (-1/(2-1))</f>
        <v>5.7756698654537598E-8</v>
      </c>
      <c r="U1465" s="117">
        <f>((J1465-O1458)^2 + (K1465-P1458)^2 + (L1465-Q1458)^2) ^ (-1/(2-1))</f>
        <v>9.8498932414085726E-7</v>
      </c>
      <c r="V1465" s="117">
        <f>((J1465-O1459)^2 + (K1465-P1459)^2 + (L1465-Q1459)^2) ^ (-1/(2-1))</f>
        <v>2.0415000151368203E-8</v>
      </c>
      <c r="W1465" s="117">
        <f t="shared" si="1241"/>
        <v>1.0631610229467631E-6</v>
      </c>
      <c r="X1465" s="78"/>
      <c r="Y1465" s="122">
        <f t="shared" si="1242"/>
        <v>5.4325447799481369E-2</v>
      </c>
      <c r="Z1465" s="122">
        <f t="shared" si="1243"/>
        <v>0.92647238083537209</v>
      </c>
      <c r="AA1465" s="123">
        <f t="shared" si="1244"/>
        <v>1.9202171365146507E-2</v>
      </c>
    </row>
    <row r="1466" spans="9:27" x14ac:dyDescent="0.25">
      <c r="I1466" s="78"/>
      <c r="J1466" s="79">
        <f t="shared" ref="J1466:L1466" si="1253">(J1394)</f>
        <v>10000</v>
      </c>
      <c r="K1466" s="79">
        <f t="shared" si="1253"/>
        <v>2000</v>
      </c>
      <c r="L1466" s="79">
        <f t="shared" si="1253"/>
        <v>1</v>
      </c>
      <c r="M1466" s="78"/>
      <c r="N1466" s="78"/>
      <c r="O1466" s="78"/>
      <c r="P1466" s="78"/>
      <c r="Q1466" s="78"/>
      <c r="R1466" s="78"/>
      <c r="S1466" s="78"/>
      <c r="T1466" s="117">
        <f>((J1466-O1457)^2 + (K1466-P1457)^2 + (L1466-Q1457)^2) ^ (-1/(2-1))</f>
        <v>2.0729483539318532E-8</v>
      </c>
      <c r="U1466" s="117">
        <f>((J1466-O1458)^2 + (K1466-P1458)^2 + (L1466-Q1458)^2) ^ (-1/(2-1))</f>
        <v>1.7445019814402094E-7</v>
      </c>
      <c r="V1466" s="117">
        <f>((J1466-O1459)^2 + (K1466-P1459)^2 + (L1466-Q1459)^2) ^ (-1/(2-1))</f>
        <v>1.0002406251303018E-8</v>
      </c>
      <c r="W1466" s="117">
        <f t="shared" si="1241"/>
        <v>2.0518208793464251E-7</v>
      </c>
      <c r="X1466" s="78"/>
      <c r="Y1466" s="122">
        <f t="shared" si="1242"/>
        <v>0.1010296939074018</v>
      </c>
      <c r="Z1466" s="122">
        <f t="shared" si="1243"/>
        <v>0.85022138092087884</v>
      </c>
      <c r="AA1466" s="123">
        <f t="shared" si="1244"/>
        <v>4.8748925171719304E-2</v>
      </c>
    </row>
    <row r="1467" spans="9:27" x14ac:dyDescent="0.25">
      <c r="I1467" s="78"/>
      <c r="J1467" s="78"/>
      <c r="K1467" s="78"/>
      <c r="L1467" s="78"/>
      <c r="M1467" s="78"/>
      <c r="N1467" s="78"/>
      <c r="O1467" s="78"/>
      <c r="P1467" s="78"/>
      <c r="Q1467" s="78"/>
      <c r="R1467" s="78"/>
      <c r="S1467" s="78"/>
      <c r="T1467" s="78"/>
      <c r="U1467" s="78"/>
      <c r="V1467" s="78"/>
      <c r="W1467" s="78"/>
      <c r="X1467" s="78"/>
      <c r="Y1467" s="78"/>
      <c r="Z1467" s="78"/>
      <c r="AA1467" s="78"/>
    </row>
    <row r="1468" spans="9:27" x14ac:dyDescent="0.25">
      <c r="I1468" s="78"/>
      <c r="J1468" s="78"/>
      <c r="K1468" s="78"/>
      <c r="L1468" s="78"/>
      <c r="M1468" s="78"/>
      <c r="N1468" s="175" t="s">
        <v>109</v>
      </c>
      <c r="O1468" s="176"/>
      <c r="P1468" s="176"/>
      <c r="Q1468" s="176"/>
      <c r="R1468" s="176"/>
      <c r="S1468" s="177"/>
      <c r="T1468" s="78"/>
      <c r="U1468" s="78"/>
      <c r="V1468" s="78"/>
      <c r="W1468" s="78"/>
      <c r="X1468" s="78"/>
      <c r="Y1468" s="78"/>
      <c r="Z1468" s="78"/>
      <c r="AA1468" s="78"/>
    </row>
    <row r="1469" spans="9:27" x14ac:dyDescent="0.25">
      <c r="I1469" s="78"/>
      <c r="J1469" s="78"/>
      <c r="K1469" s="78"/>
      <c r="L1469" s="78"/>
      <c r="M1469" s="78"/>
      <c r="N1469" s="178"/>
      <c r="O1469" s="179"/>
      <c r="P1469" s="179"/>
      <c r="Q1469" s="179"/>
      <c r="R1469" s="179"/>
      <c r="S1469" s="180"/>
      <c r="T1469" s="78"/>
      <c r="U1469" s="78"/>
      <c r="V1469" s="78"/>
      <c r="W1469" s="78"/>
      <c r="X1469" s="78"/>
      <c r="Y1469" s="78"/>
      <c r="Z1469" s="78"/>
      <c r="AA1469" s="78"/>
    </row>
    <row r="1473" spans="9:37" x14ac:dyDescent="0.25">
      <c r="I1473" s="118" t="s">
        <v>231</v>
      </c>
      <c r="J1473" s="90"/>
      <c r="K1473" s="90"/>
      <c r="L1473" s="90"/>
      <c r="M1473" s="90"/>
      <c r="N1473" s="90"/>
      <c r="O1473" s="90"/>
      <c r="P1473" s="90"/>
      <c r="Q1473" s="90"/>
      <c r="R1473" s="90"/>
      <c r="S1473" s="90"/>
      <c r="T1473" s="90"/>
      <c r="U1473" s="90"/>
      <c r="V1473" s="90"/>
      <c r="W1473" s="90"/>
      <c r="X1473" s="90"/>
      <c r="Y1473" s="90"/>
      <c r="Z1473" s="90"/>
      <c r="AA1473" s="90"/>
      <c r="AB1473" s="90"/>
      <c r="AC1473" s="90"/>
      <c r="AD1473" s="90"/>
      <c r="AE1473" s="90"/>
      <c r="AF1473" s="90"/>
      <c r="AG1473" s="90"/>
      <c r="AH1473" s="90"/>
      <c r="AI1473" s="90"/>
      <c r="AJ1473" s="90"/>
      <c r="AK1473" s="90"/>
    </row>
    <row r="1474" spans="9:37" x14ac:dyDescent="0.25">
      <c r="I1474" s="118" t="s">
        <v>230</v>
      </c>
      <c r="J1474" s="90"/>
      <c r="K1474" s="90"/>
      <c r="L1474" s="90"/>
      <c r="M1474" s="90"/>
      <c r="N1474" s="90"/>
      <c r="O1474" s="90"/>
      <c r="P1474" s="90"/>
      <c r="Q1474" s="90"/>
      <c r="R1474" s="90"/>
      <c r="S1474" s="90"/>
      <c r="T1474" s="90"/>
      <c r="U1474" s="90"/>
      <c r="V1474" s="90"/>
      <c r="W1474" s="90"/>
      <c r="X1474" s="90"/>
      <c r="Y1474" s="90"/>
      <c r="Z1474" s="90"/>
      <c r="AA1474" s="90"/>
      <c r="AB1474" s="90"/>
      <c r="AC1474" s="90"/>
      <c r="AD1474" s="90"/>
      <c r="AE1474" s="90"/>
      <c r="AF1474" s="90"/>
      <c r="AG1474" s="90"/>
      <c r="AH1474" s="90"/>
      <c r="AI1474" s="90"/>
      <c r="AJ1474" s="90"/>
      <c r="AK1474" s="90"/>
    </row>
    <row r="1475" spans="9:37" x14ac:dyDescent="0.25">
      <c r="I1475" s="90"/>
      <c r="J1475" s="90"/>
      <c r="K1475" s="90"/>
      <c r="L1475" s="90"/>
      <c r="M1475" s="90"/>
      <c r="N1475" s="91"/>
      <c r="O1475" s="163" t="s">
        <v>97</v>
      </c>
      <c r="P1475" s="164"/>
      <c r="Q1475" s="165"/>
      <c r="R1475" s="90"/>
      <c r="S1475" s="90"/>
      <c r="T1475" s="163" t="s">
        <v>47</v>
      </c>
      <c r="U1475" s="164"/>
      <c r="V1475" s="165"/>
      <c r="W1475" s="90"/>
      <c r="X1475" s="91"/>
      <c r="Y1475" s="163" t="s">
        <v>98</v>
      </c>
      <c r="Z1475" s="164"/>
      <c r="AA1475" s="165"/>
      <c r="AB1475" s="90"/>
      <c r="AC1475" s="91"/>
      <c r="AD1475" s="163" t="s">
        <v>98</v>
      </c>
      <c r="AE1475" s="164"/>
      <c r="AF1475" s="165"/>
      <c r="AG1475" s="90"/>
      <c r="AH1475" s="92"/>
      <c r="AI1475" s="163" t="s">
        <v>98</v>
      </c>
      <c r="AJ1475" s="164"/>
      <c r="AK1475" s="165"/>
    </row>
    <row r="1476" spans="9:37" x14ac:dyDescent="0.25">
      <c r="I1476" s="90"/>
      <c r="J1476" s="181" t="s">
        <v>92</v>
      </c>
      <c r="K1476" s="182"/>
      <c r="L1476" s="183"/>
      <c r="M1476" s="90"/>
      <c r="N1476" s="91"/>
      <c r="O1476" s="103" t="s">
        <v>38</v>
      </c>
      <c r="P1476" s="103" t="s">
        <v>39</v>
      </c>
      <c r="Q1476" s="103" t="s">
        <v>41</v>
      </c>
      <c r="R1476" s="90"/>
      <c r="S1476" s="90"/>
      <c r="T1476" s="106" t="s">
        <v>48</v>
      </c>
      <c r="U1476" s="106" t="s">
        <v>49</v>
      </c>
      <c r="V1476" s="106" t="s">
        <v>50</v>
      </c>
      <c r="W1476" s="90"/>
      <c r="X1476" s="103" t="s">
        <v>38</v>
      </c>
      <c r="Y1476" s="103" t="s">
        <v>99</v>
      </c>
      <c r="Z1476" s="103" t="s">
        <v>102</v>
      </c>
      <c r="AA1476" s="103" t="s">
        <v>103</v>
      </c>
      <c r="AB1476" s="90"/>
      <c r="AC1476" s="106" t="s">
        <v>39</v>
      </c>
      <c r="AD1476" s="106" t="s">
        <v>104</v>
      </c>
      <c r="AE1476" s="106" t="s">
        <v>100</v>
      </c>
      <c r="AF1476" s="106" t="s">
        <v>105</v>
      </c>
      <c r="AG1476" s="90"/>
      <c r="AH1476" s="106" t="s">
        <v>41</v>
      </c>
      <c r="AI1476" s="106" t="s">
        <v>106</v>
      </c>
      <c r="AJ1476" s="106" t="s">
        <v>107</v>
      </c>
      <c r="AK1476" s="106" t="s">
        <v>101</v>
      </c>
    </row>
    <row r="1477" spans="9:37" x14ac:dyDescent="0.25">
      <c r="I1477" s="90"/>
      <c r="J1477" s="94">
        <f>(Y1457)</f>
        <v>9.6276144010877696E-2</v>
      </c>
      <c r="K1477" s="94">
        <f t="shared" ref="K1477:K1486" si="1254">(Z1457)</f>
        <v>0.84249050249141122</v>
      </c>
      <c r="L1477" s="94">
        <f>(AA1457)</f>
        <v>6.1233353497711134E-2</v>
      </c>
      <c r="M1477" s="98"/>
      <c r="N1477" s="91"/>
      <c r="O1477" s="95">
        <f>(J1477^2)</f>
        <v>9.2690959056032605E-3</v>
      </c>
      <c r="P1477" s="95">
        <f t="shared" ref="P1477:P1486" si="1255">(K1477^2)</f>
        <v>0.70979024678823055</v>
      </c>
      <c r="Q1477" s="95">
        <f t="shared" ref="Q1477:Q1486" si="1256">(L1477^2)</f>
        <v>3.7495235805756525E-3</v>
      </c>
      <c r="R1477" s="90"/>
      <c r="S1477" s="90"/>
      <c r="T1477" s="93">
        <f>(J1457)</f>
        <v>8000</v>
      </c>
      <c r="U1477" s="93">
        <f t="shared" ref="U1477:U1486" si="1257">(K1457)</f>
        <v>5000</v>
      </c>
      <c r="V1477" s="93">
        <f t="shared" ref="V1477:V1486" si="1258">(L1457)</f>
        <v>1</v>
      </c>
      <c r="W1477" s="90"/>
      <c r="X1477" s="95">
        <f>(O1477)</f>
        <v>9.2690959056032605E-3</v>
      </c>
      <c r="Y1477" s="96">
        <f>(X1477*T1477)</f>
        <v>74.15276724482608</v>
      </c>
      <c r="Z1477" s="96">
        <f>(X1477*U1477)</f>
        <v>46.345479528016305</v>
      </c>
      <c r="AA1477" s="96">
        <f>(X1477*V1477)</f>
        <v>9.2690959056032605E-3</v>
      </c>
      <c r="AB1477" s="90"/>
      <c r="AC1477" s="94">
        <f>(P1477)</f>
        <v>0.70979024678823055</v>
      </c>
      <c r="AD1477" s="97">
        <f>(AC1477*T1477)</f>
        <v>5678.3219743058444</v>
      </c>
      <c r="AE1477" s="97">
        <f>(AC1477*U1477)</f>
        <v>3548.9512339411526</v>
      </c>
      <c r="AF1477" s="97">
        <f>(AC1477*V1477)</f>
        <v>0.70979024678823055</v>
      </c>
      <c r="AG1477" s="90"/>
      <c r="AH1477" s="95">
        <f>(Q1477)</f>
        <v>3.7495235805756525E-3</v>
      </c>
      <c r="AI1477" s="95">
        <f>(AH1477*T1477)</f>
        <v>29.996188644605219</v>
      </c>
      <c r="AJ1477" s="95">
        <f>(AH1477*U1477)</f>
        <v>18.747617902878261</v>
      </c>
      <c r="AK1477" s="95">
        <f>(V1477*AH1477)</f>
        <v>3.7495235805756525E-3</v>
      </c>
    </row>
    <row r="1478" spans="9:37" x14ac:dyDescent="0.25">
      <c r="I1478" s="90"/>
      <c r="J1478" s="94">
        <f t="shared" ref="J1478:J1486" si="1259">(Y1458)</f>
        <v>0.4496579619333162</v>
      </c>
      <c r="K1478" s="94">
        <f t="shared" si="1254"/>
        <v>0.30354784240600113</v>
      </c>
      <c r="L1478" s="94">
        <f t="shared" ref="L1478:L1486" si="1260">(AA1458)</f>
        <v>0.24679419566068256</v>
      </c>
      <c r="M1478" s="98"/>
      <c r="N1478" s="91"/>
      <c r="O1478" s="95">
        <f t="shared" ref="O1478:O1486" si="1261">(J1478^2)</f>
        <v>0.20219228273002363</v>
      </c>
      <c r="P1478" s="95">
        <f t="shared" si="1255"/>
        <v>9.2141292629338498E-2</v>
      </c>
      <c r="Q1478" s="95">
        <f t="shared" si="1256"/>
        <v>6.0907375011803266E-2</v>
      </c>
      <c r="R1478" s="90"/>
      <c r="S1478" s="90"/>
      <c r="T1478" s="93">
        <f t="shared" ref="T1478:T1486" si="1262">(J1458)</f>
        <v>4000</v>
      </c>
      <c r="U1478" s="93">
        <f t="shared" si="1257"/>
        <v>3000</v>
      </c>
      <c r="V1478" s="93">
        <f t="shared" si="1258"/>
        <v>1</v>
      </c>
      <c r="W1478" s="90"/>
      <c r="X1478" s="95">
        <f t="shared" ref="X1478:X1486" si="1263">(O1478)</f>
        <v>0.20219228273002363</v>
      </c>
      <c r="Y1478" s="96">
        <f t="shared" ref="Y1478:Y1486" si="1264">(X1478*T1478)</f>
        <v>808.76913092009454</v>
      </c>
      <c r="Z1478" s="96">
        <f t="shared" ref="Z1478:Z1486" si="1265">(X1478*U1478)</f>
        <v>606.5768481900709</v>
      </c>
      <c r="AA1478" s="96">
        <f t="shared" ref="AA1478:AA1486" si="1266">(X1478*V1478)</f>
        <v>0.20219228273002363</v>
      </c>
      <c r="AB1478" s="90"/>
      <c r="AC1478" s="94">
        <f t="shared" ref="AC1478:AC1486" si="1267">(P1478)</f>
        <v>9.2141292629338498E-2</v>
      </c>
      <c r="AD1478" s="97">
        <f t="shared" ref="AD1478:AD1486" si="1268">(AC1478*T1478)</f>
        <v>368.56517051735398</v>
      </c>
      <c r="AE1478" s="97">
        <f t="shared" ref="AE1478:AE1486" si="1269">(AC1478*U1478)</f>
        <v>276.42387788801551</v>
      </c>
      <c r="AF1478" s="97">
        <f t="shared" ref="AF1478:AF1486" si="1270">(AC1478*V1478)</f>
        <v>9.2141292629338498E-2</v>
      </c>
      <c r="AG1478" s="90"/>
      <c r="AH1478" s="95">
        <f t="shared" ref="AH1478:AH1486" si="1271">(Q1478)</f>
        <v>6.0907375011803266E-2</v>
      </c>
      <c r="AI1478" s="95">
        <f t="shared" ref="AI1478:AI1486" si="1272">(AH1478*T1478)</f>
        <v>243.62950004721307</v>
      </c>
      <c r="AJ1478" s="95">
        <f t="shared" ref="AJ1478:AJ1485" si="1273">(AH1478*U1478)</f>
        <v>182.72212503540979</v>
      </c>
      <c r="AK1478" s="95">
        <f t="shared" ref="AK1478:AK1486" si="1274">(V1478*AH1478)</f>
        <v>6.0907375011803266E-2</v>
      </c>
    </row>
    <row r="1479" spans="9:37" x14ac:dyDescent="0.25">
      <c r="I1479" s="90"/>
      <c r="J1479" s="94">
        <f t="shared" si="1259"/>
        <v>0.4719672796412514</v>
      </c>
      <c r="K1479" s="94">
        <f t="shared" si="1254"/>
        <v>0.40155680559612716</v>
      </c>
      <c r="L1479" s="94">
        <f t="shared" si="1260"/>
        <v>0.12647591476262143</v>
      </c>
      <c r="M1479" s="98"/>
      <c r="N1479" s="91"/>
      <c r="O1479" s="95">
        <f t="shared" si="1261"/>
        <v>0.22275311305196321</v>
      </c>
      <c r="P1479" s="95">
        <f t="shared" si="1255"/>
        <v>0.16124786812056585</v>
      </c>
      <c r="Q1479" s="95">
        <f t="shared" si="1256"/>
        <v>1.5996157015041881E-2</v>
      </c>
      <c r="R1479" s="90"/>
      <c r="S1479" s="90"/>
      <c r="T1479" s="93">
        <f t="shared" si="1262"/>
        <v>5000</v>
      </c>
      <c r="U1479" s="93">
        <f t="shared" si="1257"/>
        <v>2000</v>
      </c>
      <c r="V1479" s="93">
        <f t="shared" si="1258"/>
        <v>1</v>
      </c>
      <c r="W1479" s="90"/>
      <c r="X1479" s="95">
        <f t="shared" si="1263"/>
        <v>0.22275311305196321</v>
      </c>
      <c r="Y1479" s="96">
        <f t="shared" si="1264"/>
        <v>1113.765565259816</v>
      </c>
      <c r="Z1479" s="96">
        <f t="shared" si="1265"/>
        <v>445.50622610392645</v>
      </c>
      <c r="AA1479" s="96">
        <f t="shared" si="1266"/>
        <v>0.22275311305196321</v>
      </c>
      <c r="AB1479" s="90"/>
      <c r="AC1479" s="94">
        <f t="shared" si="1267"/>
        <v>0.16124786812056585</v>
      </c>
      <c r="AD1479" s="97">
        <f t="shared" si="1268"/>
        <v>806.2393406028292</v>
      </c>
      <c r="AE1479" s="97">
        <f t="shared" si="1269"/>
        <v>322.49573624113168</v>
      </c>
      <c r="AF1479" s="97">
        <f t="shared" si="1270"/>
        <v>0.16124786812056585</v>
      </c>
      <c r="AG1479" s="90"/>
      <c r="AH1479" s="95">
        <f t="shared" si="1271"/>
        <v>1.5996157015041881E-2</v>
      </c>
      <c r="AI1479" s="95">
        <f t="shared" si="1272"/>
        <v>79.980785075209411</v>
      </c>
      <c r="AJ1479" s="95">
        <f t="shared" si="1273"/>
        <v>31.992314030083762</v>
      </c>
      <c r="AK1479" s="95">
        <f t="shared" si="1274"/>
        <v>1.5996157015041881E-2</v>
      </c>
    </row>
    <row r="1480" spans="9:37" x14ac:dyDescent="0.25">
      <c r="I1480" s="90"/>
      <c r="J1480" s="94">
        <f t="shared" si="1259"/>
        <v>0.60772082989520826</v>
      </c>
      <c r="K1480" s="94">
        <f t="shared" si="1254"/>
        <v>4.7665414655913639E-2</v>
      </c>
      <c r="L1480" s="94">
        <f t="shared" si="1260"/>
        <v>0.34461375544887812</v>
      </c>
      <c r="M1480" s="98"/>
      <c r="N1480" s="91"/>
      <c r="O1480" s="95">
        <f t="shared" si="1261"/>
        <v>0.36932460708852066</v>
      </c>
      <c r="P1480" s="95">
        <f t="shared" si="1255"/>
        <v>2.2719917543201867E-3</v>
      </c>
      <c r="Q1480" s="95">
        <f t="shared" si="1256"/>
        <v>0.11875864044457918</v>
      </c>
      <c r="R1480" s="90"/>
      <c r="S1480" s="90"/>
      <c r="T1480" s="93">
        <f t="shared" si="1262"/>
        <v>2000</v>
      </c>
      <c r="U1480" s="93">
        <f t="shared" si="1257"/>
        <v>1000</v>
      </c>
      <c r="V1480" s="93">
        <f t="shared" si="1258"/>
        <v>1</v>
      </c>
      <c r="W1480" s="90"/>
      <c r="X1480" s="95">
        <f t="shared" si="1263"/>
        <v>0.36932460708852066</v>
      </c>
      <c r="Y1480" s="96">
        <f t="shared" si="1264"/>
        <v>738.64921417704136</v>
      </c>
      <c r="Z1480" s="96">
        <f t="shared" si="1265"/>
        <v>369.32460708852068</v>
      </c>
      <c r="AA1480" s="96">
        <f t="shared" si="1266"/>
        <v>0.36932460708852066</v>
      </c>
      <c r="AB1480" s="90"/>
      <c r="AC1480" s="94">
        <f t="shared" si="1267"/>
        <v>2.2719917543201867E-3</v>
      </c>
      <c r="AD1480" s="97">
        <f t="shared" si="1268"/>
        <v>4.5439835086403733</v>
      </c>
      <c r="AE1480" s="97">
        <f t="shared" si="1269"/>
        <v>2.2719917543201866</v>
      </c>
      <c r="AF1480" s="97">
        <f t="shared" si="1270"/>
        <v>2.2719917543201867E-3</v>
      </c>
      <c r="AG1480" s="90"/>
      <c r="AH1480" s="95">
        <f t="shared" si="1271"/>
        <v>0.11875864044457918</v>
      </c>
      <c r="AI1480" s="95">
        <f t="shared" si="1272"/>
        <v>237.51728088915834</v>
      </c>
      <c r="AJ1480" s="95">
        <f t="shared" si="1273"/>
        <v>118.75864044457917</v>
      </c>
      <c r="AK1480" s="95">
        <f t="shared" si="1274"/>
        <v>0.11875864044457918</v>
      </c>
    </row>
    <row r="1481" spans="9:37" x14ac:dyDescent="0.25">
      <c r="I1481" s="90"/>
      <c r="J1481" s="94">
        <f t="shared" si="1259"/>
        <v>2.0232409354895415E-2</v>
      </c>
      <c r="K1481" s="94">
        <f t="shared" si="1254"/>
        <v>4.6424189348712548E-3</v>
      </c>
      <c r="L1481" s="94">
        <f t="shared" si="1260"/>
        <v>0.97512517171023327</v>
      </c>
      <c r="M1481" s="98"/>
      <c r="N1481" s="91"/>
      <c r="O1481" s="95">
        <f t="shared" si="1261"/>
        <v>4.0935038830405948E-4</v>
      </c>
      <c r="P1481" s="95">
        <f t="shared" si="1255"/>
        <v>2.1552053566851157E-5</v>
      </c>
      <c r="Q1481" s="95">
        <f t="shared" si="1256"/>
        <v>0.95086910050291196</v>
      </c>
      <c r="R1481" s="90"/>
      <c r="S1481" s="90"/>
      <c r="T1481" s="93">
        <f t="shared" si="1262"/>
        <v>500</v>
      </c>
      <c r="U1481" s="93">
        <f t="shared" si="1257"/>
        <v>2000</v>
      </c>
      <c r="V1481" s="93">
        <f t="shared" si="1258"/>
        <v>1</v>
      </c>
      <c r="W1481" s="90"/>
      <c r="X1481" s="95">
        <f t="shared" si="1263"/>
        <v>4.0935038830405948E-4</v>
      </c>
      <c r="Y1481" s="96">
        <f t="shared" si="1264"/>
        <v>0.20467519415202975</v>
      </c>
      <c r="Z1481" s="96">
        <f t="shared" si="1265"/>
        <v>0.81870077660811902</v>
      </c>
      <c r="AA1481" s="96">
        <f t="shared" si="1266"/>
        <v>4.0935038830405948E-4</v>
      </c>
      <c r="AB1481" s="90"/>
      <c r="AC1481" s="94">
        <f t="shared" si="1267"/>
        <v>2.1552053566851157E-5</v>
      </c>
      <c r="AD1481" s="97">
        <f t="shared" si="1268"/>
        <v>1.0776026783425579E-2</v>
      </c>
      <c r="AE1481" s="97">
        <f t="shared" si="1269"/>
        <v>4.3104107133702316E-2</v>
      </c>
      <c r="AF1481" s="97">
        <f t="shared" si="1270"/>
        <v>2.1552053566851157E-5</v>
      </c>
      <c r="AG1481" s="90"/>
      <c r="AH1481" s="95">
        <f t="shared" si="1271"/>
        <v>0.95086910050291196</v>
      </c>
      <c r="AI1481" s="95">
        <f t="shared" si="1272"/>
        <v>475.43455025145596</v>
      </c>
      <c r="AJ1481" s="95">
        <f t="shared" si="1273"/>
        <v>1901.7382010058238</v>
      </c>
      <c r="AK1481" s="95">
        <f t="shared" si="1274"/>
        <v>0.95086910050291196</v>
      </c>
    </row>
    <row r="1482" spans="9:37" x14ac:dyDescent="0.25">
      <c r="I1482" s="90"/>
      <c r="J1482" s="94">
        <f t="shared" si="1259"/>
        <v>2.2218753525088571E-2</v>
      </c>
      <c r="K1482" s="94">
        <f t="shared" si="1254"/>
        <v>0.96888318372547799</v>
      </c>
      <c r="L1482" s="94">
        <f t="shared" si="1260"/>
        <v>8.8980627494334909E-3</v>
      </c>
      <c r="M1482" s="98"/>
      <c r="N1482" s="91"/>
      <c r="O1482" s="95">
        <f t="shared" si="1261"/>
        <v>4.9367300820863573E-4</v>
      </c>
      <c r="P1482" s="95">
        <f t="shared" si="1255"/>
        <v>0.93873462370601835</v>
      </c>
      <c r="Q1482" s="95">
        <f t="shared" si="1256"/>
        <v>7.9175520692855898E-5</v>
      </c>
      <c r="R1482" s="90"/>
      <c r="S1482" s="90"/>
      <c r="T1482" s="93">
        <f t="shared" si="1262"/>
        <v>8000</v>
      </c>
      <c r="U1482" s="93">
        <f t="shared" si="1257"/>
        <v>2000</v>
      </c>
      <c r="V1482" s="93">
        <f t="shared" si="1258"/>
        <v>1</v>
      </c>
      <c r="W1482" s="90"/>
      <c r="X1482" s="95">
        <f t="shared" si="1263"/>
        <v>4.9367300820863573E-4</v>
      </c>
      <c r="Y1482" s="96">
        <f t="shared" si="1264"/>
        <v>3.949384065669086</v>
      </c>
      <c r="Z1482" s="96">
        <f t="shared" si="1265"/>
        <v>0.98734601641727149</v>
      </c>
      <c r="AA1482" s="96">
        <f t="shared" si="1266"/>
        <v>4.9367300820863573E-4</v>
      </c>
      <c r="AB1482" s="90"/>
      <c r="AC1482" s="94">
        <f t="shared" si="1267"/>
        <v>0.93873462370601835</v>
      </c>
      <c r="AD1482" s="97">
        <f t="shared" si="1268"/>
        <v>7509.8769896481472</v>
      </c>
      <c r="AE1482" s="97">
        <f t="shared" si="1269"/>
        <v>1877.4692474120368</v>
      </c>
      <c r="AF1482" s="97">
        <f t="shared" si="1270"/>
        <v>0.93873462370601835</v>
      </c>
      <c r="AG1482" s="90"/>
      <c r="AH1482" s="95">
        <f t="shared" si="1271"/>
        <v>7.9175520692855898E-5</v>
      </c>
      <c r="AI1482" s="95">
        <f t="shared" si="1272"/>
        <v>0.63340416554284718</v>
      </c>
      <c r="AJ1482" s="95">
        <f t="shared" si="1273"/>
        <v>0.15835104138571179</v>
      </c>
      <c r="AK1482" s="95">
        <f t="shared" si="1274"/>
        <v>7.9175520692855898E-5</v>
      </c>
    </row>
    <row r="1483" spans="9:37" x14ac:dyDescent="0.25">
      <c r="I1483" s="90"/>
      <c r="J1483" s="94">
        <f t="shared" si="1259"/>
        <v>0.61237694698370859</v>
      </c>
      <c r="K1483" s="94">
        <f t="shared" si="1254"/>
        <v>0.10990671157160362</v>
      </c>
      <c r="L1483" s="94">
        <f t="shared" si="1260"/>
        <v>0.27771634144468771</v>
      </c>
      <c r="M1483" s="98"/>
      <c r="N1483" s="91"/>
      <c r="O1483" s="95">
        <f t="shared" si="1261"/>
        <v>0.37500552519708785</v>
      </c>
      <c r="P1483" s="95">
        <f t="shared" si="1255"/>
        <v>1.2079485248483669E-2</v>
      </c>
      <c r="Q1483" s="95">
        <f t="shared" si="1256"/>
        <v>7.712636630542237E-2</v>
      </c>
      <c r="R1483" s="90"/>
      <c r="S1483" s="90"/>
      <c r="T1483" s="93">
        <f t="shared" si="1262"/>
        <v>3000</v>
      </c>
      <c r="U1483" s="93">
        <f t="shared" si="1257"/>
        <v>2000</v>
      </c>
      <c r="V1483" s="93">
        <f t="shared" si="1258"/>
        <v>2</v>
      </c>
      <c r="W1483" s="90"/>
      <c r="X1483" s="95">
        <f t="shared" si="1263"/>
        <v>0.37500552519708785</v>
      </c>
      <c r="Y1483" s="96">
        <f t="shared" si="1264"/>
        <v>1125.0165755912635</v>
      </c>
      <c r="Z1483" s="96">
        <f t="shared" si="1265"/>
        <v>750.01105039417575</v>
      </c>
      <c r="AA1483" s="96">
        <f t="shared" si="1266"/>
        <v>0.7500110503941757</v>
      </c>
      <c r="AB1483" s="90"/>
      <c r="AC1483" s="94">
        <f t="shared" si="1267"/>
        <v>1.2079485248483669E-2</v>
      </c>
      <c r="AD1483" s="97">
        <f t="shared" si="1268"/>
        <v>36.238455745451006</v>
      </c>
      <c r="AE1483" s="97">
        <f t="shared" si="1269"/>
        <v>24.158970496967338</v>
      </c>
      <c r="AF1483" s="97">
        <f t="shared" si="1270"/>
        <v>2.4158970496967337E-2</v>
      </c>
      <c r="AG1483" s="90"/>
      <c r="AH1483" s="95">
        <f t="shared" si="1271"/>
        <v>7.712636630542237E-2</v>
      </c>
      <c r="AI1483" s="95">
        <f t="shared" si="1272"/>
        <v>231.37909891626711</v>
      </c>
      <c r="AJ1483" s="95">
        <f t="shared" si="1273"/>
        <v>154.25273261084473</v>
      </c>
      <c r="AK1483" s="95">
        <f t="shared" si="1274"/>
        <v>0.15425273261084474</v>
      </c>
    </row>
    <row r="1484" spans="9:37" x14ac:dyDescent="0.25">
      <c r="I1484" s="90"/>
      <c r="J1484" s="94">
        <f t="shared" si="1259"/>
        <v>2.5614584961291632E-2</v>
      </c>
      <c r="K1484" s="94">
        <f t="shared" si="1254"/>
        <v>0.96297810429264297</v>
      </c>
      <c r="L1484" s="94">
        <f t="shared" si="1260"/>
        <v>1.1407310746065352E-2</v>
      </c>
      <c r="M1484" s="98"/>
      <c r="N1484" s="91"/>
      <c r="O1484" s="95">
        <f t="shared" si="1261"/>
        <v>6.5610696273922747E-4</v>
      </c>
      <c r="P1484" s="95">
        <f t="shared" si="1255"/>
        <v>0.92732682934705235</v>
      </c>
      <c r="Q1484" s="95">
        <f t="shared" si="1256"/>
        <v>1.3012673845729807E-4</v>
      </c>
      <c r="R1484" s="90"/>
      <c r="S1484" s="90"/>
      <c r="T1484" s="93">
        <f t="shared" si="1262"/>
        <v>7000</v>
      </c>
      <c r="U1484" s="93">
        <f t="shared" si="1257"/>
        <v>3000</v>
      </c>
      <c r="V1484" s="93">
        <f t="shared" si="1258"/>
        <v>1</v>
      </c>
      <c r="W1484" s="90"/>
      <c r="X1484" s="95">
        <f t="shared" si="1263"/>
        <v>6.5610696273922747E-4</v>
      </c>
      <c r="Y1484" s="96">
        <f t="shared" si="1264"/>
        <v>4.592748739174592</v>
      </c>
      <c r="Z1484" s="96">
        <f t="shared" si="1265"/>
        <v>1.9683208882176824</v>
      </c>
      <c r="AA1484" s="96">
        <f t="shared" si="1266"/>
        <v>6.5610696273922747E-4</v>
      </c>
      <c r="AB1484" s="90"/>
      <c r="AC1484" s="94">
        <f t="shared" si="1267"/>
        <v>0.92732682934705235</v>
      </c>
      <c r="AD1484" s="97">
        <f t="shared" si="1268"/>
        <v>6491.287805429366</v>
      </c>
      <c r="AE1484" s="97">
        <f t="shared" si="1269"/>
        <v>2781.9804880411571</v>
      </c>
      <c r="AF1484" s="97">
        <f t="shared" si="1270"/>
        <v>0.92732682934705235</v>
      </c>
      <c r="AG1484" s="90"/>
      <c r="AH1484" s="95">
        <f t="shared" si="1271"/>
        <v>1.3012673845729807E-4</v>
      </c>
      <c r="AI1484" s="95">
        <f t="shared" si="1272"/>
        <v>0.91088716920108648</v>
      </c>
      <c r="AJ1484" s="95">
        <f t="shared" si="1273"/>
        <v>0.39038021537189421</v>
      </c>
      <c r="AK1484" s="95">
        <f t="shared" si="1274"/>
        <v>1.3012673845729807E-4</v>
      </c>
    </row>
    <row r="1485" spans="9:37" x14ac:dyDescent="0.25">
      <c r="I1485" s="90"/>
      <c r="J1485" s="94">
        <f t="shared" si="1259"/>
        <v>5.4325447799481369E-2</v>
      </c>
      <c r="K1485" s="94">
        <f t="shared" si="1254"/>
        <v>0.92647238083537209</v>
      </c>
      <c r="L1485" s="94">
        <f t="shared" si="1260"/>
        <v>1.9202171365146507E-2</v>
      </c>
      <c r="M1485" s="98"/>
      <c r="N1485" s="91"/>
      <c r="O1485" s="95">
        <f t="shared" si="1261"/>
        <v>2.9512542786141751E-3</v>
      </c>
      <c r="P1485" s="95">
        <f t="shared" si="1255"/>
        <v>0.8583510724507627</v>
      </c>
      <c r="Q1485" s="95">
        <f t="shared" si="1256"/>
        <v>3.6872338513645246E-4</v>
      </c>
      <c r="R1485" s="90"/>
      <c r="S1485" s="90"/>
      <c r="T1485" s="93">
        <f t="shared" si="1262"/>
        <v>7000</v>
      </c>
      <c r="U1485" s="93">
        <f t="shared" si="1257"/>
        <v>2000</v>
      </c>
      <c r="V1485" s="93">
        <f t="shared" si="1258"/>
        <v>1</v>
      </c>
      <c r="W1485" s="90"/>
      <c r="X1485" s="95">
        <f t="shared" si="1263"/>
        <v>2.9512542786141751E-3</v>
      </c>
      <c r="Y1485" s="96">
        <f t="shared" si="1264"/>
        <v>20.658779950299227</v>
      </c>
      <c r="Z1485" s="96">
        <f t="shared" si="1265"/>
        <v>5.9025085572283498</v>
      </c>
      <c r="AA1485" s="96">
        <f t="shared" si="1266"/>
        <v>2.9512542786141751E-3</v>
      </c>
      <c r="AB1485" s="90"/>
      <c r="AC1485" s="94">
        <f t="shared" si="1267"/>
        <v>0.8583510724507627</v>
      </c>
      <c r="AD1485" s="97">
        <f t="shared" si="1268"/>
        <v>6008.457507155339</v>
      </c>
      <c r="AE1485" s="97">
        <f t="shared" si="1269"/>
        <v>1716.7021449015253</v>
      </c>
      <c r="AF1485" s="97">
        <f t="shared" si="1270"/>
        <v>0.8583510724507627</v>
      </c>
      <c r="AG1485" s="90"/>
      <c r="AH1485" s="95">
        <f t="shared" si="1271"/>
        <v>3.6872338513645246E-4</v>
      </c>
      <c r="AI1485" s="95">
        <f t="shared" si="1272"/>
        <v>2.5810636959551672</v>
      </c>
      <c r="AJ1485" s="95">
        <f t="shared" si="1273"/>
        <v>0.73744677027290495</v>
      </c>
      <c r="AK1485" s="95">
        <f t="shared" si="1274"/>
        <v>3.6872338513645246E-4</v>
      </c>
    </row>
    <row r="1486" spans="9:37" x14ac:dyDescent="0.25">
      <c r="I1486" s="90"/>
      <c r="J1486" s="94">
        <f t="shared" si="1259"/>
        <v>0.1010296939074018</v>
      </c>
      <c r="K1486" s="94">
        <f t="shared" si="1254"/>
        <v>0.85022138092087884</v>
      </c>
      <c r="L1486" s="94">
        <f t="shared" si="1260"/>
        <v>4.8748925171719304E-2</v>
      </c>
      <c r="M1486" s="98"/>
      <c r="N1486" s="91"/>
      <c r="O1486" s="95">
        <f t="shared" si="1261"/>
        <v>1.02069990510233E-2</v>
      </c>
      <c r="P1486" s="95">
        <f t="shared" si="1255"/>
        <v>0.72287639657500613</v>
      </c>
      <c r="Q1486" s="95">
        <f t="shared" si="1256"/>
        <v>2.3764577053978879E-3</v>
      </c>
      <c r="R1486" s="90"/>
      <c r="S1486" s="90"/>
      <c r="T1486" s="93">
        <f t="shared" si="1262"/>
        <v>10000</v>
      </c>
      <c r="U1486" s="93">
        <f t="shared" si="1257"/>
        <v>2000</v>
      </c>
      <c r="V1486" s="93">
        <f t="shared" si="1258"/>
        <v>1</v>
      </c>
      <c r="W1486" s="90"/>
      <c r="X1486" s="95">
        <f t="shared" si="1263"/>
        <v>1.02069990510233E-2</v>
      </c>
      <c r="Y1486" s="96">
        <f t="shared" si="1264"/>
        <v>102.069990510233</v>
      </c>
      <c r="Z1486" s="96">
        <f t="shared" si="1265"/>
        <v>20.413998102046598</v>
      </c>
      <c r="AA1486" s="96">
        <f t="shared" si="1266"/>
        <v>1.02069990510233E-2</v>
      </c>
      <c r="AB1486" s="90"/>
      <c r="AC1486" s="94">
        <f t="shared" si="1267"/>
        <v>0.72287639657500613</v>
      </c>
      <c r="AD1486" s="97">
        <f t="shared" si="1268"/>
        <v>7228.7639657500613</v>
      </c>
      <c r="AE1486" s="97">
        <f t="shared" si="1269"/>
        <v>1445.7527931500122</v>
      </c>
      <c r="AF1486" s="97">
        <f t="shared" si="1270"/>
        <v>0.72287639657500613</v>
      </c>
      <c r="AG1486" s="90"/>
      <c r="AH1486" s="95">
        <f t="shared" si="1271"/>
        <v>2.3764577053978879E-3</v>
      </c>
      <c r="AI1486" s="95">
        <f t="shared" si="1272"/>
        <v>23.764577053978879</v>
      </c>
      <c r="AJ1486" s="95">
        <f>(AH1486*U1486)</f>
        <v>4.7529154107957758</v>
      </c>
      <c r="AK1486" s="95">
        <f t="shared" si="1274"/>
        <v>2.3764577053978879E-3</v>
      </c>
    </row>
    <row r="1487" spans="9:37" x14ac:dyDescent="0.25">
      <c r="I1487" s="90"/>
      <c r="J1487" s="98"/>
      <c r="K1487" s="90"/>
      <c r="L1487" s="90"/>
      <c r="M1487" s="90"/>
      <c r="N1487" s="112" t="s">
        <v>55</v>
      </c>
      <c r="O1487" s="105">
        <f>SUM(O1477:O1486)</f>
        <v>1.1932620076620881</v>
      </c>
      <c r="P1487" s="105">
        <f t="shared" ref="P1487:Q1487" si="1275">SUM(P1477:P1486)</f>
        <v>4.424841358673345</v>
      </c>
      <c r="Q1487" s="105">
        <f t="shared" si="1275"/>
        <v>1.2303616462100189</v>
      </c>
      <c r="R1487" s="90"/>
      <c r="S1487" s="90"/>
      <c r="T1487" s="90"/>
      <c r="U1487" s="90"/>
      <c r="V1487" s="90"/>
      <c r="W1487" s="90"/>
      <c r="X1487" s="103" t="s">
        <v>55</v>
      </c>
      <c r="Y1487" s="104">
        <f>SUM(Y1477:Y1486)</f>
        <v>3991.8288316525691</v>
      </c>
      <c r="Z1487" s="104">
        <f t="shared" ref="Z1487" si="1276">SUM(Z1477:Z1486)</f>
        <v>2247.855085645228</v>
      </c>
      <c r="AA1487" s="104">
        <f>SUM(AA1477:AA1486)</f>
        <v>1.568267532859176</v>
      </c>
      <c r="AB1487" s="99"/>
      <c r="AC1487" s="103" t="s">
        <v>55</v>
      </c>
      <c r="AD1487" s="104">
        <f>SUM(AD1477:AD1486)</f>
        <v>34132.30596868982</v>
      </c>
      <c r="AE1487" s="104">
        <f t="shared" ref="AE1487:AF1487" si="1277">SUM(AE1477:AE1486)</f>
        <v>11996.249587933451</v>
      </c>
      <c r="AF1487" s="104">
        <f t="shared" si="1277"/>
        <v>4.4369208439218291</v>
      </c>
      <c r="AG1487" s="99"/>
      <c r="AH1487" s="103" t="s">
        <v>55</v>
      </c>
      <c r="AI1487" s="105">
        <f>SUM(AI1477:AI1486)</f>
        <v>1325.827335908587</v>
      </c>
      <c r="AJ1487" s="105">
        <f t="shared" ref="AJ1487:AK1487" si="1278">SUM(AJ1477:AJ1486)</f>
        <v>2414.2507244674457</v>
      </c>
      <c r="AK1487" s="105">
        <f t="shared" si="1278"/>
        <v>1.3074880125154411</v>
      </c>
    </row>
    <row r="1491" spans="9:17" x14ac:dyDescent="0.25">
      <c r="I1491" s="113" t="s">
        <v>232</v>
      </c>
      <c r="J1491" s="107"/>
      <c r="K1491" s="107"/>
      <c r="L1491" s="107"/>
      <c r="M1491" s="107"/>
      <c r="N1491" s="107"/>
      <c r="O1491" s="107"/>
      <c r="P1491" s="107"/>
      <c r="Q1491" s="107"/>
    </row>
    <row r="1492" spans="9:17" x14ac:dyDescent="0.25">
      <c r="I1492" s="113" t="s">
        <v>230</v>
      </c>
      <c r="J1492" s="107"/>
      <c r="K1492" s="107"/>
      <c r="L1492" s="166" t="s">
        <v>69</v>
      </c>
      <c r="M1492" s="166"/>
      <c r="N1492" s="166"/>
      <c r="O1492" s="107"/>
      <c r="P1492" s="107"/>
      <c r="Q1492" s="107"/>
    </row>
    <row r="1493" spans="9:17" x14ac:dyDescent="0.25">
      <c r="I1493" s="107"/>
      <c r="J1493" s="107"/>
      <c r="K1493" s="107"/>
      <c r="L1493" s="107"/>
      <c r="M1493" s="107"/>
      <c r="N1493" s="107"/>
      <c r="O1493" s="107"/>
      <c r="P1493" s="107"/>
      <c r="Q1493" s="107"/>
    </row>
    <row r="1494" spans="9:17" x14ac:dyDescent="0.25">
      <c r="I1494" s="108"/>
      <c r="J1494" s="167" t="s">
        <v>68</v>
      </c>
      <c r="K1494" s="168"/>
      <c r="L1494" s="169"/>
      <c r="M1494" s="107"/>
      <c r="N1494" s="108"/>
      <c r="O1494" s="167" t="s">
        <v>72</v>
      </c>
      <c r="P1494" s="168"/>
      <c r="Q1494" s="169"/>
    </row>
    <row r="1495" spans="9:17" x14ac:dyDescent="0.25">
      <c r="I1495" s="108"/>
      <c r="J1495" s="108" t="s">
        <v>38</v>
      </c>
      <c r="K1495" s="108" t="s">
        <v>39</v>
      </c>
      <c r="L1495" s="108" t="s">
        <v>41</v>
      </c>
      <c r="M1495" s="107"/>
      <c r="N1495" s="170" t="s">
        <v>64</v>
      </c>
      <c r="O1495" s="170" t="s">
        <v>38</v>
      </c>
      <c r="P1495" s="170" t="s">
        <v>39</v>
      </c>
      <c r="Q1495" s="170" t="s">
        <v>41</v>
      </c>
    </row>
    <row r="1496" spans="9:17" x14ac:dyDescent="0.25">
      <c r="I1496" s="108" t="s">
        <v>64</v>
      </c>
      <c r="J1496" s="109">
        <f>(O1487)</f>
        <v>1.1932620076620881</v>
      </c>
      <c r="K1496" s="109">
        <f t="shared" ref="K1496" si="1279">(P1487)</f>
        <v>4.424841358673345</v>
      </c>
      <c r="L1496" s="109">
        <f t="shared" ref="L1496" si="1280">(Q1487)</f>
        <v>1.2303616462100189</v>
      </c>
      <c r="M1496" s="107"/>
      <c r="N1496" s="171"/>
      <c r="O1496" s="171"/>
      <c r="P1496" s="171"/>
      <c r="Q1496" s="171"/>
    </row>
    <row r="1497" spans="9:17" x14ac:dyDescent="0.25">
      <c r="I1497" s="108" t="s">
        <v>65</v>
      </c>
      <c r="J1497" s="110">
        <f>(Y1487)</f>
        <v>3991.8288316525691</v>
      </c>
      <c r="K1497" s="110">
        <f>(AD1487)</f>
        <v>34132.30596868982</v>
      </c>
      <c r="L1497" s="110">
        <f>(AA1487)</f>
        <v>1.568267532859176</v>
      </c>
      <c r="M1497" s="107"/>
      <c r="N1497" s="109">
        <f>(J1496)</f>
        <v>1.1932620076620881</v>
      </c>
      <c r="O1497" s="67">
        <f>(J1497/N1497)</f>
        <v>3345.3079089257221</v>
      </c>
      <c r="P1497" s="67">
        <f t="shared" ref="P1497" si="1281">(K1497/O1497)</f>
        <v>10.203038673247486</v>
      </c>
      <c r="Q1497" s="67">
        <f t="shared" ref="Q1497" si="1282">(L1497/P1497)</f>
        <v>0.15370592850649445</v>
      </c>
    </row>
    <row r="1498" spans="9:17" x14ac:dyDescent="0.25">
      <c r="I1498" s="108" t="s">
        <v>66</v>
      </c>
      <c r="J1498" s="110">
        <f>(Z1487)</f>
        <v>2247.855085645228</v>
      </c>
      <c r="K1498" s="110">
        <f>(AE1487)</f>
        <v>11996.249587933451</v>
      </c>
      <c r="L1498" s="109">
        <f>(AJ1487)</f>
        <v>2414.2507244674457</v>
      </c>
      <c r="M1498" s="107"/>
      <c r="N1498" s="109">
        <f>(K1496)</f>
        <v>4.424841358673345</v>
      </c>
      <c r="O1498" s="67">
        <f>(K1497/N1498)</f>
        <v>7713.7920214439864</v>
      </c>
      <c r="P1498" s="68">
        <f>(K1498/N1498)</f>
        <v>2711.1140525793139</v>
      </c>
      <c r="Q1498" s="68">
        <f>(K1499/N1498)</f>
        <v>1.0027299250457435</v>
      </c>
    </row>
    <row r="1499" spans="9:17" x14ac:dyDescent="0.25">
      <c r="I1499" s="108" t="s">
        <v>67</v>
      </c>
      <c r="J1499" s="110">
        <f>(AA1487)</f>
        <v>1.568267532859176</v>
      </c>
      <c r="K1499" s="110">
        <f>(AF1487)</f>
        <v>4.4369208439218291</v>
      </c>
      <c r="L1499" s="109">
        <f>(AK1487)</f>
        <v>1.3074880125154411</v>
      </c>
      <c r="M1499" s="107"/>
      <c r="N1499" s="109">
        <f>(L1496)</f>
        <v>1.2303616462100189</v>
      </c>
      <c r="O1499" s="67">
        <f>(L1497/N1499)</f>
        <v>1.2746394831877568</v>
      </c>
      <c r="P1499" s="68">
        <f>(L1498/N1499)</f>
        <v>1962.2285300458241</v>
      </c>
      <c r="Q1499" s="68">
        <f>(L1499/N1499)</f>
        <v>1.0626859318502009</v>
      </c>
    </row>
    <row r="1500" spans="9:17" x14ac:dyDescent="0.25">
      <c r="I1500" s="111"/>
      <c r="J1500" s="111"/>
      <c r="K1500" s="111"/>
      <c r="L1500" s="111"/>
      <c r="M1500" s="107"/>
      <c r="N1500" s="107"/>
      <c r="O1500" s="107"/>
      <c r="P1500" s="107"/>
      <c r="Q1500" s="107"/>
    </row>
    <row r="1504" spans="9:17" x14ac:dyDescent="0.25">
      <c r="I1504" s="114" t="s">
        <v>233</v>
      </c>
    </row>
    <row r="1505" spans="9:32" x14ac:dyDescent="0.25">
      <c r="I1505" s="114" t="s">
        <v>230</v>
      </c>
      <c r="J1505" s="152" t="s">
        <v>47</v>
      </c>
      <c r="K1505" s="153"/>
      <c r="L1505" s="154"/>
      <c r="M1505" s="43"/>
      <c r="N1505" s="43"/>
      <c r="O1505" s="152" t="s">
        <v>72</v>
      </c>
      <c r="P1505" s="153"/>
      <c r="Q1505" s="154"/>
      <c r="R1505" s="43"/>
      <c r="S1505" s="43"/>
      <c r="T1505" s="152" t="s">
        <v>73</v>
      </c>
      <c r="U1505" s="153"/>
      <c r="V1505" s="154"/>
      <c r="W1505" s="43"/>
      <c r="X1505" s="43"/>
      <c r="Y1505" s="152" t="s">
        <v>74</v>
      </c>
      <c r="Z1505" s="153"/>
      <c r="AA1505" s="154"/>
      <c r="AB1505" s="55"/>
      <c r="AC1505" s="43"/>
      <c r="AD1505" s="152" t="s">
        <v>80</v>
      </c>
      <c r="AE1505" s="154"/>
      <c r="AF1505" s="59"/>
    </row>
    <row r="1506" spans="9:32" ht="15.75" thickBot="1" x14ac:dyDescent="0.3">
      <c r="I1506" s="43"/>
      <c r="J1506" s="44" t="s">
        <v>48</v>
      </c>
      <c r="K1506" s="44" t="s">
        <v>49</v>
      </c>
      <c r="L1506" s="44" t="s">
        <v>50</v>
      </c>
      <c r="M1506" s="43"/>
      <c r="N1506" s="43"/>
      <c r="O1506" s="43"/>
      <c r="P1506" s="43"/>
      <c r="Q1506" s="43"/>
      <c r="R1506" s="43"/>
      <c r="S1506" s="43"/>
      <c r="T1506" s="44" t="s">
        <v>38</v>
      </c>
      <c r="U1506" s="44" t="s">
        <v>39</v>
      </c>
      <c r="V1506" s="44" t="s">
        <v>41</v>
      </c>
      <c r="W1506" s="43"/>
      <c r="X1506" s="43"/>
      <c r="Y1506" s="63" t="s">
        <v>75</v>
      </c>
      <c r="Z1506" s="63" t="s">
        <v>76</v>
      </c>
      <c r="AA1506" s="63" t="s">
        <v>77</v>
      </c>
      <c r="AB1506" s="61" t="s">
        <v>55</v>
      </c>
      <c r="AC1506" s="43"/>
      <c r="AD1506" s="63" t="s">
        <v>228</v>
      </c>
      <c r="AE1506" s="58">
        <f>(AE1435)</f>
        <v>94281682.317356154</v>
      </c>
      <c r="AF1506" s="42"/>
    </row>
    <row r="1507" spans="9:32" ht="16.5" thickTop="1" thickBot="1" x14ac:dyDescent="0.3">
      <c r="I1507" s="43"/>
      <c r="J1507" s="100">
        <f>(J1385)</f>
        <v>8000</v>
      </c>
      <c r="K1507" s="100">
        <f t="shared" ref="K1507:L1507" si="1283">(K1385)</f>
        <v>5000</v>
      </c>
      <c r="L1507" s="100">
        <f t="shared" si="1283"/>
        <v>1</v>
      </c>
      <c r="M1507" s="43"/>
      <c r="N1507" s="63" t="s">
        <v>75</v>
      </c>
      <c r="O1507" s="101">
        <f>(O1497)</f>
        <v>3345.3079089257221</v>
      </c>
      <c r="P1507" s="101">
        <f t="shared" ref="P1507:Q1507" si="1284">(P1497)</f>
        <v>10.203038673247486</v>
      </c>
      <c r="Q1507" s="101">
        <f t="shared" si="1284"/>
        <v>0.15370592850649445</v>
      </c>
      <c r="R1507" s="43"/>
      <c r="S1507" s="43"/>
      <c r="T1507" s="62">
        <f>(O1477)</f>
        <v>9.2690959056032605E-3</v>
      </c>
      <c r="U1507" s="62">
        <f t="shared" ref="U1507:U1516" si="1285">(P1477)</f>
        <v>0.70979024678823055</v>
      </c>
      <c r="V1507" s="62">
        <f t="shared" ref="V1507:V1516" si="1286">(Q1477)</f>
        <v>3.7495235805756525E-3</v>
      </c>
      <c r="W1507" s="43"/>
      <c r="X1507" s="43"/>
      <c r="Y1507" s="74">
        <f>((J1507 - O1507)^2 + (K1507 - P1507)^2 + (L1507 - Q1507)^2) * T1507</f>
        <v>431608.34046708187</v>
      </c>
      <c r="Z1507" s="74">
        <f>((J1507 -O1508)^2 + (K1507 - P1508)^2 + (L1507 - Q1508)^2) * U1507</f>
        <v>3776732.78120308</v>
      </c>
      <c r="AA1507" s="75">
        <f>((J1507 -O1509)^2 + (K1507 - P1509)^2 + (L1507 - Q1509)^2) * V1507</f>
        <v>274493.85832452768</v>
      </c>
      <c r="AB1507" s="76">
        <f>SUM(Y1507:AA1507)</f>
        <v>4482834.97999469</v>
      </c>
      <c r="AC1507" s="43"/>
      <c r="AD1507" s="63" t="s">
        <v>234</v>
      </c>
      <c r="AE1507" s="102">
        <f>(AB1517)</f>
        <v>94282603.487843156</v>
      </c>
      <c r="AF1507" s="42"/>
    </row>
    <row r="1508" spans="9:32" ht="16.5" thickTop="1" thickBot="1" x14ac:dyDescent="0.3">
      <c r="I1508" s="43"/>
      <c r="J1508" s="100">
        <f t="shared" ref="J1508:L1508" si="1287">(J1386)</f>
        <v>4000</v>
      </c>
      <c r="K1508" s="100">
        <f t="shared" si="1287"/>
        <v>3000</v>
      </c>
      <c r="L1508" s="100">
        <f t="shared" si="1287"/>
        <v>1</v>
      </c>
      <c r="M1508" s="43"/>
      <c r="N1508" s="63" t="s">
        <v>76</v>
      </c>
      <c r="O1508" s="101">
        <f t="shared" ref="O1508:P1508" si="1288">(O1498)</f>
        <v>7713.7920214439864</v>
      </c>
      <c r="P1508" s="101">
        <f t="shared" si="1288"/>
        <v>2711.1140525793139</v>
      </c>
      <c r="Q1508" s="101">
        <f>(Q1498)</f>
        <v>1.0027299250457435</v>
      </c>
      <c r="R1508" s="43"/>
      <c r="S1508" s="43"/>
      <c r="T1508" s="62">
        <f t="shared" ref="T1508:T1516" si="1289">(O1478)</f>
        <v>0.20219228273002363</v>
      </c>
      <c r="U1508" s="62">
        <f t="shared" si="1285"/>
        <v>9.2141292629338498E-2</v>
      </c>
      <c r="V1508" s="62">
        <f t="shared" si="1286"/>
        <v>6.0907375011803266E-2</v>
      </c>
      <c r="W1508" s="43"/>
      <c r="X1508" s="43"/>
      <c r="Y1508" s="74">
        <f>((J1508-O1507)^2 + (K1508-P1507)^2 + (L1508-Q1507)^2) * T1508</f>
        <v>1894037.8907714286</v>
      </c>
      <c r="Z1508" s="74">
        <f>((J1508 -O1508)^2 + (K1508 - P1508)^2 + (L1508 - Q1508)^2) * U1508</f>
        <v>1278525.5117859354</v>
      </c>
      <c r="AA1508" s="75">
        <f>((J1508 -O1509)^2 + (K1508 - P1509)^2 + (L1508 - Q1509)^2) * V1508</f>
        <v>1039492.4125809011</v>
      </c>
      <c r="AB1508" s="76">
        <f t="shared" ref="AB1508:AB1516" si="1290">SUM(Y1508:AA1508)</f>
        <v>4212055.8151382646</v>
      </c>
      <c r="AC1508" s="43"/>
      <c r="AD1508" s="63" t="s">
        <v>235</v>
      </c>
      <c r="AE1508" s="124">
        <f>(AE1506-AE1507)</f>
        <v>-921.17048700153828</v>
      </c>
      <c r="AF1508" s="42"/>
    </row>
    <row r="1509" spans="9:32" ht="16.5" thickTop="1" thickBot="1" x14ac:dyDescent="0.3">
      <c r="I1509" s="43"/>
      <c r="J1509" s="100">
        <f t="shared" ref="J1509:L1509" si="1291">(J1387)</f>
        <v>5000</v>
      </c>
      <c r="K1509" s="100">
        <f t="shared" si="1291"/>
        <v>2000</v>
      </c>
      <c r="L1509" s="100">
        <f t="shared" si="1291"/>
        <v>1</v>
      </c>
      <c r="M1509" s="43"/>
      <c r="N1509" s="63" t="s">
        <v>77</v>
      </c>
      <c r="O1509" s="101">
        <f t="shared" ref="O1509:Q1509" si="1292">(O1499)</f>
        <v>1.2746394831877568</v>
      </c>
      <c r="P1509" s="101">
        <f t="shared" si="1292"/>
        <v>1962.2285300458241</v>
      </c>
      <c r="Q1509" s="101">
        <f t="shared" si="1292"/>
        <v>1.0626859318502009</v>
      </c>
      <c r="R1509" s="43"/>
      <c r="S1509" s="43"/>
      <c r="T1509" s="62">
        <f t="shared" si="1289"/>
        <v>0.22275311305196321</v>
      </c>
      <c r="U1509" s="62">
        <f t="shared" si="1285"/>
        <v>0.16124786812056585</v>
      </c>
      <c r="V1509" s="62">
        <f t="shared" si="1286"/>
        <v>1.5996157015041881E-2</v>
      </c>
      <c r="W1509" s="43"/>
      <c r="X1509" s="43"/>
      <c r="Y1509" s="74">
        <f>((J1509 - O1507)^2 + (K1509 - P1507)^2 + (L1509 -Q1507)^2) * T1509</f>
        <v>1491844.1076850663</v>
      </c>
      <c r="Z1509" s="74">
        <f>((J1509 -O1508)^2 + (K1509 - P1508)^2 + (L1509 - Q1508)^2) * U1509</f>
        <v>1269077.2123060867</v>
      </c>
      <c r="AA1509" s="75">
        <f>((J1509 -O1509)^2 + (K1509 - P1509)^2 + (L1509 - Q1509)^2) * V1509</f>
        <v>399722.87955520232</v>
      </c>
      <c r="AB1509" s="76">
        <f t="shared" si="1290"/>
        <v>3160644.1995463548</v>
      </c>
      <c r="AC1509" s="43"/>
      <c r="AD1509" s="43"/>
      <c r="AE1509" s="43"/>
      <c r="AF1509" s="43"/>
    </row>
    <row r="1510" spans="9:32" ht="16.5" thickTop="1" thickBot="1" x14ac:dyDescent="0.3">
      <c r="I1510" s="43"/>
      <c r="J1510" s="100">
        <f t="shared" ref="J1510:L1510" si="1293">(J1388)</f>
        <v>2000</v>
      </c>
      <c r="K1510" s="100">
        <f t="shared" si="1293"/>
        <v>1000</v>
      </c>
      <c r="L1510" s="100">
        <f t="shared" si="1293"/>
        <v>1</v>
      </c>
      <c r="M1510" s="43"/>
      <c r="N1510" s="43"/>
      <c r="O1510" s="55"/>
      <c r="P1510" s="55"/>
      <c r="Q1510" s="55"/>
      <c r="R1510" s="43"/>
      <c r="S1510" s="43"/>
      <c r="T1510" s="62">
        <f t="shared" si="1289"/>
        <v>0.36932460708852066</v>
      </c>
      <c r="U1510" s="62">
        <f t="shared" si="1285"/>
        <v>2.2719917543201867E-3</v>
      </c>
      <c r="V1510" s="62">
        <f t="shared" si="1286"/>
        <v>0.11875864044457918</v>
      </c>
      <c r="W1510" s="43"/>
      <c r="X1510" s="43"/>
      <c r="Y1510" s="74">
        <f>((J1510-O1507)^2 + (K1510-P1507)^2 + (L1510-Q1507)^2) * T1510</f>
        <v>1030250.2372311102</v>
      </c>
      <c r="Z1510" s="74">
        <f>((J1510 -O1508)^2 + (K1510 - P1508)^2 + (L1510 - Q1508)^2) * U1510</f>
        <v>80826.857701482921</v>
      </c>
      <c r="AA1510" s="75">
        <f>((J1510 -O1509)^2 + (K1510 - P1509)^2 + (L1510 - Q1509)^2) * V1510</f>
        <v>584385.95203574584</v>
      </c>
      <c r="AB1510" s="76">
        <f t="shared" si="1290"/>
        <v>1695463.046968339</v>
      </c>
      <c r="AC1510" s="43"/>
      <c r="AD1510" s="43"/>
      <c r="AE1510" s="43"/>
      <c r="AF1510" s="43"/>
    </row>
    <row r="1511" spans="9:32" ht="16.5" thickTop="1" thickBot="1" x14ac:dyDescent="0.3">
      <c r="I1511" s="43"/>
      <c r="J1511" s="100">
        <f t="shared" ref="J1511:L1511" si="1294">(J1389)</f>
        <v>500</v>
      </c>
      <c r="K1511" s="100">
        <f t="shared" si="1294"/>
        <v>2000</v>
      </c>
      <c r="L1511" s="100">
        <f t="shared" si="1294"/>
        <v>1</v>
      </c>
      <c r="M1511" s="43"/>
      <c r="N1511" s="43"/>
      <c r="O1511" s="55"/>
      <c r="P1511" s="55"/>
      <c r="Q1511" s="55"/>
      <c r="R1511" s="43"/>
      <c r="S1511" s="43"/>
      <c r="T1511" s="62">
        <f t="shared" si="1289"/>
        <v>4.0935038830405948E-4</v>
      </c>
      <c r="U1511" s="62">
        <f t="shared" si="1285"/>
        <v>2.1552053566851157E-5</v>
      </c>
      <c r="V1511" s="62">
        <f t="shared" si="1286"/>
        <v>0.95086910050291196</v>
      </c>
      <c r="W1511" s="43"/>
      <c r="X1511" s="43"/>
      <c r="Y1511" s="74">
        <f>((J1511 - O1507)^2 + (K1511 -P1507)^2 + (L1511 - Q1507)^2) * T1511</f>
        <v>4934.7474873352321</v>
      </c>
      <c r="Z1511" s="74">
        <f>((J1511 -O1508)^2 + (K1511 - P1508)^2 + (L1511 - Q1508)^2) * U1511</f>
        <v>1132.4414158008219</v>
      </c>
      <c r="AA1511" s="75">
        <f>((J1511 -O1509)^2 + (K1511 - P1509)^2 + (L1511 - Q1509)^AA2043) * V1511</f>
        <v>237864.34525564458</v>
      </c>
      <c r="AB1511" s="76">
        <f t="shared" si="1290"/>
        <v>243931.53415878065</v>
      </c>
      <c r="AC1511" s="43"/>
      <c r="AD1511" s="152" t="s">
        <v>84</v>
      </c>
      <c r="AE1511" s="153"/>
      <c r="AF1511" s="154"/>
    </row>
    <row r="1512" spans="9:32" ht="16.5" thickTop="1" thickBot="1" x14ac:dyDescent="0.3">
      <c r="I1512" s="43"/>
      <c r="J1512" s="100">
        <f t="shared" ref="J1512:L1512" si="1295">(J1390)</f>
        <v>8000</v>
      </c>
      <c r="K1512" s="100">
        <f t="shared" si="1295"/>
        <v>2000</v>
      </c>
      <c r="L1512" s="100">
        <f t="shared" si="1295"/>
        <v>1</v>
      </c>
      <c r="M1512" s="43"/>
      <c r="N1512" s="43"/>
      <c r="O1512" s="55"/>
      <c r="P1512" s="55"/>
      <c r="Q1512" s="55"/>
      <c r="R1512" s="43"/>
      <c r="S1512" s="43"/>
      <c r="T1512" s="62">
        <f t="shared" si="1289"/>
        <v>4.9367300820863573E-4</v>
      </c>
      <c r="U1512" s="62">
        <f t="shared" si="1285"/>
        <v>0.93873462370601835</v>
      </c>
      <c r="V1512" s="62">
        <f t="shared" si="1286"/>
        <v>7.9175520692855898E-5</v>
      </c>
      <c r="W1512" s="43"/>
      <c r="X1512" s="43"/>
      <c r="Y1512" s="74">
        <f>((J1512-O1507)^2 + (K1512-P1507)^2 + (L1512-Q1507)^2) * T1512</f>
        <v>12650.593544188478</v>
      </c>
      <c r="Z1512" s="74">
        <f>((J1512 -O1508)^2 + (K1512 - P1508)^2 + (L1512 - Q1508)^2) * U1512</f>
        <v>551598.77776983206</v>
      </c>
      <c r="AA1512" s="75">
        <f>((J1512 -O1509)^2 + (K1512 - P1509)^2 + (L1512 - Q1509)^2) * V1512</f>
        <v>5065.7316878184074</v>
      </c>
      <c r="AB1512" s="76">
        <f t="shared" si="1290"/>
        <v>569315.1030018389</v>
      </c>
      <c r="AC1512" s="43"/>
      <c r="AD1512" s="152" t="s">
        <v>85</v>
      </c>
      <c r="AE1512" s="153"/>
      <c r="AF1512" s="154"/>
    </row>
    <row r="1513" spans="9:32" ht="16.5" thickTop="1" thickBot="1" x14ac:dyDescent="0.3">
      <c r="I1513" s="43"/>
      <c r="J1513" s="100">
        <f t="shared" ref="J1513:L1513" si="1296">(J1391)</f>
        <v>3000</v>
      </c>
      <c r="K1513" s="100">
        <f t="shared" si="1296"/>
        <v>2000</v>
      </c>
      <c r="L1513" s="100">
        <f t="shared" si="1296"/>
        <v>2</v>
      </c>
      <c r="M1513" s="43"/>
      <c r="N1513" s="43"/>
      <c r="O1513" s="55"/>
      <c r="P1513" s="55"/>
      <c r="Q1513" s="55"/>
      <c r="R1513" s="43"/>
      <c r="S1513" s="43"/>
      <c r="T1513" s="62">
        <f t="shared" si="1289"/>
        <v>0.37500552519708785</v>
      </c>
      <c r="U1513" s="62">
        <f t="shared" si="1285"/>
        <v>1.2079485248483669E-2</v>
      </c>
      <c r="V1513" s="62">
        <f t="shared" si="1286"/>
        <v>7.712636630542237E-2</v>
      </c>
      <c r="W1513" s="43"/>
      <c r="X1513" s="43"/>
      <c r="Y1513" s="74">
        <f>((J1513 - O1507)^2 + (K1513 - P1507)^2 + (L1513 - Q1507)^2) * T1513</f>
        <v>1529472.3752257582</v>
      </c>
      <c r="Z1513" s="74">
        <f>((J1513 -O1508)^2 + (K1513 - P1508)^2 + (L1513 - Q1508)^2) * U1513</f>
        <v>274512.57649839192</v>
      </c>
      <c r="AA1513" s="75">
        <f>((J1513 -O1509)^2 + (K1513 - P1509)^2 + (L1513 - Q1509)^2) * V1513</f>
        <v>693657.67489464185</v>
      </c>
      <c r="AB1513" s="76">
        <f t="shared" si="1290"/>
        <v>2497642.6266187923</v>
      </c>
      <c r="AC1513" s="43"/>
      <c r="AD1513" s="43"/>
      <c r="AE1513" s="43"/>
      <c r="AF1513" s="43"/>
    </row>
    <row r="1514" spans="9:32" ht="16.5" thickTop="1" thickBot="1" x14ac:dyDescent="0.3">
      <c r="I1514" s="43"/>
      <c r="J1514" s="100">
        <f t="shared" ref="J1514:L1514" si="1297">(J1392)</f>
        <v>7000</v>
      </c>
      <c r="K1514" s="100">
        <f t="shared" si="1297"/>
        <v>3000</v>
      </c>
      <c r="L1514" s="100">
        <f t="shared" si="1297"/>
        <v>1</v>
      </c>
      <c r="M1514" s="43"/>
      <c r="N1514" s="43"/>
      <c r="O1514" s="55"/>
      <c r="P1514" s="55"/>
      <c r="Q1514" s="55"/>
      <c r="R1514" s="43"/>
      <c r="S1514" s="43"/>
      <c r="T1514" s="62">
        <f t="shared" si="1289"/>
        <v>6.5610696273922747E-4</v>
      </c>
      <c r="U1514" s="62">
        <f t="shared" si="1285"/>
        <v>0.92732682934705235</v>
      </c>
      <c r="V1514" s="62">
        <f t="shared" si="1286"/>
        <v>1.3012673845729807E-4</v>
      </c>
      <c r="W1514" s="43"/>
      <c r="X1514" s="43"/>
      <c r="Y1514" s="74">
        <f>((J1514-O1507)^2 + (K1514-P1507)^2 + (L1514-Q1507)^2) * T1514</f>
        <v>14628.33833353618</v>
      </c>
      <c r="Z1514" s="74">
        <f>((J1514 -O1508)^2 + (K1514 - P1508)^2 + (L1514 - Q1508)^2) * U1514</f>
        <v>549862.28305964079</v>
      </c>
      <c r="AA1514" s="75">
        <f>((J1514 -O1509)^2 + (K1514 - P1509)^2 + (L1514 - Q1509)^2) * V1514</f>
        <v>6514.0308354047202</v>
      </c>
      <c r="AB1514" s="76">
        <f t="shared" si="1290"/>
        <v>571004.65222858172</v>
      </c>
      <c r="AC1514" s="43"/>
      <c r="AD1514" s="43"/>
      <c r="AE1514" s="43"/>
      <c r="AF1514" s="43"/>
    </row>
    <row r="1515" spans="9:32" ht="16.5" thickTop="1" thickBot="1" x14ac:dyDescent="0.3">
      <c r="I1515" s="43"/>
      <c r="J1515" s="100">
        <f t="shared" ref="J1515:L1515" si="1298">(J1393)</f>
        <v>7000</v>
      </c>
      <c r="K1515" s="100">
        <f t="shared" si="1298"/>
        <v>2000</v>
      </c>
      <c r="L1515" s="100">
        <f t="shared" si="1298"/>
        <v>1</v>
      </c>
      <c r="M1515" s="43"/>
      <c r="N1515" s="43"/>
      <c r="O1515" s="55"/>
      <c r="P1515" s="55"/>
      <c r="Q1515" s="55"/>
      <c r="R1515" s="43"/>
      <c r="S1515" s="43"/>
      <c r="T1515" s="62">
        <f t="shared" si="1289"/>
        <v>2.9512542786141751E-3</v>
      </c>
      <c r="U1515" s="62">
        <f t="shared" si="1285"/>
        <v>0.8583510724507627</v>
      </c>
      <c r="V1515" s="62">
        <f t="shared" si="1286"/>
        <v>3.6872338513645246E-4</v>
      </c>
      <c r="W1515" s="43"/>
      <c r="X1515" s="43"/>
      <c r="Y1515" s="74">
        <f>((J1515 - O1507)^2 + (K1515 - P1507)^2 + (L1515 - Q1507)^2) * T1515</f>
        <v>51104.116657484723</v>
      </c>
      <c r="Z1515" s="74">
        <f>((J1515 -O1508)^2 + (K1515 - P1508)^2 + (L1515 - Q1508)^2) * U1515</f>
        <v>871382.76929550932</v>
      </c>
      <c r="AA1515" s="75">
        <f>((J1515 -O1509)^2 + (K1515 - P1509)^2 + (L1515 - Q1509)^2) * V1515</f>
        <v>18061.392672543931</v>
      </c>
      <c r="AB1515" s="76">
        <f t="shared" si="1290"/>
        <v>940548.27862553787</v>
      </c>
      <c r="AC1515" s="43"/>
      <c r="AD1515" s="155" t="s">
        <v>86</v>
      </c>
      <c r="AE1515" s="155"/>
      <c r="AF1515" s="43"/>
    </row>
    <row r="1516" spans="9:32" ht="16.5" thickTop="1" thickBot="1" x14ac:dyDescent="0.3">
      <c r="I1516" s="43"/>
      <c r="J1516" s="100">
        <f t="shared" ref="J1516:L1516" si="1299">(J1394)</f>
        <v>10000</v>
      </c>
      <c r="K1516" s="100">
        <f t="shared" si="1299"/>
        <v>2000</v>
      </c>
      <c r="L1516" s="100">
        <f t="shared" si="1299"/>
        <v>1</v>
      </c>
      <c r="M1516" s="43"/>
      <c r="N1516" s="43"/>
      <c r="O1516" s="55"/>
      <c r="P1516" s="55"/>
      <c r="Q1516" s="55"/>
      <c r="R1516" s="43"/>
      <c r="S1516" s="43"/>
      <c r="T1516" s="62">
        <f t="shared" si="1289"/>
        <v>1.02069990510233E-2</v>
      </c>
      <c r="U1516" s="62">
        <f t="shared" si="1285"/>
        <v>0.72287639657500613</v>
      </c>
      <c r="V1516" s="62">
        <f t="shared" si="1286"/>
        <v>2.3764577053978879E-3</v>
      </c>
      <c r="W1516" s="43"/>
      <c r="X1516" s="43"/>
      <c r="Y1516" s="74">
        <f>((J1516-O1507)^2 + (K1516-P1507)^2 + (L1516-Q1507)^2) * T1516</f>
        <v>492428.70255715231</v>
      </c>
      <c r="Z1516" s="74">
        <f t="shared" ref="Z1516" si="1300">((J1516 -O1517)^2 + (K1516 - P1517)^2 + (L1516 - Q1517)^2) * U1516</f>
        <v>75179145.96667704</v>
      </c>
      <c r="AA1516" s="75">
        <f>((J1516 -O1509)^2 + (K1516 - P1509)^2 + (L1516 - Q1509)^2) * V1516</f>
        <v>237588.58232779155</v>
      </c>
      <c r="AB1516" s="76">
        <f t="shared" si="1290"/>
        <v>75909163.251561984</v>
      </c>
      <c r="AC1516" s="43"/>
      <c r="AD1516" s="155"/>
      <c r="AE1516" s="155"/>
      <c r="AF1516" s="43"/>
    </row>
    <row r="1517" spans="9:32" ht="16.5" thickTop="1" thickBot="1" x14ac:dyDescent="0.3"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  <c r="AA1517" s="72" t="s">
        <v>55</v>
      </c>
      <c r="AB1517" s="73">
        <f>SUM(AB1507:AB1516)</f>
        <v>94282603.487843156</v>
      </c>
      <c r="AC1517" s="43"/>
      <c r="AD1517" s="155"/>
      <c r="AE1517" s="155"/>
      <c r="AF1517" s="43"/>
    </row>
    <row r="1518" spans="9:32" ht="15.75" thickTop="1" x14ac:dyDescent="0.25">
      <c r="I1518" s="43"/>
      <c r="J1518" s="43"/>
      <c r="K1518" s="43"/>
      <c r="L1518" s="43"/>
      <c r="M1518" s="156" t="s">
        <v>78</v>
      </c>
      <c r="N1518" s="157"/>
      <c r="O1518" s="157"/>
      <c r="P1518" s="157"/>
      <c r="Q1518" s="157"/>
      <c r="R1518" s="157"/>
      <c r="S1518" s="157"/>
      <c r="T1518" s="158"/>
      <c r="U1518" s="43"/>
      <c r="V1518" s="43"/>
      <c r="W1518" s="43"/>
      <c r="X1518" s="43"/>
      <c r="Y1518" s="43"/>
      <c r="Z1518" s="43"/>
      <c r="AA1518" s="43"/>
      <c r="AB1518" s="43"/>
      <c r="AC1518" s="43"/>
      <c r="AD1518" s="162" t="s">
        <v>87</v>
      </c>
      <c r="AE1518" s="162"/>
      <c r="AF1518" s="43"/>
    </row>
    <row r="1519" spans="9:32" ht="15.75" thickBot="1" x14ac:dyDescent="0.3">
      <c r="I1519" s="43"/>
      <c r="J1519" s="43"/>
      <c r="K1519" s="43"/>
      <c r="L1519" s="43"/>
      <c r="M1519" s="159"/>
      <c r="N1519" s="160"/>
      <c r="O1519" s="160"/>
      <c r="P1519" s="160"/>
      <c r="Q1519" s="160"/>
      <c r="R1519" s="160"/>
      <c r="S1519" s="160"/>
      <c r="T1519" s="161"/>
      <c r="U1519" s="43"/>
      <c r="V1519" s="43"/>
      <c r="W1519" s="43"/>
      <c r="X1519" s="43"/>
      <c r="Y1519" s="43"/>
      <c r="Z1519" s="43"/>
      <c r="AA1519" s="43"/>
      <c r="AB1519" s="43"/>
      <c r="AC1519" s="43"/>
      <c r="AD1519" s="155" t="s">
        <v>88</v>
      </c>
      <c r="AE1519" s="155"/>
      <c r="AF1519" s="43"/>
    </row>
    <row r="1520" spans="9:32" ht="15.75" thickTop="1" x14ac:dyDescent="0.25"/>
    <row r="1523" spans="9:27" x14ac:dyDescent="0.25">
      <c r="I1523" s="83" t="s">
        <v>237</v>
      </c>
      <c r="J1523" s="83"/>
      <c r="K1523" s="78"/>
      <c r="L1523" s="78"/>
      <c r="M1523" s="78"/>
      <c r="N1523" s="78"/>
      <c r="O1523" s="78"/>
      <c r="P1523" s="78"/>
      <c r="Q1523" s="78"/>
      <c r="R1523" s="78"/>
      <c r="S1523" s="78"/>
      <c r="T1523" s="78"/>
      <c r="U1523" s="78"/>
      <c r="V1523" s="78"/>
      <c r="W1523" s="78"/>
      <c r="X1523" s="78"/>
      <c r="Y1523" s="78"/>
      <c r="Z1523" s="78"/>
      <c r="AA1523" s="78"/>
    </row>
    <row r="1524" spans="9:27" x14ac:dyDescent="0.25">
      <c r="I1524" s="83" t="s">
        <v>79</v>
      </c>
      <c r="J1524" s="83"/>
      <c r="K1524" s="78"/>
      <c r="L1524" s="78"/>
      <c r="M1524" s="78"/>
      <c r="N1524" s="78"/>
      <c r="O1524" s="78"/>
      <c r="P1524" s="78"/>
      <c r="Q1524" s="78"/>
      <c r="R1524" s="78"/>
      <c r="S1524" s="78"/>
      <c r="T1524" s="78"/>
      <c r="U1524" s="78"/>
      <c r="V1524" s="78"/>
      <c r="W1524" s="78"/>
      <c r="X1524" s="78"/>
      <c r="Y1524" s="78"/>
      <c r="Z1524" s="78"/>
      <c r="AA1524" s="78"/>
    </row>
    <row r="1525" spans="9:27" x14ac:dyDescent="0.25">
      <c r="I1525" s="115" t="s">
        <v>236</v>
      </c>
      <c r="J1525" s="78"/>
      <c r="K1525" s="78"/>
      <c r="L1525" s="78"/>
      <c r="M1525" s="78"/>
      <c r="N1525" s="78"/>
      <c r="O1525" s="78"/>
      <c r="P1525" s="78"/>
      <c r="Q1525" s="78"/>
      <c r="R1525" s="78"/>
      <c r="S1525" s="78"/>
      <c r="T1525" s="78"/>
      <c r="U1525" s="78"/>
      <c r="V1525" s="78"/>
      <c r="W1525" s="78"/>
      <c r="X1525" s="78"/>
      <c r="Y1525" s="78"/>
      <c r="Z1525" s="78"/>
      <c r="AA1525" s="78"/>
    </row>
    <row r="1526" spans="9:27" x14ac:dyDescent="0.25">
      <c r="I1526" s="78"/>
      <c r="J1526" s="78"/>
      <c r="K1526" s="78"/>
      <c r="L1526" s="78"/>
      <c r="M1526" s="78"/>
      <c r="N1526" s="78"/>
      <c r="O1526" s="78"/>
      <c r="P1526" s="78"/>
      <c r="Q1526" s="78"/>
      <c r="R1526" s="78"/>
      <c r="S1526" s="78"/>
      <c r="T1526" s="78"/>
      <c r="U1526" s="78"/>
      <c r="V1526" s="78"/>
      <c r="W1526" s="78"/>
      <c r="X1526" s="78"/>
      <c r="Y1526" s="78"/>
      <c r="Z1526" s="78"/>
      <c r="AA1526" s="78"/>
    </row>
    <row r="1527" spans="9:27" x14ac:dyDescent="0.25">
      <c r="I1527" s="78"/>
      <c r="J1527" s="172" t="s">
        <v>47</v>
      </c>
      <c r="K1527" s="173"/>
      <c r="L1527" s="174"/>
      <c r="M1527" s="78"/>
      <c r="N1527" s="78"/>
      <c r="O1527" s="172" t="s">
        <v>72</v>
      </c>
      <c r="P1527" s="173"/>
      <c r="Q1527" s="174"/>
      <c r="R1527" s="78"/>
      <c r="S1527" s="78"/>
      <c r="T1527" s="172" t="s">
        <v>90</v>
      </c>
      <c r="U1527" s="173"/>
      <c r="V1527" s="174"/>
      <c r="W1527" s="88"/>
      <c r="X1527" s="78"/>
      <c r="Y1527" s="172" t="s">
        <v>92</v>
      </c>
      <c r="Z1527" s="173"/>
      <c r="AA1527" s="174"/>
    </row>
    <row r="1528" spans="9:27" x14ac:dyDescent="0.25">
      <c r="I1528" s="78"/>
      <c r="J1528" s="89" t="s">
        <v>48</v>
      </c>
      <c r="K1528" s="89" t="s">
        <v>49</v>
      </c>
      <c r="L1528" s="89" t="s">
        <v>50</v>
      </c>
      <c r="M1528" s="78"/>
      <c r="N1528" s="78"/>
      <c r="O1528" s="79"/>
      <c r="P1528" s="79"/>
      <c r="Q1528" s="79"/>
      <c r="R1528" s="78"/>
      <c r="S1528" s="78"/>
      <c r="T1528" s="87" t="s">
        <v>75</v>
      </c>
      <c r="U1528" s="87" t="s">
        <v>76</v>
      </c>
      <c r="V1528" s="87" t="s">
        <v>77</v>
      </c>
      <c r="W1528" s="87" t="s">
        <v>91</v>
      </c>
      <c r="X1528" s="78"/>
      <c r="Y1528" s="87" t="s">
        <v>93</v>
      </c>
      <c r="Z1528" s="87" t="s">
        <v>94</v>
      </c>
      <c r="AA1528" s="87" t="s">
        <v>95</v>
      </c>
    </row>
    <row r="1529" spans="9:27" x14ac:dyDescent="0.25">
      <c r="I1529" s="78"/>
      <c r="J1529" s="79">
        <f>(J1457)</f>
        <v>8000</v>
      </c>
      <c r="K1529" s="79">
        <f t="shared" ref="K1529:L1529" si="1301">(K1457)</f>
        <v>5000</v>
      </c>
      <c r="L1529" s="79">
        <f t="shared" si="1301"/>
        <v>1</v>
      </c>
      <c r="M1529" s="78"/>
      <c r="N1529" s="78"/>
      <c r="O1529" s="116">
        <f>(O1507)</f>
        <v>3345.3079089257221</v>
      </c>
      <c r="P1529" s="116">
        <f t="shared" ref="P1529:Q1529" si="1302">(P1507)</f>
        <v>10.203038673247486</v>
      </c>
      <c r="Q1529" s="116">
        <f t="shared" si="1302"/>
        <v>0.15370592850649445</v>
      </c>
      <c r="R1529" s="78"/>
      <c r="S1529" s="78"/>
      <c r="T1529" s="117">
        <f>((J1529-O1529)^2 + (K1529-P1529)^2 + (L1529-Q1529)^2) ^ (-1/(2-1))</f>
        <v>2.1475710815903941E-8</v>
      </c>
      <c r="U1529" s="117">
        <f>((J1529-O1530)^2 + (K1529-P1530)^2 + (L1529-Q1530)^2) ^ (-1/(2-1))</f>
        <v>1.8793764025903008E-7</v>
      </c>
      <c r="V1529" s="117">
        <f>((J1529-O1531)^2 + (K1529-P1531)^2 + (L1529-Q1531)^2) ^ (-1/(2-1))</f>
        <v>1.3659772220268324E-8</v>
      </c>
      <c r="W1529" s="117">
        <f>SUM(T1529:V1529)</f>
        <v>2.2307312329520234E-7</v>
      </c>
      <c r="X1529" s="78"/>
      <c r="Y1529" s="122">
        <f>(T1529/W1529)</f>
        <v>9.6272067646106352E-2</v>
      </c>
      <c r="Z1529" s="122">
        <f>(U1529/W1529)</f>
        <v>0.84249342763863155</v>
      </c>
      <c r="AA1529" s="123">
        <f>(V1529/W1529)</f>
        <v>6.1234504715262157E-2</v>
      </c>
    </row>
    <row r="1530" spans="9:27" x14ac:dyDescent="0.25">
      <c r="I1530" s="78"/>
      <c r="J1530" s="79">
        <f t="shared" ref="J1530:L1530" si="1303">(J1458)</f>
        <v>4000</v>
      </c>
      <c r="K1530" s="79">
        <f t="shared" si="1303"/>
        <v>3000</v>
      </c>
      <c r="L1530" s="79">
        <f t="shared" si="1303"/>
        <v>1</v>
      </c>
      <c r="M1530" s="78"/>
      <c r="N1530" s="78"/>
      <c r="O1530" s="116">
        <f t="shared" ref="O1530:Q1530" si="1304">(O1508)</f>
        <v>7713.7920214439864</v>
      </c>
      <c r="P1530" s="116">
        <f t="shared" si="1304"/>
        <v>2711.1140525793139</v>
      </c>
      <c r="Q1530" s="116">
        <f t="shared" si="1304"/>
        <v>1.0027299250457435</v>
      </c>
      <c r="R1530" s="78"/>
      <c r="S1530" s="78"/>
      <c r="T1530" s="117">
        <f>((J1530-O1529)^2 + (K1530-P1529)^2 + (L1530-Q1529)^2) ^ (-1/(2-1))</f>
        <v>1.0675197350337701E-7</v>
      </c>
      <c r="U1530" s="117">
        <f>((J1530-O1530)^2 + (K1530-P1530)^2 + (L1530-Q1530)^2) ^ (-1/(2-1))</f>
        <v>7.2068403625852554E-8</v>
      </c>
      <c r="V1530" s="117">
        <f>((J1530-O1531)^2 + (K1530-P1531)^2 + (L1530-Q1531)^2) ^ (-1/(2-1))</f>
        <v>5.8593381033517649E-8</v>
      </c>
      <c r="W1530" s="117">
        <f t="shared" ref="W1530:W1538" si="1305">SUM(T1530:V1530)</f>
        <v>2.3741375816274722E-7</v>
      </c>
      <c r="X1530" s="78"/>
      <c r="Y1530" s="122">
        <f t="shared" ref="Y1530:Y1538" si="1306">(T1530/W1530)</f>
        <v>0.44964527047416725</v>
      </c>
      <c r="Z1530" s="122">
        <f t="shared" ref="Z1530:Z1538" si="1307">(U1530/W1530)</f>
        <v>0.30355613837867657</v>
      </c>
      <c r="AA1530" s="123">
        <f t="shared" ref="AA1530:AA1538" si="1308">(V1530/W1530)</f>
        <v>0.2467985911471561</v>
      </c>
    </row>
    <row r="1531" spans="9:27" x14ac:dyDescent="0.25">
      <c r="I1531" s="78"/>
      <c r="J1531" s="79">
        <f t="shared" ref="J1531:L1531" si="1309">(J1459)</f>
        <v>5000</v>
      </c>
      <c r="K1531" s="79">
        <f t="shared" si="1309"/>
        <v>2000</v>
      </c>
      <c r="L1531" s="79">
        <f t="shared" si="1309"/>
        <v>1</v>
      </c>
      <c r="M1531" s="78"/>
      <c r="N1531" s="78"/>
      <c r="O1531" s="116">
        <f t="shared" ref="O1531:Q1531" si="1310">(O1509)</f>
        <v>1.2746394831877568</v>
      </c>
      <c r="P1531" s="116">
        <f t="shared" si="1310"/>
        <v>1962.2285300458241</v>
      </c>
      <c r="Q1531" s="116">
        <f t="shared" si="1310"/>
        <v>1.0626859318502009</v>
      </c>
      <c r="R1531" s="78"/>
      <c r="S1531" s="78"/>
      <c r="T1531" s="117">
        <f>((J1531-O1529)^2 + (K1531-P1529)^2 + (L1531-Q1529)^2) ^ (-1/(2-1))</f>
        <v>1.4931393428071721E-7</v>
      </c>
      <c r="U1531" s="117">
        <f>((J1531-O1530)^2 + (K1531-P1530)^2 + (L1531-Q1530)^2) ^ (-1/(2-1))</f>
        <v>1.2705914703767823E-7</v>
      </c>
      <c r="V1531" s="117">
        <f>((J1531-O1531)^2 + (K1531-P1531)^2 + (L1531-Q1531)^2) ^ (-1/(2-1))</f>
        <v>4.0018117133654813E-8</v>
      </c>
      <c r="W1531" s="117">
        <f t="shared" si="1305"/>
        <v>3.1639119845205026E-7</v>
      </c>
      <c r="X1531" s="78"/>
      <c r="Y1531" s="122">
        <f t="shared" si="1306"/>
        <v>0.47192821738164137</v>
      </c>
      <c r="Z1531" s="122">
        <f t="shared" si="1307"/>
        <v>0.40158875360413765</v>
      </c>
      <c r="AA1531" s="123">
        <f t="shared" si="1308"/>
        <v>0.12648302901422095</v>
      </c>
    </row>
    <row r="1532" spans="9:27" x14ac:dyDescent="0.25">
      <c r="I1532" s="78"/>
      <c r="J1532" s="79">
        <f t="shared" ref="J1532:L1532" si="1311">(J1460)</f>
        <v>2000</v>
      </c>
      <c r="K1532" s="79">
        <f t="shared" si="1311"/>
        <v>1000</v>
      </c>
      <c r="L1532" s="79">
        <f t="shared" si="1311"/>
        <v>1</v>
      </c>
      <c r="M1532" s="78"/>
      <c r="N1532" s="78"/>
      <c r="O1532" s="81"/>
      <c r="P1532" s="81"/>
      <c r="Q1532" s="81"/>
      <c r="R1532" s="78"/>
      <c r="S1532" s="78"/>
      <c r="T1532" s="117">
        <f>((J1532-O1529)^2 + (K1532-P1529)^2 + (L1532-Q1529)^2) ^ (-1/(2-1))</f>
        <v>3.584804873048257E-7</v>
      </c>
      <c r="U1532" s="117">
        <f>((J1532-O1530)^2 + (K1532-P1530)^2 + (L1532-Q1530)^2) ^ (-1/(2-1))</f>
        <v>2.8109366353339044E-8</v>
      </c>
      <c r="V1532" s="117">
        <f>((J1532-O1531)^2 + (K1532-P1531)^2 + (L1532-Q1531)^2) ^ (-1/(2-1))</f>
        <v>2.0321953330821156E-7</v>
      </c>
      <c r="W1532" s="117">
        <f t="shared" si="1305"/>
        <v>5.898093869663763E-7</v>
      </c>
      <c r="X1532" s="78"/>
      <c r="Y1532" s="122">
        <f t="shared" si="1306"/>
        <v>0.60779040691202468</v>
      </c>
      <c r="Z1532" s="122">
        <f t="shared" si="1307"/>
        <v>4.7658390955621556E-2</v>
      </c>
      <c r="AA1532" s="123">
        <f t="shared" si="1308"/>
        <v>0.34455120213235374</v>
      </c>
    </row>
    <row r="1533" spans="9:27" x14ac:dyDescent="0.25">
      <c r="I1533" s="78"/>
      <c r="J1533" s="79">
        <f t="shared" ref="J1533:L1533" si="1312">(J1461)</f>
        <v>500</v>
      </c>
      <c r="K1533" s="79">
        <f t="shared" si="1312"/>
        <v>2000</v>
      </c>
      <c r="L1533" s="79">
        <f t="shared" si="1312"/>
        <v>1</v>
      </c>
      <c r="M1533" s="78"/>
      <c r="N1533" s="78"/>
      <c r="O1533" s="78"/>
      <c r="P1533" s="78"/>
      <c r="Q1533" s="78"/>
      <c r="R1533" s="78"/>
      <c r="S1533" s="78"/>
      <c r="T1533" s="117">
        <f>((J1533-O1529)^2 + (K1533-P1529)^2 + (L1533-Q1529)^2) ^ (-1/(2-1))</f>
        <v>8.2952651448657821E-8</v>
      </c>
      <c r="U1533" s="117">
        <f>((J1533-O1530)^2 + (K1533-P1530)^2 + (L1533-Q1530)^2) ^ (-1/(2-1))</f>
        <v>1.903149537462856E-8</v>
      </c>
      <c r="V1533" s="117">
        <f>((J1533-O1531)^2 + (K1533-P1531)^2 + (L1533-Q1531)^2) ^ (-1/(2-1))</f>
        <v>3.9975427409440198E-6</v>
      </c>
      <c r="W1533" s="117">
        <f t="shared" si="1305"/>
        <v>4.0995268877673061E-6</v>
      </c>
      <c r="X1533" s="78"/>
      <c r="Y1533" s="122">
        <f t="shared" si="1306"/>
        <v>2.0234688957933799E-2</v>
      </c>
      <c r="Z1533" s="122">
        <f t="shared" si="1307"/>
        <v>4.6423638374996825E-3</v>
      </c>
      <c r="AA1533" s="123">
        <f t="shared" si="1308"/>
        <v>0.97512294720456649</v>
      </c>
    </row>
    <row r="1534" spans="9:27" x14ac:dyDescent="0.25">
      <c r="I1534" s="78"/>
      <c r="J1534" s="79">
        <f t="shared" ref="J1534:L1534" si="1313">(J1462)</f>
        <v>8000</v>
      </c>
      <c r="K1534" s="79">
        <f t="shared" si="1313"/>
        <v>2000</v>
      </c>
      <c r="L1534" s="79">
        <f t="shared" si="1313"/>
        <v>1</v>
      </c>
      <c r="M1534" s="78"/>
      <c r="N1534" s="78"/>
      <c r="O1534" s="78"/>
      <c r="P1534" s="78"/>
      <c r="Q1534" s="78"/>
      <c r="R1534" s="78"/>
      <c r="S1534" s="78"/>
      <c r="T1534" s="117">
        <f>((J1534-O1529)^2 + (K1534-P1529)^2 + (L1534-Q1529)^2) ^ (-1/(2-1))</f>
        <v>3.9023703234495493E-8</v>
      </c>
      <c r="U1534" s="117">
        <f>((J1534-O1530)^2 + (K1534-P1530)^2 + (L1534-Q1530)^2) ^ (-1/(2-1))</f>
        <v>1.7018431902648777E-6</v>
      </c>
      <c r="V1534" s="117">
        <f>((J1534-O1531)^2 + (K1534-P1531)^2 + (L1534-Q1531)^2) ^ (-1/(2-1))</f>
        <v>1.5629631723932342E-8</v>
      </c>
      <c r="W1534" s="117">
        <f t="shared" si="1305"/>
        <v>1.7564965252233054E-6</v>
      </c>
      <c r="X1534" s="78"/>
      <c r="Y1534" s="122">
        <f t="shared" si="1306"/>
        <v>2.2216783622463678E-2</v>
      </c>
      <c r="Z1534" s="122">
        <f t="shared" si="1307"/>
        <v>0.96888503098434564</v>
      </c>
      <c r="AA1534" s="123">
        <f t="shared" si="1308"/>
        <v>8.8981853931907606E-3</v>
      </c>
    </row>
    <row r="1535" spans="9:27" x14ac:dyDescent="0.25">
      <c r="I1535" s="78"/>
      <c r="J1535" s="79">
        <f t="shared" ref="J1535:L1535" si="1314">(J1463)</f>
        <v>3000</v>
      </c>
      <c r="K1535" s="79">
        <f t="shared" si="1314"/>
        <v>2000</v>
      </c>
      <c r="L1535" s="79">
        <f t="shared" si="1314"/>
        <v>2</v>
      </c>
      <c r="M1535" s="78"/>
      <c r="N1535" s="78"/>
      <c r="O1535" s="78"/>
      <c r="P1535" s="78"/>
      <c r="Q1535" s="78"/>
      <c r="R1535" s="78"/>
      <c r="S1535" s="78"/>
      <c r="T1535" s="117">
        <f>((J1535-O1529)^2 + (K1535-P1529)^2 + (L1535-Q1529)^2) ^ (-1/(2-1))</f>
        <v>2.4518620360288304E-7</v>
      </c>
      <c r="U1535" s="117">
        <f>((J1535-O1530)^2 + (K1535-P1530)^2 + (L1535-Q1530)^2) ^ (-1/(2-1))</f>
        <v>4.400339468073307E-8</v>
      </c>
      <c r="V1535" s="117">
        <f>((J1535-O1531)^2 + (K1535-P1531)^2 + (L1535-Q1531)^2) ^ (-1/(2-1))</f>
        <v>1.1118793764825988E-7</v>
      </c>
      <c r="W1535" s="117">
        <f t="shared" si="1305"/>
        <v>4.00377535931876E-7</v>
      </c>
      <c r="X1535" s="78"/>
      <c r="Y1535" s="122">
        <f t="shared" si="1306"/>
        <v>0.61238751328096819</v>
      </c>
      <c r="Z1535" s="122">
        <f t="shared" si="1307"/>
        <v>0.10990475421733006</v>
      </c>
      <c r="AA1535" s="123">
        <f t="shared" si="1308"/>
        <v>0.27770773250170172</v>
      </c>
    </row>
    <row r="1536" spans="9:27" x14ac:dyDescent="0.25">
      <c r="I1536" s="78"/>
      <c r="J1536" s="79">
        <f t="shared" ref="J1536:L1536" si="1315">(J1464)</f>
        <v>7000</v>
      </c>
      <c r="K1536" s="79">
        <f t="shared" si="1315"/>
        <v>3000</v>
      </c>
      <c r="L1536" s="79">
        <f t="shared" si="1315"/>
        <v>1</v>
      </c>
      <c r="M1536" s="78"/>
      <c r="N1536" s="78"/>
      <c r="O1536" s="78"/>
      <c r="P1536" s="78"/>
      <c r="Q1536" s="78"/>
      <c r="R1536" s="78"/>
      <c r="S1536" s="78"/>
      <c r="T1536" s="117">
        <f>((J1536-O1529)^2 + (K1536-P1529)^2 + (L1536-Q1529)^2) ^ (-1/(2-1))</f>
        <v>4.4851776584567386E-8</v>
      </c>
      <c r="U1536" s="117">
        <f>((J1536-O1530)^2 + (K1536-P1530)^2 + (L1536-Q1530)^2) ^ (-1/(2-1))</f>
        <v>1.6864710636035203E-6</v>
      </c>
      <c r="V1536" s="117">
        <f>((J1536-O1531)^2 + (K1536-P1531)^2 + (L1536-Q1531)^2) ^ (-1/(2-1))</f>
        <v>1.997637741443286E-8</v>
      </c>
      <c r="W1536" s="117">
        <f t="shared" si="1305"/>
        <v>1.7512992176025207E-6</v>
      </c>
      <c r="X1536" s="78"/>
      <c r="Y1536" s="122">
        <f t="shared" si="1306"/>
        <v>2.561057307269754E-2</v>
      </c>
      <c r="Z1536" s="122">
        <f t="shared" si="1307"/>
        <v>0.96298282249691847</v>
      </c>
      <c r="AA1536" s="123">
        <f t="shared" si="1308"/>
        <v>1.1406604430383951E-2</v>
      </c>
    </row>
    <row r="1537" spans="9:37" x14ac:dyDescent="0.25">
      <c r="I1537" s="78"/>
      <c r="J1537" s="79">
        <f t="shared" ref="J1537:L1537" si="1316">(J1465)</f>
        <v>7000</v>
      </c>
      <c r="K1537" s="79">
        <f t="shared" si="1316"/>
        <v>2000</v>
      </c>
      <c r="L1537" s="79">
        <f t="shared" si="1316"/>
        <v>1</v>
      </c>
      <c r="M1537" s="78"/>
      <c r="N1537" s="78"/>
      <c r="O1537" s="78"/>
      <c r="P1537" s="78"/>
      <c r="Q1537" s="78"/>
      <c r="R1537" s="78"/>
      <c r="S1537" s="78"/>
      <c r="T1537" s="117">
        <f>((J1537-O1529)^2 + (K1537-P1529)^2 + (L1537-Q1529)^2) ^ (-1/(2-1))</f>
        <v>5.7749834487784527E-8</v>
      </c>
      <c r="U1537" s="117">
        <f>((J1537-O1530)^2 + (K1537-P1530)^2 + (L1537-Q1530)^2) ^ (-1/(2-1))</f>
        <v>9.8504480774243169E-7</v>
      </c>
      <c r="V1537" s="117">
        <f>((J1537-O1531)^2 + (K1537-P1531)^2 + (L1537-Q1531)^2) ^ (-1/(2-1))</f>
        <v>2.0415002974658106E-8</v>
      </c>
      <c r="W1537" s="117">
        <f t="shared" si="1305"/>
        <v>1.0632096452048744E-6</v>
      </c>
      <c r="X1537" s="78"/>
      <c r="Y1537" s="122">
        <f t="shared" si="1306"/>
        <v>5.4316507330646406E-2</v>
      </c>
      <c r="Z1537" s="122">
        <f t="shared" si="1307"/>
        <v>0.92648219679442356</v>
      </c>
      <c r="AA1537" s="123">
        <f t="shared" si="1308"/>
        <v>1.9201295874929965E-2</v>
      </c>
    </row>
    <row r="1538" spans="9:37" x14ac:dyDescent="0.25">
      <c r="I1538" s="78"/>
      <c r="J1538" s="79">
        <f t="shared" ref="J1538:L1538" si="1317">(J1466)</f>
        <v>10000</v>
      </c>
      <c r="K1538" s="79">
        <f t="shared" si="1317"/>
        <v>2000</v>
      </c>
      <c r="L1538" s="79">
        <f t="shared" si="1317"/>
        <v>1</v>
      </c>
      <c r="M1538" s="78"/>
      <c r="N1538" s="78"/>
      <c r="O1538" s="78"/>
      <c r="P1538" s="78"/>
      <c r="Q1538" s="78"/>
      <c r="R1538" s="78"/>
      <c r="S1538" s="78"/>
      <c r="T1538" s="117">
        <f>((J1538-O1529)^2 + (K1538-P1529)^2 + (L1538-Q1529)^2) ^ (-1/(2-1))</f>
        <v>2.072787186859534E-8</v>
      </c>
      <c r="U1538" s="117">
        <f>((J1538-O1530)^2 + (K1538-P1530)^2 + (L1538-Q1530)^2) ^ (-1/(2-1))</f>
        <v>1.7444608649219189E-7</v>
      </c>
      <c r="V1538" s="117">
        <f>((J1538-O1531)^2 + (K1538-P1531)^2 + (L1538-Q1531)^2) ^ (-1/(2-1))</f>
        <v>1.0002407026947041E-8</v>
      </c>
      <c r="W1538" s="117">
        <f t="shared" si="1305"/>
        <v>2.0517636538773427E-7</v>
      </c>
      <c r="X1538" s="78"/>
      <c r="Y1538" s="122">
        <f t="shared" si="1306"/>
        <v>0.10102465666269415</v>
      </c>
      <c r="Z1538" s="122">
        <f t="shared" si="1307"/>
        <v>0.85022505473537602</v>
      </c>
      <c r="AA1538" s="123">
        <f t="shared" si="1308"/>
        <v>4.875028860192978E-2</v>
      </c>
    </row>
    <row r="1539" spans="9:37" x14ac:dyDescent="0.25">
      <c r="I1539" s="78"/>
      <c r="J1539" s="78"/>
      <c r="K1539" s="78"/>
      <c r="L1539" s="78"/>
      <c r="M1539" s="78"/>
      <c r="N1539" s="78"/>
      <c r="O1539" s="78"/>
      <c r="P1539" s="78"/>
      <c r="Q1539" s="78"/>
      <c r="R1539" s="78"/>
      <c r="S1539" s="78"/>
      <c r="T1539" s="78"/>
      <c r="U1539" s="78"/>
      <c r="V1539" s="78"/>
      <c r="W1539" s="78"/>
      <c r="X1539" s="78"/>
      <c r="Y1539" s="78"/>
      <c r="Z1539" s="78"/>
      <c r="AA1539" s="78"/>
    </row>
    <row r="1540" spans="9:37" x14ac:dyDescent="0.25">
      <c r="I1540" s="78"/>
      <c r="J1540" s="78"/>
      <c r="K1540" s="78"/>
      <c r="L1540" s="78"/>
      <c r="M1540" s="78"/>
      <c r="N1540" s="175" t="s">
        <v>109</v>
      </c>
      <c r="O1540" s="176"/>
      <c r="P1540" s="176"/>
      <c r="Q1540" s="176"/>
      <c r="R1540" s="176"/>
      <c r="S1540" s="177"/>
      <c r="T1540" s="78"/>
      <c r="U1540" s="78"/>
      <c r="V1540" s="78"/>
      <c r="W1540" s="78"/>
      <c r="X1540" s="78"/>
      <c r="Y1540" s="78"/>
      <c r="Z1540" s="78"/>
      <c r="AA1540" s="78"/>
    </row>
    <row r="1541" spans="9:37" x14ac:dyDescent="0.25">
      <c r="I1541" s="78"/>
      <c r="J1541" s="78"/>
      <c r="K1541" s="78"/>
      <c r="L1541" s="78"/>
      <c r="M1541" s="78"/>
      <c r="N1541" s="178"/>
      <c r="O1541" s="179"/>
      <c r="P1541" s="179"/>
      <c r="Q1541" s="179"/>
      <c r="R1541" s="179"/>
      <c r="S1541" s="180"/>
      <c r="T1541" s="78"/>
      <c r="U1541" s="78"/>
      <c r="V1541" s="78"/>
      <c r="W1541" s="78"/>
      <c r="X1541" s="78"/>
      <c r="Y1541" s="78"/>
      <c r="Z1541" s="78"/>
      <c r="AA1541" s="78"/>
    </row>
    <row r="1545" spans="9:37" x14ac:dyDescent="0.25">
      <c r="I1545" s="118" t="s">
        <v>238</v>
      </c>
      <c r="J1545" s="90"/>
      <c r="K1545" s="90"/>
      <c r="L1545" s="90"/>
      <c r="M1545" s="90"/>
      <c r="N1545" s="90"/>
      <c r="O1545" s="90"/>
      <c r="P1545" s="90"/>
      <c r="Q1545" s="90"/>
      <c r="R1545" s="90"/>
      <c r="S1545" s="90"/>
      <c r="T1545" s="90"/>
      <c r="U1545" s="90"/>
      <c r="V1545" s="90"/>
      <c r="W1545" s="90"/>
      <c r="X1545" s="90"/>
      <c r="Y1545" s="90"/>
      <c r="Z1545" s="90"/>
      <c r="AA1545" s="90"/>
      <c r="AB1545" s="90"/>
      <c r="AC1545" s="90"/>
      <c r="AD1545" s="90"/>
      <c r="AE1545" s="90"/>
      <c r="AF1545" s="90"/>
      <c r="AG1545" s="90"/>
      <c r="AH1545" s="90"/>
      <c r="AI1545" s="90"/>
      <c r="AJ1545" s="90"/>
      <c r="AK1545" s="90"/>
    </row>
    <row r="1546" spans="9:37" x14ac:dyDescent="0.25">
      <c r="I1546" s="118" t="s">
        <v>236</v>
      </c>
      <c r="J1546" s="90"/>
      <c r="K1546" s="90"/>
      <c r="L1546" s="90"/>
      <c r="M1546" s="90"/>
      <c r="N1546" s="90"/>
      <c r="O1546" s="90"/>
      <c r="P1546" s="90"/>
      <c r="Q1546" s="90"/>
      <c r="R1546" s="90"/>
      <c r="S1546" s="90"/>
      <c r="T1546" s="90"/>
      <c r="U1546" s="90"/>
      <c r="V1546" s="90"/>
      <c r="W1546" s="90"/>
      <c r="X1546" s="90"/>
      <c r="Y1546" s="90"/>
      <c r="Z1546" s="90"/>
      <c r="AA1546" s="90"/>
      <c r="AB1546" s="90"/>
      <c r="AC1546" s="90"/>
      <c r="AD1546" s="90"/>
      <c r="AE1546" s="90"/>
      <c r="AF1546" s="90"/>
      <c r="AG1546" s="90"/>
      <c r="AH1546" s="90"/>
      <c r="AI1546" s="90"/>
      <c r="AJ1546" s="90"/>
      <c r="AK1546" s="90"/>
    </row>
    <row r="1547" spans="9:37" x14ac:dyDescent="0.25">
      <c r="I1547" s="90"/>
      <c r="J1547" s="90"/>
      <c r="K1547" s="90"/>
      <c r="L1547" s="90"/>
      <c r="M1547" s="90"/>
      <c r="N1547" s="91"/>
      <c r="O1547" s="163" t="s">
        <v>97</v>
      </c>
      <c r="P1547" s="164"/>
      <c r="Q1547" s="165"/>
      <c r="R1547" s="90"/>
      <c r="S1547" s="90"/>
      <c r="T1547" s="163" t="s">
        <v>47</v>
      </c>
      <c r="U1547" s="164"/>
      <c r="V1547" s="165"/>
      <c r="W1547" s="90"/>
      <c r="X1547" s="91"/>
      <c r="Y1547" s="163" t="s">
        <v>98</v>
      </c>
      <c r="Z1547" s="164"/>
      <c r="AA1547" s="165"/>
      <c r="AB1547" s="90"/>
      <c r="AC1547" s="91"/>
      <c r="AD1547" s="163" t="s">
        <v>98</v>
      </c>
      <c r="AE1547" s="164"/>
      <c r="AF1547" s="165"/>
      <c r="AG1547" s="90"/>
      <c r="AH1547" s="92"/>
      <c r="AI1547" s="163" t="s">
        <v>98</v>
      </c>
      <c r="AJ1547" s="164"/>
      <c r="AK1547" s="165"/>
    </row>
    <row r="1548" spans="9:37" x14ac:dyDescent="0.25">
      <c r="I1548" s="90"/>
      <c r="J1548" s="181" t="s">
        <v>92</v>
      </c>
      <c r="K1548" s="182"/>
      <c r="L1548" s="183"/>
      <c r="M1548" s="90"/>
      <c r="N1548" s="91"/>
      <c r="O1548" s="103" t="s">
        <v>38</v>
      </c>
      <c r="P1548" s="103" t="s">
        <v>39</v>
      </c>
      <c r="Q1548" s="103" t="s">
        <v>41</v>
      </c>
      <c r="R1548" s="90"/>
      <c r="S1548" s="90"/>
      <c r="T1548" s="106" t="s">
        <v>48</v>
      </c>
      <c r="U1548" s="106" t="s">
        <v>49</v>
      </c>
      <c r="V1548" s="106" t="s">
        <v>50</v>
      </c>
      <c r="W1548" s="90"/>
      <c r="X1548" s="103" t="s">
        <v>38</v>
      </c>
      <c r="Y1548" s="103" t="s">
        <v>99</v>
      </c>
      <c r="Z1548" s="103" t="s">
        <v>102</v>
      </c>
      <c r="AA1548" s="103" t="s">
        <v>103</v>
      </c>
      <c r="AB1548" s="90"/>
      <c r="AC1548" s="106" t="s">
        <v>39</v>
      </c>
      <c r="AD1548" s="106" t="s">
        <v>104</v>
      </c>
      <c r="AE1548" s="106" t="s">
        <v>100</v>
      </c>
      <c r="AF1548" s="106" t="s">
        <v>105</v>
      </c>
      <c r="AG1548" s="90"/>
      <c r="AH1548" s="106" t="s">
        <v>41</v>
      </c>
      <c r="AI1548" s="106" t="s">
        <v>106</v>
      </c>
      <c r="AJ1548" s="106" t="s">
        <v>107</v>
      </c>
      <c r="AK1548" s="106" t="s">
        <v>101</v>
      </c>
    </row>
    <row r="1549" spans="9:37" x14ac:dyDescent="0.25">
      <c r="I1549" s="90"/>
      <c r="J1549" s="94">
        <f>(Y1529)</f>
        <v>9.6272067646106352E-2</v>
      </c>
      <c r="K1549" s="94">
        <f t="shared" ref="K1549:K1558" si="1318">(Z1529)</f>
        <v>0.84249342763863155</v>
      </c>
      <c r="L1549" s="94">
        <f>(AA1529)</f>
        <v>6.1234504715262157E-2</v>
      </c>
      <c r="M1549" s="98"/>
      <c r="N1549" s="91"/>
      <c r="O1549" s="95">
        <f>(J1549^2)</f>
        <v>9.2683110088564776E-3</v>
      </c>
      <c r="P1549" s="95">
        <f t="shared" ref="P1549:P1558" si="1319">(K1549^2)</f>
        <v>0.70979517561429006</v>
      </c>
      <c r="Q1549" s="95">
        <f t="shared" ref="Q1549:Q1558" si="1320">(L1549^2)</f>
        <v>3.7496645677234635E-3</v>
      </c>
      <c r="R1549" s="90"/>
      <c r="S1549" s="90"/>
      <c r="T1549" s="93">
        <f>(J1529)</f>
        <v>8000</v>
      </c>
      <c r="U1549" s="93">
        <f t="shared" ref="U1549:U1558" si="1321">(K1529)</f>
        <v>5000</v>
      </c>
      <c r="V1549" s="93">
        <f t="shared" ref="V1549:V1558" si="1322">(L1529)</f>
        <v>1</v>
      </c>
      <c r="W1549" s="90"/>
      <c r="X1549" s="95">
        <f>(O1549)</f>
        <v>9.2683110088564776E-3</v>
      </c>
      <c r="Y1549" s="96">
        <f>(X1549*T1549)</f>
        <v>74.146488070851817</v>
      </c>
      <c r="Z1549" s="96">
        <f>(X1549*U1549)</f>
        <v>46.341555044282387</v>
      </c>
      <c r="AA1549" s="96">
        <f>(X1549*V1549)</f>
        <v>9.2683110088564776E-3</v>
      </c>
      <c r="AB1549" s="90"/>
      <c r="AC1549" s="94">
        <f>(P1549)</f>
        <v>0.70979517561429006</v>
      </c>
      <c r="AD1549" s="97">
        <f>(AC1549*T1549)</f>
        <v>5678.3614049143207</v>
      </c>
      <c r="AE1549" s="97">
        <f>(AC1549*U1549)</f>
        <v>3548.9758780714501</v>
      </c>
      <c r="AF1549" s="97">
        <f>(AC1549*V1549)</f>
        <v>0.70979517561429006</v>
      </c>
      <c r="AG1549" s="90"/>
      <c r="AH1549" s="95">
        <f>(Q1549)</f>
        <v>3.7496645677234635E-3</v>
      </c>
      <c r="AI1549" s="95">
        <f>(AH1549*T1549)</f>
        <v>29.997316541787708</v>
      </c>
      <c r="AJ1549" s="95">
        <f>(AH1549*U1549)</f>
        <v>18.748322838617316</v>
      </c>
      <c r="AK1549" s="95">
        <f>(V1549*AH1549)</f>
        <v>3.7496645677234635E-3</v>
      </c>
    </row>
    <row r="1550" spans="9:37" x14ac:dyDescent="0.25">
      <c r="I1550" s="90"/>
      <c r="J1550" s="94">
        <f t="shared" ref="J1550:J1558" si="1323">(Y1530)</f>
        <v>0.44964527047416725</v>
      </c>
      <c r="K1550" s="94">
        <f t="shared" si="1318"/>
        <v>0.30355613837867657</v>
      </c>
      <c r="L1550" s="94">
        <f t="shared" ref="L1550:L1558" si="1324">(AA1530)</f>
        <v>0.2467985911471561</v>
      </c>
      <c r="M1550" s="98"/>
      <c r="N1550" s="91"/>
      <c r="O1550" s="95">
        <f t="shared" ref="O1550:O1558" si="1325">(J1550^2)</f>
        <v>0.20218086925978701</v>
      </c>
      <c r="P1550" s="95">
        <f t="shared" si="1319"/>
        <v>9.2146329147374237E-2</v>
      </c>
      <c r="Q1550" s="95">
        <f t="shared" si="1320"/>
        <v>6.0909544592221122E-2</v>
      </c>
      <c r="R1550" s="90"/>
      <c r="S1550" s="90"/>
      <c r="T1550" s="93">
        <f t="shared" ref="T1550:T1558" si="1326">(J1530)</f>
        <v>4000</v>
      </c>
      <c r="U1550" s="93">
        <f t="shared" si="1321"/>
        <v>3000</v>
      </c>
      <c r="V1550" s="93">
        <f t="shared" si="1322"/>
        <v>1</v>
      </c>
      <c r="W1550" s="90"/>
      <c r="X1550" s="95">
        <f t="shared" ref="X1550:X1558" si="1327">(O1550)</f>
        <v>0.20218086925978701</v>
      </c>
      <c r="Y1550" s="96">
        <f t="shared" ref="Y1550:Y1558" si="1328">(X1550*T1550)</f>
        <v>808.72347703914807</v>
      </c>
      <c r="Z1550" s="96">
        <f t="shared" ref="Z1550:Z1558" si="1329">(X1550*U1550)</f>
        <v>606.54260777936099</v>
      </c>
      <c r="AA1550" s="96">
        <f t="shared" ref="AA1550:AA1558" si="1330">(X1550*V1550)</f>
        <v>0.20218086925978701</v>
      </c>
      <c r="AB1550" s="90"/>
      <c r="AC1550" s="94">
        <f t="shared" ref="AC1550:AC1558" si="1331">(P1550)</f>
        <v>9.2146329147374237E-2</v>
      </c>
      <c r="AD1550" s="97">
        <f t="shared" ref="AD1550:AD1558" si="1332">(AC1550*T1550)</f>
        <v>368.58531658949693</v>
      </c>
      <c r="AE1550" s="97">
        <f t="shared" ref="AE1550:AE1558" si="1333">(AC1550*U1550)</f>
        <v>276.43898744212271</v>
      </c>
      <c r="AF1550" s="97">
        <f t="shared" ref="AF1550:AF1558" si="1334">(AC1550*V1550)</f>
        <v>9.2146329147374237E-2</v>
      </c>
      <c r="AG1550" s="90"/>
      <c r="AH1550" s="95">
        <f t="shared" ref="AH1550:AH1558" si="1335">(Q1550)</f>
        <v>6.0909544592221122E-2</v>
      </c>
      <c r="AI1550" s="95">
        <f t="shared" ref="AI1550:AI1558" si="1336">(AH1550*T1550)</f>
        <v>243.6381783688845</v>
      </c>
      <c r="AJ1550" s="95">
        <f t="shared" ref="AJ1550:AJ1557" si="1337">(AH1550*U1550)</f>
        <v>182.72863377666337</v>
      </c>
      <c r="AK1550" s="95">
        <f t="shared" ref="AK1550:AK1558" si="1338">(V1550*AH1550)</f>
        <v>6.0909544592221122E-2</v>
      </c>
    </row>
    <row r="1551" spans="9:37" x14ac:dyDescent="0.25">
      <c r="I1551" s="90"/>
      <c r="J1551" s="94">
        <f t="shared" si="1323"/>
        <v>0.47192821738164137</v>
      </c>
      <c r="K1551" s="94">
        <f t="shared" si="1318"/>
        <v>0.40158875360413765</v>
      </c>
      <c r="L1551" s="94">
        <f t="shared" si="1324"/>
        <v>0.12648302901422095</v>
      </c>
      <c r="M1551" s="98"/>
      <c r="N1551" s="91"/>
      <c r="O1551" s="95">
        <f t="shared" si="1325"/>
        <v>0.22271624236101376</v>
      </c>
      <c r="P1551" s="95">
        <f t="shared" si="1319"/>
        <v>0.16127352702132478</v>
      </c>
      <c r="Q1551" s="95">
        <f t="shared" si="1320"/>
        <v>1.599795662861226E-2</v>
      </c>
      <c r="R1551" s="90"/>
      <c r="S1551" s="90"/>
      <c r="T1551" s="93">
        <f t="shared" si="1326"/>
        <v>5000</v>
      </c>
      <c r="U1551" s="93">
        <f t="shared" si="1321"/>
        <v>2000</v>
      </c>
      <c r="V1551" s="93">
        <f t="shared" si="1322"/>
        <v>1</v>
      </c>
      <c r="W1551" s="90"/>
      <c r="X1551" s="95">
        <f t="shared" si="1327"/>
        <v>0.22271624236101376</v>
      </c>
      <c r="Y1551" s="96">
        <f t="shared" si="1328"/>
        <v>1113.5812118050687</v>
      </c>
      <c r="Z1551" s="96">
        <f t="shared" si="1329"/>
        <v>445.43248472202754</v>
      </c>
      <c r="AA1551" s="96">
        <f t="shared" si="1330"/>
        <v>0.22271624236101376</v>
      </c>
      <c r="AB1551" s="90"/>
      <c r="AC1551" s="94">
        <f t="shared" si="1331"/>
        <v>0.16127352702132478</v>
      </c>
      <c r="AD1551" s="97">
        <f t="shared" si="1332"/>
        <v>806.36763510662388</v>
      </c>
      <c r="AE1551" s="97">
        <f t="shared" si="1333"/>
        <v>322.54705404264956</v>
      </c>
      <c r="AF1551" s="97">
        <f t="shared" si="1334"/>
        <v>0.16127352702132478</v>
      </c>
      <c r="AG1551" s="90"/>
      <c r="AH1551" s="95">
        <f t="shared" si="1335"/>
        <v>1.599795662861226E-2</v>
      </c>
      <c r="AI1551" s="95">
        <f t="shared" si="1336"/>
        <v>79.989783143061302</v>
      </c>
      <c r="AJ1551" s="95">
        <f t="shared" si="1337"/>
        <v>31.995913257224519</v>
      </c>
      <c r="AK1551" s="95">
        <f t="shared" si="1338"/>
        <v>1.599795662861226E-2</v>
      </c>
    </row>
    <row r="1552" spans="9:37" x14ac:dyDescent="0.25">
      <c r="I1552" s="90"/>
      <c r="J1552" s="94">
        <f t="shared" si="1323"/>
        <v>0.60779040691202468</v>
      </c>
      <c r="K1552" s="94">
        <f t="shared" si="1318"/>
        <v>4.7658390955621556E-2</v>
      </c>
      <c r="L1552" s="94">
        <f t="shared" si="1324"/>
        <v>0.34455120213235374</v>
      </c>
      <c r="M1552" s="98"/>
      <c r="N1552" s="91"/>
      <c r="O1552" s="95">
        <f t="shared" si="1325"/>
        <v>0.36940917873428453</v>
      </c>
      <c r="P1552" s="95">
        <f t="shared" si="1319"/>
        <v>2.2713222284788705E-3</v>
      </c>
      <c r="Q1552" s="95">
        <f t="shared" si="1320"/>
        <v>0.11871553089085009</v>
      </c>
      <c r="R1552" s="90"/>
      <c r="S1552" s="90"/>
      <c r="T1552" s="93">
        <f t="shared" si="1326"/>
        <v>2000</v>
      </c>
      <c r="U1552" s="93">
        <f t="shared" si="1321"/>
        <v>1000</v>
      </c>
      <c r="V1552" s="93">
        <f t="shared" si="1322"/>
        <v>1</v>
      </c>
      <c r="W1552" s="90"/>
      <c r="X1552" s="95">
        <f t="shared" si="1327"/>
        <v>0.36940917873428453</v>
      </c>
      <c r="Y1552" s="96">
        <f t="shared" si="1328"/>
        <v>738.81835746856905</v>
      </c>
      <c r="Z1552" s="96">
        <f t="shared" si="1329"/>
        <v>369.40917873428452</v>
      </c>
      <c r="AA1552" s="96">
        <f t="shared" si="1330"/>
        <v>0.36940917873428453</v>
      </c>
      <c r="AB1552" s="90"/>
      <c r="AC1552" s="94">
        <f t="shared" si="1331"/>
        <v>2.2713222284788705E-3</v>
      </c>
      <c r="AD1552" s="97">
        <f t="shared" si="1332"/>
        <v>4.5426444569577411</v>
      </c>
      <c r="AE1552" s="97">
        <f t="shared" si="1333"/>
        <v>2.2713222284788706</v>
      </c>
      <c r="AF1552" s="97">
        <f t="shared" si="1334"/>
        <v>2.2713222284788705E-3</v>
      </c>
      <c r="AG1552" s="90"/>
      <c r="AH1552" s="95">
        <f t="shared" si="1335"/>
        <v>0.11871553089085009</v>
      </c>
      <c r="AI1552" s="95">
        <f t="shared" si="1336"/>
        <v>237.43106178170018</v>
      </c>
      <c r="AJ1552" s="95">
        <f t="shared" si="1337"/>
        <v>118.71553089085009</v>
      </c>
      <c r="AK1552" s="95">
        <f t="shared" si="1338"/>
        <v>0.11871553089085009</v>
      </c>
    </row>
    <row r="1553" spans="9:37" x14ac:dyDescent="0.25">
      <c r="I1553" s="90"/>
      <c r="J1553" s="94">
        <f t="shared" si="1323"/>
        <v>2.0234688957933799E-2</v>
      </c>
      <c r="K1553" s="94">
        <f t="shared" si="1318"/>
        <v>4.6423638374996825E-3</v>
      </c>
      <c r="L1553" s="94">
        <f t="shared" si="1324"/>
        <v>0.97512294720456649</v>
      </c>
      <c r="M1553" s="98"/>
      <c r="N1553" s="91"/>
      <c r="O1553" s="95">
        <f t="shared" si="1325"/>
        <v>4.0944263722432803E-4</v>
      </c>
      <c r="P1553" s="95">
        <f t="shared" si="1319"/>
        <v>2.1551541999724779E-5</v>
      </c>
      <c r="Q1553" s="95">
        <f t="shared" si="1320"/>
        <v>0.95086476216491977</v>
      </c>
      <c r="R1553" s="90"/>
      <c r="S1553" s="90"/>
      <c r="T1553" s="93">
        <f t="shared" si="1326"/>
        <v>500</v>
      </c>
      <c r="U1553" s="93">
        <f t="shared" si="1321"/>
        <v>2000</v>
      </c>
      <c r="V1553" s="93">
        <f t="shared" si="1322"/>
        <v>1</v>
      </c>
      <c r="W1553" s="90"/>
      <c r="X1553" s="95">
        <f t="shared" si="1327"/>
        <v>4.0944263722432803E-4</v>
      </c>
      <c r="Y1553" s="96">
        <f t="shared" si="1328"/>
        <v>0.20472131861216403</v>
      </c>
      <c r="Z1553" s="96">
        <f t="shared" si="1329"/>
        <v>0.81888527444865611</v>
      </c>
      <c r="AA1553" s="96">
        <f t="shared" si="1330"/>
        <v>4.0944263722432803E-4</v>
      </c>
      <c r="AB1553" s="90"/>
      <c r="AC1553" s="94">
        <f t="shared" si="1331"/>
        <v>2.1551541999724779E-5</v>
      </c>
      <c r="AD1553" s="97">
        <f t="shared" si="1332"/>
        <v>1.077577099986239E-2</v>
      </c>
      <c r="AE1553" s="97">
        <f t="shared" si="1333"/>
        <v>4.3103083999449558E-2</v>
      </c>
      <c r="AF1553" s="97">
        <f t="shared" si="1334"/>
        <v>2.1551541999724779E-5</v>
      </c>
      <c r="AG1553" s="90"/>
      <c r="AH1553" s="95">
        <f t="shared" si="1335"/>
        <v>0.95086476216491977</v>
      </c>
      <c r="AI1553" s="95">
        <f t="shared" si="1336"/>
        <v>475.43238108245987</v>
      </c>
      <c r="AJ1553" s="95">
        <f t="shared" si="1337"/>
        <v>1901.7295243298395</v>
      </c>
      <c r="AK1553" s="95">
        <f t="shared" si="1338"/>
        <v>0.95086476216491977</v>
      </c>
    </row>
    <row r="1554" spans="9:37" x14ac:dyDescent="0.25">
      <c r="I1554" s="90"/>
      <c r="J1554" s="94">
        <f t="shared" si="1323"/>
        <v>2.2216783622463678E-2</v>
      </c>
      <c r="K1554" s="94">
        <f t="shared" si="1318"/>
        <v>0.96888503098434564</v>
      </c>
      <c r="L1554" s="94">
        <f t="shared" si="1324"/>
        <v>8.8981853931907606E-3</v>
      </c>
      <c r="M1554" s="98"/>
      <c r="N1554" s="91"/>
      <c r="O1554" s="95">
        <f t="shared" si="1325"/>
        <v>4.9358547452737036E-4</v>
      </c>
      <c r="P1554" s="95">
        <f t="shared" si="1319"/>
        <v>0.93873820326553636</v>
      </c>
      <c r="Q1554" s="95">
        <f t="shared" si="1320"/>
        <v>7.917770329159341E-5</v>
      </c>
      <c r="R1554" s="90"/>
      <c r="S1554" s="90"/>
      <c r="T1554" s="93">
        <f t="shared" si="1326"/>
        <v>8000</v>
      </c>
      <c r="U1554" s="93">
        <f t="shared" si="1321"/>
        <v>2000</v>
      </c>
      <c r="V1554" s="93">
        <f t="shared" si="1322"/>
        <v>1</v>
      </c>
      <c r="W1554" s="90"/>
      <c r="X1554" s="95">
        <f t="shared" si="1327"/>
        <v>4.9358547452737036E-4</v>
      </c>
      <c r="Y1554" s="96">
        <f t="shared" si="1328"/>
        <v>3.9486837962189627</v>
      </c>
      <c r="Z1554" s="96">
        <f t="shared" si="1329"/>
        <v>0.98717094905474068</v>
      </c>
      <c r="AA1554" s="96">
        <f t="shared" si="1330"/>
        <v>4.9358547452737036E-4</v>
      </c>
      <c r="AB1554" s="90"/>
      <c r="AC1554" s="94">
        <f t="shared" si="1331"/>
        <v>0.93873820326553636</v>
      </c>
      <c r="AD1554" s="97">
        <f t="shared" si="1332"/>
        <v>7509.9056261242913</v>
      </c>
      <c r="AE1554" s="97">
        <f t="shared" si="1333"/>
        <v>1877.4764065310728</v>
      </c>
      <c r="AF1554" s="97">
        <f t="shared" si="1334"/>
        <v>0.93873820326553636</v>
      </c>
      <c r="AG1554" s="90"/>
      <c r="AH1554" s="95">
        <f t="shared" si="1335"/>
        <v>7.917770329159341E-5</v>
      </c>
      <c r="AI1554" s="95">
        <f t="shared" si="1336"/>
        <v>0.63342162633274723</v>
      </c>
      <c r="AJ1554" s="95">
        <f t="shared" si="1337"/>
        <v>0.15835540658318681</v>
      </c>
      <c r="AK1554" s="95">
        <f t="shared" si="1338"/>
        <v>7.917770329159341E-5</v>
      </c>
    </row>
    <row r="1555" spans="9:37" x14ac:dyDescent="0.25">
      <c r="I1555" s="90"/>
      <c r="J1555" s="94">
        <f t="shared" si="1323"/>
        <v>0.61238751328096819</v>
      </c>
      <c r="K1555" s="94">
        <f t="shared" si="1318"/>
        <v>0.10990475421733006</v>
      </c>
      <c r="L1555" s="94">
        <f t="shared" si="1324"/>
        <v>0.27770773250170172</v>
      </c>
      <c r="M1555" s="98"/>
      <c r="N1555" s="91"/>
      <c r="O1555" s="95">
        <f t="shared" si="1325"/>
        <v>0.37501846642244802</v>
      </c>
      <c r="P1555" s="95">
        <f t="shared" si="1319"/>
        <v>1.207905499957173E-2</v>
      </c>
      <c r="Q1555" s="95">
        <f t="shared" si="1320"/>
        <v>7.7121584691236714E-2</v>
      </c>
      <c r="R1555" s="90"/>
      <c r="S1555" s="90"/>
      <c r="T1555" s="93">
        <f t="shared" si="1326"/>
        <v>3000</v>
      </c>
      <c r="U1555" s="93">
        <f t="shared" si="1321"/>
        <v>2000</v>
      </c>
      <c r="V1555" s="93">
        <f t="shared" si="1322"/>
        <v>2</v>
      </c>
      <c r="W1555" s="90"/>
      <c r="X1555" s="95">
        <f t="shared" si="1327"/>
        <v>0.37501846642244802</v>
      </c>
      <c r="Y1555" s="96">
        <f t="shared" si="1328"/>
        <v>1125.055399267344</v>
      </c>
      <c r="Z1555" s="96">
        <f t="shared" si="1329"/>
        <v>750.036932844896</v>
      </c>
      <c r="AA1555" s="96">
        <f t="shared" si="1330"/>
        <v>0.75003693284489603</v>
      </c>
      <c r="AB1555" s="90"/>
      <c r="AC1555" s="94">
        <f t="shared" si="1331"/>
        <v>1.207905499957173E-2</v>
      </c>
      <c r="AD1555" s="97">
        <f t="shared" si="1332"/>
        <v>36.237164998715187</v>
      </c>
      <c r="AE1555" s="97">
        <f t="shared" si="1333"/>
        <v>24.158109999143459</v>
      </c>
      <c r="AF1555" s="97">
        <f t="shared" si="1334"/>
        <v>2.4158109999143459E-2</v>
      </c>
      <c r="AG1555" s="90"/>
      <c r="AH1555" s="95">
        <f t="shared" si="1335"/>
        <v>7.7121584691236714E-2</v>
      </c>
      <c r="AI1555" s="95">
        <f t="shared" si="1336"/>
        <v>231.36475407371015</v>
      </c>
      <c r="AJ1555" s="95">
        <f t="shared" si="1337"/>
        <v>154.24316938247344</v>
      </c>
      <c r="AK1555" s="95">
        <f t="shared" si="1338"/>
        <v>0.15424316938247343</v>
      </c>
    </row>
    <row r="1556" spans="9:37" x14ac:dyDescent="0.25">
      <c r="I1556" s="90"/>
      <c r="J1556" s="94">
        <f t="shared" si="1323"/>
        <v>2.561057307269754E-2</v>
      </c>
      <c r="K1556" s="94">
        <f t="shared" si="1318"/>
        <v>0.96298282249691847</v>
      </c>
      <c r="L1556" s="94">
        <f t="shared" si="1324"/>
        <v>1.1406604430383951E-2</v>
      </c>
      <c r="M1556" s="98"/>
      <c r="N1556" s="91"/>
      <c r="O1556" s="95">
        <f t="shared" si="1325"/>
        <v>6.559014531119803E-4</v>
      </c>
      <c r="P1556" s="95">
        <f t="shared" si="1319"/>
        <v>0.9273359164241316</v>
      </c>
      <c r="Q1556" s="95">
        <f t="shared" si="1320"/>
        <v>1.301106246312548E-4</v>
      </c>
      <c r="R1556" s="90"/>
      <c r="S1556" s="90"/>
      <c r="T1556" s="93">
        <f t="shared" si="1326"/>
        <v>7000</v>
      </c>
      <c r="U1556" s="93">
        <f t="shared" si="1321"/>
        <v>3000</v>
      </c>
      <c r="V1556" s="93">
        <f t="shared" si="1322"/>
        <v>1</v>
      </c>
      <c r="W1556" s="90"/>
      <c r="X1556" s="95">
        <f t="shared" si="1327"/>
        <v>6.559014531119803E-4</v>
      </c>
      <c r="Y1556" s="96">
        <f t="shared" si="1328"/>
        <v>4.5913101717838618</v>
      </c>
      <c r="Z1556" s="96">
        <f t="shared" si="1329"/>
        <v>1.9677043593359409</v>
      </c>
      <c r="AA1556" s="96">
        <f t="shared" si="1330"/>
        <v>6.559014531119803E-4</v>
      </c>
      <c r="AB1556" s="90"/>
      <c r="AC1556" s="94">
        <f t="shared" si="1331"/>
        <v>0.9273359164241316</v>
      </c>
      <c r="AD1556" s="97">
        <f t="shared" si="1332"/>
        <v>6491.3514149689208</v>
      </c>
      <c r="AE1556" s="97">
        <f t="shared" si="1333"/>
        <v>2782.0077492723949</v>
      </c>
      <c r="AF1556" s="97">
        <f t="shared" si="1334"/>
        <v>0.9273359164241316</v>
      </c>
      <c r="AG1556" s="90"/>
      <c r="AH1556" s="95">
        <f t="shared" si="1335"/>
        <v>1.301106246312548E-4</v>
      </c>
      <c r="AI1556" s="95">
        <f t="shared" si="1336"/>
        <v>0.91077437241878356</v>
      </c>
      <c r="AJ1556" s="95">
        <f t="shared" si="1337"/>
        <v>0.39033187389376439</v>
      </c>
      <c r="AK1556" s="95">
        <f t="shared" si="1338"/>
        <v>1.301106246312548E-4</v>
      </c>
    </row>
    <row r="1557" spans="9:37" x14ac:dyDescent="0.25">
      <c r="I1557" s="90"/>
      <c r="J1557" s="94">
        <f t="shared" si="1323"/>
        <v>5.4316507330646406E-2</v>
      </c>
      <c r="K1557" s="94">
        <f t="shared" si="1318"/>
        <v>0.92648219679442356</v>
      </c>
      <c r="L1557" s="94">
        <f t="shared" si="1324"/>
        <v>1.9201295874929965E-2</v>
      </c>
      <c r="M1557" s="98"/>
      <c r="N1557" s="91"/>
      <c r="O1557" s="95">
        <f t="shared" si="1325"/>
        <v>2.9502829686001647E-3</v>
      </c>
      <c r="P1557" s="95">
        <f t="shared" si="1319"/>
        <v>0.85836926097702104</v>
      </c>
      <c r="Q1557" s="95">
        <f t="shared" si="1320"/>
        <v>3.6868976327660252E-4</v>
      </c>
      <c r="R1557" s="90"/>
      <c r="S1557" s="90"/>
      <c r="T1557" s="93">
        <f t="shared" si="1326"/>
        <v>7000</v>
      </c>
      <c r="U1557" s="93">
        <f t="shared" si="1321"/>
        <v>2000</v>
      </c>
      <c r="V1557" s="93">
        <f t="shared" si="1322"/>
        <v>1</v>
      </c>
      <c r="W1557" s="90"/>
      <c r="X1557" s="95">
        <f t="shared" si="1327"/>
        <v>2.9502829686001647E-3</v>
      </c>
      <c r="Y1557" s="96">
        <f t="shared" si="1328"/>
        <v>20.651980780201153</v>
      </c>
      <c r="Z1557" s="96">
        <f t="shared" si="1329"/>
        <v>5.9005659372003292</v>
      </c>
      <c r="AA1557" s="96">
        <f t="shared" si="1330"/>
        <v>2.9502829686001647E-3</v>
      </c>
      <c r="AB1557" s="90"/>
      <c r="AC1557" s="94">
        <f t="shared" si="1331"/>
        <v>0.85836926097702104</v>
      </c>
      <c r="AD1557" s="97">
        <f t="shared" si="1332"/>
        <v>6008.5848268391474</v>
      </c>
      <c r="AE1557" s="97">
        <f t="shared" si="1333"/>
        <v>1716.738521954042</v>
      </c>
      <c r="AF1557" s="97">
        <f t="shared" si="1334"/>
        <v>0.85836926097702104</v>
      </c>
      <c r="AG1557" s="90"/>
      <c r="AH1557" s="95">
        <f t="shared" si="1335"/>
        <v>3.6868976327660252E-4</v>
      </c>
      <c r="AI1557" s="95">
        <f t="shared" si="1336"/>
        <v>2.5808283429362175</v>
      </c>
      <c r="AJ1557" s="95">
        <f t="shared" si="1337"/>
        <v>0.73737952655320504</v>
      </c>
      <c r="AK1557" s="95">
        <f t="shared" si="1338"/>
        <v>3.6868976327660252E-4</v>
      </c>
    </row>
    <row r="1558" spans="9:37" x14ac:dyDescent="0.25">
      <c r="I1558" s="90"/>
      <c r="J1558" s="94">
        <f t="shared" si="1323"/>
        <v>0.10102465666269415</v>
      </c>
      <c r="K1558" s="94">
        <f t="shared" si="1318"/>
        <v>0.85022505473537602</v>
      </c>
      <c r="L1558" s="94">
        <f t="shared" si="1324"/>
        <v>4.875028860192978E-2</v>
      </c>
      <c r="M1558" s="98"/>
      <c r="N1558" s="91"/>
      <c r="O1558" s="95">
        <f t="shared" si="1325"/>
        <v>1.0205981253815234E-2</v>
      </c>
      <c r="P1558" s="95">
        <f t="shared" si="1319"/>
        <v>0.72288264369977318</v>
      </c>
      <c r="Q1558" s="95">
        <f t="shared" si="1320"/>
        <v>2.3765906387714446E-3</v>
      </c>
      <c r="R1558" s="90"/>
      <c r="S1558" s="90"/>
      <c r="T1558" s="93">
        <f t="shared" si="1326"/>
        <v>10000</v>
      </c>
      <c r="U1558" s="93">
        <f t="shared" si="1321"/>
        <v>2000</v>
      </c>
      <c r="V1558" s="93">
        <f t="shared" si="1322"/>
        <v>1</v>
      </c>
      <c r="W1558" s="90"/>
      <c r="X1558" s="95">
        <f t="shared" si="1327"/>
        <v>1.0205981253815234E-2</v>
      </c>
      <c r="Y1558" s="96">
        <f t="shared" si="1328"/>
        <v>102.05981253815234</v>
      </c>
      <c r="Z1558" s="96">
        <f t="shared" si="1329"/>
        <v>20.411962507630466</v>
      </c>
      <c r="AA1558" s="96">
        <f t="shared" si="1330"/>
        <v>1.0205981253815234E-2</v>
      </c>
      <c r="AB1558" s="90"/>
      <c r="AC1558" s="94">
        <f t="shared" si="1331"/>
        <v>0.72288264369977318</v>
      </c>
      <c r="AD1558" s="97">
        <f t="shared" si="1332"/>
        <v>7228.8264369977314</v>
      </c>
      <c r="AE1558" s="97">
        <f t="shared" si="1333"/>
        <v>1445.7652873995464</v>
      </c>
      <c r="AF1558" s="97">
        <f t="shared" si="1334"/>
        <v>0.72288264369977318</v>
      </c>
      <c r="AG1558" s="90"/>
      <c r="AH1558" s="95">
        <f t="shared" si="1335"/>
        <v>2.3765906387714446E-3</v>
      </c>
      <c r="AI1558" s="95">
        <f t="shared" si="1336"/>
        <v>23.765906387714445</v>
      </c>
      <c r="AJ1558" s="95">
        <f>(AH1558*U1558)</f>
        <v>4.7531812775428897</v>
      </c>
      <c r="AK1558" s="95">
        <f t="shared" si="1338"/>
        <v>2.3765906387714446E-3</v>
      </c>
    </row>
    <row r="1559" spans="9:37" x14ac:dyDescent="0.25">
      <c r="I1559" s="90"/>
      <c r="J1559" s="98"/>
      <c r="K1559" s="90"/>
      <c r="L1559" s="90"/>
      <c r="M1559" s="90"/>
      <c r="N1559" s="112" t="s">
        <v>55</v>
      </c>
      <c r="O1559" s="105">
        <f>SUM(O1549:O1558)</f>
        <v>1.193308261573669</v>
      </c>
      <c r="P1559" s="105">
        <f t="shared" ref="P1559:Q1559" si="1339">SUM(P1549:P1558)</f>
        <v>4.4249129849195015</v>
      </c>
      <c r="Q1559" s="105">
        <f t="shared" si="1339"/>
        <v>1.2303136122655343</v>
      </c>
      <c r="R1559" s="90"/>
      <c r="S1559" s="90"/>
      <c r="T1559" s="90"/>
      <c r="U1559" s="90"/>
      <c r="V1559" s="90"/>
      <c r="W1559" s="90"/>
      <c r="X1559" s="103" t="s">
        <v>55</v>
      </c>
      <c r="Y1559" s="104">
        <f>SUM(Y1549:Y1558)</f>
        <v>3991.78144225595</v>
      </c>
      <c r="Z1559" s="104">
        <f t="shared" ref="Z1559" si="1340">SUM(Z1549:Z1558)</f>
        <v>2247.8490481525218</v>
      </c>
      <c r="AA1559" s="104">
        <f>SUM(AA1549:AA1558)</f>
        <v>1.5683267279961168</v>
      </c>
      <c r="AB1559" s="99"/>
      <c r="AC1559" s="103" t="s">
        <v>55</v>
      </c>
      <c r="AD1559" s="104">
        <f>SUM(AD1549:AD1558)</f>
        <v>34132.77324676721</v>
      </c>
      <c r="AE1559" s="104">
        <f t="shared" ref="AE1559:AF1559" si="1341">SUM(AE1549:AE1558)</f>
        <v>11996.422420024901</v>
      </c>
      <c r="AF1559" s="104">
        <f t="shared" si="1341"/>
        <v>4.4369920399190734</v>
      </c>
      <c r="AG1559" s="99"/>
      <c r="AH1559" s="103" t="s">
        <v>55</v>
      </c>
      <c r="AI1559" s="105">
        <f>SUM(AI1549:AI1558)</f>
        <v>1325.7444057210059</v>
      </c>
      <c r="AJ1559" s="105">
        <f t="shared" ref="AJ1559:AK1559" si="1342">SUM(AJ1549:AJ1558)</f>
        <v>2414.2003425602411</v>
      </c>
      <c r="AK1559" s="105">
        <f t="shared" si="1342"/>
        <v>1.307435196956771</v>
      </c>
    </row>
    <row r="1563" spans="9:37" x14ac:dyDescent="0.25">
      <c r="I1563" s="113" t="s">
        <v>239</v>
      </c>
      <c r="J1563" s="107"/>
      <c r="K1563" s="107"/>
      <c r="L1563" s="107"/>
      <c r="M1563" s="107"/>
      <c r="N1563" s="107"/>
      <c r="O1563" s="107"/>
      <c r="P1563" s="107"/>
      <c r="Q1563" s="107"/>
    </row>
    <row r="1564" spans="9:37" x14ac:dyDescent="0.25">
      <c r="I1564" s="113" t="s">
        <v>236</v>
      </c>
      <c r="J1564" s="107"/>
      <c r="K1564" s="107"/>
      <c r="L1564" s="166" t="s">
        <v>69</v>
      </c>
      <c r="M1564" s="166"/>
      <c r="N1564" s="166"/>
      <c r="O1564" s="107"/>
      <c r="P1564" s="107"/>
      <c r="Q1564" s="107"/>
    </row>
    <row r="1565" spans="9:37" x14ac:dyDescent="0.25">
      <c r="I1565" s="107"/>
      <c r="J1565" s="107"/>
      <c r="K1565" s="107"/>
      <c r="L1565" s="107"/>
      <c r="M1565" s="107"/>
      <c r="N1565" s="107"/>
      <c r="O1565" s="107"/>
      <c r="P1565" s="107"/>
      <c r="Q1565" s="107"/>
    </row>
    <row r="1566" spans="9:37" x14ac:dyDescent="0.25">
      <c r="I1566" s="108"/>
      <c r="J1566" s="167" t="s">
        <v>68</v>
      </c>
      <c r="K1566" s="168"/>
      <c r="L1566" s="169"/>
      <c r="M1566" s="107"/>
      <c r="N1566" s="108"/>
      <c r="O1566" s="167" t="s">
        <v>72</v>
      </c>
      <c r="P1566" s="168"/>
      <c r="Q1566" s="169"/>
    </row>
    <row r="1567" spans="9:37" x14ac:dyDescent="0.25">
      <c r="I1567" s="108"/>
      <c r="J1567" s="108" t="s">
        <v>38</v>
      </c>
      <c r="K1567" s="108" t="s">
        <v>39</v>
      </c>
      <c r="L1567" s="108" t="s">
        <v>41</v>
      </c>
      <c r="M1567" s="107"/>
      <c r="N1567" s="170" t="s">
        <v>64</v>
      </c>
      <c r="O1567" s="170" t="s">
        <v>38</v>
      </c>
      <c r="P1567" s="170" t="s">
        <v>39</v>
      </c>
      <c r="Q1567" s="170" t="s">
        <v>41</v>
      </c>
    </row>
    <row r="1568" spans="9:37" x14ac:dyDescent="0.25">
      <c r="I1568" s="108" t="s">
        <v>64</v>
      </c>
      <c r="J1568" s="109">
        <f>(O1559)</f>
        <v>1.193308261573669</v>
      </c>
      <c r="K1568" s="109">
        <f t="shared" ref="K1568" si="1343">(P1559)</f>
        <v>4.4249129849195015</v>
      </c>
      <c r="L1568" s="109">
        <f t="shared" ref="L1568" si="1344">(Q1559)</f>
        <v>1.2303136122655343</v>
      </c>
      <c r="M1568" s="107"/>
      <c r="N1568" s="171"/>
      <c r="O1568" s="171"/>
      <c r="P1568" s="171"/>
      <c r="Q1568" s="171"/>
    </row>
    <row r="1569" spans="9:32" x14ac:dyDescent="0.25">
      <c r="I1569" s="108" t="s">
        <v>65</v>
      </c>
      <c r="J1569" s="110">
        <f>(Y1559)</f>
        <v>3991.78144225595</v>
      </c>
      <c r="K1569" s="110">
        <f>(AD1559)</f>
        <v>34132.77324676721</v>
      </c>
      <c r="L1569" s="110">
        <f>(AA1559)</f>
        <v>1.5683267279961168</v>
      </c>
      <c r="M1569" s="107"/>
      <c r="N1569" s="109">
        <f>(J1568)</f>
        <v>1.193308261573669</v>
      </c>
      <c r="O1569" s="67">
        <f>(J1569/N1569)</f>
        <v>3345.1385285741753</v>
      </c>
      <c r="P1569" s="67">
        <f t="shared" ref="P1569" si="1345">(K1569/O1569)</f>
        <v>10.203694990567667</v>
      </c>
      <c r="Q1569" s="67">
        <f t="shared" ref="Q1569" si="1346">(L1569/P1569)</f>
        <v>0.15370184324853728</v>
      </c>
    </row>
    <row r="1570" spans="9:32" x14ac:dyDescent="0.25">
      <c r="I1570" s="108" t="s">
        <v>66</v>
      </c>
      <c r="J1570" s="110">
        <f>(Z1559)</f>
        <v>2247.8490481525218</v>
      </c>
      <c r="K1570" s="110">
        <f>(AE1559)</f>
        <v>11996.422420024901</v>
      </c>
      <c r="L1570" s="109">
        <f>(AJ1559)</f>
        <v>2414.2003425602411</v>
      </c>
      <c r="M1570" s="107"/>
      <c r="N1570" s="109">
        <f>(K1568)</f>
        <v>4.4249129849195015</v>
      </c>
      <c r="O1570" s="67">
        <f>(K1569/N1570)</f>
        <v>7713.7727596214318</v>
      </c>
      <c r="P1570" s="68">
        <f>(K1570/N1570)</f>
        <v>2711.1092265338957</v>
      </c>
      <c r="Q1570" s="68">
        <f>(K1571/N1570)</f>
        <v>1.0027297836230313</v>
      </c>
    </row>
    <row r="1571" spans="9:32" x14ac:dyDescent="0.25">
      <c r="I1571" s="108" t="s">
        <v>67</v>
      </c>
      <c r="J1571" s="110">
        <f>(AA1559)</f>
        <v>1.5683267279961168</v>
      </c>
      <c r="K1571" s="110">
        <f>(AF1559)</f>
        <v>4.4369920399190734</v>
      </c>
      <c r="L1571" s="109">
        <f>(AK1559)</f>
        <v>1.307435196956771</v>
      </c>
      <c r="M1571" s="107"/>
      <c r="N1571" s="109">
        <f>(L1568)</f>
        <v>1.2303136122655343</v>
      </c>
      <c r="O1571" s="67">
        <f>(L1569/N1571)</f>
        <v>1.2747373615643864</v>
      </c>
      <c r="P1571" s="68">
        <f>(L1570/N1571)</f>
        <v>1962.2641889775277</v>
      </c>
      <c r="Q1571" s="68">
        <f>(L1571/N1571)</f>
        <v>1.062684492736143</v>
      </c>
    </row>
    <row r="1572" spans="9:32" x14ac:dyDescent="0.25">
      <c r="I1572" s="111"/>
      <c r="J1572" s="111"/>
      <c r="K1572" s="111"/>
      <c r="L1572" s="111"/>
      <c r="M1572" s="107"/>
      <c r="N1572" s="107"/>
      <c r="O1572" s="107"/>
      <c r="P1572" s="107"/>
      <c r="Q1572" s="107"/>
    </row>
    <row r="1576" spans="9:32" x14ac:dyDescent="0.25">
      <c r="I1576" s="114" t="s">
        <v>240</v>
      </c>
    </row>
    <row r="1577" spans="9:32" x14ac:dyDescent="0.25">
      <c r="I1577" s="114" t="s">
        <v>236</v>
      </c>
      <c r="J1577" s="152" t="s">
        <v>47</v>
      </c>
      <c r="K1577" s="153"/>
      <c r="L1577" s="154"/>
      <c r="M1577" s="43"/>
      <c r="N1577" s="43"/>
      <c r="O1577" s="152" t="s">
        <v>72</v>
      </c>
      <c r="P1577" s="153"/>
      <c r="Q1577" s="154"/>
      <c r="R1577" s="43"/>
      <c r="S1577" s="43"/>
      <c r="T1577" s="152" t="s">
        <v>73</v>
      </c>
      <c r="U1577" s="153"/>
      <c r="V1577" s="154"/>
      <c r="W1577" s="43"/>
      <c r="X1577" s="43"/>
      <c r="Y1577" s="152" t="s">
        <v>74</v>
      </c>
      <c r="Z1577" s="153"/>
      <c r="AA1577" s="154"/>
      <c r="AB1577" s="55"/>
      <c r="AC1577" s="43"/>
      <c r="AD1577" s="152" t="s">
        <v>80</v>
      </c>
      <c r="AE1577" s="154"/>
      <c r="AF1577" s="59"/>
    </row>
    <row r="1578" spans="9:32" ht="15.75" thickBot="1" x14ac:dyDescent="0.3">
      <c r="I1578" s="43"/>
      <c r="J1578" s="44" t="s">
        <v>48</v>
      </c>
      <c r="K1578" s="44" t="s">
        <v>49</v>
      </c>
      <c r="L1578" s="44" t="s">
        <v>50</v>
      </c>
      <c r="M1578" s="43"/>
      <c r="N1578" s="43"/>
      <c r="O1578" s="43"/>
      <c r="P1578" s="43"/>
      <c r="Q1578" s="43"/>
      <c r="R1578" s="43"/>
      <c r="S1578" s="43"/>
      <c r="T1578" s="44" t="s">
        <v>38</v>
      </c>
      <c r="U1578" s="44" t="s">
        <v>39</v>
      </c>
      <c r="V1578" s="44" t="s">
        <v>41</v>
      </c>
      <c r="W1578" s="43"/>
      <c r="X1578" s="43"/>
      <c r="Y1578" s="63" t="s">
        <v>75</v>
      </c>
      <c r="Z1578" s="63" t="s">
        <v>76</v>
      </c>
      <c r="AA1578" s="63" t="s">
        <v>77</v>
      </c>
      <c r="AB1578" s="61" t="s">
        <v>55</v>
      </c>
      <c r="AC1578" s="43"/>
      <c r="AD1578" s="63" t="s">
        <v>234</v>
      </c>
      <c r="AE1578" s="58">
        <f>(AE1507)</f>
        <v>94282603.487843156</v>
      </c>
      <c r="AF1578" s="42"/>
    </row>
    <row r="1579" spans="9:32" ht="16.5" thickTop="1" thickBot="1" x14ac:dyDescent="0.3">
      <c r="I1579" s="43"/>
      <c r="J1579" s="100">
        <f>(J1457)</f>
        <v>8000</v>
      </c>
      <c r="K1579" s="100">
        <f t="shared" ref="K1579:L1579" si="1347">(K1457)</f>
        <v>5000</v>
      </c>
      <c r="L1579" s="100">
        <f t="shared" si="1347"/>
        <v>1</v>
      </c>
      <c r="M1579" s="43"/>
      <c r="N1579" s="63" t="s">
        <v>75</v>
      </c>
      <c r="O1579" s="101">
        <f>(O1569)</f>
        <v>3345.1385285741753</v>
      </c>
      <c r="P1579" s="101">
        <f t="shared" ref="P1579:Q1579" si="1348">(P1569)</f>
        <v>10.203694990567667</v>
      </c>
      <c r="Q1579" s="101">
        <f t="shared" si="1348"/>
        <v>0.15370184324853728</v>
      </c>
      <c r="R1579" s="43"/>
      <c r="S1579" s="43"/>
      <c r="T1579" s="62">
        <f>(O1549)</f>
        <v>9.2683110088564776E-3</v>
      </c>
      <c r="U1579" s="62">
        <f t="shared" ref="U1579:U1588" si="1349">(P1549)</f>
        <v>0.70979517561429006</v>
      </c>
      <c r="V1579" s="62">
        <f t="shared" ref="V1579:V1588" si="1350">(Q1549)</f>
        <v>3.7496645677234635E-3</v>
      </c>
      <c r="W1579" s="43"/>
      <c r="X1579" s="43"/>
      <c r="Y1579" s="74">
        <f>((J1579 - O1579)^2 + (K1579 - P1579)^2 + (L1579 - Q1579)^2) * T1579</f>
        <v>431586.34643360815</v>
      </c>
      <c r="Z1579" s="74">
        <f>((J1579 -O1580)^2 + (K1579 - P1580)^2 + (L1579 - Q1580)^2) * U1579</f>
        <v>3776782.5145584154</v>
      </c>
      <c r="AA1579" s="75">
        <f>((J1579 -O1581)^2 + (K1579 - P1581)^2 + (L1579 - Q1581)^2) * V1579</f>
        <v>274503.36144267372</v>
      </c>
      <c r="AB1579" s="76">
        <f>SUM(Y1579:AA1579)</f>
        <v>4482872.2224346977</v>
      </c>
      <c r="AC1579" s="43"/>
      <c r="AD1579" s="63" t="s">
        <v>242</v>
      </c>
      <c r="AE1579" s="102">
        <f>(AB1589)</f>
        <v>94283155.378624544</v>
      </c>
      <c r="AF1579" s="42"/>
    </row>
    <row r="1580" spans="9:32" ht="16.5" thickTop="1" thickBot="1" x14ac:dyDescent="0.3">
      <c r="I1580" s="43"/>
      <c r="J1580" s="100">
        <f t="shared" ref="J1580:L1580" si="1351">(J1458)</f>
        <v>4000</v>
      </c>
      <c r="K1580" s="100">
        <f t="shared" si="1351"/>
        <v>3000</v>
      </c>
      <c r="L1580" s="100">
        <f t="shared" si="1351"/>
        <v>1</v>
      </c>
      <c r="M1580" s="43"/>
      <c r="N1580" s="63" t="s">
        <v>76</v>
      </c>
      <c r="O1580" s="101">
        <f t="shared" ref="O1580:P1580" si="1352">(O1570)</f>
        <v>7713.7727596214318</v>
      </c>
      <c r="P1580" s="101">
        <f t="shared" si="1352"/>
        <v>2711.1092265338957</v>
      </c>
      <c r="Q1580" s="101">
        <f>(Q1570)</f>
        <v>1.0027297836230313</v>
      </c>
      <c r="R1580" s="43"/>
      <c r="S1580" s="43"/>
      <c r="T1580" s="62">
        <f t="shared" ref="T1580:T1588" si="1353">(O1550)</f>
        <v>0.20218086925978701</v>
      </c>
      <c r="U1580" s="62">
        <f t="shared" si="1349"/>
        <v>9.2146329147374237E-2</v>
      </c>
      <c r="V1580" s="62">
        <f t="shared" si="1350"/>
        <v>6.0909544592221122E-2</v>
      </c>
      <c r="W1580" s="43"/>
      <c r="X1580" s="43"/>
      <c r="Y1580" s="74">
        <f>((J1580-O1579)^2 + (K1580-P1579)^2 + (L1580-Q1579)^2) * T1580</f>
        <v>1893975.0278073829</v>
      </c>
      <c r="Z1580" s="74">
        <f>((J1580 -O1580)^2 + (K1580 - P1580)^2 + (L1580 - Q1580)^2) * U1580</f>
        <v>1278582.4707384093</v>
      </c>
      <c r="AA1580" s="75">
        <f>((J1580 -O1581)^2 + (K1580 - P1581)^2 + (L1580 - Q1581)^2) * V1580</f>
        <v>1039524.884703156</v>
      </c>
      <c r="AB1580" s="76">
        <f t="shared" ref="AB1580:AB1588" si="1354">SUM(Y1580:AA1580)</f>
        <v>4212082.3832489476</v>
      </c>
      <c r="AC1580" s="43"/>
      <c r="AD1580" s="63" t="s">
        <v>241</v>
      </c>
      <c r="AE1580" s="124">
        <f>(AE1578-AE1579)</f>
        <v>-551.89078138768673</v>
      </c>
      <c r="AF1580" s="42"/>
    </row>
    <row r="1581" spans="9:32" ht="16.5" thickTop="1" thickBot="1" x14ac:dyDescent="0.3">
      <c r="I1581" s="43"/>
      <c r="J1581" s="100">
        <f t="shared" ref="J1581:L1581" si="1355">(J1459)</f>
        <v>5000</v>
      </c>
      <c r="K1581" s="100">
        <f t="shared" si="1355"/>
        <v>2000</v>
      </c>
      <c r="L1581" s="100">
        <f t="shared" si="1355"/>
        <v>1</v>
      </c>
      <c r="M1581" s="43"/>
      <c r="N1581" s="63" t="s">
        <v>77</v>
      </c>
      <c r="O1581" s="101">
        <f t="shared" ref="O1581:Q1581" si="1356">(O1571)</f>
        <v>1.2747373615643864</v>
      </c>
      <c r="P1581" s="101">
        <f t="shared" si="1356"/>
        <v>1962.2641889775277</v>
      </c>
      <c r="Q1581" s="101">
        <f t="shared" si="1356"/>
        <v>1.062684492736143</v>
      </c>
      <c r="R1581" s="43"/>
      <c r="S1581" s="43"/>
      <c r="T1581" s="62">
        <f t="shared" si="1353"/>
        <v>0.22271624236101376</v>
      </c>
      <c r="U1581" s="62">
        <f t="shared" si="1349"/>
        <v>0.16127352702132478</v>
      </c>
      <c r="V1581" s="62">
        <f t="shared" si="1350"/>
        <v>1.599795662861226E-2</v>
      </c>
      <c r="W1581" s="43"/>
      <c r="X1581" s="43"/>
      <c r="Y1581" s="74">
        <f>((J1581 - O1579)^2 + (K1581 - P1579)^2 + (L1581 -Q1579)^2) * T1581</f>
        <v>1491721.440742431</v>
      </c>
      <c r="Z1581" s="74">
        <f>((J1581 -O1580)^2 + (K1581 - P1580)^2 + (L1581 - Q1580)^2) * U1581</f>
        <v>1269261.1896018216</v>
      </c>
      <c r="AA1581" s="75">
        <f>((J1581 -O1581)^2 + (K1581 - P1581)^2 + (L1581 - Q1581)^2) * V1581</f>
        <v>399767.79079709423</v>
      </c>
      <c r="AB1581" s="76">
        <f t="shared" si="1354"/>
        <v>3160750.4211413469</v>
      </c>
      <c r="AC1581" s="43"/>
      <c r="AD1581" s="43"/>
      <c r="AE1581" s="43"/>
      <c r="AF1581" s="43"/>
    </row>
    <row r="1582" spans="9:32" ht="16.5" thickTop="1" thickBot="1" x14ac:dyDescent="0.3">
      <c r="I1582" s="43"/>
      <c r="J1582" s="100">
        <f t="shared" ref="J1582:L1582" si="1357">(J1460)</f>
        <v>2000</v>
      </c>
      <c r="K1582" s="100">
        <f t="shared" si="1357"/>
        <v>1000</v>
      </c>
      <c r="L1582" s="100">
        <f t="shared" si="1357"/>
        <v>1</v>
      </c>
      <c r="M1582" s="43"/>
      <c r="N1582" s="43"/>
      <c r="O1582" s="55"/>
      <c r="P1582" s="55"/>
      <c r="Q1582" s="55"/>
      <c r="R1582" s="43"/>
      <c r="S1582" s="43"/>
      <c r="T1582" s="62">
        <f t="shared" si="1353"/>
        <v>0.36940917873428453</v>
      </c>
      <c r="U1582" s="62">
        <f t="shared" si="1349"/>
        <v>2.2713222284788705E-3</v>
      </c>
      <c r="V1582" s="62">
        <f t="shared" si="1350"/>
        <v>0.11871553089085009</v>
      </c>
      <c r="W1582" s="43"/>
      <c r="X1582" s="43"/>
      <c r="Y1582" s="74">
        <f>((J1582-O1579)^2 + (K1582-P1579)^2 + (L1582-Q1579)^2) * T1582</f>
        <v>1030317.3312948999</v>
      </c>
      <c r="Z1582" s="74">
        <f>((J1582 -O1580)^2 + (K1582 - P1580)^2 + (L1582 - Q1580)^2) * U1582</f>
        <v>80802.501631902021</v>
      </c>
      <c r="AA1582" s="75">
        <f>((J1582 -O1581)^2 + (K1582 - P1581)^2 + (L1582 - Q1581)^2) * V1582</f>
        <v>584181.91955841833</v>
      </c>
      <c r="AB1582" s="76">
        <f t="shared" si="1354"/>
        <v>1695301.7524852203</v>
      </c>
      <c r="AC1582" s="43"/>
      <c r="AD1582" s="43"/>
      <c r="AE1582" s="43"/>
      <c r="AF1582" s="43"/>
    </row>
    <row r="1583" spans="9:32" ht="16.5" thickTop="1" thickBot="1" x14ac:dyDescent="0.3">
      <c r="I1583" s="43"/>
      <c r="J1583" s="100">
        <f t="shared" ref="J1583:L1583" si="1358">(J1461)</f>
        <v>500</v>
      </c>
      <c r="K1583" s="100">
        <f t="shared" si="1358"/>
        <v>2000</v>
      </c>
      <c r="L1583" s="100">
        <f t="shared" si="1358"/>
        <v>1</v>
      </c>
      <c r="M1583" s="43"/>
      <c r="N1583" s="43"/>
      <c r="O1583" s="55"/>
      <c r="P1583" s="55"/>
      <c r="Q1583" s="55"/>
      <c r="R1583" s="43"/>
      <c r="S1583" s="43"/>
      <c r="T1583" s="62">
        <f t="shared" si="1353"/>
        <v>4.0944263722432803E-4</v>
      </c>
      <c r="U1583" s="62">
        <f t="shared" si="1349"/>
        <v>2.1551541999724779E-5</v>
      </c>
      <c r="V1583" s="62">
        <f t="shared" si="1350"/>
        <v>0.95086476216491977</v>
      </c>
      <c r="W1583" s="43"/>
      <c r="X1583" s="43"/>
      <c r="Y1583" s="74">
        <f>((J1583 - O1579)^2 + (K1583 -P1579)^2 + (L1583 - Q1579)^2) * T1583</f>
        <v>4935.4638438824159</v>
      </c>
      <c r="Z1583" s="74">
        <f>((J1583 -O1580)^2 + (K1583 - P1580)^2 + (L1583 - Q1580)^2) * U1583</f>
        <v>1132.4083986500859</v>
      </c>
      <c r="AA1583" s="75">
        <f>((J1583 -O1581)^2 + (K1583 - P1581)^2 + (L1583 - Q1581)^AA2115) * V1583</f>
        <v>237860.60695640169</v>
      </c>
      <c r="AB1583" s="76">
        <f t="shared" si="1354"/>
        <v>243928.47919893419</v>
      </c>
      <c r="AC1583" s="43"/>
      <c r="AD1583" s="152" t="s">
        <v>84</v>
      </c>
      <c r="AE1583" s="153"/>
      <c r="AF1583" s="154"/>
    </row>
    <row r="1584" spans="9:32" ht="16.5" thickTop="1" thickBot="1" x14ac:dyDescent="0.3">
      <c r="I1584" s="43"/>
      <c r="J1584" s="100">
        <f t="shared" ref="J1584:L1584" si="1359">(J1462)</f>
        <v>8000</v>
      </c>
      <c r="K1584" s="100">
        <f t="shared" si="1359"/>
        <v>2000</v>
      </c>
      <c r="L1584" s="100">
        <f t="shared" si="1359"/>
        <v>1</v>
      </c>
      <c r="M1584" s="43"/>
      <c r="N1584" s="43"/>
      <c r="O1584" s="55"/>
      <c r="P1584" s="55"/>
      <c r="Q1584" s="55"/>
      <c r="R1584" s="43"/>
      <c r="S1584" s="43"/>
      <c r="T1584" s="62">
        <f t="shared" si="1353"/>
        <v>4.9358547452737036E-4</v>
      </c>
      <c r="U1584" s="62">
        <f t="shared" si="1349"/>
        <v>0.93873820326553636</v>
      </c>
      <c r="V1584" s="62">
        <f t="shared" si="1350"/>
        <v>7.917770329159341E-5</v>
      </c>
      <c r="W1584" s="43"/>
      <c r="X1584" s="43"/>
      <c r="Y1584" s="74">
        <f>((J1584-O1579)^2 + (K1584-P1579)^2 + (L1584-Q1579)^2) * T1584</f>
        <v>12649.127477884776</v>
      </c>
      <c r="Z1584" s="74">
        <f>((J1584 -O1580)^2 + (K1584 - P1580)^2 + (L1584 - Q1580)^2) * U1584</f>
        <v>551604.78854601143</v>
      </c>
      <c r="AA1584" s="75">
        <f>((J1584 -O1581)^2 + (K1584 - P1581)^2 + (L1584 - Q1581)^2) * V1584</f>
        <v>5065.870995579121</v>
      </c>
      <c r="AB1584" s="76">
        <f t="shared" si="1354"/>
        <v>569319.78701947536</v>
      </c>
      <c r="AC1584" s="43"/>
      <c r="AD1584" s="152" t="s">
        <v>85</v>
      </c>
      <c r="AE1584" s="153"/>
      <c r="AF1584" s="154"/>
    </row>
    <row r="1585" spans="9:32" ht="16.5" thickTop="1" thickBot="1" x14ac:dyDescent="0.3">
      <c r="I1585" s="43"/>
      <c r="J1585" s="100">
        <f t="shared" ref="J1585:L1585" si="1360">(J1463)</f>
        <v>3000</v>
      </c>
      <c r="K1585" s="100">
        <f t="shared" si="1360"/>
        <v>2000</v>
      </c>
      <c r="L1585" s="100">
        <f t="shared" si="1360"/>
        <v>2</v>
      </c>
      <c r="M1585" s="43"/>
      <c r="N1585" s="43"/>
      <c r="O1585" s="55"/>
      <c r="P1585" s="55"/>
      <c r="Q1585" s="55"/>
      <c r="R1585" s="43"/>
      <c r="S1585" s="43"/>
      <c r="T1585" s="62">
        <f t="shared" si="1353"/>
        <v>0.37501846642244802</v>
      </c>
      <c r="U1585" s="62">
        <f t="shared" si="1349"/>
        <v>1.207905499957173E-2</v>
      </c>
      <c r="V1585" s="62">
        <f t="shared" si="1350"/>
        <v>7.7121584691236714E-2</v>
      </c>
      <c r="W1585" s="43"/>
      <c r="X1585" s="43"/>
      <c r="Y1585" s="74">
        <f>((J1585 - O1579)^2 + (K1585 - P1579)^2 + (L1585 - Q1579)^2) * T1585</f>
        <v>1529480.3192609625</v>
      </c>
      <c r="Z1585" s="74">
        <f>((J1585 -O1580)^2 + (K1585 - P1580)^2 + (L1585 - Q1580)^2) * U1585</f>
        <v>274500.52250049356</v>
      </c>
      <c r="AA1585" s="75">
        <f>((J1585 -O1581)^2 + (K1585 - P1581)^2 + (L1585 - Q1581)^2) * V1585</f>
        <v>693614.41717983491</v>
      </c>
      <c r="AB1585" s="76">
        <f t="shared" si="1354"/>
        <v>2497595.2589412909</v>
      </c>
      <c r="AC1585" s="43"/>
      <c r="AD1585" s="43"/>
      <c r="AE1585" s="43"/>
      <c r="AF1585" s="43"/>
    </row>
    <row r="1586" spans="9:32" ht="16.5" thickTop="1" thickBot="1" x14ac:dyDescent="0.3">
      <c r="I1586" s="43"/>
      <c r="J1586" s="100">
        <f t="shared" ref="J1586:L1586" si="1361">(J1464)</f>
        <v>7000</v>
      </c>
      <c r="K1586" s="100">
        <f t="shared" si="1361"/>
        <v>3000</v>
      </c>
      <c r="L1586" s="100">
        <f t="shared" si="1361"/>
        <v>1</v>
      </c>
      <c r="M1586" s="43"/>
      <c r="N1586" s="43"/>
      <c r="O1586" s="55"/>
      <c r="P1586" s="55"/>
      <c r="Q1586" s="55"/>
      <c r="R1586" s="43"/>
      <c r="S1586" s="43"/>
      <c r="T1586" s="62">
        <f t="shared" si="1353"/>
        <v>6.559014531119803E-4</v>
      </c>
      <c r="U1586" s="62">
        <f t="shared" si="1349"/>
        <v>0.9273359164241316</v>
      </c>
      <c r="V1586" s="62">
        <f t="shared" si="1350"/>
        <v>1.301106246312548E-4</v>
      </c>
      <c r="W1586" s="43"/>
      <c r="X1586" s="43"/>
      <c r="Y1586" s="74">
        <f>((J1586-O1579)^2 + (K1586-P1579)^2 + (L1586-Q1579)^2) * T1586</f>
        <v>14624.565854641512</v>
      </c>
      <c r="Z1586" s="74">
        <f>((J1586 -O1580)^2 + (K1586 - P1580)^2 + (L1586 - Q1580)^2) * U1586</f>
        <v>549844.75762258214</v>
      </c>
      <c r="AA1586" s="75">
        <f>((J1586 -O1581)^2 + (K1586 - P1581)^2 + (L1586 - Q1581)^2) * V1586</f>
        <v>6513.2143835580755</v>
      </c>
      <c r="AB1586" s="76">
        <f t="shared" si="1354"/>
        <v>570982.53786078165</v>
      </c>
      <c r="AC1586" s="43"/>
      <c r="AD1586" s="43"/>
      <c r="AE1586" s="43"/>
      <c r="AF1586" s="43"/>
    </row>
    <row r="1587" spans="9:32" ht="16.5" thickTop="1" thickBot="1" x14ac:dyDescent="0.3">
      <c r="I1587" s="43"/>
      <c r="J1587" s="100">
        <f t="shared" ref="J1587:L1587" si="1362">(J1465)</f>
        <v>7000</v>
      </c>
      <c r="K1587" s="100">
        <f t="shared" si="1362"/>
        <v>2000</v>
      </c>
      <c r="L1587" s="100">
        <f t="shared" si="1362"/>
        <v>1</v>
      </c>
      <c r="M1587" s="43"/>
      <c r="N1587" s="43"/>
      <c r="O1587" s="55"/>
      <c r="P1587" s="55"/>
      <c r="Q1587" s="55"/>
      <c r="R1587" s="43"/>
      <c r="S1587" s="43"/>
      <c r="T1587" s="62">
        <f t="shared" si="1353"/>
        <v>2.9502829686001647E-3</v>
      </c>
      <c r="U1587" s="62">
        <f t="shared" si="1349"/>
        <v>0.85836926097702104</v>
      </c>
      <c r="V1587" s="62">
        <f t="shared" si="1350"/>
        <v>3.6868976327660252E-4</v>
      </c>
      <c r="W1587" s="43"/>
      <c r="X1587" s="43"/>
      <c r="Y1587" s="74">
        <f>((J1587 - O1579)^2 + (K1587 - P1579)^2 + (L1587 - Q1579)^2) * T1587</f>
        <v>51090.942412366363</v>
      </c>
      <c r="Z1587" s="74">
        <f>((J1587 -O1580)^2 + (K1587 - P1580)^2 + (L1587 - Q1580)^2) * U1587</f>
        <v>871371.73935488425</v>
      </c>
      <c r="AA1587" s="75">
        <f>((J1587 -O1581)^2 + (K1587 - P1581)^2 + (L1587 - Q1581)^2) * V1587</f>
        <v>18059.744255546117</v>
      </c>
      <c r="AB1587" s="76">
        <f t="shared" si="1354"/>
        <v>940522.42602279678</v>
      </c>
      <c r="AC1587" s="43"/>
      <c r="AD1587" s="155" t="s">
        <v>86</v>
      </c>
      <c r="AE1587" s="155"/>
      <c r="AF1587" s="43"/>
    </row>
    <row r="1588" spans="9:32" ht="16.5" thickTop="1" thickBot="1" x14ac:dyDescent="0.3">
      <c r="I1588" s="43"/>
      <c r="J1588" s="100">
        <f t="shared" ref="J1588:L1588" si="1363">(J1466)</f>
        <v>10000</v>
      </c>
      <c r="K1588" s="100">
        <f t="shared" si="1363"/>
        <v>2000</v>
      </c>
      <c r="L1588" s="100">
        <f t="shared" si="1363"/>
        <v>1</v>
      </c>
      <c r="M1588" s="43"/>
      <c r="N1588" s="43"/>
      <c r="O1588" s="55"/>
      <c r="P1588" s="55"/>
      <c r="Q1588" s="55"/>
      <c r="R1588" s="43"/>
      <c r="S1588" s="43"/>
      <c r="T1588" s="62">
        <f t="shared" si="1353"/>
        <v>1.0205981253815234E-2</v>
      </c>
      <c r="U1588" s="62">
        <f t="shared" si="1349"/>
        <v>0.72288264369977318</v>
      </c>
      <c r="V1588" s="62">
        <f t="shared" si="1350"/>
        <v>2.3765906387714446E-3</v>
      </c>
      <c r="W1588" s="43"/>
      <c r="X1588" s="43"/>
      <c r="Y1588" s="74">
        <f>((J1588-O1579)^2 + (K1588-P1579)^2 + (L1588-Q1579)^2) * T1588</f>
        <v>492402.58119654871</v>
      </c>
      <c r="Z1588" s="74">
        <f t="shared" ref="Z1588" si="1364">((J1588 -O1589)^2 + (K1588 - P1589)^2 + (L1588 - Q1589)^2) * U1588</f>
        <v>75179795.667659059</v>
      </c>
      <c r="AA1588" s="75">
        <f>((J1588 -O1581)^2 + (K1588 - P1581)^2 + (L1588 - Q1581)^2) * V1588</f>
        <v>237601.86141543949</v>
      </c>
      <c r="AB1588" s="76">
        <f t="shared" si="1354"/>
        <v>75909800.110271052</v>
      </c>
      <c r="AC1588" s="43"/>
      <c r="AD1588" s="155"/>
      <c r="AE1588" s="155"/>
      <c r="AF1588" s="43"/>
    </row>
    <row r="1589" spans="9:32" ht="16.5" thickTop="1" thickBot="1" x14ac:dyDescent="0.3"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  <c r="AA1589" s="72" t="s">
        <v>55</v>
      </c>
      <c r="AB1589" s="73">
        <f>SUM(AB1579:AB1588)</f>
        <v>94283155.378624544</v>
      </c>
      <c r="AC1589" s="43"/>
      <c r="AD1589" s="155"/>
      <c r="AE1589" s="155"/>
      <c r="AF1589" s="43"/>
    </row>
    <row r="1590" spans="9:32" ht="15.75" thickTop="1" x14ac:dyDescent="0.25">
      <c r="I1590" s="43"/>
      <c r="J1590" s="43"/>
      <c r="K1590" s="43"/>
      <c r="L1590" s="43"/>
      <c r="M1590" s="156" t="s">
        <v>78</v>
      </c>
      <c r="N1590" s="157"/>
      <c r="O1590" s="157"/>
      <c r="P1590" s="157"/>
      <c r="Q1590" s="157"/>
      <c r="R1590" s="157"/>
      <c r="S1590" s="157"/>
      <c r="T1590" s="158"/>
      <c r="U1590" s="43"/>
      <c r="V1590" s="43"/>
      <c r="W1590" s="43"/>
      <c r="X1590" s="43"/>
      <c r="Y1590" s="43"/>
      <c r="Z1590" s="43"/>
      <c r="AA1590" s="43"/>
      <c r="AB1590" s="43"/>
      <c r="AC1590" s="43"/>
      <c r="AD1590" s="162" t="s">
        <v>87</v>
      </c>
      <c r="AE1590" s="162"/>
      <c r="AF1590" s="43"/>
    </row>
    <row r="1591" spans="9:32" ht="15.75" thickBot="1" x14ac:dyDescent="0.3">
      <c r="I1591" s="43"/>
      <c r="J1591" s="43"/>
      <c r="K1591" s="43"/>
      <c r="L1591" s="43"/>
      <c r="M1591" s="159"/>
      <c r="N1591" s="160"/>
      <c r="O1591" s="160"/>
      <c r="P1591" s="160"/>
      <c r="Q1591" s="160"/>
      <c r="R1591" s="160"/>
      <c r="S1591" s="160"/>
      <c r="T1591" s="161"/>
      <c r="U1591" s="43"/>
      <c r="V1591" s="43"/>
      <c r="W1591" s="43"/>
      <c r="X1591" s="43"/>
      <c r="Y1591" s="43"/>
      <c r="Z1591" s="43"/>
      <c r="AA1591" s="43"/>
      <c r="AB1591" s="43"/>
      <c r="AC1591" s="43"/>
      <c r="AD1591" s="155" t="s">
        <v>88</v>
      </c>
      <c r="AE1591" s="155"/>
      <c r="AF1591" s="43"/>
    </row>
    <row r="1592" spans="9:32" ht="15.75" thickTop="1" x14ac:dyDescent="0.25"/>
    <row r="1595" spans="9:32" x14ac:dyDescent="0.25">
      <c r="I1595" s="83" t="s">
        <v>244</v>
      </c>
      <c r="J1595" s="83"/>
      <c r="K1595" s="78"/>
      <c r="L1595" s="78"/>
      <c r="M1595" s="78"/>
      <c r="N1595" s="78"/>
      <c r="O1595" s="78"/>
      <c r="P1595" s="78"/>
      <c r="Q1595" s="78"/>
      <c r="R1595" s="78"/>
      <c r="S1595" s="78"/>
      <c r="T1595" s="78"/>
      <c r="U1595" s="78"/>
      <c r="V1595" s="78"/>
      <c r="W1595" s="78"/>
      <c r="X1595" s="78"/>
      <c r="Y1595" s="78"/>
      <c r="Z1595" s="78"/>
      <c r="AA1595" s="78"/>
    </row>
    <row r="1596" spans="9:32" x14ac:dyDescent="0.25">
      <c r="I1596" s="83" t="s">
        <v>79</v>
      </c>
      <c r="J1596" s="83"/>
      <c r="K1596" s="78"/>
      <c r="L1596" s="78"/>
      <c r="M1596" s="78"/>
      <c r="N1596" s="78"/>
      <c r="O1596" s="78"/>
      <c r="P1596" s="78"/>
      <c r="Q1596" s="78"/>
      <c r="R1596" s="78"/>
      <c r="S1596" s="78"/>
      <c r="T1596" s="78"/>
      <c r="U1596" s="78"/>
      <c r="V1596" s="78"/>
      <c r="W1596" s="78"/>
      <c r="X1596" s="78"/>
      <c r="Y1596" s="78"/>
      <c r="Z1596" s="78"/>
      <c r="AA1596" s="78"/>
    </row>
    <row r="1597" spans="9:32" x14ac:dyDescent="0.25">
      <c r="I1597" s="115" t="s">
        <v>243</v>
      </c>
      <c r="J1597" s="78"/>
      <c r="K1597" s="78"/>
      <c r="L1597" s="78"/>
      <c r="M1597" s="78"/>
      <c r="N1597" s="78"/>
      <c r="O1597" s="78"/>
      <c r="P1597" s="78"/>
      <c r="Q1597" s="78"/>
      <c r="R1597" s="78"/>
      <c r="S1597" s="78"/>
      <c r="T1597" s="78"/>
      <c r="U1597" s="78"/>
      <c r="V1597" s="78"/>
      <c r="W1597" s="78"/>
      <c r="X1597" s="78"/>
      <c r="Y1597" s="78"/>
      <c r="Z1597" s="78"/>
      <c r="AA1597" s="78"/>
    </row>
    <row r="1598" spans="9:32" x14ac:dyDescent="0.25">
      <c r="I1598" s="78"/>
      <c r="J1598" s="78"/>
      <c r="K1598" s="78"/>
      <c r="L1598" s="78"/>
      <c r="M1598" s="78"/>
      <c r="N1598" s="78"/>
      <c r="O1598" s="78"/>
      <c r="P1598" s="78"/>
      <c r="Q1598" s="78"/>
      <c r="R1598" s="78"/>
      <c r="S1598" s="78"/>
      <c r="T1598" s="78"/>
      <c r="U1598" s="78"/>
      <c r="V1598" s="78"/>
      <c r="W1598" s="78"/>
      <c r="X1598" s="78"/>
      <c r="Y1598" s="78"/>
      <c r="Z1598" s="78"/>
      <c r="AA1598" s="78"/>
    </row>
    <row r="1599" spans="9:32" x14ac:dyDescent="0.25">
      <c r="I1599" s="78"/>
      <c r="J1599" s="172" t="s">
        <v>47</v>
      </c>
      <c r="K1599" s="173"/>
      <c r="L1599" s="174"/>
      <c r="M1599" s="78"/>
      <c r="N1599" s="78"/>
      <c r="O1599" s="172" t="s">
        <v>72</v>
      </c>
      <c r="P1599" s="173"/>
      <c r="Q1599" s="174"/>
      <c r="R1599" s="78"/>
      <c r="S1599" s="78"/>
      <c r="T1599" s="172" t="s">
        <v>90</v>
      </c>
      <c r="U1599" s="173"/>
      <c r="V1599" s="174"/>
      <c r="W1599" s="88"/>
      <c r="X1599" s="78"/>
      <c r="Y1599" s="172" t="s">
        <v>92</v>
      </c>
      <c r="Z1599" s="173"/>
      <c r="AA1599" s="174"/>
    </row>
    <row r="1600" spans="9:32" x14ac:dyDescent="0.25">
      <c r="I1600" s="78"/>
      <c r="J1600" s="89" t="s">
        <v>48</v>
      </c>
      <c r="K1600" s="89" t="s">
        <v>49</v>
      </c>
      <c r="L1600" s="89" t="s">
        <v>50</v>
      </c>
      <c r="M1600" s="78"/>
      <c r="N1600" s="78"/>
      <c r="O1600" s="79"/>
      <c r="P1600" s="79"/>
      <c r="Q1600" s="79"/>
      <c r="R1600" s="78"/>
      <c r="S1600" s="78"/>
      <c r="T1600" s="87" t="s">
        <v>75</v>
      </c>
      <c r="U1600" s="87" t="s">
        <v>76</v>
      </c>
      <c r="V1600" s="87" t="s">
        <v>77</v>
      </c>
      <c r="W1600" s="87" t="s">
        <v>91</v>
      </c>
      <c r="X1600" s="78"/>
      <c r="Y1600" s="87" t="s">
        <v>93</v>
      </c>
      <c r="Z1600" s="87" t="s">
        <v>94</v>
      </c>
      <c r="AA1600" s="87" t="s">
        <v>95</v>
      </c>
    </row>
    <row r="1601" spans="9:27" x14ac:dyDescent="0.25">
      <c r="I1601" s="78"/>
      <c r="J1601" s="79">
        <f>(J1529)</f>
        <v>8000</v>
      </c>
      <c r="K1601" s="79">
        <f t="shared" ref="K1601:L1601" si="1365">(K1529)</f>
        <v>5000</v>
      </c>
      <c r="L1601" s="79">
        <f t="shared" si="1365"/>
        <v>1</v>
      </c>
      <c r="M1601" s="78"/>
      <c r="N1601" s="78"/>
      <c r="O1601" s="116">
        <f>(O1579)</f>
        <v>3345.1385285741753</v>
      </c>
      <c r="P1601" s="116">
        <f t="shared" ref="P1601:Q1601" si="1366">(P1579)</f>
        <v>10.203694990567667</v>
      </c>
      <c r="Q1601" s="116">
        <f t="shared" si="1366"/>
        <v>0.15370184324853728</v>
      </c>
      <c r="R1601" s="78"/>
      <c r="S1601" s="78"/>
      <c r="T1601" s="117">
        <f>((J1601-O1601)^2 + (K1601-P1601)^2 + (L1601-Q1601)^2) ^ (-1/(2-1))</f>
        <v>2.1474986605680869E-8</v>
      </c>
      <c r="U1601" s="117">
        <f>((J1601-O1602)^2 + (K1601-P1602)^2 + (L1601-Q1602)^2) ^ (-1/(2-1))</f>
        <v>1.8793647049525167E-7</v>
      </c>
      <c r="V1601" s="117">
        <f>((J1601-O1603)^2 + (K1601-P1603)^2 + (L1601-Q1603)^2) ^ (-1/(2-1))</f>
        <v>1.3659812936412912E-8</v>
      </c>
      <c r="W1601" s="117">
        <f>SUM(T1601:V1601)</f>
        <v>2.2307127003734544E-7</v>
      </c>
      <c r="X1601" s="78"/>
      <c r="Y1601" s="122">
        <f>(T1601/W1601)</f>
        <v>9.6269620924674157E-2</v>
      </c>
      <c r="Z1601" s="122">
        <f>(U1601/W1601)</f>
        <v>0.84249518310353599</v>
      </c>
      <c r="AA1601" s="123">
        <f>(V1601/W1601)</f>
        <v>6.1235195971789898E-2</v>
      </c>
    </row>
    <row r="1602" spans="9:27" x14ac:dyDescent="0.25">
      <c r="I1602" s="78"/>
      <c r="J1602" s="79">
        <f t="shared" ref="J1602:L1602" si="1367">(J1530)</f>
        <v>4000</v>
      </c>
      <c r="K1602" s="79">
        <f t="shared" si="1367"/>
        <v>3000</v>
      </c>
      <c r="L1602" s="79">
        <f t="shared" si="1367"/>
        <v>1</v>
      </c>
      <c r="M1602" s="78"/>
      <c r="N1602" s="78"/>
      <c r="O1602" s="116">
        <f t="shared" ref="O1602:Q1602" si="1368">(O1580)</f>
        <v>7713.7727596214318</v>
      </c>
      <c r="P1602" s="116">
        <f t="shared" si="1368"/>
        <v>2711.1092265338957</v>
      </c>
      <c r="Q1602" s="116">
        <f t="shared" si="1368"/>
        <v>1.0027297836230313</v>
      </c>
      <c r="R1602" s="78"/>
      <c r="S1602" s="78"/>
      <c r="T1602" s="117">
        <f>((J1602-O1601)^2 + (K1602-P1601)^2 + (L1602-Q1601)^2) ^ (-1/(2-1))</f>
        <v>1.0674949051141807E-7</v>
      </c>
      <c r="U1602" s="117">
        <f>((J1602-O1602)^2 + (K1602-P1602)^2 + (L1602-Q1602)^2) ^ (-1/(2-1))</f>
        <v>7.2069132227471966E-8</v>
      </c>
      <c r="V1602" s="117">
        <f>((J1602-O1603)^2 + (K1602-P1603)^2 + (L1602-Q1603)^2) ^ (-1/(2-1))</f>
        <v>5.8593637813311509E-8</v>
      </c>
      <c r="W1602" s="117">
        <f t="shared" ref="W1602:W1610" si="1369">SUM(T1602:V1602)</f>
        <v>2.3741226055220156E-7</v>
      </c>
      <c r="X1602" s="78"/>
      <c r="Y1602" s="122">
        <f t="shared" ref="Y1602:Y1610" si="1370">(T1602/W1602)</f>
        <v>0.4496376482963747</v>
      </c>
      <c r="Z1602" s="122">
        <f t="shared" ref="Z1602:Z1610" si="1371">(U1602/W1602)</f>
        <v>0.30356112215875053</v>
      </c>
      <c r="AA1602" s="123">
        <f t="shared" ref="AA1602:AA1610" si="1372">(V1602/W1602)</f>
        <v>0.24680122954487474</v>
      </c>
    </row>
    <row r="1603" spans="9:27" x14ac:dyDescent="0.25">
      <c r="I1603" s="78"/>
      <c r="J1603" s="79">
        <f t="shared" ref="J1603:L1603" si="1373">(J1531)</f>
        <v>5000</v>
      </c>
      <c r="K1603" s="79">
        <f t="shared" si="1373"/>
        <v>2000</v>
      </c>
      <c r="L1603" s="79">
        <f t="shared" si="1373"/>
        <v>1</v>
      </c>
      <c r="M1603" s="78"/>
      <c r="N1603" s="78"/>
      <c r="O1603" s="116">
        <f t="shared" ref="O1603:Q1603" si="1374">(O1581)</f>
        <v>1.2747373615643864</v>
      </c>
      <c r="P1603" s="116">
        <f t="shared" si="1374"/>
        <v>1962.2641889775277</v>
      </c>
      <c r="Q1603" s="116">
        <f t="shared" si="1374"/>
        <v>1.062684492736143</v>
      </c>
      <c r="R1603" s="78"/>
      <c r="S1603" s="78"/>
      <c r="T1603" s="117">
        <f>((J1603-O1601)^2 + (K1603-P1601)^2 + (L1603-Q1601)^2) ^ (-1/(2-1))</f>
        <v>1.4930149576060776E-7</v>
      </c>
      <c r="U1603" s="117">
        <f>((J1603-O1602)^2 + (K1603-P1602)^2 + (L1603-Q1602)^2) ^ (-1/(2-1))</f>
        <v>1.270609456450155E-7</v>
      </c>
      <c r="V1603" s="117">
        <f>((J1603-O1603)^2 + (K1603-P1603)^2 + (L1603-Q1603)^2) ^ (-1/(2-1))</f>
        <v>4.0018123012647027E-8</v>
      </c>
      <c r="W1603" s="117">
        <f t="shared" si="1369"/>
        <v>3.1638056441827028E-7</v>
      </c>
      <c r="X1603" s="78"/>
      <c r="Y1603" s="122">
        <f t="shared" si="1370"/>
        <v>0.47190476455192115</v>
      </c>
      <c r="Z1603" s="122">
        <f t="shared" si="1371"/>
        <v>0.40160793656412735</v>
      </c>
      <c r="AA1603" s="123">
        <f t="shared" si="1372"/>
        <v>0.12648729888395152</v>
      </c>
    </row>
    <row r="1604" spans="9:27" x14ac:dyDescent="0.25">
      <c r="I1604" s="78"/>
      <c r="J1604" s="79">
        <f t="shared" ref="J1604:L1604" si="1375">(J1532)</f>
        <v>2000</v>
      </c>
      <c r="K1604" s="79">
        <f t="shared" si="1375"/>
        <v>1000</v>
      </c>
      <c r="L1604" s="79">
        <f t="shared" si="1375"/>
        <v>1</v>
      </c>
      <c r="M1604" s="78"/>
      <c r="N1604" s="78"/>
      <c r="O1604" s="81"/>
      <c r="P1604" s="81"/>
      <c r="Q1604" s="81"/>
      <c r="R1604" s="78"/>
      <c r="S1604" s="78"/>
      <c r="T1604" s="117">
        <f>((J1604-O1601)^2 + (K1604-P1601)^2 + (L1604-Q1601)^2) ^ (-1/(2-1))</f>
        <v>3.5853922623043921E-7</v>
      </c>
      <c r="U1604" s="117">
        <f>((J1604-O1602)^2 + (K1604-P1602)^2 + (L1604-Q1602)^2) ^ (-1/(2-1))</f>
        <v>2.8109553325786125E-8</v>
      </c>
      <c r="V1604" s="117">
        <f>((J1604-O1603)^2 + (K1604-P1603)^2 + (L1604-Q1603)^2) ^ (-1/(2-1))</f>
        <v>2.0321671540363122E-7</v>
      </c>
      <c r="W1604" s="117">
        <f t="shared" si="1369"/>
        <v>5.8986549495985651E-7</v>
      </c>
      <c r="X1604" s="78"/>
      <c r="Y1604" s="122">
        <f t="shared" si="1370"/>
        <v>0.60783217410409762</v>
      </c>
      <c r="Z1604" s="122">
        <f t="shared" si="1371"/>
        <v>4.7654174665190632E-2</v>
      </c>
      <c r="AA1604" s="123">
        <f t="shared" si="1372"/>
        <v>0.34451365123071187</v>
      </c>
    </row>
    <row r="1605" spans="9:27" x14ac:dyDescent="0.25">
      <c r="I1605" s="78"/>
      <c r="J1605" s="79">
        <f t="shared" ref="J1605:L1605" si="1376">(J1533)</f>
        <v>500</v>
      </c>
      <c r="K1605" s="79">
        <f t="shared" si="1376"/>
        <v>2000</v>
      </c>
      <c r="L1605" s="79">
        <f t="shared" si="1376"/>
        <v>1</v>
      </c>
      <c r="M1605" s="78"/>
      <c r="N1605" s="78"/>
      <c r="O1605" s="78"/>
      <c r="P1605" s="78"/>
      <c r="Q1605" s="78"/>
      <c r="R1605" s="78"/>
      <c r="S1605" s="78"/>
      <c r="T1605" s="117">
        <f>((J1605-O1601)^2 + (K1605-P1601)^2 + (L1605-Q1601)^2) ^ (-1/(2-1))</f>
        <v>8.2959302342339833E-8</v>
      </c>
      <c r="U1605" s="117">
        <f>((J1605-O1602)^2 + (K1605-P1602)^2 + (L1605-Q1602)^2) ^ (-1/(2-1))</f>
        <v>1.9031598516414927E-8</v>
      </c>
      <c r="V1605" s="117">
        <f>((J1605-O1603)^2 + (K1605-P1603)^2 + (L1605-Q1603)^2) ^ (-1/(2-1))</f>
        <v>3.9975873288175107E-6</v>
      </c>
      <c r="W1605" s="117">
        <f t="shared" si="1369"/>
        <v>4.0995782296762654E-6</v>
      </c>
      <c r="X1605" s="78"/>
      <c r="Y1605" s="122">
        <f t="shared" si="1370"/>
        <v>2.0236057880737391E-2</v>
      </c>
      <c r="Z1605" s="122">
        <f t="shared" si="1371"/>
        <v>4.6423308570252139E-3</v>
      </c>
      <c r="AA1605" s="123">
        <f t="shared" si="1372"/>
        <v>0.9751216112622374</v>
      </c>
    </row>
    <row r="1606" spans="9:27" x14ac:dyDescent="0.25">
      <c r="I1606" s="78"/>
      <c r="J1606" s="79">
        <f t="shared" ref="J1606:L1606" si="1377">(J1534)</f>
        <v>8000</v>
      </c>
      <c r="K1606" s="79">
        <f t="shared" si="1377"/>
        <v>2000</v>
      </c>
      <c r="L1606" s="79">
        <f t="shared" si="1377"/>
        <v>1</v>
      </c>
      <c r="M1606" s="78"/>
      <c r="N1606" s="78"/>
      <c r="O1606" s="78"/>
      <c r="P1606" s="78"/>
      <c r="Q1606" s="78"/>
      <c r="R1606" s="78"/>
      <c r="S1606" s="78"/>
      <c r="T1606" s="117">
        <f>((J1606-O1601)^2 + (K1606-P1601)^2 + (L1606-Q1601)^2) ^ (-1/(2-1))</f>
        <v>3.902130604583875E-8</v>
      </c>
      <c r="U1606" s="117">
        <f>((J1606-O1602)^2 + (K1606-P1602)^2 + (L1606-Q1602)^2) ^ (-1/(2-1))</f>
        <v>1.7018311348238641E-6</v>
      </c>
      <c r="V1606" s="117">
        <f>((J1606-O1603)^2 + (K1606-P1603)^2 + (L1606-Q1603)^2) ^ (-1/(2-1))</f>
        <v>1.5629632764176214E-8</v>
      </c>
      <c r="W1606" s="117">
        <f t="shared" si="1369"/>
        <v>1.7564820736338791E-6</v>
      </c>
      <c r="X1606" s="78"/>
      <c r="Y1606" s="122">
        <f t="shared" si="1370"/>
        <v>2.2215601645799856E-2</v>
      </c>
      <c r="Z1606" s="122">
        <f t="shared" si="1371"/>
        <v>0.96888613915828303</v>
      </c>
      <c r="AA1606" s="123">
        <f t="shared" si="1372"/>
        <v>8.8982591959171076E-3</v>
      </c>
    </row>
    <row r="1607" spans="9:27" x14ac:dyDescent="0.25">
      <c r="I1607" s="78"/>
      <c r="J1607" s="79">
        <f t="shared" ref="J1607:L1607" si="1378">(J1535)</f>
        <v>3000</v>
      </c>
      <c r="K1607" s="79">
        <f t="shared" si="1378"/>
        <v>2000</v>
      </c>
      <c r="L1607" s="79">
        <f t="shared" si="1378"/>
        <v>2</v>
      </c>
      <c r="M1607" s="78"/>
      <c r="N1607" s="78"/>
      <c r="O1607" s="78"/>
      <c r="P1607" s="78"/>
      <c r="Q1607" s="78"/>
      <c r="R1607" s="78"/>
      <c r="S1607" s="78"/>
      <c r="T1607" s="117">
        <f>((J1607-O1601)^2 + (K1607-P1601)^2 + (L1607-Q1601)^2) ^ (-1/(2-1))</f>
        <v>2.4519339131062186E-7</v>
      </c>
      <c r="U1607" s="117">
        <f>((J1607-O1602)^2 + (K1607-P1602)^2 + (L1607-Q1602)^2) ^ (-1/(2-1))</f>
        <v>4.4003759590475867E-8</v>
      </c>
      <c r="V1607" s="117">
        <f>((J1607-O1603)^2 + (K1607-P1603)^2 + (L1607-Q1603)^2) ^ (-1/(2-1))</f>
        <v>1.1118797819227168E-7</v>
      </c>
      <c r="W1607" s="117">
        <f t="shared" si="1369"/>
        <v>4.0038512909336941E-7</v>
      </c>
      <c r="X1607" s="78"/>
      <c r="Y1607" s="122">
        <f t="shared" si="1370"/>
        <v>0.61239385155446924</v>
      </c>
      <c r="Z1607" s="122">
        <f t="shared" si="1371"/>
        <v>0.10990358130962011</v>
      </c>
      <c r="AA1607" s="123">
        <f t="shared" si="1372"/>
        <v>0.27770256713591068</v>
      </c>
    </row>
    <row r="1608" spans="9:27" x14ac:dyDescent="0.25">
      <c r="I1608" s="78"/>
      <c r="J1608" s="79">
        <f t="shared" ref="J1608:L1608" si="1379">(J1536)</f>
        <v>7000</v>
      </c>
      <c r="K1608" s="79">
        <f t="shared" si="1379"/>
        <v>3000</v>
      </c>
      <c r="L1608" s="79">
        <f t="shared" si="1379"/>
        <v>1</v>
      </c>
      <c r="M1608" s="78"/>
      <c r="N1608" s="78"/>
      <c r="O1608" s="78"/>
      <c r="P1608" s="78"/>
      <c r="Q1608" s="78"/>
      <c r="R1608" s="78"/>
      <c r="S1608" s="78"/>
      <c r="T1608" s="117">
        <f>((J1608-O1601)^2 + (K1608-P1601)^2 + (L1608-Q1601)^2) ^ (-1/(2-1))</f>
        <v>4.4849293964087948E-8</v>
      </c>
      <c r="U1608" s="117">
        <f>((J1608-O1602)^2 + (K1608-P1602)^2 + (L1608-Q1602)^2) ^ (-1/(2-1))</f>
        <v>1.6865413438399323E-6</v>
      </c>
      <c r="V1608" s="117">
        <f>((J1608-O1603)^2 + (K1608-P1603)^2 + (L1608-Q1603)^2) ^ (-1/(2-1))</f>
        <v>1.9976407495461133E-8</v>
      </c>
      <c r="W1608" s="117">
        <f t="shared" si="1369"/>
        <v>1.7513670452994815E-6</v>
      </c>
      <c r="X1608" s="78"/>
      <c r="Y1608" s="122">
        <f t="shared" si="1370"/>
        <v>2.560816368245571E-2</v>
      </c>
      <c r="Z1608" s="122">
        <f t="shared" si="1371"/>
        <v>0.96298565647130574</v>
      </c>
      <c r="AA1608" s="123">
        <f t="shared" si="1372"/>
        <v>1.1406179846238453E-2</v>
      </c>
    </row>
    <row r="1609" spans="9:27" x14ac:dyDescent="0.25">
      <c r="I1609" s="78"/>
      <c r="J1609" s="79">
        <f t="shared" ref="J1609:L1609" si="1380">(J1537)</f>
        <v>7000</v>
      </c>
      <c r="K1609" s="79">
        <f t="shared" si="1380"/>
        <v>2000</v>
      </c>
      <c r="L1609" s="79">
        <f t="shared" si="1380"/>
        <v>1</v>
      </c>
      <c r="M1609" s="78"/>
      <c r="N1609" s="78"/>
      <c r="O1609" s="78"/>
      <c r="P1609" s="78"/>
      <c r="Q1609" s="78"/>
      <c r="R1609" s="78"/>
      <c r="S1609" s="78"/>
      <c r="T1609" s="117">
        <f>((J1609-O1601)^2 + (K1609-P1601)^2 + (L1609-Q1601)^2) ^ (-1/(2-1))</f>
        <v>5.7745714392734715E-8</v>
      </c>
      <c r="U1609" s="117">
        <f>((J1609-O1602)^2 + (K1609-P1602)^2 + (L1609-Q1602)^2) ^ (-1/(2-1))</f>
        <v>9.8507815001265768E-7</v>
      </c>
      <c r="V1609" s="117">
        <f>((J1609-O1603)^2 + (K1609-P1603)^2 + (L1609-Q1603)^2) ^ (-1/(2-1))</f>
        <v>2.0415004667819621E-8</v>
      </c>
      <c r="W1609" s="117">
        <f t="shared" si="1369"/>
        <v>1.0632388690732121E-6</v>
      </c>
      <c r="X1609" s="78"/>
      <c r="Y1609" s="122">
        <f t="shared" si="1370"/>
        <v>5.4311139361439657E-2</v>
      </c>
      <c r="Z1609" s="122">
        <f t="shared" si="1371"/>
        <v>0.92648809093229967</v>
      </c>
      <c r="AA1609" s="123">
        <f t="shared" si="1372"/>
        <v>1.9200769706260515E-2</v>
      </c>
    </row>
    <row r="1610" spans="9:27" x14ac:dyDescent="0.25">
      <c r="I1610" s="78"/>
      <c r="J1610" s="79">
        <f t="shared" ref="J1610:L1610" si="1381">(J1538)</f>
        <v>10000</v>
      </c>
      <c r="K1610" s="79">
        <f t="shared" si="1381"/>
        <v>2000</v>
      </c>
      <c r="L1610" s="79">
        <f t="shared" si="1381"/>
        <v>1</v>
      </c>
      <c r="M1610" s="78"/>
      <c r="N1610" s="78"/>
      <c r="O1610" s="78"/>
      <c r="P1610" s="78"/>
      <c r="Q1610" s="78"/>
      <c r="R1610" s="78"/>
      <c r="S1610" s="78"/>
      <c r="T1610" s="117">
        <f>((J1610-O1601)^2 + (K1610-P1601)^2 + (L1610-Q1601)^2) ^ (-1/(2-1))</f>
        <v>2.0726904454916713E-8</v>
      </c>
      <c r="U1610" s="117">
        <f>((J1610-O1602)^2 + (K1610-P1602)^2 + (L1610-Q1602)^2) ^ (-1/(2-1))</f>
        <v>1.7444361519866515E-7</v>
      </c>
      <c r="V1610" s="117">
        <f>((J1610-O1603)^2 + (K1610-P1603)^2 + (L1610-Q1603)^2) ^ (-1/(2-1))</f>
        <v>1.0002407492153648E-8</v>
      </c>
      <c r="W1610" s="117">
        <f t="shared" si="1369"/>
        <v>2.0517292714573552E-7</v>
      </c>
      <c r="X1610" s="78"/>
      <c r="Y1610" s="122">
        <f t="shared" si="1370"/>
        <v>0.10102163449758784</v>
      </c>
      <c r="Z1610" s="122">
        <f t="shared" si="1371"/>
        <v>0.85022725768666763</v>
      </c>
      <c r="AA1610" s="123">
        <f t="shared" si="1372"/>
        <v>4.8751107815744515E-2</v>
      </c>
    </row>
    <row r="1611" spans="9:27" x14ac:dyDescent="0.25">
      <c r="I1611" s="78"/>
      <c r="J1611" s="78"/>
      <c r="K1611" s="78"/>
      <c r="L1611" s="78"/>
      <c r="M1611" s="78"/>
      <c r="N1611" s="78"/>
      <c r="O1611" s="78"/>
      <c r="P1611" s="78"/>
      <c r="Q1611" s="78"/>
      <c r="R1611" s="78"/>
      <c r="S1611" s="78"/>
      <c r="T1611" s="78"/>
      <c r="U1611" s="78"/>
      <c r="V1611" s="78"/>
      <c r="W1611" s="78"/>
      <c r="X1611" s="78"/>
      <c r="Y1611" s="78"/>
      <c r="Z1611" s="78"/>
      <c r="AA1611" s="78"/>
    </row>
    <row r="1612" spans="9:27" x14ac:dyDescent="0.25">
      <c r="I1612" s="78"/>
      <c r="J1612" s="78"/>
      <c r="K1612" s="78"/>
      <c r="L1612" s="78"/>
      <c r="M1612" s="78"/>
      <c r="N1612" s="175" t="s">
        <v>109</v>
      </c>
      <c r="O1612" s="176"/>
      <c r="P1612" s="176"/>
      <c r="Q1612" s="176"/>
      <c r="R1612" s="176"/>
      <c r="S1612" s="177"/>
      <c r="T1612" s="78"/>
      <c r="U1612" s="78"/>
      <c r="V1612" s="78"/>
      <c r="W1612" s="78"/>
      <c r="X1612" s="78"/>
      <c r="Y1612" s="78"/>
      <c r="Z1612" s="78"/>
      <c r="AA1612" s="78"/>
    </row>
    <row r="1613" spans="9:27" x14ac:dyDescent="0.25">
      <c r="I1613" s="78"/>
      <c r="J1613" s="78"/>
      <c r="K1613" s="78"/>
      <c r="L1613" s="78"/>
      <c r="M1613" s="78"/>
      <c r="N1613" s="178"/>
      <c r="O1613" s="179"/>
      <c r="P1613" s="179"/>
      <c r="Q1613" s="179"/>
      <c r="R1613" s="179"/>
      <c r="S1613" s="180"/>
      <c r="T1613" s="78"/>
      <c r="U1613" s="78"/>
      <c r="V1613" s="78"/>
      <c r="W1613" s="78"/>
      <c r="X1613" s="78"/>
      <c r="Y1613" s="78"/>
      <c r="Z1613" s="78"/>
      <c r="AA1613" s="78"/>
    </row>
    <row r="1617" spans="9:37" x14ac:dyDescent="0.25">
      <c r="I1617" s="118" t="s">
        <v>245</v>
      </c>
      <c r="J1617" s="90"/>
      <c r="K1617" s="90"/>
      <c r="L1617" s="90"/>
      <c r="M1617" s="90"/>
      <c r="N1617" s="90"/>
      <c r="O1617" s="90"/>
      <c r="P1617" s="90"/>
      <c r="Q1617" s="90"/>
      <c r="R1617" s="90"/>
      <c r="S1617" s="90"/>
      <c r="T1617" s="90"/>
      <c r="U1617" s="90"/>
      <c r="V1617" s="90"/>
      <c r="W1617" s="90"/>
      <c r="X1617" s="90"/>
      <c r="Y1617" s="90"/>
      <c r="Z1617" s="90"/>
      <c r="AA1617" s="90"/>
      <c r="AB1617" s="90"/>
      <c r="AC1617" s="90"/>
      <c r="AD1617" s="90"/>
      <c r="AE1617" s="90"/>
      <c r="AF1617" s="90"/>
      <c r="AG1617" s="90"/>
      <c r="AH1617" s="90"/>
      <c r="AI1617" s="90"/>
      <c r="AJ1617" s="90"/>
      <c r="AK1617" s="90"/>
    </row>
    <row r="1618" spans="9:37" x14ac:dyDescent="0.25">
      <c r="I1618" s="118" t="s">
        <v>243</v>
      </c>
      <c r="J1618" s="90"/>
      <c r="K1618" s="90"/>
      <c r="L1618" s="90"/>
      <c r="M1618" s="90"/>
      <c r="N1618" s="90"/>
      <c r="O1618" s="90"/>
      <c r="P1618" s="90"/>
      <c r="Q1618" s="90"/>
      <c r="R1618" s="90"/>
      <c r="S1618" s="90"/>
      <c r="T1618" s="90"/>
      <c r="U1618" s="90"/>
      <c r="V1618" s="90"/>
      <c r="W1618" s="90"/>
      <c r="X1618" s="90"/>
      <c r="Y1618" s="90"/>
      <c r="Z1618" s="90"/>
      <c r="AA1618" s="90"/>
      <c r="AB1618" s="90"/>
      <c r="AC1618" s="90"/>
      <c r="AD1618" s="90"/>
      <c r="AE1618" s="90"/>
      <c r="AF1618" s="90"/>
      <c r="AG1618" s="90"/>
      <c r="AH1618" s="90"/>
      <c r="AI1618" s="90"/>
      <c r="AJ1618" s="90"/>
      <c r="AK1618" s="90"/>
    </row>
    <row r="1619" spans="9:37" x14ac:dyDescent="0.25">
      <c r="I1619" s="90"/>
      <c r="J1619" s="90"/>
      <c r="K1619" s="90"/>
      <c r="L1619" s="90"/>
      <c r="M1619" s="90"/>
      <c r="N1619" s="91"/>
      <c r="O1619" s="163" t="s">
        <v>97</v>
      </c>
      <c r="P1619" s="164"/>
      <c r="Q1619" s="165"/>
      <c r="R1619" s="90"/>
      <c r="S1619" s="90"/>
      <c r="T1619" s="163" t="s">
        <v>47</v>
      </c>
      <c r="U1619" s="164"/>
      <c r="V1619" s="165"/>
      <c r="W1619" s="90"/>
      <c r="X1619" s="91"/>
      <c r="Y1619" s="163" t="s">
        <v>98</v>
      </c>
      <c r="Z1619" s="164"/>
      <c r="AA1619" s="165"/>
      <c r="AB1619" s="90"/>
      <c r="AC1619" s="91"/>
      <c r="AD1619" s="163" t="s">
        <v>98</v>
      </c>
      <c r="AE1619" s="164"/>
      <c r="AF1619" s="165"/>
      <c r="AG1619" s="90"/>
      <c r="AH1619" s="92"/>
      <c r="AI1619" s="163" t="s">
        <v>98</v>
      </c>
      <c r="AJ1619" s="164"/>
      <c r="AK1619" s="165"/>
    </row>
    <row r="1620" spans="9:37" x14ac:dyDescent="0.25">
      <c r="I1620" s="90"/>
      <c r="J1620" s="181" t="s">
        <v>92</v>
      </c>
      <c r="K1620" s="182"/>
      <c r="L1620" s="183"/>
      <c r="M1620" s="90"/>
      <c r="N1620" s="91"/>
      <c r="O1620" s="103" t="s">
        <v>38</v>
      </c>
      <c r="P1620" s="103" t="s">
        <v>39</v>
      </c>
      <c r="Q1620" s="103" t="s">
        <v>41</v>
      </c>
      <c r="R1620" s="90"/>
      <c r="S1620" s="90"/>
      <c r="T1620" s="106" t="s">
        <v>48</v>
      </c>
      <c r="U1620" s="106" t="s">
        <v>49</v>
      </c>
      <c r="V1620" s="106" t="s">
        <v>50</v>
      </c>
      <c r="W1620" s="90"/>
      <c r="X1620" s="103" t="s">
        <v>38</v>
      </c>
      <c r="Y1620" s="103" t="s">
        <v>99</v>
      </c>
      <c r="Z1620" s="103" t="s">
        <v>102</v>
      </c>
      <c r="AA1620" s="103" t="s">
        <v>103</v>
      </c>
      <c r="AB1620" s="90"/>
      <c r="AC1620" s="106" t="s">
        <v>39</v>
      </c>
      <c r="AD1620" s="106" t="s">
        <v>104</v>
      </c>
      <c r="AE1620" s="106" t="s">
        <v>100</v>
      </c>
      <c r="AF1620" s="106" t="s">
        <v>105</v>
      </c>
      <c r="AG1620" s="90"/>
      <c r="AH1620" s="106" t="s">
        <v>41</v>
      </c>
      <c r="AI1620" s="106" t="s">
        <v>106</v>
      </c>
      <c r="AJ1620" s="106" t="s">
        <v>107</v>
      </c>
      <c r="AK1620" s="106" t="s">
        <v>101</v>
      </c>
    </row>
    <row r="1621" spans="9:37" x14ac:dyDescent="0.25">
      <c r="I1621" s="90"/>
      <c r="J1621" s="94">
        <f>(Y1601)</f>
        <v>9.6269620924674157E-2</v>
      </c>
      <c r="K1621" s="94">
        <f t="shared" ref="K1621:K1630" si="1382">(Z1601)</f>
        <v>0.84249518310353599</v>
      </c>
      <c r="L1621" s="94">
        <f>(AA1601)</f>
        <v>6.1235195971789898E-2</v>
      </c>
      <c r="M1621" s="98"/>
      <c r="N1621" s="91"/>
      <c r="O1621" s="95">
        <f>(J1621^2)</f>
        <v>9.2678399129804603E-3</v>
      </c>
      <c r="P1621" s="95">
        <f t="shared" ref="P1621:P1630" si="1383">(K1621^2)</f>
        <v>0.70979813355266064</v>
      </c>
      <c r="Q1621" s="95">
        <f t="shared" ref="Q1621:Q1630" si="1384">(L1621^2)</f>
        <v>3.7497492257035137E-3</v>
      </c>
      <c r="R1621" s="90"/>
      <c r="S1621" s="90"/>
      <c r="T1621" s="93">
        <f>(J1601)</f>
        <v>8000</v>
      </c>
      <c r="U1621" s="93">
        <f t="shared" ref="U1621:U1630" si="1385">(K1601)</f>
        <v>5000</v>
      </c>
      <c r="V1621" s="93">
        <f t="shared" ref="V1621:V1630" si="1386">(L1601)</f>
        <v>1</v>
      </c>
      <c r="W1621" s="90"/>
      <c r="X1621" s="95">
        <f>(O1621)</f>
        <v>9.2678399129804603E-3</v>
      </c>
      <c r="Y1621" s="96">
        <f>(X1621*T1621)</f>
        <v>74.142719303843677</v>
      </c>
      <c r="Z1621" s="96">
        <f>(X1621*U1621)</f>
        <v>46.339199564902302</v>
      </c>
      <c r="AA1621" s="96">
        <f>(X1621*V1621)</f>
        <v>9.2678399129804603E-3</v>
      </c>
      <c r="AB1621" s="90"/>
      <c r="AC1621" s="94">
        <f>(P1621)</f>
        <v>0.70979813355266064</v>
      </c>
      <c r="AD1621" s="97">
        <f>(AC1621*T1621)</f>
        <v>5678.3850684212848</v>
      </c>
      <c r="AE1621" s="97">
        <f>(AC1621*U1621)</f>
        <v>3548.990667763303</v>
      </c>
      <c r="AF1621" s="97">
        <f>(AC1621*V1621)</f>
        <v>0.70979813355266064</v>
      </c>
      <c r="AG1621" s="90"/>
      <c r="AH1621" s="95">
        <f>(Q1621)</f>
        <v>3.7497492257035137E-3</v>
      </c>
      <c r="AI1621" s="95">
        <f>(AH1621*T1621)</f>
        <v>29.997993805628109</v>
      </c>
      <c r="AJ1621" s="95">
        <f>(AH1621*U1621)</f>
        <v>18.748746128517567</v>
      </c>
      <c r="AK1621" s="95">
        <f>(V1621*AH1621)</f>
        <v>3.7497492257035137E-3</v>
      </c>
    </row>
    <row r="1622" spans="9:37" x14ac:dyDescent="0.25">
      <c r="I1622" s="90"/>
      <c r="J1622" s="94">
        <f t="shared" ref="J1622:J1630" si="1387">(Y1602)</f>
        <v>0.4496376482963747</v>
      </c>
      <c r="K1622" s="94">
        <f t="shared" si="1382"/>
        <v>0.30356112215875053</v>
      </c>
      <c r="L1622" s="94">
        <f t="shared" ref="L1622:L1630" si="1388">(AA1602)</f>
        <v>0.24680122954487474</v>
      </c>
      <c r="M1622" s="98"/>
      <c r="N1622" s="91"/>
      <c r="O1622" s="95">
        <f t="shared" ref="O1622:O1630" si="1389">(J1622^2)</f>
        <v>0.20217401476549435</v>
      </c>
      <c r="P1622" s="95">
        <f t="shared" si="1383"/>
        <v>9.2149354886279858E-2</v>
      </c>
      <c r="Q1622" s="95">
        <f t="shared" si="1384"/>
        <v>6.0910846904861954E-2</v>
      </c>
      <c r="R1622" s="90"/>
      <c r="S1622" s="90"/>
      <c r="T1622" s="93">
        <f t="shared" ref="T1622:T1630" si="1390">(J1602)</f>
        <v>4000</v>
      </c>
      <c r="U1622" s="93">
        <f t="shared" si="1385"/>
        <v>3000</v>
      </c>
      <c r="V1622" s="93">
        <f t="shared" si="1386"/>
        <v>1</v>
      </c>
      <c r="W1622" s="90"/>
      <c r="X1622" s="95">
        <f t="shared" ref="X1622:X1630" si="1391">(O1622)</f>
        <v>0.20217401476549435</v>
      </c>
      <c r="Y1622" s="96">
        <f t="shared" ref="Y1622:Y1630" si="1392">(X1622*T1622)</f>
        <v>808.69605906197739</v>
      </c>
      <c r="Z1622" s="96">
        <f t="shared" ref="Z1622:Z1630" si="1393">(X1622*U1622)</f>
        <v>606.52204429648305</v>
      </c>
      <c r="AA1622" s="96">
        <f t="shared" ref="AA1622:AA1630" si="1394">(X1622*V1622)</f>
        <v>0.20217401476549435</v>
      </c>
      <c r="AB1622" s="90"/>
      <c r="AC1622" s="94">
        <f t="shared" ref="AC1622:AC1630" si="1395">(P1622)</f>
        <v>9.2149354886279858E-2</v>
      </c>
      <c r="AD1622" s="97">
        <f t="shared" ref="AD1622:AD1630" si="1396">(AC1622*T1622)</f>
        <v>368.59741954511941</v>
      </c>
      <c r="AE1622" s="97">
        <f t="shared" ref="AE1622:AE1630" si="1397">(AC1622*U1622)</f>
        <v>276.4480646588396</v>
      </c>
      <c r="AF1622" s="97">
        <f t="shared" ref="AF1622:AF1630" si="1398">(AC1622*V1622)</f>
        <v>9.2149354886279858E-2</v>
      </c>
      <c r="AG1622" s="90"/>
      <c r="AH1622" s="95">
        <f t="shared" ref="AH1622:AH1630" si="1399">(Q1622)</f>
        <v>6.0910846904861954E-2</v>
      </c>
      <c r="AI1622" s="95">
        <f t="shared" ref="AI1622:AI1630" si="1400">(AH1622*T1622)</f>
        <v>243.64338761944782</v>
      </c>
      <c r="AJ1622" s="95">
        <f t="shared" ref="AJ1622:AJ1629" si="1401">(AH1622*U1622)</f>
        <v>182.73254071458587</v>
      </c>
      <c r="AK1622" s="95">
        <f t="shared" ref="AK1622:AK1630" si="1402">(V1622*AH1622)</f>
        <v>6.0910846904861954E-2</v>
      </c>
    </row>
    <row r="1623" spans="9:37" x14ac:dyDescent="0.25">
      <c r="I1623" s="90"/>
      <c r="J1623" s="94">
        <f t="shared" si="1387"/>
        <v>0.47190476455192115</v>
      </c>
      <c r="K1623" s="94">
        <f t="shared" si="1382"/>
        <v>0.40160793656412735</v>
      </c>
      <c r="L1623" s="94">
        <f t="shared" si="1388"/>
        <v>0.12648729888395152</v>
      </c>
      <c r="M1623" s="98"/>
      <c r="N1623" s="91"/>
      <c r="O1623" s="95">
        <f t="shared" si="1389"/>
        <v>0.22269410680680413</v>
      </c>
      <c r="P1623" s="95">
        <f t="shared" si="1383"/>
        <v>0.16128893471129613</v>
      </c>
      <c r="Q1623" s="95">
        <f t="shared" si="1384"/>
        <v>1.5999036778958083E-2</v>
      </c>
      <c r="R1623" s="90"/>
      <c r="S1623" s="90"/>
      <c r="T1623" s="93">
        <f t="shared" si="1390"/>
        <v>5000</v>
      </c>
      <c r="U1623" s="93">
        <f t="shared" si="1385"/>
        <v>2000</v>
      </c>
      <c r="V1623" s="93">
        <f t="shared" si="1386"/>
        <v>1</v>
      </c>
      <c r="W1623" s="90"/>
      <c r="X1623" s="95">
        <f t="shared" si="1391"/>
        <v>0.22269410680680413</v>
      </c>
      <c r="Y1623" s="96">
        <f t="shared" si="1392"/>
        <v>1113.4705340340206</v>
      </c>
      <c r="Z1623" s="96">
        <f t="shared" si="1393"/>
        <v>445.38821361360823</v>
      </c>
      <c r="AA1623" s="96">
        <f t="shared" si="1394"/>
        <v>0.22269410680680413</v>
      </c>
      <c r="AB1623" s="90"/>
      <c r="AC1623" s="94">
        <f t="shared" si="1395"/>
        <v>0.16128893471129613</v>
      </c>
      <c r="AD1623" s="97">
        <f t="shared" si="1396"/>
        <v>806.44467355648067</v>
      </c>
      <c r="AE1623" s="97">
        <f t="shared" si="1397"/>
        <v>322.57786942259224</v>
      </c>
      <c r="AF1623" s="97">
        <f t="shared" si="1398"/>
        <v>0.16128893471129613</v>
      </c>
      <c r="AG1623" s="90"/>
      <c r="AH1623" s="95">
        <f t="shared" si="1399"/>
        <v>1.5999036778958083E-2</v>
      </c>
      <c r="AI1623" s="95">
        <f t="shared" si="1400"/>
        <v>79.995183894790415</v>
      </c>
      <c r="AJ1623" s="95">
        <f t="shared" si="1401"/>
        <v>31.998073557916168</v>
      </c>
      <c r="AK1623" s="95">
        <f t="shared" si="1402"/>
        <v>1.5999036778958083E-2</v>
      </c>
    </row>
    <row r="1624" spans="9:37" x14ac:dyDescent="0.25">
      <c r="I1624" s="90"/>
      <c r="J1624" s="94">
        <f t="shared" si="1387"/>
        <v>0.60783217410409762</v>
      </c>
      <c r="K1624" s="94">
        <f t="shared" si="1382"/>
        <v>4.7654174665190632E-2</v>
      </c>
      <c r="L1624" s="94">
        <f t="shared" si="1388"/>
        <v>0.34451365123071187</v>
      </c>
      <c r="M1624" s="98"/>
      <c r="N1624" s="91"/>
      <c r="O1624" s="95">
        <f t="shared" si="1389"/>
        <v>0.36945995187611402</v>
      </c>
      <c r="P1624" s="95">
        <f t="shared" si="1383"/>
        <v>2.2709203630204965E-3</v>
      </c>
      <c r="Q1624" s="95">
        <f t="shared" si="1384"/>
        <v>0.11868965588431658</v>
      </c>
      <c r="R1624" s="90"/>
      <c r="S1624" s="90"/>
      <c r="T1624" s="93">
        <f t="shared" si="1390"/>
        <v>2000</v>
      </c>
      <c r="U1624" s="93">
        <f t="shared" si="1385"/>
        <v>1000</v>
      </c>
      <c r="V1624" s="93">
        <f t="shared" si="1386"/>
        <v>1</v>
      </c>
      <c r="W1624" s="90"/>
      <c r="X1624" s="95">
        <f t="shared" si="1391"/>
        <v>0.36945995187611402</v>
      </c>
      <c r="Y1624" s="96">
        <f t="shared" si="1392"/>
        <v>738.91990375222804</v>
      </c>
      <c r="Z1624" s="96">
        <f t="shared" si="1393"/>
        <v>369.45995187611402</v>
      </c>
      <c r="AA1624" s="96">
        <f t="shared" si="1394"/>
        <v>0.36945995187611402</v>
      </c>
      <c r="AB1624" s="90"/>
      <c r="AC1624" s="94">
        <f t="shared" si="1395"/>
        <v>2.2709203630204965E-3</v>
      </c>
      <c r="AD1624" s="97">
        <f t="shared" si="1396"/>
        <v>4.5418407260409932</v>
      </c>
      <c r="AE1624" s="97">
        <f t="shared" si="1397"/>
        <v>2.2709203630204966</v>
      </c>
      <c r="AF1624" s="97">
        <f t="shared" si="1398"/>
        <v>2.2709203630204965E-3</v>
      </c>
      <c r="AG1624" s="90"/>
      <c r="AH1624" s="95">
        <f t="shared" si="1399"/>
        <v>0.11868965588431658</v>
      </c>
      <c r="AI1624" s="95">
        <f t="shared" si="1400"/>
        <v>237.37931176863316</v>
      </c>
      <c r="AJ1624" s="95">
        <f t="shared" si="1401"/>
        <v>118.68965588431658</v>
      </c>
      <c r="AK1624" s="95">
        <f t="shared" si="1402"/>
        <v>0.11868965588431658</v>
      </c>
    </row>
    <row r="1625" spans="9:37" x14ac:dyDescent="0.25">
      <c r="I1625" s="90"/>
      <c r="J1625" s="94">
        <f t="shared" si="1387"/>
        <v>2.0236057880737391E-2</v>
      </c>
      <c r="K1625" s="94">
        <f t="shared" si="1382"/>
        <v>4.6423308570252139E-3</v>
      </c>
      <c r="L1625" s="94">
        <f t="shared" si="1388"/>
        <v>0.9751216112622374</v>
      </c>
      <c r="M1625" s="98"/>
      <c r="N1625" s="91"/>
      <c r="O1625" s="95">
        <f t="shared" si="1389"/>
        <v>4.0949803855255389E-4</v>
      </c>
      <c r="P1625" s="95">
        <f t="shared" si="1383"/>
        <v>2.1551235786088456E-5</v>
      </c>
      <c r="Q1625" s="95">
        <f t="shared" si="1384"/>
        <v>0.95086215675066199</v>
      </c>
      <c r="R1625" s="90"/>
      <c r="S1625" s="90"/>
      <c r="T1625" s="93">
        <f t="shared" si="1390"/>
        <v>500</v>
      </c>
      <c r="U1625" s="93">
        <f t="shared" si="1385"/>
        <v>2000</v>
      </c>
      <c r="V1625" s="93">
        <f t="shared" si="1386"/>
        <v>1</v>
      </c>
      <c r="W1625" s="90"/>
      <c r="X1625" s="95">
        <f t="shared" si="1391"/>
        <v>4.0949803855255389E-4</v>
      </c>
      <c r="Y1625" s="96">
        <f t="shared" si="1392"/>
        <v>0.20474901927627695</v>
      </c>
      <c r="Z1625" s="96">
        <f t="shared" si="1393"/>
        <v>0.8189960771051078</v>
      </c>
      <c r="AA1625" s="96">
        <f t="shared" si="1394"/>
        <v>4.0949803855255389E-4</v>
      </c>
      <c r="AB1625" s="90"/>
      <c r="AC1625" s="94">
        <f t="shared" si="1395"/>
        <v>2.1551235786088456E-5</v>
      </c>
      <c r="AD1625" s="97">
        <f t="shared" si="1396"/>
        <v>1.0775617893044228E-2</v>
      </c>
      <c r="AE1625" s="97">
        <f t="shared" si="1397"/>
        <v>4.3102471572176913E-2</v>
      </c>
      <c r="AF1625" s="97">
        <f t="shared" si="1398"/>
        <v>2.1551235786088456E-5</v>
      </c>
      <c r="AG1625" s="90"/>
      <c r="AH1625" s="95">
        <f t="shared" si="1399"/>
        <v>0.95086215675066199</v>
      </c>
      <c r="AI1625" s="95">
        <f t="shared" si="1400"/>
        <v>475.43107837533097</v>
      </c>
      <c r="AJ1625" s="95">
        <f t="shared" si="1401"/>
        <v>1901.7243135013239</v>
      </c>
      <c r="AK1625" s="95">
        <f t="shared" si="1402"/>
        <v>0.95086215675066199</v>
      </c>
    </row>
    <row r="1626" spans="9:37" x14ac:dyDescent="0.25">
      <c r="I1626" s="90"/>
      <c r="J1626" s="94">
        <f t="shared" si="1387"/>
        <v>2.2215601645799856E-2</v>
      </c>
      <c r="K1626" s="94">
        <f t="shared" si="1382"/>
        <v>0.96888613915828303</v>
      </c>
      <c r="L1626" s="94">
        <f t="shared" si="1388"/>
        <v>8.8982591959171076E-3</v>
      </c>
      <c r="M1626" s="98"/>
      <c r="N1626" s="91"/>
      <c r="O1626" s="95">
        <f t="shared" si="1389"/>
        <v>4.9353295648486525E-4</v>
      </c>
      <c r="P1626" s="95">
        <f t="shared" si="1383"/>
        <v>0.93874035065304384</v>
      </c>
      <c r="Q1626" s="95">
        <f t="shared" si="1384"/>
        <v>7.9179016717723365E-5</v>
      </c>
      <c r="R1626" s="90"/>
      <c r="S1626" s="90"/>
      <c r="T1626" s="93">
        <f t="shared" si="1390"/>
        <v>8000</v>
      </c>
      <c r="U1626" s="93">
        <f t="shared" si="1385"/>
        <v>2000</v>
      </c>
      <c r="V1626" s="93">
        <f t="shared" si="1386"/>
        <v>1</v>
      </c>
      <c r="W1626" s="90"/>
      <c r="X1626" s="95">
        <f t="shared" si="1391"/>
        <v>4.9353295648486525E-4</v>
      </c>
      <c r="Y1626" s="96">
        <f t="shared" si="1392"/>
        <v>3.9482636518789218</v>
      </c>
      <c r="Z1626" s="96">
        <f t="shared" si="1393"/>
        <v>0.98706591296973045</v>
      </c>
      <c r="AA1626" s="96">
        <f t="shared" si="1394"/>
        <v>4.9353295648486525E-4</v>
      </c>
      <c r="AB1626" s="90"/>
      <c r="AC1626" s="94">
        <f t="shared" si="1395"/>
        <v>0.93874035065304384</v>
      </c>
      <c r="AD1626" s="97">
        <f t="shared" si="1396"/>
        <v>7509.9228052243507</v>
      </c>
      <c r="AE1626" s="97">
        <f t="shared" si="1397"/>
        <v>1877.4807013060877</v>
      </c>
      <c r="AF1626" s="97">
        <f t="shared" si="1398"/>
        <v>0.93874035065304384</v>
      </c>
      <c r="AG1626" s="90"/>
      <c r="AH1626" s="95">
        <f t="shared" si="1399"/>
        <v>7.9179016717723365E-5</v>
      </c>
      <c r="AI1626" s="95">
        <f t="shared" si="1400"/>
        <v>0.63343213374178697</v>
      </c>
      <c r="AJ1626" s="95">
        <f t="shared" si="1401"/>
        <v>0.15835803343544674</v>
      </c>
      <c r="AK1626" s="95">
        <f t="shared" si="1402"/>
        <v>7.9179016717723365E-5</v>
      </c>
    </row>
    <row r="1627" spans="9:37" x14ac:dyDescent="0.25">
      <c r="I1627" s="90"/>
      <c r="J1627" s="94">
        <f t="shared" si="1387"/>
        <v>0.61239385155446924</v>
      </c>
      <c r="K1627" s="94">
        <f t="shared" si="1382"/>
        <v>0.10990358130962011</v>
      </c>
      <c r="L1627" s="94">
        <f t="shared" si="1388"/>
        <v>0.27770256713591068</v>
      </c>
      <c r="M1627" s="98"/>
      <c r="N1627" s="91"/>
      <c r="O1627" s="95">
        <f t="shared" si="1389"/>
        <v>0.37502622942171732</v>
      </c>
      <c r="P1627" s="95">
        <f t="shared" si="1383"/>
        <v>1.2078797184680279E-2</v>
      </c>
      <c r="Q1627" s="95">
        <f t="shared" si="1384"/>
        <v>7.7118715793874984E-2</v>
      </c>
      <c r="R1627" s="90"/>
      <c r="S1627" s="90"/>
      <c r="T1627" s="93">
        <f t="shared" si="1390"/>
        <v>3000</v>
      </c>
      <c r="U1627" s="93">
        <f t="shared" si="1385"/>
        <v>2000</v>
      </c>
      <c r="V1627" s="93">
        <f t="shared" si="1386"/>
        <v>2</v>
      </c>
      <c r="W1627" s="90"/>
      <c r="X1627" s="95">
        <f t="shared" si="1391"/>
        <v>0.37502622942171732</v>
      </c>
      <c r="Y1627" s="96">
        <f t="shared" si="1392"/>
        <v>1125.0786882651519</v>
      </c>
      <c r="Z1627" s="96">
        <f t="shared" si="1393"/>
        <v>750.05245884343458</v>
      </c>
      <c r="AA1627" s="96">
        <f t="shared" si="1394"/>
        <v>0.75005245884343463</v>
      </c>
      <c r="AB1627" s="90"/>
      <c r="AC1627" s="94">
        <f t="shared" si="1395"/>
        <v>1.2078797184680279E-2</v>
      </c>
      <c r="AD1627" s="97">
        <f t="shared" si="1396"/>
        <v>36.236391554040836</v>
      </c>
      <c r="AE1627" s="97">
        <f t="shared" si="1397"/>
        <v>24.157594369360556</v>
      </c>
      <c r="AF1627" s="97">
        <f t="shared" si="1398"/>
        <v>2.4157594369360557E-2</v>
      </c>
      <c r="AG1627" s="90"/>
      <c r="AH1627" s="95">
        <f t="shared" si="1399"/>
        <v>7.7118715793874984E-2</v>
      </c>
      <c r="AI1627" s="95">
        <f t="shared" si="1400"/>
        <v>231.35614738162496</v>
      </c>
      <c r="AJ1627" s="95">
        <f t="shared" si="1401"/>
        <v>154.23743158774997</v>
      </c>
      <c r="AK1627" s="95">
        <f t="shared" si="1402"/>
        <v>0.15423743158774997</v>
      </c>
    </row>
    <row r="1628" spans="9:37" x14ac:dyDescent="0.25">
      <c r="I1628" s="90"/>
      <c r="J1628" s="94">
        <f t="shared" si="1387"/>
        <v>2.560816368245571E-2</v>
      </c>
      <c r="K1628" s="94">
        <f t="shared" si="1382"/>
        <v>0.96298565647130574</v>
      </c>
      <c r="L1628" s="94">
        <f t="shared" si="1388"/>
        <v>1.1406179846238453E-2</v>
      </c>
      <c r="M1628" s="98"/>
      <c r="N1628" s="91"/>
      <c r="O1628" s="95">
        <f t="shared" si="1389"/>
        <v>6.557780471874436E-4</v>
      </c>
      <c r="P1628" s="95">
        <f t="shared" si="1383"/>
        <v>0.92734137456947163</v>
      </c>
      <c r="Q1628" s="95">
        <f t="shared" si="1384"/>
        <v>1.3010093868473627E-4</v>
      </c>
      <c r="R1628" s="90"/>
      <c r="S1628" s="90"/>
      <c r="T1628" s="93">
        <f t="shared" si="1390"/>
        <v>7000</v>
      </c>
      <c r="U1628" s="93">
        <f t="shared" si="1385"/>
        <v>3000</v>
      </c>
      <c r="V1628" s="93">
        <f t="shared" si="1386"/>
        <v>1</v>
      </c>
      <c r="W1628" s="90"/>
      <c r="X1628" s="95">
        <f t="shared" si="1391"/>
        <v>6.557780471874436E-4</v>
      </c>
      <c r="Y1628" s="96">
        <f t="shared" si="1392"/>
        <v>4.5904463303121048</v>
      </c>
      <c r="Z1628" s="96">
        <f t="shared" si="1393"/>
        <v>1.9673341415623309</v>
      </c>
      <c r="AA1628" s="96">
        <f t="shared" si="1394"/>
        <v>6.557780471874436E-4</v>
      </c>
      <c r="AB1628" s="90"/>
      <c r="AC1628" s="94">
        <f t="shared" si="1395"/>
        <v>0.92734137456947163</v>
      </c>
      <c r="AD1628" s="97">
        <f t="shared" si="1396"/>
        <v>6491.3896219863018</v>
      </c>
      <c r="AE1628" s="97">
        <f t="shared" si="1397"/>
        <v>2782.0241237084151</v>
      </c>
      <c r="AF1628" s="97">
        <f t="shared" si="1398"/>
        <v>0.92734137456947163</v>
      </c>
      <c r="AG1628" s="90"/>
      <c r="AH1628" s="95">
        <f t="shared" si="1399"/>
        <v>1.3010093868473627E-4</v>
      </c>
      <c r="AI1628" s="95">
        <f t="shared" si="1400"/>
        <v>0.91070657079315387</v>
      </c>
      <c r="AJ1628" s="95">
        <f t="shared" si="1401"/>
        <v>0.3903028160542088</v>
      </c>
      <c r="AK1628" s="95">
        <f t="shared" si="1402"/>
        <v>1.3010093868473627E-4</v>
      </c>
    </row>
    <row r="1629" spans="9:37" x14ac:dyDescent="0.25">
      <c r="I1629" s="90"/>
      <c r="J1629" s="94">
        <f t="shared" si="1387"/>
        <v>5.4311139361439657E-2</v>
      </c>
      <c r="K1629" s="94">
        <f t="shared" si="1382"/>
        <v>0.92648809093229967</v>
      </c>
      <c r="L1629" s="94">
        <f t="shared" si="1388"/>
        <v>1.9200769706260515E-2</v>
      </c>
      <c r="M1629" s="98"/>
      <c r="N1629" s="91"/>
      <c r="O1629" s="95">
        <f t="shared" si="1389"/>
        <v>2.9496998587377199E-3</v>
      </c>
      <c r="P1629" s="95">
        <f t="shared" si="1383"/>
        <v>0.85838018263937721</v>
      </c>
      <c r="Q1629" s="95">
        <f t="shared" si="1384"/>
        <v>3.6866955731285148E-4</v>
      </c>
      <c r="R1629" s="90"/>
      <c r="S1629" s="90"/>
      <c r="T1629" s="93">
        <f t="shared" si="1390"/>
        <v>7000</v>
      </c>
      <c r="U1629" s="93">
        <f t="shared" si="1385"/>
        <v>2000</v>
      </c>
      <c r="V1629" s="93">
        <f t="shared" si="1386"/>
        <v>1</v>
      </c>
      <c r="W1629" s="90"/>
      <c r="X1629" s="95">
        <f t="shared" si="1391"/>
        <v>2.9496998587377199E-3</v>
      </c>
      <c r="Y1629" s="96">
        <f t="shared" si="1392"/>
        <v>20.647899011164039</v>
      </c>
      <c r="Z1629" s="96">
        <f t="shared" si="1393"/>
        <v>5.8993997174754398</v>
      </c>
      <c r="AA1629" s="96">
        <f t="shared" si="1394"/>
        <v>2.9496998587377199E-3</v>
      </c>
      <c r="AB1629" s="90"/>
      <c r="AC1629" s="94">
        <f t="shared" si="1395"/>
        <v>0.85838018263937721</v>
      </c>
      <c r="AD1629" s="97">
        <f t="shared" si="1396"/>
        <v>6008.6612784756408</v>
      </c>
      <c r="AE1629" s="97">
        <f t="shared" si="1397"/>
        <v>1716.7603652787543</v>
      </c>
      <c r="AF1629" s="97">
        <f t="shared" si="1398"/>
        <v>0.85838018263937721</v>
      </c>
      <c r="AG1629" s="90"/>
      <c r="AH1629" s="95">
        <f t="shared" si="1399"/>
        <v>3.6866955731285148E-4</v>
      </c>
      <c r="AI1629" s="95">
        <f t="shared" si="1400"/>
        <v>2.5806869011899605</v>
      </c>
      <c r="AJ1629" s="95">
        <f t="shared" si="1401"/>
        <v>0.73733911462570301</v>
      </c>
      <c r="AK1629" s="95">
        <f t="shared" si="1402"/>
        <v>3.6866955731285148E-4</v>
      </c>
    </row>
    <row r="1630" spans="9:37" x14ac:dyDescent="0.25">
      <c r="I1630" s="90"/>
      <c r="J1630" s="94">
        <f t="shared" si="1387"/>
        <v>0.10102163449758784</v>
      </c>
      <c r="K1630" s="94">
        <f t="shared" si="1382"/>
        <v>0.85022725768666763</v>
      </c>
      <c r="L1630" s="94">
        <f t="shared" si="1388"/>
        <v>4.8751107815744515E-2</v>
      </c>
      <c r="M1630" s="98"/>
      <c r="N1630" s="91"/>
      <c r="O1630" s="95">
        <f t="shared" si="1389"/>
        <v>1.020537063656423E-2</v>
      </c>
      <c r="P1630" s="95">
        <f t="shared" si="1383"/>
        <v>0.72288638971339114</v>
      </c>
      <c r="Q1630" s="95">
        <f t="shared" si="1384"/>
        <v>2.3766705132623458E-3</v>
      </c>
      <c r="R1630" s="90"/>
      <c r="S1630" s="90"/>
      <c r="T1630" s="93">
        <f t="shared" si="1390"/>
        <v>10000</v>
      </c>
      <c r="U1630" s="93">
        <f t="shared" si="1385"/>
        <v>2000</v>
      </c>
      <c r="V1630" s="93">
        <f t="shared" si="1386"/>
        <v>1</v>
      </c>
      <c r="W1630" s="90"/>
      <c r="X1630" s="95">
        <f t="shared" si="1391"/>
        <v>1.020537063656423E-2</v>
      </c>
      <c r="Y1630" s="96">
        <f t="shared" si="1392"/>
        <v>102.0537063656423</v>
      </c>
      <c r="Z1630" s="96">
        <f t="shared" si="1393"/>
        <v>20.410741273128462</v>
      </c>
      <c r="AA1630" s="96">
        <f t="shared" si="1394"/>
        <v>1.020537063656423E-2</v>
      </c>
      <c r="AB1630" s="90"/>
      <c r="AC1630" s="94">
        <f t="shared" si="1395"/>
        <v>0.72288638971339114</v>
      </c>
      <c r="AD1630" s="97">
        <f t="shared" si="1396"/>
        <v>7228.8638971339115</v>
      </c>
      <c r="AE1630" s="97">
        <f t="shared" si="1397"/>
        <v>1445.7727794267823</v>
      </c>
      <c r="AF1630" s="97">
        <f t="shared" si="1398"/>
        <v>0.72288638971339114</v>
      </c>
      <c r="AG1630" s="90"/>
      <c r="AH1630" s="95">
        <f t="shared" si="1399"/>
        <v>2.3766705132623458E-3</v>
      </c>
      <c r="AI1630" s="95">
        <f t="shared" si="1400"/>
        <v>23.766705132623457</v>
      </c>
      <c r="AJ1630" s="95">
        <f>(AH1630*U1630)</f>
        <v>4.7533410265246916</v>
      </c>
      <c r="AK1630" s="95">
        <f t="shared" si="1402"/>
        <v>2.3766705132623458E-3</v>
      </c>
    </row>
    <row r="1631" spans="9:37" x14ac:dyDescent="0.25">
      <c r="I1631" s="90"/>
      <c r="J1631" s="98"/>
      <c r="K1631" s="90"/>
      <c r="L1631" s="90"/>
      <c r="M1631" s="90"/>
      <c r="N1631" s="112" t="s">
        <v>55</v>
      </c>
      <c r="O1631" s="105">
        <f>SUM(O1621:O1630)</f>
        <v>1.1933360223206371</v>
      </c>
      <c r="P1631" s="105">
        <f t="shared" ref="P1631:Q1631" si="1403">SUM(P1621:P1630)</f>
        <v>4.4249559895090069</v>
      </c>
      <c r="Q1631" s="105">
        <f t="shared" si="1403"/>
        <v>1.2302847813643549</v>
      </c>
      <c r="R1631" s="90"/>
      <c r="S1631" s="90"/>
      <c r="T1631" s="90"/>
      <c r="U1631" s="90"/>
      <c r="V1631" s="90"/>
      <c r="W1631" s="90"/>
      <c r="X1631" s="103" t="s">
        <v>55</v>
      </c>
      <c r="Y1631" s="104">
        <f>SUM(Y1621:Y1630)</f>
        <v>3991.7529687954957</v>
      </c>
      <c r="Z1631" s="104">
        <f t="shared" ref="Z1631" si="1404">SUM(Z1621:Z1630)</f>
        <v>2247.8454053167829</v>
      </c>
      <c r="AA1631" s="104">
        <f>SUM(AA1621:AA1630)</f>
        <v>1.5683622517423543</v>
      </c>
      <c r="AB1631" s="99"/>
      <c r="AC1631" s="103" t="s">
        <v>55</v>
      </c>
      <c r="AD1631" s="104">
        <f>SUM(AD1621:AD1630)</f>
        <v>34133.053772241066</v>
      </c>
      <c r="AE1631" s="104">
        <f t="shared" ref="AE1631:AF1631" si="1405">SUM(AE1621:AE1630)</f>
        <v>11996.526188768728</v>
      </c>
      <c r="AF1631" s="104">
        <f t="shared" si="1405"/>
        <v>4.4370347866936877</v>
      </c>
      <c r="AG1631" s="99"/>
      <c r="AH1631" s="103" t="s">
        <v>55</v>
      </c>
      <c r="AI1631" s="105">
        <f>SUM(AI1621:AI1630)</f>
        <v>1325.6946335838038</v>
      </c>
      <c r="AJ1631" s="105">
        <f t="shared" ref="AJ1631:AK1631" si="1406">SUM(AJ1621:AJ1630)</f>
        <v>2414.1701023650503</v>
      </c>
      <c r="AK1631" s="105">
        <f t="shared" si="1406"/>
        <v>1.3074034971582298</v>
      </c>
    </row>
    <row r="1635" spans="9:17" x14ac:dyDescent="0.25">
      <c r="I1635" s="113" t="s">
        <v>246</v>
      </c>
      <c r="J1635" s="107"/>
      <c r="K1635" s="107"/>
      <c r="L1635" s="107"/>
      <c r="M1635" s="107"/>
      <c r="N1635" s="107"/>
      <c r="O1635" s="107"/>
      <c r="P1635" s="107"/>
      <c r="Q1635" s="107"/>
    </row>
    <row r="1636" spans="9:17" x14ac:dyDescent="0.25">
      <c r="I1636" s="113" t="s">
        <v>243</v>
      </c>
      <c r="J1636" s="107"/>
      <c r="K1636" s="107"/>
      <c r="L1636" s="166" t="s">
        <v>69</v>
      </c>
      <c r="M1636" s="166"/>
      <c r="N1636" s="166"/>
      <c r="O1636" s="107"/>
      <c r="P1636" s="107"/>
      <c r="Q1636" s="107"/>
    </row>
    <row r="1637" spans="9:17" x14ac:dyDescent="0.25">
      <c r="I1637" s="107"/>
      <c r="J1637" s="107"/>
      <c r="K1637" s="107"/>
      <c r="L1637" s="107"/>
      <c r="M1637" s="107"/>
      <c r="N1637" s="107"/>
      <c r="O1637" s="107"/>
      <c r="P1637" s="107"/>
      <c r="Q1637" s="107"/>
    </row>
    <row r="1638" spans="9:17" x14ac:dyDescent="0.25">
      <c r="I1638" s="108"/>
      <c r="J1638" s="167" t="s">
        <v>68</v>
      </c>
      <c r="K1638" s="168"/>
      <c r="L1638" s="169"/>
      <c r="M1638" s="107"/>
      <c r="N1638" s="108"/>
      <c r="O1638" s="167" t="s">
        <v>72</v>
      </c>
      <c r="P1638" s="168"/>
      <c r="Q1638" s="169"/>
    </row>
    <row r="1639" spans="9:17" x14ac:dyDescent="0.25">
      <c r="I1639" s="108"/>
      <c r="J1639" s="108" t="s">
        <v>38</v>
      </c>
      <c r="K1639" s="108" t="s">
        <v>39</v>
      </c>
      <c r="L1639" s="108" t="s">
        <v>41</v>
      </c>
      <c r="M1639" s="107"/>
      <c r="N1639" s="170" t="s">
        <v>64</v>
      </c>
      <c r="O1639" s="170" t="s">
        <v>38</v>
      </c>
      <c r="P1639" s="170" t="s">
        <v>39</v>
      </c>
      <c r="Q1639" s="170" t="s">
        <v>41</v>
      </c>
    </row>
    <row r="1640" spans="9:17" x14ac:dyDescent="0.25">
      <c r="I1640" s="108" t="s">
        <v>64</v>
      </c>
      <c r="J1640" s="109">
        <f>(O1631)</f>
        <v>1.1933360223206371</v>
      </c>
      <c r="K1640" s="109">
        <f t="shared" ref="K1640" si="1407">(P1631)</f>
        <v>4.4249559895090069</v>
      </c>
      <c r="L1640" s="109">
        <f t="shared" ref="L1640" si="1408">(Q1631)</f>
        <v>1.2302847813643549</v>
      </c>
      <c r="M1640" s="107"/>
      <c r="N1640" s="171"/>
      <c r="O1640" s="171"/>
      <c r="P1640" s="171"/>
      <c r="Q1640" s="171"/>
    </row>
    <row r="1641" spans="9:17" x14ac:dyDescent="0.25">
      <c r="I1641" s="108" t="s">
        <v>65</v>
      </c>
      <c r="J1641" s="110">
        <f>(Y1631)</f>
        <v>3991.7529687954957</v>
      </c>
      <c r="K1641" s="110">
        <f>(AD1631)</f>
        <v>34133.053772241066</v>
      </c>
      <c r="L1641" s="110">
        <f>(AA1631)</f>
        <v>1.5683622517423543</v>
      </c>
      <c r="M1641" s="107"/>
      <c r="N1641" s="109">
        <f>(J1640)</f>
        <v>1.1933360223206371</v>
      </c>
      <c r="O1641" s="67">
        <f>(J1641/N1641)</f>
        <v>3345.0368497490581</v>
      </c>
      <c r="P1641" s="67">
        <f t="shared" ref="P1641" si="1409">(K1641/O1641)</f>
        <v>10.204089014685055</v>
      </c>
      <c r="Q1641" s="67">
        <f t="shared" ref="Q1641" si="1410">(L1641/P1641)</f>
        <v>0.15369938947859729</v>
      </c>
    </row>
    <row r="1642" spans="9:17" x14ac:dyDescent="0.25">
      <c r="I1642" s="108" t="s">
        <v>66</v>
      </c>
      <c r="J1642" s="110">
        <f>(Z1631)</f>
        <v>2247.8454053167829</v>
      </c>
      <c r="K1642" s="110">
        <f>(AE1631)</f>
        <v>11996.526188768728</v>
      </c>
      <c r="L1642" s="109">
        <f>(AJ1631)</f>
        <v>2414.1701023650503</v>
      </c>
      <c r="M1642" s="107"/>
      <c r="N1642" s="109">
        <f>(K1640)</f>
        <v>4.4249559895090069</v>
      </c>
      <c r="O1642" s="67">
        <f>(K1641/N1642)</f>
        <v>7713.7611883973723</v>
      </c>
      <c r="P1642" s="68">
        <f>(K1642/N1642)</f>
        <v>2711.1063290145544</v>
      </c>
      <c r="Q1642" s="68">
        <f>(K1643/N1642)</f>
        <v>1.0027296988293937</v>
      </c>
    </row>
    <row r="1643" spans="9:17" x14ac:dyDescent="0.25">
      <c r="I1643" s="108" t="s">
        <v>67</v>
      </c>
      <c r="J1643" s="110">
        <f>(AA1631)</f>
        <v>1.5683622517423543</v>
      </c>
      <c r="K1643" s="110">
        <f>(AF1631)</f>
        <v>4.4370347866936877</v>
      </c>
      <c r="L1643" s="109">
        <f>(AK1631)</f>
        <v>1.3074034971582298</v>
      </c>
      <c r="M1643" s="107"/>
      <c r="N1643" s="109">
        <f>(L1640)</f>
        <v>1.2302847813643549</v>
      </c>
      <c r="O1643" s="67">
        <f>(L1641/N1643)</f>
        <v>1.2747961085912807</v>
      </c>
      <c r="P1643" s="68">
        <f>(L1642/N1643)</f>
        <v>1962.2855934930742</v>
      </c>
      <c r="Q1643" s="68">
        <f>(L1643/N1643)</f>
        <v>1.0626836298083377</v>
      </c>
    </row>
    <row r="1644" spans="9:17" x14ac:dyDescent="0.25">
      <c r="I1644" s="111"/>
      <c r="J1644" s="111"/>
      <c r="K1644" s="111"/>
      <c r="L1644" s="111"/>
      <c r="M1644" s="107"/>
      <c r="N1644" s="107"/>
      <c r="O1644" s="107"/>
      <c r="P1644" s="107"/>
      <c r="Q1644" s="107"/>
    </row>
    <row r="1648" spans="9:17" x14ac:dyDescent="0.25">
      <c r="I1648" s="114" t="s">
        <v>247</v>
      </c>
    </row>
    <row r="1649" spans="9:32" x14ac:dyDescent="0.25">
      <c r="I1649" s="114" t="s">
        <v>243</v>
      </c>
      <c r="J1649" s="152" t="s">
        <v>47</v>
      </c>
      <c r="K1649" s="153"/>
      <c r="L1649" s="154"/>
      <c r="M1649" s="43"/>
      <c r="N1649" s="43"/>
      <c r="O1649" s="152" t="s">
        <v>72</v>
      </c>
      <c r="P1649" s="153"/>
      <c r="Q1649" s="154"/>
      <c r="R1649" s="43"/>
      <c r="S1649" s="43"/>
      <c r="T1649" s="152" t="s">
        <v>73</v>
      </c>
      <c r="U1649" s="153"/>
      <c r="V1649" s="154"/>
      <c r="W1649" s="43"/>
      <c r="X1649" s="43"/>
      <c r="Y1649" s="152" t="s">
        <v>74</v>
      </c>
      <c r="Z1649" s="153"/>
      <c r="AA1649" s="154"/>
      <c r="AB1649" s="55"/>
      <c r="AC1649" s="43"/>
      <c r="AD1649" s="152" t="s">
        <v>80</v>
      </c>
      <c r="AE1649" s="154"/>
      <c r="AF1649" s="59"/>
    </row>
    <row r="1650" spans="9:32" ht="15.75" thickBot="1" x14ac:dyDescent="0.3">
      <c r="I1650" s="43"/>
      <c r="J1650" s="44" t="s">
        <v>48</v>
      </c>
      <c r="K1650" s="44" t="s">
        <v>49</v>
      </c>
      <c r="L1650" s="44" t="s">
        <v>50</v>
      </c>
      <c r="M1650" s="43"/>
      <c r="N1650" s="43"/>
      <c r="O1650" s="43"/>
      <c r="P1650" s="43"/>
      <c r="Q1650" s="43"/>
      <c r="R1650" s="43"/>
      <c r="S1650" s="43"/>
      <c r="T1650" s="44" t="s">
        <v>38</v>
      </c>
      <c r="U1650" s="44" t="s">
        <v>39</v>
      </c>
      <c r="V1650" s="44" t="s">
        <v>41</v>
      </c>
      <c r="W1650" s="43"/>
      <c r="X1650" s="43"/>
      <c r="Y1650" s="63" t="s">
        <v>75</v>
      </c>
      <c r="Z1650" s="63" t="s">
        <v>76</v>
      </c>
      <c r="AA1650" s="63" t="s">
        <v>77</v>
      </c>
      <c r="AB1650" s="61" t="s">
        <v>55</v>
      </c>
      <c r="AC1650" s="43"/>
      <c r="AD1650" s="63" t="s">
        <v>242</v>
      </c>
      <c r="AE1650" s="58">
        <f>(AE1579)</f>
        <v>94283155.378624544</v>
      </c>
      <c r="AF1650" s="42"/>
    </row>
    <row r="1651" spans="9:32" ht="16.5" thickTop="1" thickBot="1" x14ac:dyDescent="0.3">
      <c r="I1651" s="43"/>
      <c r="J1651" s="100">
        <f>(J1529)</f>
        <v>8000</v>
      </c>
      <c r="K1651" s="100">
        <f t="shared" ref="K1651:L1651" si="1411">(K1529)</f>
        <v>5000</v>
      </c>
      <c r="L1651" s="100">
        <f t="shared" si="1411"/>
        <v>1</v>
      </c>
      <c r="M1651" s="43"/>
      <c r="N1651" s="63" t="s">
        <v>75</v>
      </c>
      <c r="O1651" s="101">
        <f>(O1641)</f>
        <v>3345.0368497490581</v>
      </c>
      <c r="P1651" s="101">
        <f t="shared" ref="P1651:Q1651" si="1412">(P1641)</f>
        <v>10.204089014685055</v>
      </c>
      <c r="Q1651" s="101">
        <f t="shared" si="1412"/>
        <v>0.15369938947859729</v>
      </c>
      <c r="R1651" s="43"/>
      <c r="S1651" s="43"/>
      <c r="T1651" s="62">
        <f>(O1621)</f>
        <v>9.2678399129804603E-3</v>
      </c>
      <c r="U1651" s="62">
        <f t="shared" ref="U1651:U1660" si="1413">(P1621)</f>
        <v>0.70979813355266064</v>
      </c>
      <c r="V1651" s="62">
        <f t="shared" ref="V1651:V1660" si="1414">(Q1621)</f>
        <v>3.7497492257035137E-3</v>
      </c>
      <c r="W1651" s="43"/>
      <c r="X1651" s="43"/>
      <c r="Y1651" s="74">
        <f>((J1651 - O1651)^2 + (K1651 - P1651)^2 + (L1651 - Q1651)^2) * T1651</f>
        <v>431573.14608154527</v>
      </c>
      <c r="Z1651" s="74">
        <f>((J1651 -O1652)^2 + (K1651 - P1652)^2 + (L1651 - Q1652)^2) * U1651</f>
        <v>3776812.3703068066</v>
      </c>
      <c r="AA1651" s="75">
        <f>((J1651 -O1653)^2 + (K1651 - P1653)^2 + (L1651 - Q1653)^2) * V1651</f>
        <v>274509.06788789487</v>
      </c>
      <c r="AB1651" s="76">
        <f>SUM(Y1651:AA1651)</f>
        <v>4482894.5842762468</v>
      </c>
      <c r="AC1651" s="43"/>
      <c r="AD1651" s="63" t="s">
        <v>249</v>
      </c>
      <c r="AE1651" s="102">
        <f>(AB1661)</f>
        <v>94283486.268252209</v>
      </c>
      <c r="AF1651" s="42"/>
    </row>
    <row r="1652" spans="9:32" ht="16.5" thickTop="1" thickBot="1" x14ac:dyDescent="0.3">
      <c r="I1652" s="43"/>
      <c r="J1652" s="100">
        <f t="shared" ref="J1652:L1652" si="1415">(J1530)</f>
        <v>4000</v>
      </c>
      <c r="K1652" s="100">
        <f t="shared" si="1415"/>
        <v>3000</v>
      </c>
      <c r="L1652" s="100">
        <f t="shared" si="1415"/>
        <v>1</v>
      </c>
      <c r="M1652" s="43"/>
      <c r="N1652" s="63" t="s">
        <v>76</v>
      </c>
      <c r="O1652" s="101">
        <f t="shared" ref="O1652:P1652" si="1416">(O1642)</f>
        <v>7713.7611883973723</v>
      </c>
      <c r="P1652" s="101">
        <f t="shared" si="1416"/>
        <v>2711.1063290145544</v>
      </c>
      <c r="Q1652" s="101">
        <f>(Q1642)</f>
        <v>1.0027296988293937</v>
      </c>
      <c r="R1652" s="43"/>
      <c r="S1652" s="43"/>
      <c r="T1652" s="62">
        <f t="shared" ref="T1652:T1660" si="1417">(O1622)</f>
        <v>0.20217401476549435</v>
      </c>
      <c r="U1652" s="62">
        <f t="shared" si="1413"/>
        <v>9.2149354886279858E-2</v>
      </c>
      <c r="V1652" s="62">
        <f t="shared" si="1414"/>
        <v>6.0910846904861954E-2</v>
      </c>
      <c r="W1652" s="43"/>
      <c r="X1652" s="43"/>
      <c r="Y1652" s="74">
        <f>((J1652-O1651)^2 + (K1652-P1651)^2 + (L1652-Q1651)^2) * T1652</f>
        <v>1893937.266263599</v>
      </c>
      <c r="Z1652" s="74">
        <f>((J1652 -O1652)^2 + (K1652 - P1652)^2 + (L1652 - Q1652)^2) * U1652</f>
        <v>1278616.6890122485</v>
      </c>
      <c r="AA1652" s="75">
        <f>((J1652 -O1653)^2 + (K1652 - P1653)^2 + (L1652 - Q1653)^2) * V1652</f>
        <v>1039544.3763600598</v>
      </c>
      <c r="AB1652" s="76">
        <f t="shared" ref="AB1652:AB1660" si="1418">SUM(Y1652:AA1652)</f>
        <v>4212098.3316359073</v>
      </c>
      <c r="AC1652" s="43"/>
      <c r="AD1652" s="63" t="s">
        <v>248</v>
      </c>
      <c r="AE1652" s="124">
        <f>(AE1650-AE1651)</f>
        <v>-330.8896276652813</v>
      </c>
      <c r="AF1652" s="42"/>
    </row>
    <row r="1653" spans="9:32" ht="16.5" thickTop="1" thickBot="1" x14ac:dyDescent="0.3">
      <c r="I1653" s="43"/>
      <c r="J1653" s="100">
        <f t="shared" ref="J1653:L1653" si="1419">(J1531)</f>
        <v>5000</v>
      </c>
      <c r="K1653" s="100">
        <f t="shared" si="1419"/>
        <v>2000</v>
      </c>
      <c r="L1653" s="100">
        <f t="shared" si="1419"/>
        <v>1</v>
      </c>
      <c r="M1653" s="43"/>
      <c r="N1653" s="63" t="s">
        <v>77</v>
      </c>
      <c r="O1653" s="101">
        <f t="shared" ref="O1653:Q1653" si="1420">(O1643)</f>
        <v>1.2747961085912807</v>
      </c>
      <c r="P1653" s="101">
        <f t="shared" si="1420"/>
        <v>1962.2855934930742</v>
      </c>
      <c r="Q1653" s="101">
        <f t="shared" si="1420"/>
        <v>1.0626836298083377</v>
      </c>
      <c r="R1653" s="43"/>
      <c r="S1653" s="43"/>
      <c r="T1653" s="62">
        <f t="shared" si="1417"/>
        <v>0.22269410680680413</v>
      </c>
      <c r="U1653" s="62">
        <f t="shared" si="1413"/>
        <v>0.16128893471129613</v>
      </c>
      <c r="V1653" s="62">
        <f t="shared" si="1414"/>
        <v>1.5999036778958083E-2</v>
      </c>
      <c r="W1653" s="43"/>
      <c r="X1653" s="43"/>
      <c r="Y1653" s="74">
        <f>((J1653 - O1651)^2 + (K1653 - P1651)^2 + (L1653 -Q1651)^2) * T1653</f>
        <v>1491647.7760496978</v>
      </c>
      <c r="Z1653" s="74">
        <f>((J1653 -O1652)^2 + (K1653 - P1652)^2 + (L1653 - Q1652)^2) * U1653</f>
        <v>1269371.657684983</v>
      </c>
      <c r="AA1653" s="75">
        <f>((J1653 -O1653)^2 + (K1653 - P1653)^2 + (L1653 - Q1653)^2) * V1653</f>
        <v>399794.74709193018</v>
      </c>
      <c r="AB1653" s="76">
        <f t="shared" si="1418"/>
        <v>3160814.1808266109</v>
      </c>
      <c r="AC1653" s="43"/>
      <c r="AD1653" s="43"/>
      <c r="AE1653" s="43"/>
      <c r="AF1653" s="43"/>
    </row>
    <row r="1654" spans="9:32" ht="16.5" thickTop="1" thickBot="1" x14ac:dyDescent="0.3">
      <c r="I1654" s="43"/>
      <c r="J1654" s="100">
        <f t="shared" ref="J1654:L1654" si="1421">(J1532)</f>
        <v>2000</v>
      </c>
      <c r="K1654" s="100">
        <f t="shared" si="1421"/>
        <v>1000</v>
      </c>
      <c r="L1654" s="100">
        <f t="shared" si="1421"/>
        <v>1</v>
      </c>
      <c r="M1654" s="43"/>
      <c r="N1654" s="43"/>
      <c r="O1654" s="55"/>
      <c r="P1654" s="55"/>
      <c r="Q1654" s="55"/>
      <c r="R1654" s="43"/>
      <c r="S1654" s="43"/>
      <c r="T1654" s="62">
        <f t="shared" si="1417"/>
        <v>0.36945995187611402</v>
      </c>
      <c r="U1654" s="62">
        <f t="shared" si="1413"/>
        <v>2.2709203630204965E-3</v>
      </c>
      <c r="V1654" s="62">
        <f t="shared" si="1414"/>
        <v>0.11868965588431658</v>
      </c>
      <c r="W1654" s="43"/>
      <c r="X1654" s="43"/>
      <c r="Y1654" s="74">
        <f>((J1654-O1651)^2 + (K1654-P1651)^2 + (L1654-Q1651)^2) * T1654</f>
        <v>1030357.5944251604</v>
      </c>
      <c r="Z1654" s="74">
        <f>((J1654 -O1652)^2 + (K1654 - P1652)^2 + (L1654 - Q1652)^2) * U1654</f>
        <v>80787.882427109507</v>
      </c>
      <c r="AA1654" s="75">
        <f>((J1654 -O1653)^2 + (K1654 - P1653)^2 + (L1654 - Q1653)^2) * V1654</f>
        <v>584059.45383728622</v>
      </c>
      <c r="AB1654" s="76">
        <f t="shared" si="1418"/>
        <v>1695204.9306895561</v>
      </c>
      <c r="AC1654" s="43"/>
      <c r="AD1654" s="43"/>
      <c r="AE1654" s="43"/>
      <c r="AF1654" s="43"/>
    </row>
    <row r="1655" spans="9:32" ht="16.5" thickTop="1" thickBot="1" x14ac:dyDescent="0.3">
      <c r="I1655" s="43"/>
      <c r="J1655" s="100">
        <f t="shared" ref="J1655:L1655" si="1422">(J1533)</f>
        <v>500</v>
      </c>
      <c r="K1655" s="100">
        <f t="shared" si="1422"/>
        <v>2000</v>
      </c>
      <c r="L1655" s="100">
        <f t="shared" si="1422"/>
        <v>1</v>
      </c>
      <c r="M1655" s="43"/>
      <c r="N1655" s="43"/>
      <c r="O1655" s="55"/>
      <c r="P1655" s="55"/>
      <c r="Q1655" s="55"/>
      <c r="R1655" s="43"/>
      <c r="S1655" s="43"/>
      <c r="T1655" s="62">
        <f t="shared" si="1417"/>
        <v>4.0949803855255389E-4</v>
      </c>
      <c r="U1655" s="62">
        <f t="shared" si="1413"/>
        <v>2.1551235786088456E-5</v>
      </c>
      <c r="V1655" s="62">
        <f t="shared" si="1414"/>
        <v>0.95086215675066199</v>
      </c>
      <c r="W1655" s="43"/>
      <c r="X1655" s="43"/>
      <c r="Y1655" s="74">
        <f>((J1655 - O1651)^2 + (K1655 -P1651)^2 + (L1655 - Q1651)^2) * T1655</f>
        <v>4935.8940916795127</v>
      </c>
      <c r="Z1655" s="74">
        <f>((J1655 -O1652)^2 + (K1655 - P1652)^2 + (L1655 - Q1652)^2) * U1655</f>
        <v>1132.3886222366032</v>
      </c>
      <c r="AA1655" s="75">
        <f>((J1655 -O1653)^2 + (K1655 - P1653)^2 + (L1655 - Q1653)^AA2187) * V1655</f>
        <v>237858.36387027428</v>
      </c>
      <c r="AB1655" s="76">
        <f t="shared" si="1418"/>
        <v>243926.6465841904</v>
      </c>
      <c r="AC1655" s="43"/>
      <c r="AD1655" s="152" t="s">
        <v>84</v>
      </c>
      <c r="AE1655" s="153"/>
      <c r="AF1655" s="154"/>
    </row>
    <row r="1656" spans="9:32" ht="16.5" thickTop="1" thickBot="1" x14ac:dyDescent="0.3">
      <c r="I1656" s="43"/>
      <c r="J1656" s="100">
        <f t="shared" ref="J1656:L1656" si="1423">(J1534)</f>
        <v>8000</v>
      </c>
      <c r="K1656" s="100">
        <f t="shared" si="1423"/>
        <v>2000</v>
      </c>
      <c r="L1656" s="100">
        <f t="shared" si="1423"/>
        <v>1</v>
      </c>
      <c r="M1656" s="43"/>
      <c r="N1656" s="43"/>
      <c r="O1656" s="55"/>
      <c r="P1656" s="55"/>
      <c r="Q1656" s="55"/>
      <c r="R1656" s="43"/>
      <c r="S1656" s="43"/>
      <c r="T1656" s="62">
        <f t="shared" si="1417"/>
        <v>4.9353295648486525E-4</v>
      </c>
      <c r="U1656" s="62">
        <f t="shared" si="1413"/>
        <v>0.93874035065304384</v>
      </c>
      <c r="V1656" s="62">
        <f t="shared" si="1414"/>
        <v>7.9179016717723365E-5</v>
      </c>
      <c r="W1656" s="43"/>
      <c r="X1656" s="43"/>
      <c r="Y1656" s="74">
        <f>((J1656-O1651)^2 + (K1656-P1651)^2 + (L1656-Q1651)^2) * T1656</f>
        <v>12648.248007025803</v>
      </c>
      <c r="Z1656" s="74">
        <f>((J1656 -O1652)^2 + (K1656 - P1652)^2 + (L1656 - Q1652)^2) * U1656</f>
        <v>551608.40024451178</v>
      </c>
      <c r="AA1656" s="75">
        <f>((J1656 -O1653)^2 + (K1656 - P1653)^2 + (L1656 - Q1653)^2) * V1656</f>
        <v>5065.9548276506921</v>
      </c>
      <c r="AB1656" s="76">
        <f t="shared" si="1418"/>
        <v>569322.60307918827</v>
      </c>
      <c r="AC1656" s="43"/>
      <c r="AD1656" s="152" t="s">
        <v>85</v>
      </c>
      <c r="AE1656" s="153"/>
      <c r="AF1656" s="154"/>
    </row>
    <row r="1657" spans="9:32" ht="16.5" thickTop="1" thickBot="1" x14ac:dyDescent="0.3">
      <c r="I1657" s="43"/>
      <c r="J1657" s="100">
        <f t="shared" ref="J1657:L1657" si="1424">(J1535)</f>
        <v>3000</v>
      </c>
      <c r="K1657" s="100">
        <f t="shared" si="1424"/>
        <v>2000</v>
      </c>
      <c r="L1657" s="100">
        <f t="shared" si="1424"/>
        <v>2</v>
      </c>
      <c r="M1657" s="43"/>
      <c r="N1657" s="43"/>
      <c r="O1657" s="55"/>
      <c r="P1657" s="55"/>
      <c r="Q1657" s="55"/>
      <c r="R1657" s="43"/>
      <c r="S1657" s="43"/>
      <c r="T1657" s="62">
        <f t="shared" si="1417"/>
        <v>0.37502622942171732</v>
      </c>
      <c r="U1657" s="62">
        <f t="shared" si="1413"/>
        <v>1.2078797184680279E-2</v>
      </c>
      <c r="V1657" s="62">
        <f t="shared" si="1414"/>
        <v>7.7118715793874984E-2</v>
      </c>
      <c r="W1657" s="43"/>
      <c r="X1657" s="43"/>
      <c r="Y1657" s="74">
        <f>((J1657 - O1651)^2 + (K1657 - P1651)^2 + (L1657 - Q1651)^2) * T1657</f>
        <v>1529485.0739985523</v>
      </c>
      <c r="Z1657" s="74">
        <f>((J1657 -O1652)^2 + (K1657 - P1652)^2 + (L1657 - Q1652)^2) * U1657</f>
        <v>274493.2961431545</v>
      </c>
      <c r="AA1657" s="75">
        <f>((J1657 -O1653)^2 + (K1657 - P1653)^2 + (L1657 - Q1653)^2) * V1657</f>
        <v>693588.46323753416</v>
      </c>
      <c r="AB1657" s="76">
        <f t="shared" si="1418"/>
        <v>2497566.8333792412</v>
      </c>
      <c r="AC1657" s="43"/>
      <c r="AD1657" s="43"/>
      <c r="AE1657" s="43"/>
      <c r="AF1657" s="43"/>
    </row>
    <row r="1658" spans="9:32" ht="16.5" thickTop="1" thickBot="1" x14ac:dyDescent="0.3">
      <c r="I1658" s="43"/>
      <c r="J1658" s="100">
        <f t="shared" ref="J1658:L1658" si="1425">(J1536)</f>
        <v>7000</v>
      </c>
      <c r="K1658" s="100">
        <f t="shared" si="1425"/>
        <v>3000</v>
      </c>
      <c r="L1658" s="100">
        <f t="shared" si="1425"/>
        <v>1</v>
      </c>
      <c r="M1658" s="43"/>
      <c r="N1658" s="43"/>
      <c r="O1658" s="55"/>
      <c r="P1658" s="55"/>
      <c r="Q1658" s="55"/>
      <c r="R1658" s="43"/>
      <c r="S1658" s="43"/>
      <c r="T1658" s="62">
        <f t="shared" si="1417"/>
        <v>6.557780471874436E-4</v>
      </c>
      <c r="U1658" s="62">
        <f t="shared" si="1413"/>
        <v>0.92734137456947163</v>
      </c>
      <c r="V1658" s="62">
        <f t="shared" si="1414"/>
        <v>1.3010093868473627E-4</v>
      </c>
      <c r="W1658" s="43"/>
      <c r="X1658" s="43"/>
      <c r="Y1658" s="74">
        <f>((J1658-O1651)^2 + (K1658-P1651)^2 + (L1658-Q1651)^2) * T1658</f>
        <v>14622.300150522367</v>
      </c>
      <c r="Z1658" s="74">
        <f>((J1658 -O1652)^2 + (K1658 - P1652)^2 + (L1658 - Q1652)^2) * U1658</f>
        <v>549834.22830127913</v>
      </c>
      <c r="AA1658" s="75">
        <f>((J1658 -O1653)^2 + (K1658 - P1653)^2 + (L1658 - Q1653)^2) * V1658</f>
        <v>6512.7236276800286</v>
      </c>
      <c r="AB1658" s="76">
        <f t="shared" si="1418"/>
        <v>570969.25207948149</v>
      </c>
      <c r="AC1658" s="43"/>
      <c r="AD1658" s="43"/>
      <c r="AE1658" s="43"/>
      <c r="AF1658" s="43"/>
    </row>
    <row r="1659" spans="9:32" ht="16.5" thickTop="1" thickBot="1" x14ac:dyDescent="0.3">
      <c r="I1659" s="43"/>
      <c r="J1659" s="100">
        <f t="shared" ref="J1659:L1659" si="1426">(J1537)</f>
        <v>7000</v>
      </c>
      <c r="K1659" s="100">
        <f t="shared" si="1426"/>
        <v>2000</v>
      </c>
      <c r="L1659" s="100">
        <f t="shared" si="1426"/>
        <v>1</v>
      </c>
      <c r="M1659" s="43"/>
      <c r="N1659" s="43"/>
      <c r="O1659" s="55"/>
      <c r="P1659" s="55"/>
      <c r="Q1659" s="55"/>
      <c r="R1659" s="43"/>
      <c r="S1659" s="43"/>
      <c r="T1659" s="62">
        <f t="shared" si="1417"/>
        <v>2.9496998587377199E-3</v>
      </c>
      <c r="U1659" s="62">
        <f t="shared" si="1413"/>
        <v>0.85838018263937721</v>
      </c>
      <c r="V1659" s="62">
        <f t="shared" si="1414"/>
        <v>3.6866955731285148E-4</v>
      </c>
      <c r="W1659" s="43"/>
      <c r="X1659" s="43"/>
      <c r="Y1659" s="74">
        <f>((J1659 - O1651)^2 + (K1659 - P1651)^2 + (L1659 - Q1651)^2) * T1659</f>
        <v>51083.032274587742</v>
      </c>
      <c r="Z1659" s="74">
        <f>((J1659 -O1652)^2 + (K1659 - P1652)^2 + (L1659 - Q1652)^2) * U1659</f>
        <v>871365.11016654316</v>
      </c>
      <c r="AA1659" s="75">
        <f>((J1659 -O1653)^2 + (K1659 - P1653)^2 + (L1659 - Q1653)^2) * V1659</f>
        <v>18058.753596566003</v>
      </c>
      <c r="AB1659" s="76">
        <f t="shared" si="1418"/>
        <v>940506.89603769698</v>
      </c>
      <c r="AC1659" s="43"/>
      <c r="AD1659" s="155" t="s">
        <v>86</v>
      </c>
      <c r="AE1659" s="155"/>
      <c r="AF1659" s="43"/>
    </row>
    <row r="1660" spans="9:32" ht="16.5" thickTop="1" thickBot="1" x14ac:dyDescent="0.3">
      <c r="I1660" s="43"/>
      <c r="J1660" s="100">
        <f t="shared" ref="J1660:L1660" si="1427">(J1538)</f>
        <v>10000</v>
      </c>
      <c r="K1660" s="100">
        <f t="shared" si="1427"/>
        <v>2000</v>
      </c>
      <c r="L1660" s="100">
        <f t="shared" si="1427"/>
        <v>1</v>
      </c>
      <c r="M1660" s="43"/>
      <c r="N1660" s="43"/>
      <c r="O1660" s="55"/>
      <c r="P1660" s="55"/>
      <c r="Q1660" s="55"/>
      <c r="R1660" s="43"/>
      <c r="S1660" s="43"/>
      <c r="T1660" s="62">
        <f t="shared" si="1417"/>
        <v>1.020537063656423E-2</v>
      </c>
      <c r="U1660" s="62">
        <f t="shared" si="1413"/>
        <v>0.72288638971339114</v>
      </c>
      <c r="V1660" s="62">
        <f t="shared" si="1414"/>
        <v>2.3766705132623458E-3</v>
      </c>
      <c r="W1660" s="43"/>
      <c r="X1660" s="43"/>
      <c r="Y1660" s="74">
        <f>((J1660-O1651)^2 + (K1660-P1651)^2 + (L1660-Q1651)^2) * T1660</f>
        <v>492386.91627335257</v>
      </c>
      <c r="Z1660" s="74">
        <f t="shared" ref="Z1660" si="1428">((J1660 -O1661)^2 + (K1660 - P1661)^2 + (L1660 - Q1661)^2) * U1660</f>
        <v>75180185.253079072</v>
      </c>
      <c r="AA1660" s="75">
        <f>((J1660 -O1653)^2 + (K1660 - P1653)^2 + (L1660 - Q1653)^2) * V1660</f>
        <v>237609.84031166518</v>
      </c>
      <c r="AB1660" s="76">
        <f t="shared" si="1418"/>
        <v>75910182.009664088</v>
      </c>
      <c r="AC1660" s="43"/>
      <c r="AD1660" s="155"/>
      <c r="AE1660" s="155"/>
      <c r="AF1660" s="43"/>
    </row>
    <row r="1661" spans="9:32" ht="16.5" thickTop="1" thickBot="1" x14ac:dyDescent="0.3"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  <c r="AA1661" s="72" t="s">
        <v>55</v>
      </c>
      <c r="AB1661" s="73">
        <f>SUM(AB1651:AB1660)</f>
        <v>94283486.268252209</v>
      </c>
      <c r="AC1661" s="43"/>
      <c r="AD1661" s="155"/>
      <c r="AE1661" s="155"/>
      <c r="AF1661" s="43"/>
    </row>
    <row r="1662" spans="9:32" ht="15.75" thickTop="1" x14ac:dyDescent="0.25">
      <c r="I1662" s="43"/>
      <c r="J1662" s="43"/>
      <c r="K1662" s="43"/>
      <c r="L1662" s="43"/>
      <c r="M1662" s="156" t="s">
        <v>78</v>
      </c>
      <c r="N1662" s="157"/>
      <c r="O1662" s="157"/>
      <c r="P1662" s="157"/>
      <c r="Q1662" s="157"/>
      <c r="R1662" s="157"/>
      <c r="S1662" s="157"/>
      <c r="T1662" s="158"/>
      <c r="U1662" s="43"/>
      <c r="V1662" s="43"/>
      <c r="W1662" s="43"/>
      <c r="X1662" s="43"/>
      <c r="Y1662" s="43"/>
      <c r="Z1662" s="43"/>
      <c r="AA1662" s="43"/>
      <c r="AB1662" s="43"/>
      <c r="AC1662" s="43"/>
      <c r="AD1662" s="162" t="s">
        <v>87</v>
      </c>
      <c r="AE1662" s="162"/>
      <c r="AF1662" s="43"/>
    </row>
    <row r="1663" spans="9:32" ht="15.75" thickBot="1" x14ac:dyDescent="0.3">
      <c r="I1663" s="43"/>
      <c r="J1663" s="43"/>
      <c r="K1663" s="43"/>
      <c r="L1663" s="43"/>
      <c r="M1663" s="159"/>
      <c r="N1663" s="160"/>
      <c r="O1663" s="160"/>
      <c r="P1663" s="160"/>
      <c r="Q1663" s="160"/>
      <c r="R1663" s="160"/>
      <c r="S1663" s="160"/>
      <c r="T1663" s="161"/>
      <c r="U1663" s="43"/>
      <c r="V1663" s="43"/>
      <c r="W1663" s="43"/>
      <c r="X1663" s="43"/>
      <c r="Y1663" s="43"/>
      <c r="Z1663" s="43"/>
      <c r="AA1663" s="43"/>
      <c r="AB1663" s="43"/>
      <c r="AC1663" s="43"/>
      <c r="AD1663" s="155" t="s">
        <v>88</v>
      </c>
      <c r="AE1663" s="155"/>
      <c r="AF1663" s="43"/>
    </row>
    <row r="1664" spans="9:32" ht="15.75" thickTop="1" x14ac:dyDescent="0.25"/>
    <row r="1667" spans="9:27" x14ac:dyDescent="0.25">
      <c r="I1667" s="83" t="s">
        <v>251</v>
      </c>
      <c r="J1667" s="83"/>
      <c r="K1667" s="78"/>
      <c r="L1667" s="78"/>
      <c r="M1667" s="78"/>
      <c r="N1667" s="78"/>
      <c r="O1667" s="78"/>
      <c r="P1667" s="78"/>
      <c r="Q1667" s="78"/>
      <c r="R1667" s="78"/>
      <c r="S1667" s="78"/>
      <c r="T1667" s="78"/>
      <c r="U1667" s="78"/>
      <c r="V1667" s="78"/>
      <c r="W1667" s="78"/>
      <c r="X1667" s="78"/>
      <c r="Y1667" s="78"/>
      <c r="Z1667" s="78"/>
      <c r="AA1667" s="78"/>
    </row>
    <row r="1668" spans="9:27" x14ac:dyDescent="0.25">
      <c r="I1668" s="83" t="s">
        <v>79</v>
      </c>
      <c r="J1668" s="83"/>
      <c r="K1668" s="78"/>
      <c r="L1668" s="78"/>
      <c r="M1668" s="78"/>
      <c r="N1668" s="78"/>
      <c r="O1668" s="78"/>
      <c r="P1668" s="78"/>
      <c r="Q1668" s="78"/>
      <c r="R1668" s="78"/>
      <c r="S1668" s="78"/>
      <c r="T1668" s="78"/>
      <c r="U1668" s="78"/>
      <c r="V1668" s="78"/>
      <c r="W1668" s="78"/>
      <c r="X1668" s="78"/>
      <c r="Y1668" s="78"/>
      <c r="Z1668" s="78"/>
      <c r="AA1668" s="78"/>
    </row>
    <row r="1669" spans="9:27" x14ac:dyDescent="0.25">
      <c r="I1669" s="115" t="s">
        <v>250</v>
      </c>
      <c r="J1669" s="78"/>
      <c r="K1669" s="78"/>
      <c r="L1669" s="78"/>
      <c r="M1669" s="78"/>
      <c r="N1669" s="78"/>
      <c r="O1669" s="78"/>
      <c r="P1669" s="78"/>
      <c r="Q1669" s="78"/>
      <c r="R1669" s="78"/>
      <c r="S1669" s="78"/>
      <c r="T1669" s="78"/>
      <c r="U1669" s="78"/>
      <c r="V1669" s="78"/>
      <c r="W1669" s="78"/>
      <c r="X1669" s="78"/>
      <c r="Y1669" s="78"/>
      <c r="Z1669" s="78"/>
      <c r="AA1669" s="78"/>
    </row>
    <row r="1670" spans="9:27" x14ac:dyDescent="0.25">
      <c r="I1670" s="78"/>
      <c r="J1670" s="78"/>
      <c r="K1670" s="78"/>
      <c r="L1670" s="78"/>
      <c r="M1670" s="78"/>
      <c r="N1670" s="78"/>
      <c r="O1670" s="78"/>
      <c r="P1670" s="78"/>
      <c r="Q1670" s="78"/>
      <c r="R1670" s="78"/>
      <c r="S1670" s="78"/>
      <c r="T1670" s="78"/>
      <c r="U1670" s="78"/>
      <c r="V1670" s="78"/>
      <c r="W1670" s="78"/>
      <c r="X1670" s="78"/>
      <c r="Y1670" s="78"/>
      <c r="Z1670" s="78"/>
      <c r="AA1670" s="78"/>
    </row>
    <row r="1671" spans="9:27" x14ac:dyDescent="0.25">
      <c r="I1671" s="78"/>
      <c r="J1671" s="172" t="s">
        <v>47</v>
      </c>
      <c r="K1671" s="173"/>
      <c r="L1671" s="174"/>
      <c r="M1671" s="78"/>
      <c r="N1671" s="78"/>
      <c r="O1671" s="172" t="s">
        <v>72</v>
      </c>
      <c r="P1671" s="173"/>
      <c r="Q1671" s="174"/>
      <c r="R1671" s="78"/>
      <c r="S1671" s="78"/>
      <c r="T1671" s="172" t="s">
        <v>90</v>
      </c>
      <c r="U1671" s="173"/>
      <c r="V1671" s="174"/>
      <c r="W1671" s="88"/>
      <c r="X1671" s="78"/>
      <c r="Y1671" s="172" t="s">
        <v>92</v>
      </c>
      <c r="Z1671" s="173"/>
      <c r="AA1671" s="174"/>
    </row>
    <row r="1672" spans="9:27" x14ac:dyDescent="0.25">
      <c r="I1672" s="78"/>
      <c r="J1672" s="89" t="s">
        <v>48</v>
      </c>
      <c r="K1672" s="89" t="s">
        <v>49</v>
      </c>
      <c r="L1672" s="89" t="s">
        <v>50</v>
      </c>
      <c r="M1672" s="78"/>
      <c r="N1672" s="78"/>
      <c r="O1672" s="79"/>
      <c r="P1672" s="79"/>
      <c r="Q1672" s="79"/>
      <c r="R1672" s="78"/>
      <c r="S1672" s="78"/>
      <c r="T1672" s="136" t="s">
        <v>75</v>
      </c>
      <c r="U1672" s="136" t="s">
        <v>76</v>
      </c>
      <c r="V1672" s="136" t="s">
        <v>77</v>
      </c>
      <c r="W1672" s="136" t="s">
        <v>91</v>
      </c>
      <c r="X1672" s="78"/>
      <c r="Y1672" s="136" t="s">
        <v>93</v>
      </c>
      <c r="Z1672" s="136" t="s">
        <v>94</v>
      </c>
      <c r="AA1672" s="136" t="s">
        <v>95</v>
      </c>
    </row>
    <row r="1673" spans="9:27" x14ac:dyDescent="0.25">
      <c r="I1673" s="78"/>
      <c r="J1673" s="79">
        <f>(J1601)</f>
        <v>8000</v>
      </c>
      <c r="K1673" s="79">
        <f t="shared" ref="K1673:L1673" si="1429">(K1601)</f>
        <v>5000</v>
      </c>
      <c r="L1673" s="79">
        <f t="shared" si="1429"/>
        <v>1</v>
      </c>
      <c r="M1673" s="78"/>
      <c r="N1673" s="78"/>
      <c r="O1673" s="116">
        <f>(O1651)</f>
        <v>3345.0368497490581</v>
      </c>
      <c r="P1673" s="116">
        <f t="shared" ref="P1673:Q1673" si="1430">(P1651)</f>
        <v>10.204089014685055</v>
      </c>
      <c r="Q1673" s="116">
        <f t="shared" si="1430"/>
        <v>0.15369938947859729</v>
      </c>
      <c r="R1673" s="78"/>
      <c r="S1673" s="78"/>
      <c r="T1673" s="117">
        <f>((J1673-O1673)^2 + (K1673-P1673)^2 + (L1673-Q1673)^2) ^ (-1/(2-1))</f>
        <v>2.1474551874062415E-8</v>
      </c>
      <c r="U1673" s="117">
        <f>((J1673-O1674)^2 + (K1673-P1674)^2 + (L1673-Q1674)^2) ^ (-1/(2-1))</f>
        <v>1.8793576803896156E-7</v>
      </c>
      <c r="V1673" s="117">
        <f>((J1673-O1675)^2 + (K1673-P1675)^2 + (L1673-Q1675)^2) ^ (-1/(2-1))</f>
        <v>1.3659837376428133E-8</v>
      </c>
      <c r="W1673" s="117">
        <f>SUM(T1673:V1673)</f>
        <v>2.2307015728945211E-7</v>
      </c>
      <c r="X1673" s="78"/>
      <c r="Y1673" s="122">
        <f>(T1673/W1673)</f>
        <v>9.6268152293439213E-2</v>
      </c>
      <c r="Z1673" s="122">
        <f>(U1673/W1673)</f>
        <v>0.8424962367113018</v>
      </c>
      <c r="AA1673" s="123">
        <f>(V1673/W1673)</f>
        <v>6.1235610995259017E-2</v>
      </c>
    </row>
    <row r="1674" spans="9:27" x14ac:dyDescent="0.25">
      <c r="I1674" s="78"/>
      <c r="J1674" s="79">
        <f t="shared" ref="J1674:L1674" si="1431">(J1602)</f>
        <v>4000</v>
      </c>
      <c r="K1674" s="79">
        <f t="shared" si="1431"/>
        <v>3000</v>
      </c>
      <c r="L1674" s="79">
        <f t="shared" si="1431"/>
        <v>1</v>
      </c>
      <c r="M1674" s="78"/>
      <c r="N1674" s="78"/>
      <c r="O1674" s="116">
        <f t="shared" ref="O1674:Q1674" si="1432">(O1652)</f>
        <v>7713.7611883973723</v>
      </c>
      <c r="P1674" s="116">
        <f t="shared" si="1432"/>
        <v>2711.1063290145544</v>
      </c>
      <c r="Q1674" s="116">
        <f t="shared" si="1432"/>
        <v>1.0027296988293937</v>
      </c>
      <c r="R1674" s="78"/>
      <c r="S1674" s="78"/>
      <c r="T1674" s="117">
        <f>((J1674-O1673)^2 + (K1674-P1673)^2 + (L1674-Q1673)^2) ^ (-1/(2-1))</f>
        <v>1.0674799971825238E-7</v>
      </c>
      <c r="U1674" s="117">
        <f>((J1674-O1674)^2 + (K1674-P1674)^2 + (L1674-Q1674)^2) ^ (-1/(2-1))</f>
        <v>7.2069569933008374E-8</v>
      </c>
      <c r="V1674" s="117">
        <f>((J1674-O1675)^2 + (K1674-P1675)^2 + (L1674-Q1675)^2) ^ (-1/(2-1))</f>
        <v>5.8593791943870497E-8</v>
      </c>
      <c r="W1674" s="117">
        <f t="shared" ref="W1674:W1682" si="1433">SUM(T1674:V1674)</f>
        <v>2.3741136159513124E-7</v>
      </c>
      <c r="X1674" s="78"/>
      <c r="Y1674" s="122">
        <f t="shared" ref="Y1674:Y1682" si="1434">(T1674/W1674)</f>
        <v>0.44963307147993514</v>
      </c>
      <c r="Z1674" s="122">
        <f t="shared" ref="Z1674:Z1682" si="1435">(U1674/W1674)</f>
        <v>0.30356411525035604</v>
      </c>
      <c r="AA1674" s="123">
        <f t="shared" ref="AA1674:AA1682" si="1436">(V1674/W1674)</f>
        <v>0.24680281326970882</v>
      </c>
    </row>
    <row r="1675" spans="9:27" x14ac:dyDescent="0.25">
      <c r="I1675" s="78"/>
      <c r="J1675" s="79">
        <f t="shared" ref="J1675:L1675" si="1437">(J1603)</f>
        <v>5000</v>
      </c>
      <c r="K1675" s="79">
        <f t="shared" si="1437"/>
        <v>2000</v>
      </c>
      <c r="L1675" s="79">
        <f t="shared" si="1437"/>
        <v>1</v>
      </c>
      <c r="M1675" s="78"/>
      <c r="N1675" s="78"/>
      <c r="O1675" s="116">
        <f t="shared" ref="O1675:Q1675" si="1438">(O1653)</f>
        <v>1.2747961085912807</v>
      </c>
      <c r="P1675" s="116">
        <f t="shared" si="1438"/>
        <v>1962.2855934930742</v>
      </c>
      <c r="Q1675" s="116">
        <f t="shared" si="1438"/>
        <v>1.0626836298083377</v>
      </c>
      <c r="R1675" s="78"/>
      <c r="S1675" s="78"/>
      <c r="T1675" s="117">
        <f>((J1675-O1673)^2 + (K1675-P1673)^2 + (L1675-Q1673)^2) ^ (-1/(2-1))</f>
        <v>1.4929402931606326E-7</v>
      </c>
      <c r="U1675" s="117">
        <f>((J1675-O1674)^2 + (K1675-P1674)^2 + (L1675-Q1674)^2) ^ (-1/(2-1))</f>
        <v>1.2706202610939565E-7</v>
      </c>
      <c r="V1675" s="117">
        <f>((J1675-O1675)^2 + (K1675-P1675)^2 + (L1675-Q1675)^2) ^ (-1/(2-1))</f>
        <v>4.001812653951456E-8</v>
      </c>
      <c r="W1675" s="117">
        <f t="shared" si="1433"/>
        <v>3.1637418196497344E-7</v>
      </c>
      <c r="X1675" s="78"/>
      <c r="Y1675" s="122">
        <f t="shared" si="1434"/>
        <v>0.47189068459635553</v>
      </c>
      <c r="Z1675" s="122">
        <f t="shared" si="1435"/>
        <v>0.40161945364891688</v>
      </c>
      <c r="AA1675" s="123">
        <f t="shared" si="1436"/>
        <v>0.12648986175472771</v>
      </c>
    </row>
    <row r="1676" spans="9:27" x14ac:dyDescent="0.25">
      <c r="I1676" s="78"/>
      <c r="J1676" s="79">
        <f t="shared" ref="J1676:L1676" si="1439">(J1604)</f>
        <v>2000</v>
      </c>
      <c r="K1676" s="79">
        <f t="shared" si="1439"/>
        <v>1000</v>
      </c>
      <c r="L1676" s="79">
        <f t="shared" si="1439"/>
        <v>1</v>
      </c>
      <c r="M1676" s="78"/>
      <c r="N1676" s="78"/>
      <c r="O1676" s="81"/>
      <c r="P1676" s="81"/>
      <c r="Q1676" s="81"/>
      <c r="R1676" s="78"/>
      <c r="S1676" s="78"/>
      <c r="T1676" s="117">
        <f>((J1676-O1673)^2 + (K1676-P1673)^2 + (L1676-Q1673)^2) ^ (-1/(2-1))</f>
        <v>3.5857449285093767E-7</v>
      </c>
      <c r="U1676" s="117">
        <f>((J1676-O1674)^2 + (K1676-P1674)^2 + (L1676-Q1674)^2) ^ (-1/(2-1))</f>
        <v>2.8109665642857069E-8</v>
      </c>
      <c r="V1676" s="117">
        <f>((J1676-O1675)^2 + (K1676-P1675)^2 + (L1676-Q1675)^2) ^ (-1/(2-1))</f>
        <v>2.0321502392354473E-7</v>
      </c>
      <c r="W1676" s="117">
        <f t="shared" si="1433"/>
        <v>5.8989918241733954E-7</v>
      </c>
      <c r="X1676" s="78"/>
      <c r="Y1676" s="122">
        <f t="shared" si="1434"/>
        <v>0.60785724669347785</v>
      </c>
      <c r="Z1676" s="122">
        <f t="shared" si="1435"/>
        <v>4.7651643671833659E-2</v>
      </c>
      <c r="AA1676" s="123">
        <f t="shared" si="1436"/>
        <v>0.34449110963468832</v>
      </c>
    </row>
    <row r="1677" spans="9:27" x14ac:dyDescent="0.25">
      <c r="I1677" s="78"/>
      <c r="J1677" s="79">
        <f t="shared" ref="J1677:L1677" si="1440">(J1605)</f>
        <v>500</v>
      </c>
      <c r="K1677" s="79">
        <f t="shared" si="1440"/>
        <v>2000</v>
      </c>
      <c r="L1677" s="79">
        <f t="shared" si="1440"/>
        <v>1</v>
      </c>
      <c r="M1677" s="78"/>
      <c r="N1677" s="78"/>
      <c r="O1677" s="78"/>
      <c r="P1677" s="78"/>
      <c r="Q1677" s="78"/>
      <c r="R1677" s="78"/>
      <c r="S1677" s="78"/>
      <c r="T1677" s="117">
        <f>((J1677-O1673)^2 + (K1677-P1673)^2 + (L1677-Q1673)^2) ^ (-1/(2-1))</f>
        <v>8.2963295189588643E-8</v>
      </c>
      <c r="U1677" s="117">
        <f>((J1677-O1674)^2 + (K1677-P1674)^2 + (L1677-Q1674)^2) ^ (-1/(2-1))</f>
        <v>1.9031660476702938E-8</v>
      </c>
      <c r="V1677" s="117">
        <f>((J1677-O1675)^2 + (K1677-P1675)^2 + (L1677-Q1675)^2) ^ (-1/(2-1))</f>
        <v>3.9976140738673238E-6</v>
      </c>
      <c r="W1677" s="117">
        <f t="shared" si="1433"/>
        <v>4.0996090295336156E-6</v>
      </c>
      <c r="X1677" s="78"/>
      <c r="Y1677" s="122">
        <f t="shared" si="1434"/>
        <v>2.0236879807786649E-2</v>
      </c>
      <c r="Z1677" s="122">
        <f t="shared" si="1435"/>
        <v>4.6423110934722574E-3</v>
      </c>
      <c r="AA1677" s="123">
        <f t="shared" si="1436"/>
        <v>0.97512080909874099</v>
      </c>
    </row>
    <row r="1678" spans="9:27" x14ac:dyDescent="0.25">
      <c r="I1678" s="78"/>
      <c r="J1678" s="79">
        <f t="shared" ref="J1678:L1678" si="1441">(J1606)</f>
        <v>8000</v>
      </c>
      <c r="K1678" s="79">
        <f t="shared" si="1441"/>
        <v>2000</v>
      </c>
      <c r="L1678" s="79">
        <f t="shared" si="1441"/>
        <v>1</v>
      </c>
      <c r="M1678" s="78"/>
      <c r="N1678" s="78"/>
      <c r="O1678" s="78"/>
      <c r="P1678" s="78"/>
      <c r="Q1678" s="78"/>
      <c r="R1678" s="78"/>
      <c r="S1678" s="78"/>
      <c r="T1678" s="117">
        <f>((J1678-O1673)^2 + (K1678-P1673)^2 + (L1678-Q1673)^2) ^ (-1/(2-1))</f>
        <v>3.9019867116040048E-8</v>
      </c>
      <c r="U1678" s="117">
        <f>((J1678-O1674)^2 + (K1678-P1674)^2 + (L1678-Q1674)^2) ^ (-1/(2-1))</f>
        <v>1.7018238849098887E-6</v>
      </c>
      <c r="V1678" s="117">
        <f>((J1678-O1675)^2 + (K1678-P1675)^2 + (L1678-Q1675)^2) ^ (-1/(2-1))</f>
        <v>1.5629633388271288E-8</v>
      </c>
      <c r="W1678" s="117">
        <f t="shared" si="1433"/>
        <v>1.7564733854142001E-6</v>
      </c>
      <c r="X1678" s="78"/>
      <c r="Y1678" s="122">
        <f t="shared" si="1434"/>
        <v>2.2214892317789739E-2</v>
      </c>
      <c r="Z1678" s="122">
        <f t="shared" si="1435"/>
        <v>0.96888680411663375</v>
      </c>
      <c r="AA1678" s="123">
        <f t="shared" si="1436"/>
        <v>8.8983035655764344E-3</v>
      </c>
    </row>
    <row r="1679" spans="9:27" x14ac:dyDescent="0.25">
      <c r="I1679" s="78"/>
      <c r="J1679" s="79">
        <f t="shared" ref="J1679:L1679" si="1442">(J1607)</f>
        <v>3000</v>
      </c>
      <c r="K1679" s="79">
        <f t="shared" si="1442"/>
        <v>2000</v>
      </c>
      <c r="L1679" s="79">
        <f t="shared" si="1442"/>
        <v>2</v>
      </c>
      <c r="M1679" s="78"/>
      <c r="N1679" s="78"/>
      <c r="O1679" s="78"/>
      <c r="P1679" s="78"/>
      <c r="Q1679" s="78"/>
      <c r="R1679" s="78"/>
      <c r="S1679" s="78"/>
      <c r="T1679" s="117">
        <f>((J1679-O1673)^2 + (K1679-P1673)^2 + (L1679-Q1673)^2) ^ (-1/(2-1))</f>
        <v>2.4519770463747084E-7</v>
      </c>
      <c r="U1679" s="117">
        <f>((J1679-O1674)^2 + (K1679-P1674)^2 + (L1679-Q1674)^2) ^ (-1/(2-1))</f>
        <v>4.4003978801656824E-8</v>
      </c>
      <c r="V1679" s="117">
        <f>((J1679-O1675)^2 + (K1679-P1675)^2 + (L1679-Q1675)^2) ^ (-1/(2-1))</f>
        <v>1.1118800251362319E-7</v>
      </c>
      <c r="W1679" s="117">
        <f t="shared" si="1433"/>
        <v>4.0038968595275083E-7</v>
      </c>
      <c r="X1679" s="78"/>
      <c r="Y1679" s="122">
        <f t="shared" si="1434"/>
        <v>0.61239765468485652</v>
      </c>
      <c r="Z1679" s="122">
        <f t="shared" si="1435"/>
        <v>0.1099028779848481</v>
      </c>
      <c r="AA1679" s="123">
        <f t="shared" si="1436"/>
        <v>0.27769946733029544</v>
      </c>
    </row>
    <row r="1680" spans="9:27" x14ac:dyDescent="0.25">
      <c r="I1680" s="78"/>
      <c r="J1680" s="79">
        <f t="shared" ref="J1680:L1680" si="1443">(J1608)</f>
        <v>7000</v>
      </c>
      <c r="K1680" s="79">
        <f t="shared" si="1443"/>
        <v>3000</v>
      </c>
      <c r="L1680" s="79">
        <f t="shared" si="1443"/>
        <v>1</v>
      </c>
      <c r="M1680" s="78"/>
      <c r="N1680" s="78"/>
      <c r="O1680" s="78"/>
      <c r="P1680" s="78"/>
      <c r="Q1680" s="78"/>
      <c r="R1680" s="78"/>
      <c r="S1680" s="78"/>
      <c r="T1680" s="117">
        <f>((J1680-O1673)^2 + (K1680-P1673)^2 + (L1680-Q1673)^2) ^ (-1/(2-1))</f>
        <v>4.4847803726968124E-8</v>
      </c>
      <c r="U1680" s="117">
        <f>((J1680-O1674)^2 + (K1680-P1674)^2 + (L1680-Q1674)^2) ^ (-1/(2-1))</f>
        <v>1.6865835679864936E-6</v>
      </c>
      <c r="V1680" s="117">
        <f>((J1680-O1675)^2 + (K1680-P1675)^2 + (L1680-Q1675)^2) ^ (-1/(2-1))</f>
        <v>1.9976425551329745E-8</v>
      </c>
      <c r="W1680" s="117">
        <f t="shared" si="1433"/>
        <v>1.7514077972647915E-6</v>
      </c>
      <c r="X1680" s="78"/>
      <c r="Y1680" s="122">
        <f t="shared" si="1434"/>
        <v>2.5606716949078241E-2</v>
      </c>
      <c r="Z1680" s="122">
        <f t="shared" si="1435"/>
        <v>0.96298735829568927</v>
      </c>
      <c r="AA1680" s="123">
        <f t="shared" si="1436"/>
        <v>1.140592475523252E-2</v>
      </c>
    </row>
    <row r="1681" spans="9:37" x14ac:dyDescent="0.25">
      <c r="I1681" s="78"/>
      <c r="J1681" s="79">
        <f t="shared" ref="J1681:L1681" si="1444">(J1609)</f>
        <v>7000</v>
      </c>
      <c r="K1681" s="79">
        <f t="shared" si="1444"/>
        <v>2000</v>
      </c>
      <c r="L1681" s="79">
        <f t="shared" si="1444"/>
        <v>1</v>
      </c>
      <c r="M1681" s="78"/>
      <c r="N1681" s="78"/>
      <c r="O1681" s="78"/>
      <c r="P1681" s="78"/>
      <c r="Q1681" s="78"/>
      <c r="R1681" s="78"/>
      <c r="S1681" s="78"/>
      <c r="T1681" s="117">
        <f>((J1681-O1673)^2 + (K1681-P1673)^2 + (L1681-Q1673)^2) ^ (-1/(2-1))</f>
        <v>5.7743241295507551E-8</v>
      </c>
      <c r="U1681" s="117">
        <f>((J1681-O1674)^2 + (K1681-P1674)^2 + (L1681-Q1674)^2) ^ (-1/(2-1))</f>
        <v>9.8509817827720451E-7</v>
      </c>
      <c r="V1681" s="117">
        <f>((J1681-O1675)^2 + (K1681-P1675)^2 + (L1681-Q1675)^2) ^ (-1/(2-1))</f>
        <v>2.0415005683612438E-8</v>
      </c>
      <c r="W1681" s="117">
        <f t="shared" si="1433"/>
        <v>1.0632564252563245E-6</v>
      </c>
      <c r="X1681" s="78"/>
      <c r="Y1681" s="122">
        <f t="shared" si="1434"/>
        <v>5.4307916626590902E-2</v>
      </c>
      <c r="Z1681" s="122">
        <f t="shared" si="1435"/>
        <v>0.92649162974935417</v>
      </c>
      <c r="AA1681" s="123">
        <f t="shared" si="1436"/>
        <v>1.9200453624054887E-2</v>
      </c>
    </row>
    <row r="1682" spans="9:37" x14ac:dyDescent="0.25">
      <c r="I1682" s="78"/>
      <c r="J1682" s="79">
        <f t="shared" ref="J1682:L1682" si="1445">(J1610)</f>
        <v>10000</v>
      </c>
      <c r="K1682" s="79">
        <f t="shared" si="1445"/>
        <v>2000</v>
      </c>
      <c r="L1682" s="79">
        <f t="shared" si="1445"/>
        <v>1</v>
      </c>
      <c r="M1682" s="78"/>
      <c r="N1682" s="78"/>
      <c r="O1682" s="78"/>
      <c r="P1682" s="78"/>
      <c r="Q1682" s="78"/>
      <c r="R1682" s="78"/>
      <c r="S1682" s="78"/>
      <c r="T1682" s="117">
        <f>((J1682-O1673)^2 + (K1682-P1673)^2 + (L1682-Q1673)^2) ^ (-1/(2-1))</f>
        <v>2.0726323749225368E-8</v>
      </c>
      <c r="U1682" s="117">
        <f>((J1682-O1674)^2 + (K1682-P1674)^2 + (L1682-Q1674)^2) ^ (-1/(2-1))</f>
        <v>1.7444213056039291E-7</v>
      </c>
      <c r="V1682" s="117">
        <f>((J1682-O1675)^2 + (K1682-P1675)^2 + (L1682-Q1675)^2) ^ (-1/(2-1))</f>
        <v>1.0002407771264624E-8</v>
      </c>
      <c r="W1682" s="117">
        <f t="shared" si="1433"/>
        <v>2.0517086208088289E-7</v>
      </c>
      <c r="X1682" s="78"/>
      <c r="Y1682" s="122">
        <f t="shared" si="1434"/>
        <v>0.10101982093858236</v>
      </c>
      <c r="Z1682" s="122">
        <f t="shared" si="1435"/>
        <v>0.85022857920060779</v>
      </c>
      <c r="AA1682" s="123">
        <f t="shared" si="1436"/>
        <v>4.875159986080993E-2</v>
      </c>
    </row>
    <row r="1683" spans="9:37" x14ac:dyDescent="0.25">
      <c r="I1683" s="78"/>
      <c r="J1683" s="78"/>
      <c r="K1683" s="78"/>
      <c r="L1683" s="78"/>
      <c r="M1683" s="78"/>
      <c r="N1683" s="78"/>
      <c r="O1683" s="78"/>
      <c r="P1683" s="78"/>
      <c r="Q1683" s="78"/>
      <c r="R1683" s="78"/>
      <c r="S1683" s="78"/>
      <c r="T1683" s="78"/>
      <c r="U1683" s="78"/>
      <c r="V1683" s="78"/>
      <c r="W1683" s="78"/>
      <c r="X1683" s="78"/>
      <c r="Y1683" s="78"/>
      <c r="Z1683" s="78"/>
      <c r="AA1683" s="78"/>
    </row>
    <row r="1684" spans="9:37" x14ac:dyDescent="0.25">
      <c r="I1684" s="78"/>
      <c r="J1684" s="78"/>
      <c r="K1684" s="78"/>
      <c r="L1684" s="78"/>
      <c r="M1684" s="78"/>
      <c r="N1684" s="175" t="s">
        <v>109</v>
      </c>
      <c r="O1684" s="176"/>
      <c r="P1684" s="176"/>
      <c r="Q1684" s="176"/>
      <c r="R1684" s="176"/>
      <c r="S1684" s="177"/>
      <c r="T1684" s="78"/>
      <c r="U1684" s="78"/>
      <c r="V1684" s="78"/>
      <c r="W1684" s="78"/>
      <c r="X1684" s="78"/>
      <c r="Y1684" s="78"/>
      <c r="Z1684" s="78"/>
      <c r="AA1684" s="78"/>
    </row>
    <row r="1685" spans="9:37" x14ac:dyDescent="0.25">
      <c r="I1685" s="78"/>
      <c r="J1685" s="78"/>
      <c r="K1685" s="78"/>
      <c r="L1685" s="78"/>
      <c r="M1685" s="78"/>
      <c r="N1685" s="178"/>
      <c r="O1685" s="179"/>
      <c r="P1685" s="179"/>
      <c r="Q1685" s="179"/>
      <c r="R1685" s="179"/>
      <c r="S1685" s="180"/>
      <c r="T1685" s="78"/>
      <c r="U1685" s="78"/>
      <c r="V1685" s="78"/>
      <c r="W1685" s="78"/>
      <c r="X1685" s="78"/>
      <c r="Y1685" s="78"/>
      <c r="Z1685" s="78"/>
      <c r="AA1685" s="78"/>
    </row>
    <row r="1689" spans="9:37" x14ac:dyDescent="0.25">
      <c r="I1689" s="118" t="s">
        <v>252</v>
      </c>
      <c r="J1689" s="90"/>
      <c r="K1689" s="90"/>
      <c r="L1689" s="90"/>
      <c r="M1689" s="90"/>
      <c r="N1689" s="90"/>
      <c r="O1689" s="90"/>
      <c r="P1689" s="90"/>
      <c r="Q1689" s="90"/>
      <c r="R1689" s="90"/>
      <c r="S1689" s="90"/>
      <c r="T1689" s="90"/>
      <c r="U1689" s="90"/>
      <c r="V1689" s="90"/>
      <c r="W1689" s="90"/>
      <c r="X1689" s="90"/>
      <c r="Y1689" s="90"/>
      <c r="Z1689" s="90"/>
      <c r="AA1689" s="90"/>
      <c r="AB1689" s="90"/>
      <c r="AC1689" s="90"/>
      <c r="AD1689" s="90"/>
      <c r="AE1689" s="90"/>
      <c r="AF1689" s="90"/>
      <c r="AG1689" s="90"/>
      <c r="AH1689" s="90"/>
      <c r="AI1689" s="90"/>
      <c r="AJ1689" s="90"/>
      <c r="AK1689" s="90"/>
    </row>
    <row r="1690" spans="9:37" x14ac:dyDescent="0.25">
      <c r="I1690" s="118" t="s">
        <v>250</v>
      </c>
      <c r="J1690" s="90"/>
      <c r="K1690" s="90"/>
      <c r="L1690" s="90"/>
      <c r="M1690" s="90"/>
      <c r="N1690" s="90"/>
      <c r="O1690" s="90"/>
      <c r="P1690" s="90"/>
      <c r="Q1690" s="90"/>
      <c r="R1690" s="90"/>
      <c r="S1690" s="90"/>
      <c r="T1690" s="90"/>
      <c r="U1690" s="90"/>
      <c r="V1690" s="90"/>
      <c r="W1690" s="90"/>
      <c r="X1690" s="90"/>
      <c r="Y1690" s="90"/>
      <c r="Z1690" s="90"/>
      <c r="AA1690" s="90"/>
      <c r="AB1690" s="90"/>
      <c r="AC1690" s="90"/>
      <c r="AD1690" s="90"/>
      <c r="AE1690" s="90"/>
      <c r="AF1690" s="90"/>
      <c r="AG1690" s="90"/>
      <c r="AH1690" s="90"/>
      <c r="AI1690" s="90"/>
      <c r="AJ1690" s="90"/>
      <c r="AK1690" s="90"/>
    </row>
    <row r="1691" spans="9:37" x14ac:dyDescent="0.25">
      <c r="I1691" s="90"/>
      <c r="J1691" s="181" t="s">
        <v>92</v>
      </c>
      <c r="K1691" s="182"/>
      <c r="L1691" s="183"/>
      <c r="M1691" s="90"/>
      <c r="N1691" s="91"/>
      <c r="O1691" s="163" t="s">
        <v>97</v>
      </c>
      <c r="P1691" s="164"/>
      <c r="Q1691" s="165"/>
      <c r="R1691" s="90"/>
      <c r="S1691" s="90"/>
      <c r="T1691" s="163" t="s">
        <v>47</v>
      </c>
      <c r="U1691" s="164"/>
      <c r="V1691" s="165"/>
      <c r="W1691" s="90"/>
      <c r="X1691" s="91"/>
      <c r="Y1691" s="163" t="s">
        <v>98</v>
      </c>
      <c r="Z1691" s="164"/>
      <c r="AA1691" s="165"/>
      <c r="AB1691" s="90"/>
      <c r="AC1691" s="91"/>
      <c r="AD1691" s="163" t="s">
        <v>98</v>
      </c>
      <c r="AE1691" s="164"/>
      <c r="AF1691" s="165"/>
      <c r="AG1691" s="90"/>
      <c r="AH1691" s="135"/>
      <c r="AI1691" s="163" t="s">
        <v>98</v>
      </c>
      <c r="AJ1691" s="164"/>
      <c r="AK1691" s="165"/>
    </row>
    <row r="1692" spans="9:37" x14ac:dyDescent="0.25">
      <c r="I1692" s="90"/>
      <c r="J1692" s="135" t="s">
        <v>257</v>
      </c>
      <c r="K1692" s="135" t="s">
        <v>258</v>
      </c>
      <c r="L1692" s="135" t="s">
        <v>259</v>
      </c>
      <c r="M1692" s="90"/>
      <c r="N1692" s="91"/>
      <c r="O1692" s="133" t="s">
        <v>38</v>
      </c>
      <c r="P1692" s="133" t="s">
        <v>39</v>
      </c>
      <c r="Q1692" s="133" t="s">
        <v>41</v>
      </c>
      <c r="R1692" s="90"/>
      <c r="S1692" s="90"/>
      <c r="T1692" s="106" t="s">
        <v>48</v>
      </c>
      <c r="U1692" s="106" t="s">
        <v>49</v>
      </c>
      <c r="V1692" s="106" t="s">
        <v>50</v>
      </c>
      <c r="W1692" s="90"/>
      <c r="X1692" s="133" t="s">
        <v>38</v>
      </c>
      <c r="Y1692" s="133" t="s">
        <v>99</v>
      </c>
      <c r="Z1692" s="133" t="s">
        <v>102</v>
      </c>
      <c r="AA1692" s="133" t="s">
        <v>103</v>
      </c>
      <c r="AB1692" s="90"/>
      <c r="AC1692" s="106" t="s">
        <v>39</v>
      </c>
      <c r="AD1692" s="106" t="s">
        <v>104</v>
      </c>
      <c r="AE1692" s="106" t="s">
        <v>100</v>
      </c>
      <c r="AF1692" s="106" t="s">
        <v>105</v>
      </c>
      <c r="AG1692" s="90"/>
      <c r="AH1692" s="106" t="s">
        <v>41</v>
      </c>
      <c r="AI1692" s="106" t="s">
        <v>106</v>
      </c>
      <c r="AJ1692" s="106" t="s">
        <v>107</v>
      </c>
      <c r="AK1692" s="106" t="s">
        <v>101</v>
      </c>
    </row>
    <row r="1693" spans="9:37" x14ac:dyDescent="0.25">
      <c r="I1693" s="90"/>
      <c r="J1693" s="94">
        <f>(Y1673)</f>
        <v>9.6268152293439213E-2</v>
      </c>
      <c r="K1693" s="94">
        <f t="shared" ref="K1693:K1702" si="1446">(Z1673)</f>
        <v>0.8424962367113018</v>
      </c>
      <c r="L1693" s="94">
        <f>(AA1673)</f>
        <v>6.1235610995259017E-2</v>
      </c>
      <c r="M1693" s="98"/>
      <c r="N1693" s="91"/>
      <c r="O1693" s="95">
        <f>(J1693^2)</f>
        <v>9.2675571459928056E-3</v>
      </c>
      <c r="P1693" s="95">
        <f t="shared" ref="P1693:P1702" si="1447">(K1693^2)</f>
        <v>0.70979990887270583</v>
      </c>
      <c r="Q1693" s="95">
        <f t="shared" ref="Q1693:Q1702" si="1448">(L1693^2)</f>
        <v>3.7498000539626869E-3</v>
      </c>
      <c r="R1693" s="90"/>
      <c r="S1693" s="90"/>
      <c r="T1693" s="93">
        <f>(J1673)</f>
        <v>8000</v>
      </c>
      <c r="U1693" s="93">
        <f t="shared" ref="U1693:U1702" si="1449">(K1673)</f>
        <v>5000</v>
      </c>
      <c r="V1693" s="93">
        <f t="shared" ref="V1693:V1702" si="1450">(L1673)</f>
        <v>1</v>
      </c>
      <c r="W1693" s="90"/>
      <c r="X1693" s="95">
        <f>(O1693)</f>
        <v>9.2675571459928056E-3</v>
      </c>
      <c r="Y1693" s="96">
        <f>(X1693*T1693)</f>
        <v>74.140457167942444</v>
      </c>
      <c r="Z1693" s="96">
        <f>(X1693*U1693)</f>
        <v>46.337785729964025</v>
      </c>
      <c r="AA1693" s="96">
        <f>(X1693*V1693)</f>
        <v>9.2675571459928056E-3</v>
      </c>
      <c r="AB1693" s="90"/>
      <c r="AC1693" s="94">
        <f>(P1693)</f>
        <v>0.70979990887270583</v>
      </c>
      <c r="AD1693" s="97">
        <f>(AC1693*T1693)</f>
        <v>5678.3992709816466</v>
      </c>
      <c r="AE1693" s="97">
        <f>(AC1693*U1693)</f>
        <v>3548.9995443635294</v>
      </c>
      <c r="AF1693" s="97">
        <f>(AC1693*V1693)</f>
        <v>0.70979990887270583</v>
      </c>
      <c r="AG1693" s="90"/>
      <c r="AH1693" s="95">
        <f>(Q1693)</f>
        <v>3.7498000539626869E-3</v>
      </c>
      <c r="AI1693" s="95">
        <f>(AH1693*T1693)</f>
        <v>29.998400431701494</v>
      </c>
      <c r="AJ1693" s="95">
        <f>(AH1693*U1693)</f>
        <v>18.749000269813436</v>
      </c>
      <c r="AK1693" s="95">
        <f>(V1693*AH1693)</f>
        <v>3.7498000539626869E-3</v>
      </c>
    </row>
    <row r="1694" spans="9:37" x14ac:dyDescent="0.25">
      <c r="I1694" s="90"/>
      <c r="J1694" s="94">
        <f t="shared" ref="J1694:J1702" si="1451">(Y1674)</f>
        <v>0.44963307147993514</v>
      </c>
      <c r="K1694" s="94">
        <f t="shared" si="1446"/>
        <v>0.30356411525035604</v>
      </c>
      <c r="L1694" s="94">
        <f t="shared" ref="L1694:L1702" si="1452">(AA1674)</f>
        <v>0.24680281326970882</v>
      </c>
      <c r="M1694" s="98"/>
      <c r="N1694" s="91"/>
      <c r="O1694" s="95">
        <f t="shared" ref="O1694:O1702" si="1453">(J1694^2)</f>
        <v>0.20216989896848048</v>
      </c>
      <c r="P1694" s="95">
        <f t="shared" si="1447"/>
        <v>9.2151172067731449E-2</v>
      </c>
      <c r="Q1694" s="95">
        <f t="shared" si="1448"/>
        <v>6.091162863784276E-2</v>
      </c>
      <c r="R1694" s="90"/>
      <c r="S1694" s="90"/>
      <c r="T1694" s="93">
        <f t="shared" ref="T1694:T1702" si="1454">(J1674)</f>
        <v>4000</v>
      </c>
      <c r="U1694" s="93">
        <f t="shared" si="1449"/>
        <v>3000</v>
      </c>
      <c r="V1694" s="93">
        <f t="shared" si="1450"/>
        <v>1</v>
      </c>
      <c r="W1694" s="90"/>
      <c r="X1694" s="95">
        <f t="shared" ref="X1694:X1702" si="1455">(O1694)</f>
        <v>0.20216989896848048</v>
      </c>
      <c r="Y1694" s="96">
        <f t="shared" ref="Y1694:Y1702" si="1456">(X1694*T1694)</f>
        <v>808.67959587392193</v>
      </c>
      <c r="Z1694" s="96">
        <f t="shared" ref="Z1694:Z1702" si="1457">(X1694*U1694)</f>
        <v>606.50969690544139</v>
      </c>
      <c r="AA1694" s="96">
        <f t="shared" ref="AA1694:AA1702" si="1458">(X1694*V1694)</f>
        <v>0.20216989896848048</v>
      </c>
      <c r="AB1694" s="90"/>
      <c r="AC1694" s="94">
        <f t="shared" ref="AC1694:AC1702" si="1459">(P1694)</f>
        <v>9.2151172067731449E-2</v>
      </c>
      <c r="AD1694" s="97">
        <f t="shared" ref="AD1694:AD1702" si="1460">(AC1694*T1694)</f>
        <v>368.60468827092581</v>
      </c>
      <c r="AE1694" s="97">
        <f t="shared" ref="AE1694:AE1702" si="1461">(AC1694*U1694)</f>
        <v>276.45351620319434</v>
      </c>
      <c r="AF1694" s="97">
        <f t="shared" ref="AF1694:AF1702" si="1462">(AC1694*V1694)</f>
        <v>9.2151172067731449E-2</v>
      </c>
      <c r="AG1694" s="90"/>
      <c r="AH1694" s="95">
        <f t="shared" ref="AH1694:AH1702" si="1463">(Q1694)</f>
        <v>6.091162863784276E-2</v>
      </c>
      <c r="AI1694" s="95">
        <f t="shared" ref="AI1694:AI1702" si="1464">(AH1694*T1694)</f>
        <v>243.64651455137104</v>
      </c>
      <c r="AJ1694" s="95">
        <f t="shared" ref="AJ1694:AJ1701" si="1465">(AH1694*U1694)</f>
        <v>182.73488591352827</v>
      </c>
      <c r="AK1694" s="95">
        <f t="shared" ref="AK1694:AK1702" si="1466">(V1694*AH1694)</f>
        <v>6.091162863784276E-2</v>
      </c>
    </row>
    <row r="1695" spans="9:37" x14ac:dyDescent="0.25">
      <c r="I1695" s="90"/>
      <c r="J1695" s="94">
        <f t="shared" si="1451"/>
        <v>0.47189068459635553</v>
      </c>
      <c r="K1695" s="94">
        <f t="shared" si="1446"/>
        <v>0.40161945364891688</v>
      </c>
      <c r="L1695" s="94">
        <f t="shared" si="1452"/>
        <v>0.12648986175472771</v>
      </c>
      <c r="M1695" s="98"/>
      <c r="N1695" s="91"/>
      <c r="O1695" s="95">
        <f t="shared" si="1453"/>
        <v>0.22268081820881708</v>
      </c>
      <c r="P1695" s="95">
        <f t="shared" si="1447"/>
        <v>0.16129818554925449</v>
      </c>
      <c r="Q1695" s="95">
        <f t="shared" si="1448"/>
        <v>1.5999685126730126E-2</v>
      </c>
      <c r="R1695" s="90"/>
      <c r="S1695" s="90"/>
      <c r="T1695" s="93">
        <f t="shared" si="1454"/>
        <v>5000</v>
      </c>
      <c r="U1695" s="93">
        <f t="shared" si="1449"/>
        <v>2000</v>
      </c>
      <c r="V1695" s="93">
        <f t="shared" si="1450"/>
        <v>1</v>
      </c>
      <c r="W1695" s="90"/>
      <c r="X1695" s="95">
        <f t="shared" si="1455"/>
        <v>0.22268081820881708</v>
      </c>
      <c r="Y1695" s="96">
        <f t="shared" si="1456"/>
        <v>1113.4040910440854</v>
      </c>
      <c r="Z1695" s="96">
        <f t="shared" si="1457"/>
        <v>445.36163641763414</v>
      </c>
      <c r="AA1695" s="96">
        <f t="shared" si="1458"/>
        <v>0.22268081820881708</v>
      </c>
      <c r="AB1695" s="90"/>
      <c r="AC1695" s="94">
        <f t="shared" si="1459"/>
        <v>0.16129818554925449</v>
      </c>
      <c r="AD1695" s="97">
        <f t="shared" si="1460"/>
        <v>806.4909277462724</v>
      </c>
      <c r="AE1695" s="97">
        <f t="shared" si="1461"/>
        <v>322.596371098509</v>
      </c>
      <c r="AF1695" s="97">
        <f t="shared" si="1462"/>
        <v>0.16129818554925449</v>
      </c>
      <c r="AG1695" s="90"/>
      <c r="AH1695" s="95">
        <f t="shared" si="1463"/>
        <v>1.5999685126730126E-2</v>
      </c>
      <c r="AI1695" s="95">
        <f t="shared" si="1464"/>
        <v>79.998425633650626</v>
      </c>
      <c r="AJ1695" s="95">
        <f t="shared" si="1465"/>
        <v>31.999370253460253</v>
      </c>
      <c r="AK1695" s="95">
        <f t="shared" si="1466"/>
        <v>1.5999685126730126E-2</v>
      </c>
    </row>
    <row r="1696" spans="9:37" x14ac:dyDescent="0.25">
      <c r="I1696" s="90"/>
      <c r="J1696" s="94">
        <f t="shared" si="1451"/>
        <v>0.60785724669347785</v>
      </c>
      <c r="K1696" s="94">
        <f t="shared" si="1446"/>
        <v>4.7651643671833659E-2</v>
      </c>
      <c r="L1696" s="94">
        <f t="shared" si="1452"/>
        <v>0.34449110963468832</v>
      </c>
      <c r="M1696" s="98"/>
      <c r="N1696" s="91"/>
      <c r="O1696" s="95">
        <f t="shared" si="1453"/>
        <v>0.36949043235777557</v>
      </c>
      <c r="P1696" s="95">
        <f t="shared" si="1447"/>
        <v>2.2706791446274049E-3</v>
      </c>
      <c r="Q1696" s="95">
        <f t="shared" si="1448"/>
        <v>0.11867412461733885</v>
      </c>
      <c r="R1696" s="90"/>
      <c r="S1696" s="90"/>
      <c r="T1696" s="93">
        <f t="shared" si="1454"/>
        <v>2000</v>
      </c>
      <c r="U1696" s="93">
        <f t="shared" si="1449"/>
        <v>1000</v>
      </c>
      <c r="V1696" s="93">
        <f t="shared" si="1450"/>
        <v>1</v>
      </c>
      <c r="W1696" s="90"/>
      <c r="X1696" s="95">
        <f t="shared" si="1455"/>
        <v>0.36949043235777557</v>
      </c>
      <c r="Y1696" s="96">
        <f t="shared" si="1456"/>
        <v>738.98086471555109</v>
      </c>
      <c r="Z1696" s="96">
        <f t="shared" si="1457"/>
        <v>369.49043235777555</v>
      </c>
      <c r="AA1696" s="96">
        <f t="shared" si="1458"/>
        <v>0.36949043235777557</v>
      </c>
      <c r="AB1696" s="90"/>
      <c r="AC1696" s="94">
        <f t="shared" si="1459"/>
        <v>2.2706791446274049E-3</v>
      </c>
      <c r="AD1696" s="97">
        <f t="shared" si="1460"/>
        <v>4.5413582892548101</v>
      </c>
      <c r="AE1696" s="97">
        <f t="shared" si="1461"/>
        <v>2.2706791446274051</v>
      </c>
      <c r="AF1696" s="97">
        <f t="shared" si="1462"/>
        <v>2.2706791446274049E-3</v>
      </c>
      <c r="AG1696" s="90"/>
      <c r="AH1696" s="95">
        <f t="shared" si="1463"/>
        <v>0.11867412461733885</v>
      </c>
      <c r="AI1696" s="95">
        <f t="shared" si="1464"/>
        <v>237.3482492346777</v>
      </c>
      <c r="AJ1696" s="95">
        <f t="shared" si="1465"/>
        <v>118.67412461733885</v>
      </c>
      <c r="AK1696" s="95">
        <f t="shared" si="1466"/>
        <v>0.11867412461733885</v>
      </c>
    </row>
    <row r="1697" spans="9:37" x14ac:dyDescent="0.25">
      <c r="I1697" s="90"/>
      <c r="J1697" s="94">
        <f t="shared" si="1451"/>
        <v>2.0236879807786649E-2</v>
      </c>
      <c r="K1697" s="94">
        <f t="shared" si="1446"/>
        <v>4.6423110934722574E-3</v>
      </c>
      <c r="L1697" s="94">
        <f t="shared" si="1452"/>
        <v>0.97512080909874099</v>
      </c>
      <c r="M1697" s="98"/>
      <c r="N1697" s="91"/>
      <c r="O1697" s="95">
        <f t="shared" si="1453"/>
        <v>4.09531304354803E-4</v>
      </c>
      <c r="P1697" s="95">
        <f t="shared" si="1447"/>
        <v>2.1551052288575587E-5</v>
      </c>
      <c r="Q1697" s="95">
        <f t="shared" si="1448"/>
        <v>0.95086059233738329</v>
      </c>
      <c r="R1697" s="90"/>
      <c r="S1697" s="90"/>
      <c r="T1697" s="93">
        <f t="shared" si="1454"/>
        <v>500</v>
      </c>
      <c r="U1697" s="93">
        <f t="shared" si="1449"/>
        <v>2000</v>
      </c>
      <c r="V1697" s="93">
        <f t="shared" si="1450"/>
        <v>1</v>
      </c>
      <c r="W1697" s="90"/>
      <c r="X1697" s="95">
        <f t="shared" si="1455"/>
        <v>4.09531304354803E-4</v>
      </c>
      <c r="Y1697" s="96">
        <f t="shared" si="1456"/>
        <v>0.2047656521774015</v>
      </c>
      <c r="Z1697" s="96">
        <f t="shared" si="1457"/>
        <v>0.81906260870960601</v>
      </c>
      <c r="AA1697" s="96">
        <f t="shared" si="1458"/>
        <v>4.09531304354803E-4</v>
      </c>
      <c r="AB1697" s="90"/>
      <c r="AC1697" s="94">
        <f t="shared" si="1459"/>
        <v>2.1551052288575587E-5</v>
      </c>
      <c r="AD1697" s="97">
        <f t="shared" si="1460"/>
        <v>1.0775526144287794E-2</v>
      </c>
      <c r="AE1697" s="97">
        <f t="shared" si="1461"/>
        <v>4.3102104577151176E-2</v>
      </c>
      <c r="AF1697" s="97">
        <f t="shared" si="1462"/>
        <v>2.1551052288575587E-5</v>
      </c>
      <c r="AG1697" s="90"/>
      <c r="AH1697" s="95">
        <f t="shared" si="1463"/>
        <v>0.95086059233738329</v>
      </c>
      <c r="AI1697" s="95">
        <f t="shared" si="1464"/>
        <v>475.43029616869165</v>
      </c>
      <c r="AJ1697" s="95">
        <f t="shared" si="1465"/>
        <v>1901.7211846747666</v>
      </c>
      <c r="AK1697" s="95">
        <f t="shared" si="1466"/>
        <v>0.95086059233738329</v>
      </c>
    </row>
    <row r="1698" spans="9:37" x14ac:dyDescent="0.25">
      <c r="I1698" s="90"/>
      <c r="J1698" s="94">
        <f t="shared" si="1451"/>
        <v>2.2214892317789739E-2</v>
      </c>
      <c r="K1698" s="94">
        <f t="shared" si="1446"/>
        <v>0.96888680411663375</v>
      </c>
      <c r="L1698" s="94">
        <f t="shared" si="1452"/>
        <v>8.8983035655764344E-3</v>
      </c>
      <c r="M1698" s="98"/>
      <c r="N1698" s="91"/>
      <c r="O1698" s="95">
        <f t="shared" si="1453"/>
        <v>4.935014406909936E-4</v>
      </c>
      <c r="P1698" s="95">
        <f t="shared" si="1447"/>
        <v>0.93874163919134423</v>
      </c>
      <c r="Q1698" s="95">
        <f t="shared" si="1448"/>
        <v>7.9179806345150287E-5</v>
      </c>
      <c r="R1698" s="90"/>
      <c r="S1698" s="90"/>
      <c r="T1698" s="93">
        <f t="shared" si="1454"/>
        <v>8000</v>
      </c>
      <c r="U1698" s="93">
        <f t="shared" si="1449"/>
        <v>2000</v>
      </c>
      <c r="V1698" s="93">
        <f t="shared" si="1450"/>
        <v>1</v>
      </c>
      <c r="W1698" s="90"/>
      <c r="X1698" s="95">
        <f t="shared" si="1455"/>
        <v>4.935014406909936E-4</v>
      </c>
      <c r="Y1698" s="96">
        <f t="shared" si="1456"/>
        <v>3.9480115255279489</v>
      </c>
      <c r="Z1698" s="96">
        <f t="shared" si="1457"/>
        <v>0.98700288138198722</v>
      </c>
      <c r="AA1698" s="96">
        <f t="shared" si="1458"/>
        <v>4.935014406909936E-4</v>
      </c>
      <c r="AB1698" s="90"/>
      <c r="AC1698" s="94">
        <f t="shared" si="1459"/>
        <v>0.93874163919134423</v>
      </c>
      <c r="AD1698" s="97">
        <f t="shared" si="1460"/>
        <v>7509.9331135307539</v>
      </c>
      <c r="AE1698" s="97">
        <f t="shared" si="1461"/>
        <v>1877.4832783826885</v>
      </c>
      <c r="AF1698" s="97">
        <f t="shared" si="1462"/>
        <v>0.93874163919134423</v>
      </c>
      <c r="AG1698" s="90"/>
      <c r="AH1698" s="95">
        <f t="shared" si="1463"/>
        <v>7.9179806345150287E-5</v>
      </c>
      <c r="AI1698" s="95">
        <f t="shared" si="1464"/>
        <v>0.63343845076120231</v>
      </c>
      <c r="AJ1698" s="95">
        <f t="shared" si="1465"/>
        <v>0.15835961269030058</v>
      </c>
      <c r="AK1698" s="95">
        <f t="shared" si="1466"/>
        <v>7.9179806345150287E-5</v>
      </c>
    </row>
    <row r="1699" spans="9:37" x14ac:dyDescent="0.25">
      <c r="I1699" s="90"/>
      <c r="J1699" s="94">
        <f t="shared" si="1451"/>
        <v>0.61239765468485652</v>
      </c>
      <c r="K1699" s="94">
        <f t="shared" si="1446"/>
        <v>0.1099028779848481</v>
      </c>
      <c r="L1699" s="94">
        <f t="shared" si="1452"/>
        <v>0.27769946733029544</v>
      </c>
      <c r="M1699" s="98"/>
      <c r="N1699" s="91"/>
      <c r="O1699" s="95">
        <f t="shared" si="1453"/>
        <v>0.37503088746351276</v>
      </c>
      <c r="P1699" s="95">
        <f t="shared" si="1447"/>
        <v>1.2078642589352409E-2</v>
      </c>
      <c r="Q1699" s="95">
        <f t="shared" si="1448"/>
        <v>7.7116994155529819E-2</v>
      </c>
      <c r="R1699" s="90"/>
      <c r="S1699" s="90"/>
      <c r="T1699" s="93">
        <f t="shared" si="1454"/>
        <v>3000</v>
      </c>
      <c r="U1699" s="93">
        <f t="shared" si="1449"/>
        <v>2000</v>
      </c>
      <c r="V1699" s="93">
        <f t="shared" si="1450"/>
        <v>2</v>
      </c>
      <c r="W1699" s="90"/>
      <c r="X1699" s="95">
        <f t="shared" si="1455"/>
        <v>0.37503088746351276</v>
      </c>
      <c r="Y1699" s="96">
        <f t="shared" si="1456"/>
        <v>1125.0926623905382</v>
      </c>
      <c r="Z1699" s="96">
        <f t="shared" si="1457"/>
        <v>750.06177492702557</v>
      </c>
      <c r="AA1699" s="96">
        <f t="shared" si="1458"/>
        <v>0.75006177492702553</v>
      </c>
      <c r="AB1699" s="90"/>
      <c r="AC1699" s="94">
        <f t="shared" si="1459"/>
        <v>1.2078642589352409E-2</v>
      </c>
      <c r="AD1699" s="97">
        <f t="shared" si="1460"/>
        <v>36.23592776805723</v>
      </c>
      <c r="AE1699" s="97">
        <f t="shared" si="1461"/>
        <v>24.157285178704818</v>
      </c>
      <c r="AF1699" s="97">
        <f t="shared" si="1462"/>
        <v>2.4157285178704819E-2</v>
      </c>
      <c r="AG1699" s="90"/>
      <c r="AH1699" s="95">
        <f t="shared" si="1463"/>
        <v>7.7116994155529819E-2</v>
      </c>
      <c r="AI1699" s="95">
        <f t="shared" si="1464"/>
        <v>231.35098246658947</v>
      </c>
      <c r="AJ1699" s="95">
        <f t="shared" si="1465"/>
        <v>154.23398831105965</v>
      </c>
      <c r="AK1699" s="95">
        <f t="shared" si="1466"/>
        <v>0.15423398831105964</v>
      </c>
    </row>
    <row r="1700" spans="9:37" x14ac:dyDescent="0.25">
      <c r="I1700" s="90"/>
      <c r="J1700" s="94">
        <f t="shared" si="1451"/>
        <v>2.5606716949078241E-2</v>
      </c>
      <c r="K1700" s="94">
        <f t="shared" si="1446"/>
        <v>0.96298735829568927</v>
      </c>
      <c r="L1700" s="94">
        <f t="shared" si="1452"/>
        <v>1.140592475523252E-2</v>
      </c>
      <c r="M1700" s="98"/>
      <c r="N1700" s="91"/>
      <c r="O1700" s="95">
        <f t="shared" si="1453"/>
        <v>6.5570395291021091E-4</v>
      </c>
      <c r="P1700" s="95">
        <f t="shared" si="1447"/>
        <v>0.92734465223731022</v>
      </c>
      <c r="Q1700" s="95">
        <f t="shared" si="1448"/>
        <v>1.3009511952202603E-4</v>
      </c>
      <c r="R1700" s="90"/>
      <c r="S1700" s="90"/>
      <c r="T1700" s="93">
        <f t="shared" si="1454"/>
        <v>7000</v>
      </c>
      <c r="U1700" s="93">
        <f t="shared" si="1449"/>
        <v>3000</v>
      </c>
      <c r="V1700" s="93">
        <f t="shared" si="1450"/>
        <v>1</v>
      </c>
      <c r="W1700" s="90"/>
      <c r="X1700" s="95">
        <f t="shared" si="1455"/>
        <v>6.5570395291021091E-4</v>
      </c>
      <c r="Y1700" s="96">
        <f t="shared" si="1456"/>
        <v>4.589927670371476</v>
      </c>
      <c r="Z1700" s="96">
        <f t="shared" si="1457"/>
        <v>1.9671118587306327</v>
      </c>
      <c r="AA1700" s="96">
        <f t="shared" si="1458"/>
        <v>6.5570395291021091E-4</v>
      </c>
      <c r="AB1700" s="90"/>
      <c r="AC1700" s="94">
        <f t="shared" si="1459"/>
        <v>0.92734465223731022</v>
      </c>
      <c r="AD1700" s="97">
        <f t="shared" si="1460"/>
        <v>6491.4125656611714</v>
      </c>
      <c r="AE1700" s="97">
        <f t="shared" si="1461"/>
        <v>2782.0339567119308</v>
      </c>
      <c r="AF1700" s="97">
        <f t="shared" si="1462"/>
        <v>0.92734465223731022</v>
      </c>
      <c r="AG1700" s="90"/>
      <c r="AH1700" s="95">
        <f t="shared" si="1463"/>
        <v>1.3009511952202603E-4</v>
      </c>
      <c r="AI1700" s="95">
        <f t="shared" si="1464"/>
        <v>0.91066583665418221</v>
      </c>
      <c r="AJ1700" s="95">
        <f t="shared" si="1465"/>
        <v>0.3902853585660781</v>
      </c>
      <c r="AK1700" s="95">
        <f t="shared" si="1466"/>
        <v>1.3009511952202603E-4</v>
      </c>
    </row>
    <row r="1701" spans="9:37" x14ac:dyDescent="0.25">
      <c r="I1701" s="90"/>
      <c r="J1701" s="94">
        <f t="shared" si="1451"/>
        <v>5.4307916626590902E-2</v>
      </c>
      <c r="K1701" s="94">
        <f t="shared" si="1446"/>
        <v>0.92649162974935417</v>
      </c>
      <c r="L1701" s="94">
        <f t="shared" si="1452"/>
        <v>1.9200453624054887E-2</v>
      </c>
      <c r="M1701" s="98"/>
      <c r="N1701" s="91"/>
      <c r="O1701" s="95">
        <f t="shared" si="1453"/>
        <v>2.9493498083207484E-3</v>
      </c>
      <c r="P1701" s="95">
        <f t="shared" si="1447"/>
        <v>0.85838673999561443</v>
      </c>
      <c r="Q1701" s="95">
        <f t="shared" si="1448"/>
        <v>3.6865741936948244E-4</v>
      </c>
      <c r="R1701" s="90"/>
      <c r="S1701" s="90"/>
      <c r="T1701" s="93">
        <f t="shared" si="1454"/>
        <v>7000</v>
      </c>
      <c r="U1701" s="93">
        <f t="shared" si="1449"/>
        <v>2000</v>
      </c>
      <c r="V1701" s="93">
        <f t="shared" si="1450"/>
        <v>1</v>
      </c>
      <c r="W1701" s="90"/>
      <c r="X1701" s="95">
        <f t="shared" si="1455"/>
        <v>2.9493498083207484E-3</v>
      </c>
      <c r="Y1701" s="96">
        <f t="shared" si="1456"/>
        <v>20.64544865824524</v>
      </c>
      <c r="Z1701" s="96">
        <f t="shared" si="1457"/>
        <v>5.8986996166414967</v>
      </c>
      <c r="AA1701" s="96">
        <f t="shared" si="1458"/>
        <v>2.9493498083207484E-3</v>
      </c>
      <c r="AB1701" s="90"/>
      <c r="AC1701" s="94">
        <f t="shared" si="1459"/>
        <v>0.85838673999561443</v>
      </c>
      <c r="AD1701" s="97">
        <f t="shared" si="1460"/>
        <v>6008.7071799693013</v>
      </c>
      <c r="AE1701" s="97">
        <f t="shared" si="1461"/>
        <v>1716.7734799912289</v>
      </c>
      <c r="AF1701" s="97">
        <f t="shared" si="1462"/>
        <v>0.85838673999561443</v>
      </c>
      <c r="AG1701" s="90"/>
      <c r="AH1701" s="95">
        <f t="shared" si="1463"/>
        <v>3.6865741936948244E-4</v>
      </c>
      <c r="AI1701" s="95">
        <f t="shared" si="1464"/>
        <v>2.580601935586377</v>
      </c>
      <c r="AJ1701" s="95">
        <f t="shared" si="1465"/>
        <v>0.73731483873896486</v>
      </c>
      <c r="AK1701" s="95">
        <f t="shared" si="1466"/>
        <v>3.6865741936948244E-4</v>
      </c>
    </row>
    <row r="1702" spans="9:37" x14ac:dyDescent="0.25">
      <c r="I1702" s="90"/>
      <c r="J1702" s="94">
        <f t="shared" si="1451"/>
        <v>0.10101982093858236</v>
      </c>
      <c r="K1702" s="94">
        <f t="shared" si="1446"/>
        <v>0.85022857920060779</v>
      </c>
      <c r="L1702" s="94">
        <f t="shared" si="1452"/>
        <v>4.875159986080993E-2</v>
      </c>
      <c r="M1702" s="98"/>
      <c r="N1702" s="91"/>
      <c r="O1702" s="95">
        <f t="shared" si="1453"/>
        <v>1.0205004222463242E-2</v>
      </c>
      <c r="P1702" s="95">
        <f t="shared" si="1447"/>
        <v>0.72288863688948424</v>
      </c>
      <c r="Q1702" s="95">
        <f t="shared" si="1448"/>
        <v>2.3767184889885227E-3</v>
      </c>
      <c r="R1702" s="90"/>
      <c r="S1702" s="90"/>
      <c r="T1702" s="93">
        <f t="shared" si="1454"/>
        <v>10000</v>
      </c>
      <c r="U1702" s="93">
        <f t="shared" si="1449"/>
        <v>2000</v>
      </c>
      <c r="V1702" s="93">
        <f t="shared" si="1450"/>
        <v>1</v>
      </c>
      <c r="W1702" s="90"/>
      <c r="X1702" s="95">
        <f t="shared" si="1455"/>
        <v>1.0205004222463242E-2</v>
      </c>
      <c r="Y1702" s="96">
        <f t="shared" si="1456"/>
        <v>102.05004222463242</v>
      </c>
      <c r="Z1702" s="96">
        <f t="shared" si="1457"/>
        <v>20.410008444926486</v>
      </c>
      <c r="AA1702" s="96">
        <f t="shared" si="1458"/>
        <v>1.0205004222463242E-2</v>
      </c>
      <c r="AB1702" s="90"/>
      <c r="AC1702" s="94">
        <f t="shared" si="1459"/>
        <v>0.72288863688948424</v>
      </c>
      <c r="AD1702" s="97">
        <f t="shared" si="1460"/>
        <v>7228.8863688948422</v>
      </c>
      <c r="AE1702" s="97">
        <f t="shared" si="1461"/>
        <v>1445.7772737789685</v>
      </c>
      <c r="AF1702" s="97">
        <f t="shared" si="1462"/>
        <v>0.72288863688948424</v>
      </c>
      <c r="AG1702" s="90"/>
      <c r="AH1702" s="95">
        <f t="shared" si="1463"/>
        <v>2.3767184889885227E-3</v>
      </c>
      <c r="AI1702" s="95">
        <f t="shared" si="1464"/>
        <v>23.767184889885229</v>
      </c>
      <c r="AJ1702" s="95">
        <f>(AH1702*U1702)</f>
        <v>4.7534369779770458</v>
      </c>
      <c r="AK1702" s="95">
        <f t="shared" si="1466"/>
        <v>2.3767184889885227E-3</v>
      </c>
    </row>
    <row r="1703" spans="9:37" x14ac:dyDescent="0.25">
      <c r="I1703" s="90"/>
      <c r="J1703" s="98"/>
      <c r="K1703" s="90"/>
      <c r="L1703" s="90"/>
      <c r="M1703" s="90"/>
      <c r="N1703" s="112" t="s">
        <v>55</v>
      </c>
      <c r="O1703" s="105">
        <f>SUM(O1693:O1702)</f>
        <v>1.1933526848733191</v>
      </c>
      <c r="P1703" s="105">
        <f t="shared" ref="P1703:Q1703" si="1467">SUM(P1693:P1702)</f>
        <v>4.4249818075897132</v>
      </c>
      <c r="Q1703" s="105">
        <f t="shared" si="1467"/>
        <v>1.2302674757630128</v>
      </c>
      <c r="R1703" s="90"/>
      <c r="S1703" s="90"/>
      <c r="T1703" s="90"/>
      <c r="U1703" s="90"/>
      <c r="V1703" s="90"/>
      <c r="W1703" s="90"/>
      <c r="X1703" s="133" t="s">
        <v>55</v>
      </c>
      <c r="Y1703" s="104">
        <f>SUM(Y1693:Y1702)</f>
        <v>3991.7358669229925</v>
      </c>
      <c r="Z1703" s="104">
        <f t="shared" ref="Z1703" si="1468">SUM(Z1693:Z1702)</f>
        <v>2247.8432117482307</v>
      </c>
      <c r="AA1703" s="104">
        <f>SUM(AA1693:AA1702)</f>
        <v>1.5683835723368318</v>
      </c>
      <c r="AB1703" s="99"/>
      <c r="AC1703" s="133" t="s">
        <v>55</v>
      </c>
      <c r="AD1703" s="104">
        <f>SUM(AD1693:AD1702)</f>
        <v>34133.222176638366</v>
      </c>
      <c r="AE1703" s="104">
        <f t="shared" ref="AE1703:AF1703" si="1469">SUM(AE1693:AE1702)</f>
        <v>11996.588486957959</v>
      </c>
      <c r="AF1703" s="104">
        <f t="shared" si="1469"/>
        <v>4.4370604501790654</v>
      </c>
      <c r="AG1703" s="99"/>
      <c r="AH1703" s="133" t="s">
        <v>55</v>
      </c>
      <c r="AI1703" s="105">
        <f>SUM(AI1693:AI1702)</f>
        <v>1325.6647595995687</v>
      </c>
      <c r="AJ1703" s="105">
        <f t="shared" ref="AJ1703:AK1703" si="1470">SUM(AJ1693:AJ1702)</f>
        <v>2414.1519508279393</v>
      </c>
      <c r="AK1703" s="105">
        <f t="shared" si="1470"/>
        <v>1.3073844699185426</v>
      </c>
    </row>
    <row r="1707" spans="9:37" x14ac:dyDescent="0.25">
      <c r="I1707" s="113" t="s">
        <v>253</v>
      </c>
      <c r="J1707" s="107"/>
      <c r="K1707" s="107"/>
      <c r="L1707" s="107"/>
      <c r="M1707" s="107"/>
      <c r="N1707" s="107"/>
      <c r="O1707" s="107"/>
      <c r="P1707" s="107"/>
      <c r="Q1707" s="107"/>
    </row>
    <row r="1708" spans="9:37" x14ac:dyDescent="0.25">
      <c r="I1708" s="113" t="s">
        <v>250</v>
      </c>
      <c r="J1708" s="107"/>
      <c r="K1708" s="107"/>
      <c r="L1708" s="166" t="s">
        <v>69</v>
      </c>
      <c r="M1708" s="166"/>
      <c r="N1708" s="166"/>
      <c r="O1708" s="107"/>
      <c r="P1708" s="107"/>
      <c r="Q1708" s="107"/>
    </row>
    <row r="1709" spans="9:37" x14ac:dyDescent="0.25">
      <c r="I1709" s="107"/>
      <c r="J1709" s="107"/>
      <c r="K1709" s="107"/>
      <c r="L1709" s="107"/>
      <c r="M1709" s="107"/>
      <c r="N1709" s="107"/>
      <c r="O1709" s="107"/>
      <c r="P1709" s="107"/>
      <c r="Q1709" s="107"/>
    </row>
    <row r="1710" spans="9:37" x14ac:dyDescent="0.25">
      <c r="I1710" s="108"/>
      <c r="J1710" s="167" t="s">
        <v>68</v>
      </c>
      <c r="K1710" s="168"/>
      <c r="L1710" s="169"/>
      <c r="M1710" s="107"/>
      <c r="N1710" s="108"/>
      <c r="O1710" s="167" t="s">
        <v>72</v>
      </c>
      <c r="P1710" s="168"/>
      <c r="Q1710" s="169"/>
    </row>
    <row r="1711" spans="9:37" x14ac:dyDescent="0.25">
      <c r="I1711" s="108"/>
      <c r="J1711" s="108" t="s">
        <v>38</v>
      </c>
      <c r="K1711" s="108" t="s">
        <v>39</v>
      </c>
      <c r="L1711" s="108" t="s">
        <v>41</v>
      </c>
      <c r="M1711" s="107"/>
      <c r="N1711" s="170" t="s">
        <v>64</v>
      </c>
      <c r="O1711" s="170" t="s">
        <v>38</v>
      </c>
      <c r="P1711" s="170" t="s">
        <v>39</v>
      </c>
      <c r="Q1711" s="170" t="s">
        <v>41</v>
      </c>
    </row>
    <row r="1712" spans="9:37" x14ac:dyDescent="0.25">
      <c r="I1712" s="108" t="s">
        <v>64</v>
      </c>
      <c r="J1712" s="109">
        <f>(O1703)</f>
        <v>1.1933526848733191</v>
      </c>
      <c r="K1712" s="109">
        <f t="shared" ref="K1712" si="1471">(P1703)</f>
        <v>4.4249818075897132</v>
      </c>
      <c r="L1712" s="109">
        <f t="shared" ref="L1712" si="1472">(Q1703)</f>
        <v>1.2302674757630128</v>
      </c>
      <c r="M1712" s="107"/>
      <c r="N1712" s="171"/>
      <c r="O1712" s="171"/>
      <c r="P1712" s="171"/>
      <c r="Q1712" s="171"/>
    </row>
    <row r="1713" spans="9:32" x14ac:dyDescent="0.25">
      <c r="I1713" s="108" t="s">
        <v>65</v>
      </c>
      <c r="J1713" s="110">
        <f>(Y1703)</f>
        <v>3991.7358669229925</v>
      </c>
      <c r="K1713" s="110">
        <f>(AD1703)</f>
        <v>34133.222176638366</v>
      </c>
      <c r="L1713" s="110">
        <f>(AA1703)</f>
        <v>1.5683835723368318</v>
      </c>
      <c r="M1713" s="107"/>
      <c r="N1713" s="109">
        <f>(J1712)</f>
        <v>1.1933526848733191</v>
      </c>
      <c r="O1713" s="67">
        <f>(J1713/N1713)</f>
        <v>3344.9758127009509</v>
      </c>
      <c r="P1713" s="67">
        <f t="shared" ref="P1713" si="1473">(K1713/O1713)</f>
        <v>10.204325558060459</v>
      </c>
      <c r="Q1713" s="67">
        <f t="shared" ref="Q1713" si="1474">(L1713/P1713)</f>
        <v>0.15369791598798571</v>
      </c>
    </row>
    <row r="1714" spans="9:32" x14ac:dyDescent="0.25">
      <c r="I1714" s="108" t="s">
        <v>66</v>
      </c>
      <c r="J1714" s="110">
        <f>(Z1703)</f>
        <v>2247.8432117482307</v>
      </c>
      <c r="K1714" s="110">
        <f>(AE1703)</f>
        <v>11996.588486957959</v>
      </c>
      <c r="L1714" s="109">
        <f>(AJ1703)</f>
        <v>2414.1519508279393</v>
      </c>
      <c r="M1714" s="107"/>
      <c r="N1714" s="109">
        <f>(K1712)</f>
        <v>4.4249818075897132</v>
      </c>
      <c r="O1714" s="67">
        <f>(K1713/N1714)</f>
        <v>7713.7542391910365</v>
      </c>
      <c r="P1714" s="68">
        <f>(K1714/N1714)</f>
        <v>2711.1045894881313</v>
      </c>
      <c r="Q1714" s="68">
        <f>(K1715/N1714)</f>
        <v>1.0027296479657013</v>
      </c>
    </row>
    <row r="1715" spans="9:32" x14ac:dyDescent="0.25">
      <c r="I1715" s="108" t="s">
        <v>67</v>
      </c>
      <c r="J1715" s="110">
        <f>(AA1703)</f>
        <v>1.5683835723368318</v>
      </c>
      <c r="K1715" s="110">
        <f>(AF1703)</f>
        <v>4.4370604501790654</v>
      </c>
      <c r="L1715" s="109">
        <f>(AK1703)</f>
        <v>1.3073844699185426</v>
      </c>
      <c r="M1715" s="107"/>
      <c r="N1715" s="109">
        <f>(L1712)</f>
        <v>1.2302674757630128</v>
      </c>
      <c r="O1715" s="67">
        <f>(L1713/N1715)</f>
        <v>1.274831370604282</v>
      </c>
      <c r="P1715" s="68">
        <f>(L1714/N1715)</f>
        <v>1962.2984419145769</v>
      </c>
      <c r="Q1715" s="68">
        <f>(L1715/N1715)</f>
        <v>1.0626831121481952</v>
      </c>
    </row>
    <row r="1716" spans="9:32" x14ac:dyDescent="0.25">
      <c r="I1716" s="111"/>
      <c r="J1716" s="111"/>
      <c r="K1716" s="111"/>
      <c r="L1716" s="111"/>
      <c r="M1716" s="107"/>
      <c r="N1716" s="107"/>
      <c r="O1716" s="107"/>
      <c r="P1716" s="107"/>
      <c r="Q1716" s="107"/>
    </row>
    <row r="1720" spans="9:32" x14ac:dyDescent="0.25">
      <c r="I1720" s="114" t="s">
        <v>254</v>
      </c>
    </row>
    <row r="1721" spans="9:32" x14ac:dyDescent="0.25">
      <c r="I1721" s="114" t="s">
        <v>250</v>
      </c>
      <c r="J1721" s="152" t="s">
        <v>47</v>
      </c>
      <c r="K1721" s="153"/>
      <c r="L1721" s="154"/>
      <c r="M1721" s="43"/>
      <c r="N1721" s="43"/>
      <c r="O1721" s="152" t="s">
        <v>72</v>
      </c>
      <c r="P1721" s="153"/>
      <c r="Q1721" s="154"/>
      <c r="R1721" s="43"/>
      <c r="S1721" s="43"/>
      <c r="T1721" s="152" t="s">
        <v>73</v>
      </c>
      <c r="U1721" s="153"/>
      <c r="V1721" s="154"/>
      <c r="W1721" s="43"/>
      <c r="X1721" s="43"/>
      <c r="Y1721" s="152" t="s">
        <v>74</v>
      </c>
      <c r="Z1721" s="153"/>
      <c r="AA1721" s="154"/>
      <c r="AB1721" s="55"/>
      <c r="AC1721" s="43"/>
      <c r="AD1721" s="152" t="s">
        <v>80</v>
      </c>
      <c r="AE1721" s="154"/>
      <c r="AF1721" s="59"/>
    </row>
    <row r="1722" spans="9:32" ht="15.75" thickBot="1" x14ac:dyDescent="0.3">
      <c r="I1722" s="43"/>
      <c r="J1722" s="44" t="s">
        <v>48</v>
      </c>
      <c r="K1722" s="44" t="s">
        <v>49</v>
      </c>
      <c r="L1722" s="44" t="s">
        <v>50</v>
      </c>
      <c r="M1722" s="43"/>
      <c r="N1722" s="43"/>
      <c r="O1722" s="43"/>
      <c r="P1722" s="43"/>
      <c r="Q1722" s="43"/>
      <c r="R1722" s="43"/>
      <c r="S1722" s="43"/>
      <c r="T1722" s="44" t="s">
        <v>38</v>
      </c>
      <c r="U1722" s="44" t="s">
        <v>39</v>
      </c>
      <c r="V1722" s="44" t="s">
        <v>41</v>
      </c>
      <c r="W1722" s="43"/>
      <c r="X1722" s="43"/>
      <c r="Y1722" s="134" t="s">
        <v>75</v>
      </c>
      <c r="Z1722" s="134" t="s">
        <v>76</v>
      </c>
      <c r="AA1722" s="134" t="s">
        <v>77</v>
      </c>
      <c r="AB1722" s="61" t="s">
        <v>55</v>
      </c>
      <c r="AC1722" s="43"/>
      <c r="AD1722" s="134" t="s">
        <v>249</v>
      </c>
      <c r="AE1722" s="58">
        <f>(AE1651)</f>
        <v>94283486.268252209</v>
      </c>
      <c r="AF1722" s="42"/>
    </row>
    <row r="1723" spans="9:32" ht="16.5" thickTop="1" thickBot="1" x14ac:dyDescent="0.3">
      <c r="I1723" s="43"/>
      <c r="J1723" s="100">
        <f>(J1601)</f>
        <v>8000</v>
      </c>
      <c r="K1723" s="100">
        <f t="shared" ref="K1723:L1723" si="1475">(K1601)</f>
        <v>5000</v>
      </c>
      <c r="L1723" s="100">
        <f t="shared" si="1475"/>
        <v>1</v>
      </c>
      <c r="M1723" s="43"/>
      <c r="N1723" s="134" t="s">
        <v>75</v>
      </c>
      <c r="O1723" s="101">
        <f>(O1713)</f>
        <v>3344.9758127009509</v>
      </c>
      <c r="P1723" s="101">
        <f t="shared" ref="P1723:Q1723" si="1476">(P1713)</f>
        <v>10.204325558060459</v>
      </c>
      <c r="Q1723" s="101">
        <f t="shared" si="1476"/>
        <v>0.15369791598798571</v>
      </c>
      <c r="R1723" s="43"/>
      <c r="S1723" s="43"/>
      <c r="T1723" s="62">
        <f>(O1693)</f>
        <v>9.2675571459928056E-3</v>
      </c>
      <c r="U1723" s="62">
        <f t="shared" ref="U1723:U1732" si="1477">(P1693)</f>
        <v>0.70979990887270583</v>
      </c>
      <c r="V1723" s="62">
        <f t="shared" ref="V1723:V1732" si="1478">(Q1693)</f>
        <v>3.7498000539626869E-3</v>
      </c>
      <c r="W1723" s="43"/>
      <c r="X1723" s="43"/>
      <c r="Y1723" s="74">
        <f>((J1723 - O1723)^2 + (K1723 - P1723)^2 + (L1723 - Q1723)^2) * T1723</f>
        <v>431565.2229938198</v>
      </c>
      <c r="Z1723" s="74">
        <f>((J1723 -O1724)^2 + (K1723 - P1724)^2 + (L1723 - Q1724)^2) * U1723</f>
        <v>3776830.2928005289</v>
      </c>
      <c r="AA1723" s="75">
        <f>((J1723 -O1725)^2 + (K1723 - P1725)^2 + (L1723 - Q1725)^2) * V1723</f>
        <v>274512.49406540173</v>
      </c>
      <c r="AB1723" s="76">
        <f>SUM(Y1723:AA1723)</f>
        <v>4482908.009859751</v>
      </c>
      <c r="AC1723" s="43"/>
      <c r="AD1723" s="134" t="s">
        <v>256</v>
      </c>
      <c r="AE1723" s="102">
        <f>(AB1733)</f>
        <v>94283684.746978641</v>
      </c>
      <c r="AF1723" s="42"/>
    </row>
    <row r="1724" spans="9:32" ht="16.5" thickTop="1" thickBot="1" x14ac:dyDescent="0.3">
      <c r="I1724" s="43"/>
      <c r="J1724" s="100">
        <f t="shared" ref="J1724:L1724" si="1479">(J1602)</f>
        <v>4000</v>
      </c>
      <c r="K1724" s="100">
        <f t="shared" si="1479"/>
        <v>3000</v>
      </c>
      <c r="L1724" s="100">
        <f t="shared" si="1479"/>
        <v>1</v>
      </c>
      <c r="M1724" s="43"/>
      <c r="N1724" s="134" t="s">
        <v>76</v>
      </c>
      <c r="O1724" s="101">
        <f t="shared" ref="O1724:P1724" si="1480">(O1714)</f>
        <v>7713.7542391910365</v>
      </c>
      <c r="P1724" s="101">
        <f t="shared" si="1480"/>
        <v>2711.1045894881313</v>
      </c>
      <c r="Q1724" s="101">
        <f>(Q1714)</f>
        <v>1.0027296479657013</v>
      </c>
      <c r="R1724" s="43"/>
      <c r="S1724" s="43"/>
      <c r="T1724" s="62">
        <f t="shared" ref="T1724:T1732" si="1481">(O1694)</f>
        <v>0.20216989896848048</v>
      </c>
      <c r="U1724" s="62">
        <f t="shared" si="1477"/>
        <v>9.2151172067731449E-2</v>
      </c>
      <c r="V1724" s="62">
        <f t="shared" si="1478"/>
        <v>6.091162863784276E-2</v>
      </c>
      <c r="W1724" s="43"/>
      <c r="X1724" s="43"/>
      <c r="Y1724" s="74">
        <f>((J1724-O1723)^2 + (K1724-P1723)^2 + (L1724-Q1723)^2) * T1724</f>
        <v>1893914.5891626554</v>
      </c>
      <c r="Z1724" s="74">
        <f>((J1724 -O1724)^2 + (K1724 - P1724)^2 + (L1724 - Q1724)^2) * U1724</f>
        <v>1278637.2394856738</v>
      </c>
      <c r="AA1724" s="75">
        <f>((J1724 -O1725)^2 + (K1724 - P1725)^2 + (L1724 - Q1725)^2) * V1724</f>
        <v>1039556.0764907835</v>
      </c>
      <c r="AB1724" s="76">
        <f t="shared" ref="AB1724:AB1732" si="1482">SUM(Y1724:AA1724)</f>
        <v>4212107.9051391128</v>
      </c>
      <c r="AC1724" s="43"/>
      <c r="AD1724" s="134" t="s">
        <v>255</v>
      </c>
      <c r="AE1724" s="124">
        <f>(AE1722-AE1723)</f>
        <v>-198.47872643172741</v>
      </c>
      <c r="AF1724" s="42"/>
    </row>
    <row r="1725" spans="9:32" ht="16.5" thickTop="1" thickBot="1" x14ac:dyDescent="0.3">
      <c r="I1725" s="43"/>
      <c r="J1725" s="100">
        <f t="shared" ref="J1725:L1725" si="1483">(J1603)</f>
        <v>5000</v>
      </c>
      <c r="K1725" s="100">
        <f t="shared" si="1483"/>
        <v>2000</v>
      </c>
      <c r="L1725" s="100">
        <f t="shared" si="1483"/>
        <v>1</v>
      </c>
      <c r="M1725" s="43"/>
      <c r="N1725" s="134" t="s">
        <v>77</v>
      </c>
      <c r="O1725" s="101">
        <f t="shared" ref="O1725:Q1725" si="1484">(O1715)</f>
        <v>1.274831370604282</v>
      </c>
      <c r="P1725" s="101">
        <f t="shared" si="1484"/>
        <v>1962.2984419145769</v>
      </c>
      <c r="Q1725" s="101">
        <f t="shared" si="1484"/>
        <v>1.0626831121481952</v>
      </c>
      <c r="R1725" s="43"/>
      <c r="S1725" s="43"/>
      <c r="T1725" s="62">
        <f t="shared" si="1481"/>
        <v>0.22268081820881708</v>
      </c>
      <c r="U1725" s="62">
        <f t="shared" si="1477"/>
        <v>0.16129818554925449</v>
      </c>
      <c r="V1725" s="62">
        <f t="shared" si="1478"/>
        <v>1.5999685126730126E-2</v>
      </c>
      <c r="W1725" s="43"/>
      <c r="X1725" s="43"/>
      <c r="Y1725" s="74">
        <f>((J1725 - O1723)^2 + (K1725 - P1723)^2 + (L1725 -Q1723)^2) * T1725</f>
        <v>1491603.5454753805</v>
      </c>
      <c r="Z1725" s="74">
        <f>((J1725 -O1724)^2 + (K1725 - P1724)^2 + (L1725 - Q1724)^2) * U1725</f>
        <v>1269437.9806519144</v>
      </c>
      <c r="AA1725" s="75">
        <f>((J1725 -O1725)^2 + (K1725 - P1725)^2 + (L1725 - Q1725)^2) * V1725</f>
        <v>399810.92730068375</v>
      </c>
      <c r="AB1725" s="76">
        <f t="shared" si="1482"/>
        <v>3160852.4534279783</v>
      </c>
      <c r="AC1725" s="43"/>
      <c r="AD1725" s="43"/>
      <c r="AE1725" s="43"/>
      <c r="AF1725" s="43"/>
    </row>
    <row r="1726" spans="9:32" ht="16.5" thickTop="1" thickBot="1" x14ac:dyDescent="0.3">
      <c r="I1726" s="43"/>
      <c r="J1726" s="100">
        <f t="shared" ref="J1726:L1726" si="1485">(J1604)</f>
        <v>2000</v>
      </c>
      <c r="K1726" s="100">
        <f t="shared" si="1485"/>
        <v>1000</v>
      </c>
      <c r="L1726" s="100">
        <f t="shared" si="1485"/>
        <v>1</v>
      </c>
      <c r="M1726" s="43"/>
      <c r="N1726" s="43"/>
      <c r="O1726" s="55"/>
      <c r="P1726" s="55"/>
      <c r="Q1726" s="55"/>
      <c r="R1726" s="43"/>
      <c r="S1726" s="43"/>
      <c r="T1726" s="62">
        <f t="shared" si="1481"/>
        <v>0.36949043235777557</v>
      </c>
      <c r="U1726" s="62">
        <f t="shared" si="1477"/>
        <v>2.2706791446274049E-3</v>
      </c>
      <c r="V1726" s="62">
        <f t="shared" si="1478"/>
        <v>0.11867412461733885</v>
      </c>
      <c r="W1726" s="43"/>
      <c r="X1726" s="43"/>
      <c r="Y1726" s="74">
        <f>((J1726-O1723)^2 + (K1726-P1723)^2 + (L1726-Q1723)^2) * T1726</f>
        <v>1030381.7592158559</v>
      </c>
      <c r="Z1726" s="74">
        <f>((J1726 -O1724)^2 + (K1726 - P1724)^2 + (L1726 - Q1724)^2) * U1726</f>
        <v>80779.107257450916</v>
      </c>
      <c r="AA1726" s="75">
        <f>((J1726 -O1725)^2 + (K1726 - P1725)^2 + (L1726 - Q1725)^2) * V1726</f>
        <v>583985.94391748169</v>
      </c>
      <c r="AB1726" s="76">
        <f t="shared" si="1482"/>
        <v>1695146.8103907884</v>
      </c>
      <c r="AC1726" s="43"/>
      <c r="AD1726" s="43"/>
      <c r="AE1726" s="43"/>
      <c r="AF1726" s="43"/>
    </row>
    <row r="1727" spans="9:32" ht="16.5" thickTop="1" thickBot="1" x14ac:dyDescent="0.3">
      <c r="I1727" s="43"/>
      <c r="J1727" s="100">
        <f t="shared" ref="J1727:L1727" si="1486">(J1605)</f>
        <v>500</v>
      </c>
      <c r="K1727" s="100">
        <f t="shared" si="1486"/>
        <v>2000</v>
      </c>
      <c r="L1727" s="100">
        <f t="shared" si="1486"/>
        <v>1</v>
      </c>
      <c r="M1727" s="43"/>
      <c r="N1727" s="43"/>
      <c r="O1727" s="55"/>
      <c r="P1727" s="55"/>
      <c r="Q1727" s="55"/>
      <c r="R1727" s="43"/>
      <c r="S1727" s="43"/>
      <c r="T1727" s="62">
        <f t="shared" si="1481"/>
        <v>4.09531304354803E-4</v>
      </c>
      <c r="U1727" s="62">
        <f t="shared" si="1477"/>
        <v>2.1551052288575587E-5</v>
      </c>
      <c r="V1727" s="62">
        <f t="shared" si="1478"/>
        <v>0.95086059233738329</v>
      </c>
      <c r="W1727" s="43"/>
      <c r="X1727" s="43"/>
      <c r="Y1727" s="74">
        <f>((J1727 - O1723)^2 + (K1727 -P1723)^2 + (L1727 - Q1723)^2) * T1727</f>
        <v>4936.1524454200407</v>
      </c>
      <c r="Z1727" s="74">
        <f>((J1727 -O1724)^2 + (K1727 - P1724)^2 + (L1727 - Q1724)^2) * U1727</f>
        <v>1132.3767665185949</v>
      </c>
      <c r="AA1727" s="75">
        <f>((J1727 -O1725)^2 + (K1727 - P1725)^2 + (L1727 - Q1725)^AA2259) * V1727</f>
        <v>237857.01772701024</v>
      </c>
      <c r="AB1727" s="76">
        <f t="shared" si="1482"/>
        <v>243925.54693894889</v>
      </c>
      <c r="AC1727" s="43"/>
      <c r="AD1727" s="152" t="s">
        <v>84</v>
      </c>
      <c r="AE1727" s="153"/>
      <c r="AF1727" s="154"/>
    </row>
    <row r="1728" spans="9:32" ht="16.5" thickTop="1" thickBot="1" x14ac:dyDescent="0.3">
      <c r="I1728" s="43"/>
      <c r="J1728" s="100">
        <f t="shared" ref="J1728:L1728" si="1487">(J1606)</f>
        <v>8000</v>
      </c>
      <c r="K1728" s="100">
        <f t="shared" si="1487"/>
        <v>2000</v>
      </c>
      <c r="L1728" s="100">
        <f t="shared" si="1487"/>
        <v>1</v>
      </c>
      <c r="M1728" s="43"/>
      <c r="N1728" s="43"/>
      <c r="O1728" s="55"/>
      <c r="P1728" s="55"/>
      <c r="Q1728" s="55"/>
      <c r="R1728" s="43"/>
      <c r="S1728" s="43"/>
      <c r="T1728" s="62">
        <f t="shared" si="1481"/>
        <v>4.935014406909936E-4</v>
      </c>
      <c r="U1728" s="62">
        <f t="shared" si="1477"/>
        <v>0.93874163919134423</v>
      </c>
      <c r="V1728" s="62">
        <f t="shared" si="1478"/>
        <v>7.9179806345150287E-5</v>
      </c>
      <c r="W1728" s="43"/>
      <c r="X1728" s="43"/>
      <c r="Y1728" s="74">
        <f>((J1728-O1723)^2 + (K1728-P1723)^2 + (L1728-Q1723)^2) * T1728</f>
        <v>12647.720290877744</v>
      </c>
      <c r="Z1728" s="74">
        <f>((J1728 -O1724)^2 + (K1728 - P1724)^2 + (L1728 - Q1724)^2) * U1728</f>
        <v>551610.56958243647</v>
      </c>
      <c r="AA1728" s="75">
        <f>((J1728 -O1725)^2 + (K1728 - P1725)^2 + (L1728 - Q1725)^2) * V1728</f>
        <v>5066.0052274357704</v>
      </c>
      <c r="AB1728" s="76">
        <f t="shared" si="1482"/>
        <v>569324.29510074994</v>
      </c>
      <c r="AC1728" s="43"/>
      <c r="AD1728" s="152" t="s">
        <v>85</v>
      </c>
      <c r="AE1728" s="153"/>
      <c r="AF1728" s="154"/>
    </row>
    <row r="1729" spans="9:32" ht="16.5" thickTop="1" thickBot="1" x14ac:dyDescent="0.3">
      <c r="I1729" s="43"/>
      <c r="J1729" s="100">
        <f t="shared" ref="J1729:L1729" si="1488">(J1607)</f>
        <v>3000</v>
      </c>
      <c r="K1729" s="100">
        <f t="shared" si="1488"/>
        <v>2000</v>
      </c>
      <c r="L1729" s="100">
        <f t="shared" si="1488"/>
        <v>2</v>
      </c>
      <c r="M1729" s="43"/>
      <c r="N1729" s="43"/>
      <c r="O1729" s="55"/>
      <c r="P1729" s="55"/>
      <c r="Q1729" s="55"/>
      <c r="R1729" s="43"/>
      <c r="S1729" s="43"/>
      <c r="T1729" s="62">
        <f t="shared" si="1481"/>
        <v>0.37503088746351276</v>
      </c>
      <c r="U1729" s="62">
        <f t="shared" si="1477"/>
        <v>1.2078642589352409E-2</v>
      </c>
      <c r="V1729" s="62">
        <f t="shared" si="1478"/>
        <v>7.7116994155529819E-2</v>
      </c>
      <c r="W1729" s="43"/>
      <c r="X1729" s="43"/>
      <c r="Y1729" s="74">
        <f>((J1729 - O1723)^2 + (K1729 - P1723)^2 + (L1729 - Q1723)^2) * T1729</f>
        <v>1529487.9231255103</v>
      </c>
      <c r="Z1729" s="74">
        <f>((J1729 -O1724)^2 + (K1729 - P1724)^2 + (L1729 - Q1724)^2) * U1729</f>
        <v>274488.96173125569</v>
      </c>
      <c r="AA1729" s="75">
        <f>((J1729 -O1725)^2 + (K1729 - P1725)^2 + (L1729 - Q1725)^2) * V1729</f>
        <v>693572.88817440742</v>
      </c>
      <c r="AB1729" s="76">
        <f t="shared" si="1482"/>
        <v>2497549.7730311733</v>
      </c>
      <c r="AC1729" s="43"/>
      <c r="AD1729" s="43"/>
      <c r="AE1729" s="43"/>
      <c r="AF1729" s="43"/>
    </row>
    <row r="1730" spans="9:32" ht="16.5" thickTop="1" thickBot="1" x14ac:dyDescent="0.3">
      <c r="I1730" s="43"/>
      <c r="J1730" s="100">
        <f t="shared" ref="J1730:L1730" si="1489">(J1608)</f>
        <v>7000</v>
      </c>
      <c r="K1730" s="100">
        <f t="shared" si="1489"/>
        <v>3000</v>
      </c>
      <c r="L1730" s="100">
        <f t="shared" si="1489"/>
        <v>1</v>
      </c>
      <c r="M1730" s="43"/>
      <c r="N1730" s="43"/>
      <c r="O1730" s="55"/>
      <c r="P1730" s="55"/>
      <c r="Q1730" s="55"/>
      <c r="R1730" s="43"/>
      <c r="S1730" s="43"/>
      <c r="T1730" s="62">
        <f t="shared" si="1481"/>
        <v>6.5570395291021091E-4</v>
      </c>
      <c r="U1730" s="62">
        <f t="shared" si="1477"/>
        <v>0.92734465223731022</v>
      </c>
      <c r="V1730" s="62">
        <f t="shared" si="1478"/>
        <v>1.3009511952202603E-4</v>
      </c>
      <c r="W1730" s="43"/>
      <c r="X1730" s="43"/>
      <c r="Y1730" s="74">
        <f>((J1730-O1723)^2 + (K1730-P1723)^2 + (L1730-Q1723)^2) * T1730</f>
        <v>14620.939657877918</v>
      </c>
      <c r="Z1730" s="74">
        <f>((J1730 -O1724)^2 + (K1730 - P1724)^2 + (L1730 - Q1724)^2) * U1730</f>
        <v>549827.90438234236</v>
      </c>
      <c r="AA1730" s="75">
        <f>((J1730 -O1725)^2 + (K1730 - P1725)^2 + (L1730 - Q1725)^2) * V1730</f>
        <v>6512.4287928758486</v>
      </c>
      <c r="AB1730" s="76">
        <f t="shared" si="1482"/>
        <v>570961.2728330961</v>
      </c>
      <c r="AC1730" s="43"/>
      <c r="AD1730" s="43"/>
      <c r="AE1730" s="43"/>
      <c r="AF1730" s="43"/>
    </row>
    <row r="1731" spans="9:32" ht="15.6" customHeight="1" thickTop="1" thickBot="1" x14ac:dyDescent="0.3">
      <c r="I1731" s="43"/>
      <c r="J1731" s="100">
        <f t="shared" ref="J1731:L1731" si="1490">(J1609)</f>
        <v>7000</v>
      </c>
      <c r="K1731" s="100">
        <f t="shared" si="1490"/>
        <v>2000</v>
      </c>
      <c r="L1731" s="100">
        <f t="shared" si="1490"/>
        <v>1</v>
      </c>
      <c r="M1731" s="43"/>
      <c r="N1731" s="43"/>
      <c r="O1731" s="55"/>
      <c r="P1731" s="55"/>
      <c r="Q1731" s="55"/>
      <c r="R1731" s="43"/>
      <c r="S1731" s="43"/>
      <c r="T1731" s="62">
        <f t="shared" si="1481"/>
        <v>2.9493498083207484E-3</v>
      </c>
      <c r="U1731" s="62">
        <f t="shared" si="1477"/>
        <v>0.85838673999561443</v>
      </c>
      <c r="V1731" s="62">
        <f t="shared" si="1478"/>
        <v>3.6865741936948244E-4</v>
      </c>
      <c r="W1731" s="43"/>
      <c r="X1731" s="43"/>
      <c r="Y1731" s="74">
        <f>((J1731 - O1723)^2 + (K1731 - P1723)^2 + (L1731 - Q1723)^2) * T1731</f>
        <v>51078.283250714754</v>
      </c>
      <c r="Z1731" s="74">
        <f>((J1731 -O1724)^2 + (K1731 - P1724)^2 + (L1731 - Q1724)^2) * U1731</f>
        <v>871361.12780983362</v>
      </c>
      <c r="AA1731" s="75">
        <f>((J1731 -O1725)^2 + (K1731 - P1725)^2 + (L1731 - Q1725)^2) * V1731</f>
        <v>18058.158497502518</v>
      </c>
      <c r="AB1731" s="76">
        <f t="shared" si="1482"/>
        <v>940497.56955805095</v>
      </c>
      <c r="AC1731" s="43"/>
      <c r="AD1731" s="155" t="s">
        <v>86</v>
      </c>
      <c r="AE1731" s="155"/>
      <c r="AF1731" s="43"/>
    </row>
    <row r="1732" spans="9:32" ht="16.5" thickTop="1" thickBot="1" x14ac:dyDescent="0.3">
      <c r="I1732" s="43"/>
      <c r="J1732" s="100">
        <f t="shared" ref="J1732:L1732" si="1491">(J1610)</f>
        <v>10000</v>
      </c>
      <c r="K1732" s="100">
        <f t="shared" si="1491"/>
        <v>2000</v>
      </c>
      <c r="L1732" s="100">
        <f t="shared" si="1491"/>
        <v>1</v>
      </c>
      <c r="M1732" s="43"/>
      <c r="N1732" s="43"/>
      <c r="O1732" s="55"/>
      <c r="P1732" s="55"/>
      <c r="Q1732" s="55"/>
      <c r="R1732" s="43"/>
      <c r="S1732" s="43"/>
      <c r="T1732" s="62">
        <f t="shared" si="1481"/>
        <v>1.0205004222463242E-2</v>
      </c>
      <c r="U1732" s="62">
        <f t="shared" si="1477"/>
        <v>0.72288863688948424</v>
      </c>
      <c r="V1732" s="62">
        <f t="shared" si="1478"/>
        <v>2.3767184889885227E-3</v>
      </c>
      <c r="W1732" s="43"/>
      <c r="X1732" s="43"/>
      <c r="Y1732" s="74">
        <f>((J1732-O1723)^2 + (K1732-P1723)^2 + (L1732-Q1723)^2) * T1732</f>
        <v>492377.51855352701</v>
      </c>
      <c r="Z1732" s="74">
        <f t="shared" ref="Z1732" si="1492">((J1732 -O1733)^2 + (K1732 - P1733)^2 + (L1732 - Q1733)^2) * U1732</f>
        <v>75180418.959394991</v>
      </c>
      <c r="AA1732" s="75">
        <f>((J1732 -O1725)^2 + (K1732 - P1725)^2 + (L1732 - Q1725)^2) * V1732</f>
        <v>237614.63275048768</v>
      </c>
      <c r="AB1732" s="76">
        <f t="shared" si="1482"/>
        <v>75910411.110698998</v>
      </c>
      <c r="AC1732" s="43"/>
      <c r="AD1732" s="155"/>
      <c r="AE1732" s="155"/>
      <c r="AF1732" s="43"/>
    </row>
    <row r="1733" spans="9:32" ht="16.5" thickTop="1" thickBot="1" x14ac:dyDescent="0.3"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  <c r="AA1733" s="72" t="s">
        <v>55</v>
      </c>
      <c r="AB1733" s="73">
        <f>SUM(AB1723:AB1732)</f>
        <v>94283684.746978641</v>
      </c>
      <c r="AC1733" s="43"/>
      <c r="AD1733" s="155"/>
      <c r="AE1733" s="155"/>
      <c r="AF1733" s="43"/>
    </row>
    <row r="1734" spans="9:32" ht="15" customHeight="1" thickTop="1" x14ac:dyDescent="0.25">
      <c r="I1734" s="43"/>
      <c r="J1734" s="43"/>
      <c r="K1734" s="43"/>
      <c r="L1734" s="43"/>
      <c r="M1734" s="156" t="s">
        <v>78</v>
      </c>
      <c r="N1734" s="157"/>
      <c r="O1734" s="157"/>
      <c r="P1734" s="157"/>
      <c r="Q1734" s="157"/>
      <c r="R1734" s="157"/>
      <c r="S1734" s="157"/>
      <c r="T1734" s="158"/>
      <c r="U1734" s="43"/>
      <c r="V1734" s="43"/>
      <c r="W1734" s="43"/>
      <c r="X1734" s="43"/>
      <c r="Y1734" s="43"/>
      <c r="Z1734" s="43"/>
      <c r="AA1734" s="43"/>
      <c r="AB1734" s="43"/>
      <c r="AC1734" s="43"/>
      <c r="AD1734" s="162" t="s">
        <v>87</v>
      </c>
      <c r="AE1734" s="162"/>
      <c r="AF1734" s="43"/>
    </row>
    <row r="1735" spans="9:32" ht="15" customHeight="1" thickBot="1" x14ac:dyDescent="0.3">
      <c r="I1735" s="43"/>
      <c r="J1735" s="43"/>
      <c r="K1735" s="43"/>
      <c r="L1735" s="43"/>
      <c r="M1735" s="159"/>
      <c r="N1735" s="160"/>
      <c r="O1735" s="160"/>
      <c r="P1735" s="160"/>
      <c r="Q1735" s="160"/>
      <c r="R1735" s="160"/>
      <c r="S1735" s="160"/>
      <c r="T1735" s="161"/>
      <c r="U1735" s="43"/>
      <c r="V1735" s="43"/>
      <c r="W1735" s="43"/>
      <c r="X1735" s="43"/>
      <c r="Y1735" s="43"/>
      <c r="Z1735" s="43"/>
      <c r="AA1735" s="43"/>
      <c r="AB1735" s="43"/>
      <c r="AC1735" s="43"/>
      <c r="AD1735" s="155" t="s">
        <v>88</v>
      </c>
      <c r="AE1735" s="155"/>
      <c r="AF1735" s="43"/>
    </row>
    <row r="1736" spans="9:32" ht="15.75" thickTop="1" x14ac:dyDescent="0.25"/>
    <row r="1739" spans="9:32" x14ac:dyDescent="0.25">
      <c r="I1739" s="83" t="s">
        <v>251</v>
      </c>
      <c r="J1739" s="83"/>
      <c r="K1739" s="78"/>
      <c r="L1739" s="78"/>
      <c r="M1739" s="78"/>
      <c r="N1739" s="78"/>
      <c r="O1739" s="78"/>
      <c r="P1739" s="78"/>
      <c r="Q1739" s="78"/>
      <c r="R1739" s="78"/>
      <c r="S1739" s="78"/>
      <c r="T1739" s="78"/>
      <c r="U1739" s="78"/>
      <c r="V1739" s="78"/>
      <c r="W1739" s="78"/>
      <c r="X1739" s="78"/>
      <c r="Y1739" s="78"/>
      <c r="Z1739" s="78"/>
      <c r="AA1739" s="78"/>
    </row>
    <row r="1740" spans="9:32" x14ac:dyDescent="0.25">
      <c r="I1740" s="83" t="s">
        <v>79</v>
      </c>
      <c r="J1740" s="83"/>
      <c r="K1740" s="78"/>
      <c r="L1740" s="78"/>
      <c r="M1740" s="78"/>
      <c r="N1740" s="78"/>
      <c r="O1740" s="78"/>
      <c r="P1740" s="78"/>
      <c r="Q1740" s="78"/>
      <c r="R1740" s="78"/>
      <c r="S1740" s="78"/>
      <c r="T1740" s="78"/>
      <c r="U1740" s="78"/>
      <c r="V1740" s="78"/>
      <c r="W1740" s="78"/>
      <c r="X1740" s="78"/>
      <c r="Y1740" s="78"/>
      <c r="Z1740" s="78"/>
      <c r="AA1740" s="78"/>
    </row>
    <row r="1741" spans="9:32" x14ac:dyDescent="0.25">
      <c r="I1741" s="115" t="s">
        <v>276</v>
      </c>
      <c r="J1741" s="78"/>
      <c r="K1741" s="78"/>
      <c r="L1741" s="78"/>
      <c r="M1741" s="78"/>
      <c r="N1741" s="78"/>
      <c r="O1741" s="78"/>
      <c r="P1741" s="78"/>
      <c r="Q1741" s="78"/>
      <c r="R1741" s="78"/>
      <c r="S1741" s="78"/>
      <c r="T1741" s="78"/>
      <c r="U1741" s="78"/>
      <c r="V1741" s="78"/>
      <c r="W1741" s="78"/>
      <c r="X1741" s="78"/>
      <c r="Y1741" s="78"/>
      <c r="Z1741" s="78"/>
      <c r="AA1741" s="78"/>
    </row>
    <row r="1742" spans="9:32" x14ac:dyDescent="0.25">
      <c r="I1742" s="78"/>
      <c r="J1742" s="78"/>
      <c r="K1742" s="78"/>
      <c r="L1742" s="78"/>
      <c r="M1742" s="78"/>
      <c r="N1742" s="78"/>
      <c r="O1742" s="78"/>
      <c r="P1742" s="78"/>
      <c r="Q1742" s="78"/>
      <c r="R1742" s="78"/>
      <c r="S1742" s="78"/>
      <c r="T1742" s="78"/>
      <c r="U1742" s="78"/>
      <c r="V1742" s="78"/>
      <c r="W1742" s="78"/>
      <c r="X1742" s="78"/>
      <c r="Y1742" s="78"/>
      <c r="Z1742" s="78"/>
      <c r="AA1742" s="78"/>
    </row>
    <row r="1743" spans="9:32" x14ac:dyDescent="0.25">
      <c r="I1743" s="78"/>
      <c r="J1743" s="172" t="s">
        <v>47</v>
      </c>
      <c r="K1743" s="173"/>
      <c r="L1743" s="174"/>
      <c r="M1743" s="78"/>
      <c r="N1743" s="78"/>
      <c r="O1743" s="172" t="s">
        <v>72</v>
      </c>
      <c r="P1743" s="173"/>
      <c r="Q1743" s="174"/>
      <c r="R1743" s="78"/>
      <c r="S1743" s="78"/>
      <c r="T1743" s="172" t="s">
        <v>90</v>
      </c>
      <c r="U1743" s="173"/>
      <c r="V1743" s="174"/>
      <c r="W1743" s="88"/>
      <c r="X1743" s="78"/>
      <c r="Y1743" s="172" t="s">
        <v>92</v>
      </c>
      <c r="Z1743" s="173"/>
      <c r="AA1743" s="174"/>
    </row>
    <row r="1744" spans="9:32" x14ac:dyDescent="0.25">
      <c r="I1744" s="78"/>
      <c r="J1744" s="89" t="s">
        <v>48</v>
      </c>
      <c r="K1744" s="89" t="s">
        <v>49</v>
      </c>
      <c r="L1744" s="89" t="s">
        <v>50</v>
      </c>
      <c r="M1744" s="78"/>
      <c r="N1744" s="78"/>
      <c r="O1744" s="79"/>
      <c r="P1744" s="79"/>
      <c r="Q1744" s="79"/>
      <c r="R1744" s="78"/>
      <c r="S1744" s="78"/>
      <c r="T1744" s="136" t="s">
        <v>75</v>
      </c>
      <c r="U1744" s="136" t="s">
        <v>76</v>
      </c>
      <c r="V1744" s="136" t="s">
        <v>77</v>
      </c>
      <c r="W1744" s="136" t="s">
        <v>91</v>
      </c>
      <c r="X1744" s="78"/>
      <c r="Y1744" s="136" t="s">
        <v>93</v>
      </c>
      <c r="Z1744" s="136" t="s">
        <v>94</v>
      </c>
      <c r="AA1744" s="136" t="s">
        <v>95</v>
      </c>
    </row>
    <row r="1745" spans="9:27" x14ac:dyDescent="0.25">
      <c r="I1745" s="78"/>
      <c r="J1745" s="79">
        <f>(J1673)</f>
        <v>8000</v>
      </c>
      <c r="K1745" s="79">
        <f t="shared" ref="K1745:L1745" si="1493">(K1673)</f>
        <v>5000</v>
      </c>
      <c r="L1745" s="79">
        <f t="shared" si="1493"/>
        <v>1</v>
      </c>
      <c r="M1745" s="78"/>
      <c r="N1745" s="78"/>
      <c r="O1745" s="116">
        <f>(O1723)</f>
        <v>3344.9758127009509</v>
      </c>
      <c r="P1745" s="116">
        <f t="shared" ref="P1745:Q1745" si="1494">(P1723)</f>
        <v>10.204325558060459</v>
      </c>
      <c r="Q1745" s="116">
        <f t="shared" si="1494"/>
        <v>0.15369791598798571</v>
      </c>
      <c r="R1745" s="78"/>
      <c r="S1745" s="78"/>
      <c r="T1745" s="117">
        <f>((J1745-O1745)^2 + (K1745-P1745)^2 + (L1745-Q1745)^2) ^ (-1/(2-1))</f>
        <v>2.1474290911817796E-8</v>
      </c>
      <c r="U1745" s="117">
        <f>((J1745-O1746)^2 + (K1745-P1746)^2 + (L1745-Q1746)^2) ^ (-1/(2-1))</f>
        <v>1.8793534626793821E-7</v>
      </c>
      <c r="V1745" s="117">
        <f>((J1745-O1747)^2 + (K1745-P1747)^2 + (L1745-Q1747)^2) ^ (-1/(2-1))</f>
        <v>1.3659852046913789E-8</v>
      </c>
      <c r="W1745" s="117">
        <f>SUM(T1745:V1745)</f>
        <v>2.230694892266698E-7</v>
      </c>
      <c r="X1745" s="78"/>
      <c r="Y1745" s="122">
        <f>(T1745/W1745)</f>
        <v>9.6267270733725999E-2</v>
      </c>
      <c r="Z1745" s="122">
        <f>(U1745/W1745)</f>
        <v>0.84249686911225052</v>
      </c>
      <c r="AA1745" s="123">
        <f>(V1745/W1745)</f>
        <v>6.1235860154023436E-2</v>
      </c>
    </row>
    <row r="1746" spans="9:27" x14ac:dyDescent="0.25">
      <c r="I1746" s="78"/>
      <c r="J1746" s="79">
        <f t="shared" ref="J1746:L1746" si="1495">(J1674)</f>
        <v>4000</v>
      </c>
      <c r="K1746" s="79">
        <f t="shared" si="1495"/>
        <v>3000</v>
      </c>
      <c r="L1746" s="79">
        <f t="shared" si="1495"/>
        <v>1</v>
      </c>
      <c r="M1746" s="78"/>
      <c r="N1746" s="78"/>
      <c r="O1746" s="116">
        <f t="shared" ref="O1746:Q1746" si="1496">(O1724)</f>
        <v>7713.7542391910365</v>
      </c>
      <c r="P1746" s="116">
        <f t="shared" si="1496"/>
        <v>2711.1045894881313</v>
      </c>
      <c r="Q1746" s="116">
        <f t="shared" si="1496"/>
        <v>1.0027296479657013</v>
      </c>
      <c r="R1746" s="78"/>
      <c r="S1746" s="78"/>
      <c r="T1746" s="117">
        <f>((J1746-O1745)^2 + (K1746-P1745)^2 + (L1746-Q1745)^2) ^ (-1/(2-1))</f>
        <v>1.0674710471387445E-7</v>
      </c>
      <c r="U1746" s="117">
        <f>((J1746-O1746)^2 + (K1746-P1746)^2 + (L1746-Q1746)^2) ^ (-1/(2-1))</f>
        <v>7.2069832804806193E-8</v>
      </c>
      <c r="V1746" s="117">
        <f>((J1746-O1747)^2 + (K1746-P1747)^2 + (L1746-Q1747)^2) ^ (-1/(2-1))</f>
        <v>5.8593884462165228E-8</v>
      </c>
      <c r="W1746" s="117">
        <f t="shared" ref="W1746:W1754" si="1497">SUM(T1746:V1746)</f>
        <v>2.3741082198084586E-7</v>
      </c>
      <c r="X1746" s="78"/>
      <c r="Y1746" s="122">
        <f t="shared" ref="Y1746:Y1754" si="1498">(T1746/W1746)</f>
        <v>0.44963032360204175</v>
      </c>
      <c r="Z1746" s="122">
        <f t="shared" ref="Z1746:Z1754" si="1499">(U1746/W1746)</f>
        <v>0.3035659124697388</v>
      </c>
      <c r="AA1746" s="123">
        <f t="shared" ref="AA1746:AA1754" si="1500">(V1746/W1746)</f>
        <v>0.24680376392821951</v>
      </c>
    </row>
    <row r="1747" spans="9:27" x14ac:dyDescent="0.25">
      <c r="I1747" s="78"/>
      <c r="J1747" s="79">
        <f t="shared" ref="J1747:L1747" si="1501">(J1675)</f>
        <v>5000</v>
      </c>
      <c r="K1747" s="79">
        <f t="shared" si="1501"/>
        <v>2000</v>
      </c>
      <c r="L1747" s="79">
        <f t="shared" si="1501"/>
        <v>1</v>
      </c>
      <c r="M1747" s="78"/>
      <c r="N1747" s="78"/>
      <c r="O1747" s="116">
        <f t="shared" ref="O1747:Q1747" si="1502">(O1725)</f>
        <v>1.274831370604282</v>
      </c>
      <c r="P1747" s="116">
        <f t="shared" si="1502"/>
        <v>1962.2984419145769</v>
      </c>
      <c r="Q1747" s="116">
        <f t="shared" si="1502"/>
        <v>1.0626831121481952</v>
      </c>
      <c r="R1747" s="78"/>
      <c r="S1747" s="78"/>
      <c r="T1747" s="117">
        <f>((J1747-O1745)^2 + (K1747-P1745)^2 + (L1747-Q1745)^2) ^ (-1/(2-1))</f>
        <v>1.492895474030586E-7</v>
      </c>
      <c r="U1747" s="117">
        <f>((J1747-O1746)^2 + (K1747-P1746)^2 + (L1747-Q1746)^2) ^ (-1/(2-1))</f>
        <v>1.2706267498505166E-7</v>
      </c>
      <c r="V1747" s="117">
        <f>((J1747-O1747)^2 + (K1747-P1747)^2 + (L1747-Q1747)^2) ^ (-1/(2-1))</f>
        <v>4.0018128655841679E-8</v>
      </c>
      <c r="W1747" s="117">
        <f t="shared" si="1497"/>
        <v>3.1637035104395193E-7</v>
      </c>
      <c r="X1747" s="78"/>
      <c r="Y1747" s="122">
        <f t="shared" si="1498"/>
        <v>0.47188223204366725</v>
      </c>
      <c r="Z1747" s="122">
        <f t="shared" si="1499"/>
        <v>0.40162636784949363</v>
      </c>
      <c r="AA1747" s="123">
        <f t="shared" si="1500"/>
        <v>0.12649140010683915</v>
      </c>
    </row>
    <row r="1748" spans="9:27" x14ac:dyDescent="0.25">
      <c r="I1748" s="78"/>
      <c r="J1748" s="79">
        <f t="shared" ref="J1748:L1748" si="1503">(J1676)</f>
        <v>2000</v>
      </c>
      <c r="K1748" s="79">
        <f t="shared" si="1503"/>
        <v>1000</v>
      </c>
      <c r="L1748" s="79">
        <f t="shared" si="1503"/>
        <v>1</v>
      </c>
      <c r="M1748" s="78"/>
      <c r="N1748" s="78"/>
      <c r="O1748" s="81"/>
      <c r="P1748" s="81"/>
      <c r="Q1748" s="81"/>
      <c r="R1748" s="78"/>
      <c r="S1748" s="78"/>
      <c r="T1748" s="117">
        <f>((J1748-O1745)^2 + (K1748-P1745)^2 + (L1748-Q1745)^2) ^ (-1/(2-1))</f>
        <v>3.5859566520176583E-7</v>
      </c>
      <c r="U1748" s="117">
        <f>((J1748-O1746)^2 + (K1748-P1746)^2 + (L1748-Q1746)^2) ^ (-1/(2-1))</f>
        <v>2.8109733094604877E-8</v>
      </c>
      <c r="V1748" s="117">
        <f>((J1748-O1747)^2 + (K1748-P1747)^2 + (L1748-Q1747)^2) ^ (-1/(2-1))</f>
        <v>2.0321400857913065E-7</v>
      </c>
      <c r="W1748" s="117">
        <f t="shared" si="1497"/>
        <v>5.8991940687550135E-7</v>
      </c>
      <c r="X1748" s="78"/>
      <c r="Y1748" s="122">
        <f t="shared" si="1498"/>
        <v>0.60787229750765792</v>
      </c>
      <c r="Z1748" s="122">
        <f t="shared" si="1499"/>
        <v>4.765012435086282E-2</v>
      </c>
      <c r="AA1748" s="123">
        <f t="shared" si="1500"/>
        <v>0.34447757814147933</v>
      </c>
    </row>
    <row r="1749" spans="9:27" x14ac:dyDescent="0.25">
      <c r="I1749" s="78"/>
      <c r="J1749" s="79">
        <f t="shared" ref="J1749:L1749" si="1504">(J1677)</f>
        <v>500</v>
      </c>
      <c r="K1749" s="79">
        <f t="shared" si="1504"/>
        <v>2000</v>
      </c>
      <c r="L1749" s="79">
        <f t="shared" si="1504"/>
        <v>1</v>
      </c>
      <c r="M1749" s="78"/>
      <c r="N1749" s="78"/>
      <c r="O1749" s="78"/>
      <c r="P1749" s="78"/>
      <c r="Q1749" s="78"/>
      <c r="R1749" s="78"/>
      <c r="S1749" s="78"/>
      <c r="T1749" s="117">
        <f>((J1749-O1745)^2 + (K1749-P1745)^2 + (L1749-Q1745)^2) ^ (-1/(2-1))</f>
        <v>8.296569218294351E-8</v>
      </c>
      <c r="U1749" s="117">
        <f>((J1749-O1746)^2 + (K1749-P1746)^2 + (L1749-Q1746)^2) ^ (-1/(2-1))</f>
        <v>1.9031697687363048E-8</v>
      </c>
      <c r="V1749" s="117">
        <f>((J1749-O1747)^2 + (K1749-P1747)^2 + (L1749-Q1747)^2) ^ (-1/(2-1))</f>
        <v>3.9976301211432536E-6</v>
      </c>
      <c r="W1749" s="117">
        <f t="shared" si="1497"/>
        <v>4.0996275110135602E-6</v>
      </c>
      <c r="X1749" s="78"/>
      <c r="Y1749" s="122">
        <f t="shared" si="1498"/>
        <v>2.0237373263804571E-2</v>
      </c>
      <c r="Z1749" s="122">
        <f t="shared" si="1499"/>
        <v>4.6422992421225606E-3</v>
      </c>
      <c r="AA1749" s="123">
        <f t="shared" si="1500"/>
        <v>0.97512032749407285</v>
      </c>
    </row>
    <row r="1750" spans="9:27" x14ac:dyDescent="0.25">
      <c r="I1750" s="78"/>
      <c r="J1750" s="79">
        <f t="shared" ref="J1750:L1750" si="1505">(J1678)</f>
        <v>8000</v>
      </c>
      <c r="K1750" s="79">
        <f t="shared" si="1505"/>
        <v>2000</v>
      </c>
      <c r="L1750" s="79">
        <f t="shared" si="1505"/>
        <v>1</v>
      </c>
      <c r="M1750" s="78"/>
      <c r="N1750" s="78"/>
      <c r="O1750" s="78"/>
      <c r="P1750" s="78"/>
      <c r="Q1750" s="78"/>
      <c r="R1750" s="78"/>
      <c r="S1750" s="78"/>
      <c r="T1750" s="117">
        <f>((J1750-O1745)^2 + (K1750-P1745)^2 + (L1750-Q1745)^2) ^ (-1/(2-1))</f>
        <v>3.901900337303751E-8</v>
      </c>
      <c r="U1750" s="117">
        <f>((J1750-O1746)^2 + (K1750-P1746)^2 + (L1750-Q1746)^2) ^ (-1/(2-1))</f>
        <v>1.7018195280448704E-6</v>
      </c>
      <c r="V1750" s="117">
        <f>((J1750-O1747)^2 + (K1750-P1747)^2 + (L1750-Q1747)^2) ^ (-1/(2-1))</f>
        <v>1.562963376278004E-8</v>
      </c>
      <c r="W1750" s="117">
        <f t="shared" si="1497"/>
        <v>1.7564681651806879E-6</v>
      </c>
      <c r="X1750" s="78"/>
      <c r="Y1750" s="122">
        <f t="shared" si="1498"/>
        <v>2.2214466590701702E-2</v>
      </c>
      <c r="Z1750" s="122">
        <f t="shared" si="1499"/>
        <v>0.96888720318469546</v>
      </c>
      <c r="AA1750" s="123">
        <f t="shared" si="1500"/>
        <v>8.8983302246028583E-3</v>
      </c>
    </row>
    <row r="1751" spans="9:27" x14ac:dyDescent="0.25">
      <c r="I1751" s="78"/>
      <c r="J1751" s="79">
        <f t="shared" ref="J1751:L1751" si="1506">(J1679)</f>
        <v>3000</v>
      </c>
      <c r="K1751" s="79">
        <f t="shared" si="1506"/>
        <v>2000</v>
      </c>
      <c r="L1751" s="79">
        <f t="shared" si="1506"/>
        <v>2</v>
      </c>
      <c r="M1751" s="78"/>
      <c r="N1751" s="78"/>
      <c r="O1751" s="78"/>
      <c r="P1751" s="78"/>
      <c r="Q1751" s="78"/>
      <c r="R1751" s="78"/>
      <c r="S1751" s="78"/>
      <c r="T1751" s="117">
        <f>((J1751-O1745)^2 + (K1751-P1745)^2 + (L1751-Q1745)^2) ^ (-1/(2-1))</f>
        <v>2.4520029337475035E-7</v>
      </c>
      <c r="U1751" s="117">
        <f>((J1751-O1746)^2 + (K1751-P1746)^2 + (L1751-Q1746)^2) ^ (-1/(2-1))</f>
        <v>4.4004110450088926E-8</v>
      </c>
      <c r="V1751" s="117">
        <f>((J1751-O1747)^2 + (K1751-P1747)^2 + (L1751-Q1747)^2) ^ (-1/(2-1))</f>
        <v>1.111880171073495E-7</v>
      </c>
      <c r="W1751" s="117">
        <f t="shared" si="1497"/>
        <v>4.0039242093218876E-7</v>
      </c>
      <c r="X1751" s="78"/>
      <c r="Y1751" s="122">
        <f t="shared" si="1498"/>
        <v>0.61239993705145068</v>
      </c>
      <c r="Z1751" s="122">
        <f t="shared" si="1499"/>
        <v>0.10990245606457558</v>
      </c>
      <c r="AA1751" s="123">
        <f t="shared" si="1500"/>
        <v>0.27769760688397377</v>
      </c>
    </row>
    <row r="1752" spans="9:27" x14ac:dyDescent="0.25">
      <c r="I1752" s="78"/>
      <c r="J1752" s="79">
        <f t="shared" ref="J1752:L1752" si="1507">(J1680)</f>
        <v>7000</v>
      </c>
      <c r="K1752" s="79">
        <f t="shared" si="1507"/>
        <v>3000</v>
      </c>
      <c r="L1752" s="79">
        <f t="shared" si="1507"/>
        <v>1</v>
      </c>
      <c r="M1752" s="78"/>
      <c r="N1752" s="78"/>
      <c r="O1752" s="78"/>
      <c r="P1752" s="78"/>
      <c r="Q1752" s="78"/>
      <c r="R1752" s="78"/>
      <c r="S1752" s="78"/>
      <c r="T1752" s="117">
        <f>((J1752-O1745)^2 + (K1752-P1745)^2 + (L1752-Q1745)^2) ^ (-1/(2-1))</f>
        <v>4.4846909176381878E-8</v>
      </c>
      <c r="U1752" s="117">
        <f>((J1752-O1746)^2 + (K1752-P1746)^2 + (L1752-Q1746)^2) ^ (-1/(2-1))</f>
        <v>1.6866089277135854E-6</v>
      </c>
      <c r="V1752" s="117">
        <f>((J1752-O1747)^2 + (K1752-P1747)^2 + (L1752-Q1747)^2) ^ (-1/(2-1))</f>
        <v>1.9976436389498982E-8</v>
      </c>
      <c r="W1752" s="117">
        <f t="shared" si="1497"/>
        <v>1.7514322732794662E-6</v>
      </c>
      <c r="X1752" s="78"/>
      <c r="Y1752" s="122">
        <f t="shared" si="1498"/>
        <v>2.5605848345142325E-2</v>
      </c>
      <c r="Z1752" s="122">
        <f t="shared" si="1499"/>
        <v>0.9629883801076119</v>
      </c>
      <c r="AA1752" s="123">
        <f t="shared" si="1500"/>
        <v>1.140577154724581E-2</v>
      </c>
    </row>
    <row r="1753" spans="9:27" x14ac:dyDescent="0.25">
      <c r="I1753" s="78"/>
      <c r="J1753" s="79">
        <f t="shared" ref="J1753:L1753" si="1508">(J1681)</f>
        <v>7000</v>
      </c>
      <c r="K1753" s="79">
        <f t="shared" si="1508"/>
        <v>2000</v>
      </c>
      <c r="L1753" s="79">
        <f t="shared" si="1508"/>
        <v>1</v>
      </c>
      <c r="M1753" s="78"/>
      <c r="N1753" s="78"/>
      <c r="O1753" s="78"/>
      <c r="P1753" s="78"/>
      <c r="Q1753" s="78"/>
      <c r="R1753" s="78"/>
      <c r="S1753" s="78"/>
      <c r="T1753" s="117">
        <f>((J1753-O1745)^2 + (K1753-P1745)^2 + (L1753-Q1745)^2) ^ (-1/(2-1))</f>
        <v>5.7741756782310753E-8</v>
      </c>
      <c r="U1753" s="117">
        <f>((J1753-O1746)^2 + (K1753-P1746)^2 + (L1753-Q1746)^2) ^ (-1/(2-1))</f>
        <v>9.8511020586053652E-7</v>
      </c>
      <c r="V1753" s="117">
        <f>((J1753-O1747)^2 + (K1753-P1747)^2 + (L1753-Q1747)^2) ^ (-1/(2-1))</f>
        <v>2.0415006293164863E-8</v>
      </c>
      <c r="W1753" s="117">
        <f t="shared" si="1497"/>
        <v>1.0632669689360121E-6</v>
      </c>
      <c r="X1753" s="78"/>
      <c r="Y1753" s="122">
        <f t="shared" si="1498"/>
        <v>5.430598191166576E-2</v>
      </c>
      <c r="Z1753" s="122">
        <f t="shared" si="1499"/>
        <v>0.9264937542885533</v>
      </c>
      <c r="AA1753" s="123">
        <f t="shared" si="1500"/>
        <v>1.9200263799780886E-2</v>
      </c>
    </row>
    <row r="1754" spans="9:27" x14ac:dyDescent="0.25">
      <c r="I1754" s="78"/>
      <c r="J1754" s="79">
        <f t="shared" ref="J1754:L1754" si="1509">(J1682)</f>
        <v>10000</v>
      </c>
      <c r="K1754" s="79">
        <f t="shared" si="1509"/>
        <v>2000</v>
      </c>
      <c r="L1754" s="79">
        <f t="shared" si="1509"/>
        <v>1</v>
      </c>
      <c r="M1754" s="78"/>
      <c r="N1754" s="78"/>
      <c r="O1754" s="78"/>
      <c r="P1754" s="78"/>
      <c r="Q1754" s="78"/>
      <c r="R1754" s="78"/>
      <c r="S1754" s="78"/>
      <c r="T1754" s="117">
        <f>((J1754-O1745)^2 + (K1754-P1745)^2 + (L1754-Q1745)^2) ^ (-1/(2-1))</f>
        <v>2.0725975167271661E-8</v>
      </c>
      <c r="U1754" s="117">
        <f>((J1754-O1746)^2 + (K1754-P1746)^2 + (L1754-Q1746)^2) ^ (-1/(2-1))</f>
        <v>1.7444123892882296E-7</v>
      </c>
      <c r="V1754" s="117">
        <f>((J1754-O1747)^2 + (K1754-P1747)^2 + (L1754-Q1747)^2) ^ (-1/(2-1))</f>
        <v>1.0002407938757908E-8</v>
      </c>
      <c r="W1754" s="117">
        <f t="shared" si="1497"/>
        <v>2.0516962203485253E-7</v>
      </c>
      <c r="X1754" s="78"/>
      <c r="Y1754" s="122">
        <f t="shared" si="1498"/>
        <v>0.10101873250880632</v>
      </c>
      <c r="Z1754" s="122">
        <f t="shared" si="1499"/>
        <v>0.85022937215915095</v>
      </c>
      <c r="AA1754" s="123">
        <f t="shared" si="1500"/>
        <v>4.8751895332042779E-2</v>
      </c>
    </row>
    <row r="1755" spans="9:27" x14ac:dyDescent="0.25">
      <c r="I1755" s="78"/>
      <c r="J1755" s="78"/>
      <c r="K1755" s="78"/>
      <c r="L1755" s="78"/>
      <c r="M1755" s="78"/>
      <c r="N1755" s="78"/>
      <c r="O1755" s="78"/>
      <c r="P1755" s="78"/>
      <c r="Q1755" s="78"/>
      <c r="R1755" s="78"/>
      <c r="S1755" s="78"/>
      <c r="T1755" s="78"/>
      <c r="U1755" s="78"/>
      <c r="V1755" s="78"/>
      <c r="W1755" s="78"/>
      <c r="X1755" s="78"/>
      <c r="Y1755" s="78"/>
      <c r="Z1755" s="78"/>
      <c r="AA1755" s="78"/>
    </row>
    <row r="1756" spans="9:27" x14ac:dyDescent="0.25">
      <c r="I1756" s="78"/>
      <c r="J1756" s="78"/>
      <c r="K1756" s="78"/>
      <c r="L1756" s="78"/>
      <c r="M1756" s="78"/>
      <c r="N1756" s="175" t="s">
        <v>109</v>
      </c>
      <c r="O1756" s="176"/>
      <c r="P1756" s="176"/>
      <c r="Q1756" s="176"/>
      <c r="R1756" s="176"/>
      <c r="S1756" s="177"/>
      <c r="T1756" s="78"/>
      <c r="U1756" s="78"/>
      <c r="V1756" s="78"/>
      <c r="W1756" s="78"/>
      <c r="X1756" s="78"/>
      <c r="Y1756" s="78"/>
      <c r="Z1756" s="78"/>
      <c r="AA1756" s="78"/>
    </row>
    <row r="1757" spans="9:27" x14ac:dyDescent="0.25">
      <c r="I1757" s="78"/>
      <c r="J1757" s="78"/>
      <c r="K1757" s="78"/>
      <c r="L1757" s="78"/>
      <c r="M1757" s="78"/>
      <c r="N1757" s="178"/>
      <c r="O1757" s="179"/>
      <c r="P1757" s="179"/>
      <c r="Q1757" s="179"/>
      <c r="R1757" s="179"/>
      <c r="S1757" s="180"/>
      <c r="T1757" s="78"/>
      <c r="U1757" s="78"/>
      <c r="V1757" s="78"/>
      <c r="W1757" s="78"/>
      <c r="X1757" s="78"/>
      <c r="Y1757" s="78"/>
      <c r="Z1757" s="78"/>
      <c r="AA1757" s="78"/>
    </row>
    <row r="1761" spans="9:37" x14ac:dyDescent="0.25">
      <c r="I1761" s="118" t="s">
        <v>252</v>
      </c>
      <c r="J1761" s="90"/>
      <c r="K1761" s="90"/>
      <c r="L1761" s="90"/>
      <c r="M1761" s="90"/>
      <c r="N1761" s="90"/>
      <c r="O1761" s="90"/>
      <c r="P1761" s="90"/>
      <c r="Q1761" s="90"/>
      <c r="R1761" s="90"/>
      <c r="S1761" s="90"/>
      <c r="T1761" s="90"/>
      <c r="U1761" s="90"/>
      <c r="V1761" s="90"/>
      <c r="W1761" s="90"/>
      <c r="X1761" s="90"/>
      <c r="Y1761" s="90"/>
      <c r="Z1761" s="90"/>
      <c r="AA1761" s="90"/>
      <c r="AB1761" s="90"/>
      <c r="AC1761" s="90"/>
      <c r="AD1761" s="90"/>
      <c r="AE1761" s="90"/>
      <c r="AF1761" s="90"/>
      <c r="AG1761" s="90"/>
      <c r="AH1761" s="90"/>
      <c r="AI1761" s="90"/>
      <c r="AJ1761" s="90"/>
      <c r="AK1761" s="90"/>
    </row>
    <row r="1762" spans="9:37" x14ac:dyDescent="0.25">
      <c r="I1762" s="118" t="s">
        <v>276</v>
      </c>
      <c r="J1762" s="90"/>
      <c r="K1762" s="90"/>
      <c r="L1762" s="90"/>
      <c r="M1762" s="90"/>
      <c r="N1762" s="90"/>
      <c r="O1762" s="90"/>
      <c r="P1762" s="90"/>
      <c r="Q1762" s="90"/>
      <c r="R1762" s="90"/>
      <c r="S1762" s="90"/>
      <c r="T1762" s="90"/>
      <c r="U1762" s="90"/>
      <c r="V1762" s="90"/>
      <c r="W1762" s="90"/>
      <c r="X1762" s="90"/>
      <c r="Y1762" s="90"/>
      <c r="Z1762" s="90"/>
      <c r="AA1762" s="90"/>
      <c r="AB1762" s="90"/>
      <c r="AC1762" s="90"/>
      <c r="AD1762" s="90"/>
      <c r="AE1762" s="90"/>
      <c r="AF1762" s="90"/>
      <c r="AG1762" s="90"/>
      <c r="AH1762" s="90"/>
      <c r="AI1762" s="90"/>
      <c r="AJ1762" s="90"/>
      <c r="AK1762" s="90"/>
    </row>
    <row r="1763" spans="9:37" x14ac:dyDescent="0.25">
      <c r="I1763" s="90"/>
      <c r="J1763" s="181" t="s">
        <v>92</v>
      </c>
      <c r="K1763" s="182"/>
      <c r="L1763" s="183"/>
      <c r="M1763" s="90"/>
      <c r="N1763" s="91"/>
      <c r="O1763" s="163" t="s">
        <v>97</v>
      </c>
      <c r="P1763" s="164"/>
      <c r="Q1763" s="165"/>
      <c r="R1763" s="90"/>
      <c r="S1763" s="90"/>
      <c r="T1763" s="163" t="s">
        <v>47</v>
      </c>
      <c r="U1763" s="164"/>
      <c r="V1763" s="165"/>
      <c r="W1763" s="90"/>
      <c r="X1763" s="91"/>
      <c r="Y1763" s="163" t="s">
        <v>98</v>
      </c>
      <c r="Z1763" s="164"/>
      <c r="AA1763" s="165"/>
      <c r="AB1763" s="90"/>
      <c r="AC1763" s="91"/>
      <c r="AD1763" s="163" t="s">
        <v>98</v>
      </c>
      <c r="AE1763" s="164"/>
      <c r="AF1763" s="165"/>
      <c r="AG1763" s="90"/>
      <c r="AH1763" s="135"/>
      <c r="AI1763" s="163" t="s">
        <v>98</v>
      </c>
      <c r="AJ1763" s="164"/>
      <c r="AK1763" s="165"/>
    </row>
    <row r="1764" spans="9:37" x14ac:dyDescent="0.25">
      <c r="I1764" s="90"/>
      <c r="J1764" s="135" t="s">
        <v>257</v>
      </c>
      <c r="K1764" s="135" t="s">
        <v>258</v>
      </c>
      <c r="L1764" s="135" t="s">
        <v>259</v>
      </c>
      <c r="M1764" s="90"/>
      <c r="N1764" s="91"/>
      <c r="O1764" s="133" t="s">
        <v>38</v>
      </c>
      <c r="P1764" s="133" t="s">
        <v>39</v>
      </c>
      <c r="Q1764" s="133" t="s">
        <v>41</v>
      </c>
      <c r="R1764" s="90"/>
      <c r="S1764" s="90"/>
      <c r="T1764" s="106" t="s">
        <v>48</v>
      </c>
      <c r="U1764" s="106" t="s">
        <v>49</v>
      </c>
      <c r="V1764" s="106" t="s">
        <v>50</v>
      </c>
      <c r="W1764" s="90"/>
      <c r="X1764" s="133" t="s">
        <v>38</v>
      </c>
      <c r="Y1764" s="133" t="s">
        <v>99</v>
      </c>
      <c r="Z1764" s="133" t="s">
        <v>102</v>
      </c>
      <c r="AA1764" s="133" t="s">
        <v>103</v>
      </c>
      <c r="AB1764" s="90"/>
      <c r="AC1764" s="106" t="s">
        <v>39</v>
      </c>
      <c r="AD1764" s="106" t="s">
        <v>104</v>
      </c>
      <c r="AE1764" s="106" t="s">
        <v>100</v>
      </c>
      <c r="AF1764" s="106" t="s">
        <v>105</v>
      </c>
      <c r="AG1764" s="90"/>
      <c r="AH1764" s="106" t="s">
        <v>41</v>
      </c>
      <c r="AI1764" s="106" t="s">
        <v>106</v>
      </c>
      <c r="AJ1764" s="106" t="s">
        <v>107</v>
      </c>
      <c r="AK1764" s="106" t="s">
        <v>101</v>
      </c>
    </row>
    <row r="1765" spans="9:37" x14ac:dyDescent="0.25">
      <c r="I1765" s="90"/>
      <c r="J1765" s="94">
        <f>(Y1745)</f>
        <v>9.6267270733725999E-2</v>
      </c>
      <c r="K1765" s="94">
        <f t="shared" ref="K1765:K1774" si="1510">(Z1745)</f>
        <v>0.84249686911225052</v>
      </c>
      <c r="L1765" s="94">
        <f>(AA1745)</f>
        <v>6.1235860154023436E-2</v>
      </c>
      <c r="M1765" s="98"/>
      <c r="N1765" s="91"/>
      <c r="O1765" s="95">
        <f>(J1765^2)</f>
        <v>9.267387414520498E-3</v>
      </c>
      <c r="P1765" s="95">
        <f t="shared" ref="P1765:P1774" si="1511">(K1765^2)</f>
        <v>0.70980097446394463</v>
      </c>
      <c r="Q1765" s="95">
        <f t="shared" ref="Q1765:Q1774" si="1512">(L1765^2)</f>
        <v>3.7498305688031153E-3</v>
      </c>
      <c r="R1765" s="90"/>
      <c r="S1765" s="90"/>
      <c r="T1765" s="93">
        <f>(J1745)</f>
        <v>8000</v>
      </c>
      <c r="U1765" s="93">
        <f t="shared" ref="U1765:U1774" si="1513">(K1745)</f>
        <v>5000</v>
      </c>
      <c r="V1765" s="93">
        <f t="shared" ref="V1765:V1774" si="1514">(L1745)</f>
        <v>1</v>
      </c>
      <c r="W1765" s="90"/>
      <c r="X1765" s="95">
        <f>(O1765)</f>
        <v>9.267387414520498E-3</v>
      </c>
      <c r="Y1765" s="96">
        <f>(X1765*T1765)</f>
        <v>74.139099316163978</v>
      </c>
      <c r="Z1765" s="96">
        <f>(X1765*U1765)</f>
        <v>46.336937072602488</v>
      </c>
      <c r="AA1765" s="96">
        <f>(X1765*V1765)</f>
        <v>9.267387414520498E-3</v>
      </c>
      <c r="AB1765" s="90"/>
      <c r="AC1765" s="94">
        <f>(P1765)</f>
        <v>0.70980097446394463</v>
      </c>
      <c r="AD1765" s="97">
        <f>(AC1765*T1765)</f>
        <v>5678.4077957115569</v>
      </c>
      <c r="AE1765" s="97">
        <f>(AC1765*U1765)</f>
        <v>3549.0048723197233</v>
      </c>
      <c r="AF1765" s="97">
        <f>(AC1765*V1765)</f>
        <v>0.70980097446394463</v>
      </c>
      <c r="AG1765" s="90"/>
      <c r="AH1765" s="95">
        <f>(Q1765)</f>
        <v>3.7498305688031153E-3</v>
      </c>
      <c r="AI1765" s="95">
        <f>(AH1765*T1765)</f>
        <v>29.998644550424924</v>
      </c>
      <c r="AJ1765" s="95">
        <f>(AH1765*U1765)</f>
        <v>18.749152844015576</v>
      </c>
      <c r="AK1765" s="95">
        <f>(V1765*AH1765)</f>
        <v>3.7498305688031153E-3</v>
      </c>
    </row>
    <row r="1766" spans="9:37" x14ac:dyDescent="0.25">
      <c r="I1766" s="90"/>
      <c r="J1766" s="94">
        <f t="shared" ref="J1766:J1774" si="1515">(Y1746)</f>
        <v>0.44963032360204175</v>
      </c>
      <c r="K1766" s="94">
        <f t="shared" si="1510"/>
        <v>0.3035659124697388</v>
      </c>
      <c r="L1766" s="94">
        <f t="shared" ref="L1766:L1774" si="1516">(AA1746)</f>
        <v>0.24680376392821951</v>
      </c>
      <c r="M1766" s="98"/>
      <c r="N1766" s="91"/>
      <c r="O1766" s="95">
        <f t="shared" ref="O1766:O1774" si="1517">(J1766^2)</f>
        <v>0.20216742790247677</v>
      </c>
      <c r="P1766" s="95">
        <f t="shared" si="1511"/>
        <v>9.215226321358512E-2</v>
      </c>
      <c r="Q1766" s="95">
        <f t="shared" si="1512"/>
        <v>6.0912097889136305E-2</v>
      </c>
      <c r="R1766" s="90"/>
      <c r="S1766" s="90"/>
      <c r="T1766" s="93">
        <f t="shared" ref="T1766:T1774" si="1518">(J1746)</f>
        <v>4000</v>
      </c>
      <c r="U1766" s="93">
        <f t="shared" si="1513"/>
        <v>3000</v>
      </c>
      <c r="V1766" s="93">
        <f t="shared" si="1514"/>
        <v>1</v>
      </c>
      <c r="W1766" s="90"/>
      <c r="X1766" s="95">
        <f t="shared" ref="X1766:X1774" si="1519">(O1766)</f>
        <v>0.20216742790247677</v>
      </c>
      <c r="Y1766" s="96">
        <f t="shared" ref="Y1766:Y1774" si="1520">(X1766*T1766)</f>
        <v>808.66971160990704</v>
      </c>
      <c r="Z1766" s="96">
        <f t="shared" ref="Z1766:Z1774" si="1521">(X1766*U1766)</f>
        <v>606.50228370743037</v>
      </c>
      <c r="AA1766" s="96">
        <f t="shared" ref="AA1766:AA1774" si="1522">(X1766*V1766)</f>
        <v>0.20216742790247677</v>
      </c>
      <c r="AB1766" s="90"/>
      <c r="AC1766" s="94">
        <f t="shared" ref="AC1766:AC1774" si="1523">(P1766)</f>
        <v>9.215226321358512E-2</v>
      </c>
      <c r="AD1766" s="97">
        <f t="shared" ref="AD1766:AD1774" si="1524">(AC1766*T1766)</f>
        <v>368.60905285434046</v>
      </c>
      <c r="AE1766" s="97">
        <f t="shared" ref="AE1766:AE1774" si="1525">(AC1766*U1766)</f>
        <v>276.45678964075535</v>
      </c>
      <c r="AF1766" s="97">
        <f t="shared" ref="AF1766:AF1774" si="1526">(AC1766*V1766)</f>
        <v>9.215226321358512E-2</v>
      </c>
      <c r="AG1766" s="90"/>
      <c r="AH1766" s="95">
        <f t="shared" ref="AH1766:AH1774" si="1527">(Q1766)</f>
        <v>6.0912097889136305E-2</v>
      </c>
      <c r="AI1766" s="95">
        <f t="shared" ref="AI1766:AI1774" si="1528">(AH1766*T1766)</f>
        <v>243.64839155654522</v>
      </c>
      <c r="AJ1766" s="95">
        <f t="shared" ref="AJ1766:AJ1773" si="1529">(AH1766*U1766)</f>
        <v>182.73629366740892</v>
      </c>
      <c r="AK1766" s="95">
        <f t="shared" ref="AK1766:AK1774" si="1530">(V1766*AH1766)</f>
        <v>6.0912097889136305E-2</v>
      </c>
    </row>
    <row r="1767" spans="9:37" x14ac:dyDescent="0.25">
      <c r="I1767" s="90"/>
      <c r="J1767" s="94">
        <f t="shared" si="1515"/>
        <v>0.47188223204366725</v>
      </c>
      <c r="K1767" s="94">
        <f t="shared" si="1510"/>
        <v>0.40162636784949363</v>
      </c>
      <c r="L1767" s="94">
        <f t="shared" si="1516"/>
        <v>0.12649140010683915</v>
      </c>
      <c r="M1767" s="98"/>
      <c r="N1767" s="91"/>
      <c r="O1767" s="95">
        <f t="shared" si="1517"/>
        <v>0.22267284091851341</v>
      </c>
      <c r="P1767" s="95">
        <f t="shared" si="1511"/>
        <v>0.16130373935197675</v>
      </c>
      <c r="Q1767" s="95">
        <f t="shared" si="1512"/>
        <v>1.6000074300988466E-2</v>
      </c>
      <c r="R1767" s="90"/>
      <c r="S1767" s="90"/>
      <c r="T1767" s="93">
        <f t="shared" si="1518"/>
        <v>5000</v>
      </c>
      <c r="U1767" s="93">
        <f t="shared" si="1513"/>
        <v>2000</v>
      </c>
      <c r="V1767" s="93">
        <f t="shared" si="1514"/>
        <v>1</v>
      </c>
      <c r="W1767" s="90"/>
      <c r="X1767" s="95">
        <f t="shared" si="1519"/>
        <v>0.22267284091851341</v>
      </c>
      <c r="Y1767" s="96">
        <f t="shared" si="1520"/>
        <v>1113.3642045925671</v>
      </c>
      <c r="Z1767" s="96">
        <f t="shared" si="1521"/>
        <v>445.3456818370268</v>
      </c>
      <c r="AA1767" s="96">
        <f t="shared" si="1522"/>
        <v>0.22267284091851341</v>
      </c>
      <c r="AB1767" s="90"/>
      <c r="AC1767" s="94">
        <f t="shared" si="1523"/>
        <v>0.16130373935197675</v>
      </c>
      <c r="AD1767" s="97">
        <f t="shared" si="1524"/>
        <v>806.51869675988382</v>
      </c>
      <c r="AE1767" s="97">
        <f t="shared" si="1525"/>
        <v>322.60747870395352</v>
      </c>
      <c r="AF1767" s="97">
        <f t="shared" si="1526"/>
        <v>0.16130373935197675</v>
      </c>
      <c r="AG1767" s="90"/>
      <c r="AH1767" s="95">
        <f t="shared" si="1527"/>
        <v>1.6000074300988466E-2</v>
      </c>
      <c r="AI1767" s="95">
        <f t="shared" si="1528"/>
        <v>80.000371504942336</v>
      </c>
      <c r="AJ1767" s="95">
        <f t="shared" si="1529"/>
        <v>32.000148601976932</v>
      </c>
      <c r="AK1767" s="95">
        <f t="shared" si="1530"/>
        <v>1.6000074300988466E-2</v>
      </c>
    </row>
    <row r="1768" spans="9:37" x14ac:dyDescent="0.25">
      <c r="I1768" s="90"/>
      <c r="J1768" s="94">
        <f t="shared" si="1515"/>
        <v>0.60787229750765792</v>
      </c>
      <c r="K1768" s="94">
        <f t="shared" si="1510"/>
        <v>4.765012435086282E-2</v>
      </c>
      <c r="L1768" s="94">
        <f t="shared" si="1516"/>
        <v>0.34447757814147933</v>
      </c>
      <c r="M1768" s="98"/>
      <c r="N1768" s="91"/>
      <c r="O1768" s="95">
        <f t="shared" si="1517"/>
        <v>0.36950873007723856</v>
      </c>
      <c r="P1768" s="95">
        <f t="shared" si="1511"/>
        <v>2.2705343506526899E-3</v>
      </c>
      <c r="Q1768" s="95">
        <f t="shared" si="1512"/>
        <v>0.118664801842219</v>
      </c>
      <c r="R1768" s="90"/>
      <c r="S1768" s="90"/>
      <c r="T1768" s="93">
        <f t="shared" si="1518"/>
        <v>2000</v>
      </c>
      <c r="U1768" s="93">
        <f t="shared" si="1513"/>
        <v>1000</v>
      </c>
      <c r="V1768" s="93">
        <f t="shared" si="1514"/>
        <v>1</v>
      </c>
      <c r="W1768" s="90"/>
      <c r="X1768" s="95">
        <f t="shared" si="1519"/>
        <v>0.36950873007723856</v>
      </c>
      <c r="Y1768" s="96">
        <f t="shared" si="1520"/>
        <v>739.01746015447713</v>
      </c>
      <c r="Z1768" s="96">
        <f t="shared" si="1521"/>
        <v>369.50873007723857</v>
      </c>
      <c r="AA1768" s="96">
        <f t="shared" si="1522"/>
        <v>0.36950873007723856</v>
      </c>
      <c r="AB1768" s="90"/>
      <c r="AC1768" s="94">
        <f t="shared" si="1523"/>
        <v>2.2705343506526899E-3</v>
      </c>
      <c r="AD1768" s="97">
        <f t="shared" si="1524"/>
        <v>4.5410687013053801</v>
      </c>
      <c r="AE1768" s="97">
        <f t="shared" si="1525"/>
        <v>2.27053435065269</v>
      </c>
      <c r="AF1768" s="97">
        <f t="shared" si="1526"/>
        <v>2.2705343506526899E-3</v>
      </c>
      <c r="AG1768" s="90"/>
      <c r="AH1768" s="95">
        <f t="shared" si="1527"/>
        <v>0.118664801842219</v>
      </c>
      <c r="AI1768" s="95">
        <f t="shared" si="1528"/>
        <v>237.32960368443801</v>
      </c>
      <c r="AJ1768" s="95">
        <f t="shared" si="1529"/>
        <v>118.66480184221901</v>
      </c>
      <c r="AK1768" s="95">
        <f t="shared" si="1530"/>
        <v>0.118664801842219</v>
      </c>
    </row>
    <row r="1769" spans="9:37" x14ac:dyDescent="0.25">
      <c r="I1769" s="90"/>
      <c r="J1769" s="94">
        <f t="shared" si="1515"/>
        <v>2.0237373263804571E-2</v>
      </c>
      <c r="K1769" s="94">
        <f t="shared" si="1510"/>
        <v>4.6422992421225606E-3</v>
      </c>
      <c r="L1769" s="94">
        <f t="shared" si="1516"/>
        <v>0.97512032749407285</v>
      </c>
      <c r="M1769" s="98"/>
      <c r="N1769" s="91"/>
      <c r="O1769" s="95">
        <f t="shared" si="1517"/>
        <v>4.0955127661855209E-4</v>
      </c>
      <c r="P1769" s="95">
        <f t="shared" si="1511"/>
        <v>2.1550942253411701E-5</v>
      </c>
      <c r="Q1769" s="95">
        <f t="shared" si="1512"/>
        <v>0.95085965309214793</v>
      </c>
      <c r="R1769" s="90"/>
      <c r="S1769" s="90"/>
      <c r="T1769" s="93">
        <f t="shared" si="1518"/>
        <v>500</v>
      </c>
      <c r="U1769" s="93">
        <f t="shared" si="1513"/>
        <v>2000</v>
      </c>
      <c r="V1769" s="93">
        <f t="shared" si="1514"/>
        <v>1</v>
      </c>
      <c r="W1769" s="90"/>
      <c r="X1769" s="95">
        <f t="shared" si="1519"/>
        <v>4.0955127661855209E-4</v>
      </c>
      <c r="Y1769" s="96">
        <f t="shared" si="1520"/>
        <v>0.20477563830927603</v>
      </c>
      <c r="Z1769" s="96">
        <f t="shared" si="1521"/>
        <v>0.81910255323710413</v>
      </c>
      <c r="AA1769" s="96">
        <f t="shared" si="1522"/>
        <v>4.0955127661855209E-4</v>
      </c>
      <c r="AB1769" s="90"/>
      <c r="AC1769" s="94">
        <f t="shared" si="1523"/>
        <v>2.1550942253411701E-5</v>
      </c>
      <c r="AD1769" s="97">
        <f t="shared" si="1524"/>
        <v>1.0775471126705851E-2</v>
      </c>
      <c r="AE1769" s="97">
        <f t="shared" si="1525"/>
        <v>4.3101884506823403E-2</v>
      </c>
      <c r="AF1769" s="97">
        <f t="shared" si="1526"/>
        <v>2.1550942253411701E-5</v>
      </c>
      <c r="AG1769" s="90"/>
      <c r="AH1769" s="95">
        <f t="shared" si="1527"/>
        <v>0.95085965309214793</v>
      </c>
      <c r="AI1769" s="95">
        <f t="shared" si="1528"/>
        <v>475.42982654607397</v>
      </c>
      <c r="AJ1769" s="95">
        <f t="shared" si="1529"/>
        <v>1901.7193061842959</v>
      </c>
      <c r="AK1769" s="95">
        <f t="shared" si="1530"/>
        <v>0.95085965309214793</v>
      </c>
    </row>
    <row r="1770" spans="9:37" x14ac:dyDescent="0.25">
      <c r="I1770" s="90"/>
      <c r="J1770" s="94">
        <f t="shared" si="1515"/>
        <v>2.2214466590701702E-2</v>
      </c>
      <c r="K1770" s="94">
        <f t="shared" si="1510"/>
        <v>0.96888720318469546</v>
      </c>
      <c r="L1770" s="94">
        <f t="shared" si="1516"/>
        <v>8.8983302246028583E-3</v>
      </c>
      <c r="M1770" s="98"/>
      <c r="N1770" s="91"/>
      <c r="O1770" s="95">
        <f t="shared" si="1517"/>
        <v>4.9348252590940213E-4</v>
      </c>
      <c r="P1770" s="95">
        <f t="shared" si="1511"/>
        <v>0.9387424124950613</v>
      </c>
      <c r="Q1770" s="95">
        <f t="shared" si="1512"/>
        <v>7.9180280786080758E-5</v>
      </c>
      <c r="R1770" s="90"/>
      <c r="S1770" s="90"/>
      <c r="T1770" s="93">
        <f t="shared" si="1518"/>
        <v>8000</v>
      </c>
      <c r="U1770" s="93">
        <f t="shared" si="1513"/>
        <v>2000</v>
      </c>
      <c r="V1770" s="93">
        <f t="shared" si="1514"/>
        <v>1</v>
      </c>
      <c r="W1770" s="90"/>
      <c r="X1770" s="95">
        <f t="shared" si="1519"/>
        <v>4.9348252590940213E-4</v>
      </c>
      <c r="Y1770" s="96">
        <f t="shared" si="1520"/>
        <v>3.9478602072752169</v>
      </c>
      <c r="Z1770" s="96">
        <f t="shared" si="1521"/>
        <v>0.98696505181880423</v>
      </c>
      <c r="AA1770" s="96">
        <f t="shared" si="1522"/>
        <v>4.9348252590940213E-4</v>
      </c>
      <c r="AB1770" s="90"/>
      <c r="AC1770" s="94">
        <f t="shared" si="1523"/>
        <v>0.9387424124950613</v>
      </c>
      <c r="AD1770" s="97">
        <f t="shared" si="1524"/>
        <v>7509.9392999604906</v>
      </c>
      <c r="AE1770" s="97">
        <f t="shared" si="1525"/>
        <v>1877.4848249901227</v>
      </c>
      <c r="AF1770" s="97">
        <f t="shared" si="1526"/>
        <v>0.9387424124950613</v>
      </c>
      <c r="AG1770" s="90"/>
      <c r="AH1770" s="95">
        <f t="shared" si="1527"/>
        <v>7.9180280786080758E-5</v>
      </c>
      <c r="AI1770" s="95">
        <f t="shared" si="1528"/>
        <v>0.63344224628864609</v>
      </c>
      <c r="AJ1770" s="95">
        <f t="shared" si="1529"/>
        <v>0.15836056157216152</v>
      </c>
      <c r="AK1770" s="95">
        <f t="shared" si="1530"/>
        <v>7.9180280786080758E-5</v>
      </c>
    </row>
    <row r="1771" spans="9:37" x14ac:dyDescent="0.25">
      <c r="I1771" s="90"/>
      <c r="J1771" s="94">
        <f t="shared" si="1515"/>
        <v>0.61239993705145068</v>
      </c>
      <c r="K1771" s="94">
        <f t="shared" si="1510"/>
        <v>0.10990245606457558</v>
      </c>
      <c r="L1771" s="94">
        <f t="shared" si="1516"/>
        <v>0.27769760688397377</v>
      </c>
      <c r="M1771" s="98"/>
      <c r="N1771" s="91"/>
      <c r="O1771" s="95">
        <f t="shared" si="1517"/>
        <v>0.37503368290062078</v>
      </c>
      <c r="P1771" s="95">
        <f t="shared" si="1511"/>
        <v>1.2078549849025965E-2</v>
      </c>
      <c r="Q1771" s="95">
        <f t="shared" si="1512"/>
        <v>7.7115960869086037E-2</v>
      </c>
      <c r="R1771" s="90"/>
      <c r="S1771" s="90"/>
      <c r="T1771" s="93">
        <f t="shared" si="1518"/>
        <v>3000</v>
      </c>
      <c r="U1771" s="93">
        <f t="shared" si="1513"/>
        <v>2000</v>
      </c>
      <c r="V1771" s="93">
        <f t="shared" si="1514"/>
        <v>2</v>
      </c>
      <c r="W1771" s="90"/>
      <c r="X1771" s="95">
        <f t="shared" si="1519"/>
        <v>0.37503368290062078</v>
      </c>
      <c r="Y1771" s="96">
        <f t="shared" si="1520"/>
        <v>1125.1010487018623</v>
      </c>
      <c r="Z1771" s="96">
        <f t="shared" si="1521"/>
        <v>750.06736580124152</v>
      </c>
      <c r="AA1771" s="96">
        <f t="shared" si="1522"/>
        <v>0.75006736580124156</v>
      </c>
      <c r="AB1771" s="90"/>
      <c r="AC1771" s="94">
        <f t="shared" si="1523"/>
        <v>1.2078549849025965E-2</v>
      </c>
      <c r="AD1771" s="97">
        <f t="shared" si="1524"/>
        <v>36.235649547077898</v>
      </c>
      <c r="AE1771" s="97">
        <f t="shared" si="1525"/>
        <v>24.15709969805193</v>
      </c>
      <c r="AF1771" s="97">
        <f t="shared" si="1526"/>
        <v>2.415709969805193E-2</v>
      </c>
      <c r="AG1771" s="90"/>
      <c r="AH1771" s="95">
        <f t="shared" si="1527"/>
        <v>7.7115960869086037E-2</v>
      </c>
      <c r="AI1771" s="95">
        <f t="shared" si="1528"/>
        <v>231.3478826072581</v>
      </c>
      <c r="AJ1771" s="95">
        <f t="shared" si="1529"/>
        <v>154.23192173817208</v>
      </c>
      <c r="AK1771" s="95">
        <f t="shared" si="1530"/>
        <v>0.15423192173817207</v>
      </c>
    </row>
    <row r="1772" spans="9:37" x14ac:dyDescent="0.25">
      <c r="I1772" s="90"/>
      <c r="J1772" s="94">
        <f t="shared" si="1515"/>
        <v>2.5605848345142325E-2</v>
      </c>
      <c r="K1772" s="94">
        <f t="shared" si="1510"/>
        <v>0.9629883801076119</v>
      </c>
      <c r="L1772" s="94">
        <f t="shared" si="1516"/>
        <v>1.140577154724581E-2</v>
      </c>
      <c r="M1772" s="98"/>
      <c r="N1772" s="91"/>
      <c r="O1772" s="95">
        <f t="shared" si="1517"/>
        <v>6.5565946947442793E-4</v>
      </c>
      <c r="P1772" s="95">
        <f t="shared" si="1511"/>
        <v>0.92734662022228243</v>
      </c>
      <c r="Q1772" s="95">
        <f t="shared" si="1512"/>
        <v>1.3009162458796206E-4</v>
      </c>
      <c r="R1772" s="90"/>
      <c r="S1772" s="90"/>
      <c r="T1772" s="93">
        <f t="shared" si="1518"/>
        <v>7000</v>
      </c>
      <c r="U1772" s="93">
        <f t="shared" si="1513"/>
        <v>3000</v>
      </c>
      <c r="V1772" s="93">
        <f t="shared" si="1514"/>
        <v>1</v>
      </c>
      <c r="W1772" s="90"/>
      <c r="X1772" s="95">
        <f t="shared" si="1519"/>
        <v>6.5565946947442793E-4</v>
      </c>
      <c r="Y1772" s="96">
        <f t="shared" si="1520"/>
        <v>4.5896162863209957</v>
      </c>
      <c r="Z1772" s="96">
        <f t="shared" si="1521"/>
        <v>1.9669784084232838</v>
      </c>
      <c r="AA1772" s="96">
        <f t="shared" si="1522"/>
        <v>6.5565946947442793E-4</v>
      </c>
      <c r="AB1772" s="90"/>
      <c r="AC1772" s="94">
        <f t="shared" si="1523"/>
        <v>0.92734662022228243</v>
      </c>
      <c r="AD1772" s="97">
        <f t="shared" si="1524"/>
        <v>6491.4263415559772</v>
      </c>
      <c r="AE1772" s="97">
        <f t="shared" si="1525"/>
        <v>2782.0398606668473</v>
      </c>
      <c r="AF1772" s="97">
        <f t="shared" si="1526"/>
        <v>0.92734662022228243</v>
      </c>
      <c r="AG1772" s="90"/>
      <c r="AH1772" s="95">
        <f t="shared" si="1527"/>
        <v>1.3009162458796206E-4</v>
      </c>
      <c r="AI1772" s="95">
        <f t="shared" si="1528"/>
        <v>0.91064137211573448</v>
      </c>
      <c r="AJ1772" s="95">
        <f t="shared" si="1529"/>
        <v>0.3902748737638862</v>
      </c>
      <c r="AK1772" s="95">
        <f t="shared" si="1530"/>
        <v>1.3009162458796206E-4</v>
      </c>
    </row>
    <row r="1773" spans="9:37" x14ac:dyDescent="0.25">
      <c r="I1773" s="90"/>
      <c r="J1773" s="94">
        <f t="shared" si="1515"/>
        <v>5.430598191166576E-2</v>
      </c>
      <c r="K1773" s="94">
        <f t="shared" si="1510"/>
        <v>0.9264937542885533</v>
      </c>
      <c r="L1773" s="94">
        <f t="shared" si="1516"/>
        <v>1.9200263799780886E-2</v>
      </c>
      <c r="M1773" s="98"/>
      <c r="N1773" s="91"/>
      <c r="O1773" s="95">
        <f t="shared" si="1517"/>
        <v>2.9491396713901686E-3</v>
      </c>
      <c r="P1773" s="95">
        <f t="shared" si="1511"/>
        <v>0.85839067673569813</v>
      </c>
      <c r="Q1773" s="95">
        <f t="shared" si="1512"/>
        <v>3.6865012998117636E-4</v>
      </c>
      <c r="R1773" s="90"/>
      <c r="S1773" s="90"/>
      <c r="T1773" s="93">
        <f t="shared" si="1518"/>
        <v>7000</v>
      </c>
      <c r="U1773" s="93">
        <f t="shared" si="1513"/>
        <v>2000</v>
      </c>
      <c r="V1773" s="93">
        <f t="shared" si="1514"/>
        <v>1</v>
      </c>
      <c r="W1773" s="90"/>
      <c r="X1773" s="95">
        <f t="shared" si="1519"/>
        <v>2.9491396713901686E-3</v>
      </c>
      <c r="Y1773" s="96">
        <f t="shared" si="1520"/>
        <v>20.643977699731181</v>
      </c>
      <c r="Z1773" s="96">
        <f t="shared" si="1521"/>
        <v>5.8982793427803371</v>
      </c>
      <c r="AA1773" s="96">
        <f t="shared" si="1522"/>
        <v>2.9491396713901686E-3</v>
      </c>
      <c r="AB1773" s="90"/>
      <c r="AC1773" s="94">
        <f t="shared" si="1523"/>
        <v>0.85839067673569813</v>
      </c>
      <c r="AD1773" s="97">
        <f t="shared" si="1524"/>
        <v>6008.7347371498872</v>
      </c>
      <c r="AE1773" s="97">
        <f t="shared" si="1525"/>
        <v>1716.7813534713962</v>
      </c>
      <c r="AF1773" s="97">
        <f t="shared" si="1526"/>
        <v>0.85839067673569813</v>
      </c>
      <c r="AG1773" s="90"/>
      <c r="AH1773" s="95">
        <f t="shared" si="1527"/>
        <v>3.6865012998117636E-4</v>
      </c>
      <c r="AI1773" s="95">
        <f t="shared" si="1528"/>
        <v>2.5805509098682347</v>
      </c>
      <c r="AJ1773" s="95">
        <f t="shared" si="1529"/>
        <v>0.73730025996235271</v>
      </c>
      <c r="AK1773" s="95">
        <f t="shared" si="1530"/>
        <v>3.6865012998117636E-4</v>
      </c>
    </row>
    <row r="1774" spans="9:37" x14ac:dyDescent="0.25">
      <c r="I1774" s="90"/>
      <c r="J1774" s="94">
        <f t="shared" si="1515"/>
        <v>0.10101873250880632</v>
      </c>
      <c r="K1774" s="94">
        <f t="shared" si="1510"/>
        <v>0.85022937215915095</v>
      </c>
      <c r="L1774" s="94">
        <f t="shared" si="1516"/>
        <v>4.8751895332042779E-2</v>
      </c>
      <c r="M1774" s="98"/>
      <c r="N1774" s="91"/>
      <c r="O1774" s="95">
        <f t="shared" si="1517"/>
        <v>1.0204784317685763E-2</v>
      </c>
      <c r="P1774" s="95">
        <f t="shared" si="1511"/>
        <v>0.72288998528214399</v>
      </c>
      <c r="Q1774" s="95">
        <f t="shared" si="1512"/>
        <v>2.3767472984664545E-3</v>
      </c>
      <c r="R1774" s="90"/>
      <c r="S1774" s="90"/>
      <c r="T1774" s="93">
        <f t="shared" si="1518"/>
        <v>10000</v>
      </c>
      <c r="U1774" s="93">
        <f t="shared" si="1513"/>
        <v>2000</v>
      </c>
      <c r="V1774" s="93">
        <f t="shared" si="1514"/>
        <v>1</v>
      </c>
      <c r="W1774" s="90"/>
      <c r="X1774" s="95">
        <f t="shared" si="1519"/>
        <v>1.0204784317685763E-2</v>
      </c>
      <c r="Y1774" s="96">
        <f t="shared" si="1520"/>
        <v>102.04784317685763</v>
      </c>
      <c r="Z1774" s="96">
        <f t="shared" si="1521"/>
        <v>20.409568635371524</v>
      </c>
      <c r="AA1774" s="96">
        <f t="shared" si="1522"/>
        <v>1.0204784317685763E-2</v>
      </c>
      <c r="AB1774" s="90"/>
      <c r="AC1774" s="94">
        <f t="shared" si="1523"/>
        <v>0.72288998528214399</v>
      </c>
      <c r="AD1774" s="97">
        <f t="shared" si="1524"/>
        <v>7228.8998528214397</v>
      </c>
      <c r="AE1774" s="97">
        <f t="shared" si="1525"/>
        <v>1445.7799705642881</v>
      </c>
      <c r="AF1774" s="97">
        <f t="shared" si="1526"/>
        <v>0.72288998528214399</v>
      </c>
      <c r="AG1774" s="90"/>
      <c r="AH1774" s="95">
        <f t="shared" si="1527"/>
        <v>2.3767472984664545E-3</v>
      </c>
      <c r="AI1774" s="95">
        <f t="shared" si="1528"/>
        <v>23.767472984664543</v>
      </c>
      <c r="AJ1774" s="95">
        <f>(AH1774*U1774)</f>
        <v>4.7534945969329092</v>
      </c>
      <c r="AK1774" s="95">
        <f t="shared" si="1530"/>
        <v>2.3767472984664545E-3</v>
      </c>
    </row>
    <row r="1775" spans="9:37" x14ac:dyDescent="0.25">
      <c r="I1775" s="90"/>
      <c r="J1775" s="98"/>
      <c r="K1775" s="90"/>
      <c r="L1775" s="90"/>
      <c r="M1775" s="90"/>
      <c r="N1775" s="112" t="s">
        <v>55</v>
      </c>
      <c r="O1775" s="105">
        <f>SUM(O1765:O1774)</f>
        <v>1.1933626864744482</v>
      </c>
      <c r="P1775" s="105">
        <f t="shared" ref="P1775:Q1775" si="1531">SUM(P1765:P1774)</f>
        <v>4.424997306906624</v>
      </c>
      <c r="Q1775" s="105">
        <f t="shared" si="1531"/>
        <v>1.2302570878962023</v>
      </c>
      <c r="R1775" s="90"/>
      <c r="S1775" s="90"/>
      <c r="T1775" s="90"/>
      <c r="U1775" s="90"/>
      <c r="V1775" s="90"/>
      <c r="W1775" s="90"/>
      <c r="X1775" s="133" t="s">
        <v>55</v>
      </c>
      <c r="Y1775" s="104">
        <f>SUM(Y1765:Y1774)</f>
        <v>3991.7255973834722</v>
      </c>
      <c r="Z1775" s="104">
        <f t="shared" ref="Z1775" si="1532">SUM(Z1765:Z1774)</f>
        <v>2247.8418924871708</v>
      </c>
      <c r="AA1775" s="104">
        <f>SUM(AA1765:AA1774)</f>
        <v>1.5683963693750691</v>
      </c>
      <c r="AB1775" s="99"/>
      <c r="AC1775" s="133" t="s">
        <v>55</v>
      </c>
      <c r="AD1775" s="104">
        <f>SUM(AD1765:AD1774)</f>
        <v>34133.323270533088</v>
      </c>
      <c r="AE1775" s="104">
        <f t="shared" ref="AE1775:AF1775" si="1533">SUM(AE1765:AE1774)</f>
        <v>11996.625886290298</v>
      </c>
      <c r="AF1775" s="104">
        <f t="shared" si="1533"/>
        <v>4.4370758567556505</v>
      </c>
      <c r="AG1775" s="99"/>
      <c r="AH1775" s="133" t="s">
        <v>55</v>
      </c>
      <c r="AI1775" s="105">
        <f>SUM(AI1765:AI1774)</f>
        <v>1325.6468279626197</v>
      </c>
      <c r="AJ1775" s="105">
        <f t="shared" ref="AJ1775:AK1775" si="1534">SUM(AJ1765:AJ1774)</f>
        <v>2414.1410551703189</v>
      </c>
      <c r="AK1775" s="105">
        <f t="shared" si="1534"/>
        <v>1.3073730487652881</v>
      </c>
    </row>
    <row r="1779" spans="9:17" x14ac:dyDescent="0.25">
      <c r="I1779" s="113" t="s">
        <v>253</v>
      </c>
      <c r="J1779" s="107"/>
      <c r="K1779" s="107"/>
      <c r="L1779" s="107"/>
      <c r="M1779" s="107"/>
      <c r="N1779" s="107"/>
      <c r="O1779" s="107"/>
      <c r="P1779" s="107"/>
      <c r="Q1779" s="107"/>
    </row>
    <row r="1780" spans="9:17" x14ac:dyDescent="0.25">
      <c r="I1780" s="113" t="s">
        <v>276</v>
      </c>
      <c r="J1780" s="107"/>
      <c r="K1780" s="107"/>
      <c r="L1780" s="166" t="s">
        <v>69</v>
      </c>
      <c r="M1780" s="166"/>
      <c r="N1780" s="166"/>
      <c r="O1780" s="107"/>
      <c r="P1780" s="107"/>
      <c r="Q1780" s="107"/>
    </row>
    <row r="1781" spans="9:17" x14ac:dyDescent="0.25">
      <c r="I1781" s="107"/>
      <c r="J1781" s="107"/>
      <c r="K1781" s="107"/>
      <c r="L1781" s="107"/>
      <c r="M1781" s="107"/>
      <c r="N1781" s="107"/>
      <c r="O1781" s="107"/>
      <c r="P1781" s="107"/>
      <c r="Q1781" s="107"/>
    </row>
    <row r="1782" spans="9:17" x14ac:dyDescent="0.25">
      <c r="I1782" s="108"/>
      <c r="J1782" s="167" t="s">
        <v>68</v>
      </c>
      <c r="K1782" s="168"/>
      <c r="L1782" s="169"/>
      <c r="M1782" s="107"/>
      <c r="N1782" s="108"/>
      <c r="O1782" s="167" t="s">
        <v>72</v>
      </c>
      <c r="P1782" s="168"/>
      <c r="Q1782" s="169"/>
    </row>
    <row r="1783" spans="9:17" x14ac:dyDescent="0.25">
      <c r="I1783" s="108"/>
      <c r="J1783" s="108" t="s">
        <v>38</v>
      </c>
      <c r="K1783" s="108" t="s">
        <v>39</v>
      </c>
      <c r="L1783" s="108" t="s">
        <v>41</v>
      </c>
      <c r="M1783" s="107"/>
      <c r="N1783" s="170" t="s">
        <v>64</v>
      </c>
      <c r="O1783" s="170" t="s">
        <v>38</v>
      </c>
      <c r="P1783" s="170" t="s">
        <v>39</v>
      </c>
      <c r="Q1783" s="170" t="s">
        <v>41</v>
      </c>
    </row>
    <row r="1784" spans="9:17" x14ac:dyDescent="0.25">
      <c r="I1784" s="108" t="s">
        <v>64</v>
      </c>
      <c r="J1784" s="109">
        <f>(O1775)</f>
        <v>1.1933626864744482</v>
      </c>
      <c r="K1784" s="109">
        <f t="shared" ref="K1784" si="1535">(P1775)</f>
        <v>4.424997306906624</v>
      </c>
      <c r="L1784" s="109">
        <f t="shared" ref="L1784" si="1536">(Q1775)</f>
        <v>1.2302570878962023</v>
      </c>
      <c r="M1784" s="107"/>
      <c r="N1784" s="171"/>
      <c r="O1784" s="171"/>
      <c r="P1784" s="171"/>
      <c r="Q1784" s="171"/>
    </row>
    <row r="1785" spans="9:17" x14ac:dyDescent="0.25">
      <c r="I1785" s="108" t="s">
        <v>65</v>
      </c>
      <c r="J1785" s="110">
        <f>(Y1775)</f>
        <v>3991.7255973834722</v>
      </c>
      <c r="K1785" s="110">
        <f>(AD1775)</f>
        <v>34133.323270533088</v>
      </c>
      <c r="L1785" s="110">
        <f>(AA1775)</f>
        <v>1.5683963693750691</v>
      </c>
      <c r="M1785" s="107"/>
      <c r="N1785" s="109">
        <f>(J1784)</f>
        <v>1.1933626864744482</v>
      </c>
      <c r="O1785" s="67">
        <f>(J1785/N1785)</f>
        <v>3344.9391728312107</v>
      </c>
      <c r="P1785" s="67">
        <f t="shared" ref="P1785" si="1537">(K1785/O1785)</f>
        <v>10.204467557370286</v>
      </c>
      <c r="Q1785" s="67">
        <f t="shared" ref="Q1785" si="1538">(L1785/P1785)</f>
        <v>0.1536970312813899</v>
      </c>
    </row>
    <row r="1786" spans="9:17" x14ac:dyDescent="0.25">
      <c r="I1786" s="108" t="s">
        <v>66</v>
      </c>
      <c r="J1786" s="110">
        <f>(Z1775)</f>
        <v>2247.8418924871708</v>
      </c>
      <c r="K1786" s="110">
        <f>(AE1775)</f>
        <v>11996.625886290298</v>
      </c>
      <c r="L1786" s="109">
        <f>(AJ1775)</f>
        <v>2414.1410551703189</v>
      </c>
      <c r="M1786" s="107"/>
      <c r="N1786" s="109">
        <f>(K1784)</f>
        <v>4.424997306906624</v>
      </c>
      <c r="O1786" s="67">
        <f>(K1785/N1786)</f>
        <v>7713.7500665270727</v>
      </c>
      <c r="P1786" s="68">
        <f>(K1786/N1786)</f>
        <v>2711.1035452079768</v>
      </c>
      <c r="Q1786" s="68">
        <f>(K1787/N1786)</f>
        <v>1.0027296174463596</v>
      </c>
    </row>
    <row r="1787" spans="9:17" x14ac:dyDescent="0.25">
      <c r="I1787" s="108" t="s">
        <v>67</v>
      </c>
      <c r="J1787" s="110">
        <f>(AA1775)</f>
        <v>1.5683963693750691</v>
      </c>
      <c r="K1787" s="110">
        <f>(AF1775)</f>
        <v>4.4370758567556505</v>
      </c>
      <c r="L1787" s="109">
        <f>(AK1775)</f>
        <v>1.3073730487652881</v>
      </c>
      <c r="M1787" s="107"/>
      <c r="N1787" s="109">
        <f>(L1784)</f>
        <v>1.2302570878962023</v>
      </c>
      <c r="O1787" s="67">
        <f>(L1785/N1787)</f>
        <v>1.2748525367629469</v>
      </c>
      <c r="P1787" s="68">
        <f>(L1786/N1787)</f>
        <v>1962.3061544791537</v>
      </c>
      <c r="Q1787" s="68">
        <f>(L1787/N1787)</f>
        <v>1.0626828015280594</v>
      </c>
    </row>
    <row r="1788" spans="9:17" x14ac:dyDescent="0.25">
      <c r="I1788" s="111"/>
      <c r="J1788" s="111"/>
      <c r="K1788" s="111"/>
      <c r="L1788" s="111"/>
      <c r="M1788" s="107"/>
      <c r="N1788" s="107"/>
      <c r="O1788" s="107"/>
      <c r="P1788" s="107"/>
      <c r="Q1788" s="107"/>
    </row>
    <row r="1792" spans="9:17" x14ac:dyDescent="0.25">
      <c r="I1792" s="114" t="s">
        <v>254</v>
      </c>
    </row>
    <row r="1793" spans="9:32" x14ac:dyDescent="0.25">
      <c r="I1793" s="114" t="s">
        <v>276</v>
      </c>
      <c r="J1793" s="152" t="s">
        <v>47</v>
      </c>
      <c r="K1793" s="153"/>
      <c r="L1793" s="154"/>
      <c r="M1793" s="43"/>
      <c r="N1793" s="43"/>
      <c r="O1793" s="152" t="s">
        <v>72</v>
      </c>
      <c r="P1793" s="153"/>
      <c r="Q1793" s="154"/>
      <c r="R1793" s="43"/>
      <c r="S1793" s="43"/>
      <c r="T1793" s="152" t="s">
        <v>73</v>
      </c>
      <c r="U1793" s="153"/>
      <c r="V1793" s="154"/>
      <c r="W1793" s="43"/>
      <c r="X1793" s="43"/>
      <c r="Y1793" s="152" t="s">
        <v>74</v>
      </c>
      <c r="Z1793" s="153"/>
      <c r="AA1793" s="154"/>
      <c r="AB1793" s="55"/>
      <c r="AC1793" s="43"/>
      <c r="AD1793" s="152" t="s">
        <v>80</v>
      </c>
      <c r="AE1793" s="154"/>
      <c r="AF1793" s="59"/>
    </row>
    <row r="1794" spans="9:32" ht="15.75" thickBot="1" x14ac:dyDescent="0.3">
      <c r="I1794" s="43"/>
      <c r="J1794" s="44" t="s">
        <v>48</v>
      </c>
      <c r="K1794" s="44" t="s">
        <v>49</v>
      </c>
      <c r="L1794" s="44" t="s">
        <v>50</v>
      </c>
      <c r="M1794" s="43"/>
      <c r="N1794" s="43"/>
      <c r="O1794" s="43"/>
      <c r="P1794" s="43"/>
      <c r="Q1794" s="43"/>
      <c r="R1794" s="43"/>
      <c r="S1794" s="43"/>
      <c r="T1794" s="44" t="s">
        <v>38</v>
      </c>
      <c r="U1794" s="44" t="s">
        <v>39</v>
      </c>
      <c r="V1794" s="44" t="s">
        <v>41</v>
      </c>
      <c r="W1794" s="43"/>
      <c r="X1794" s="43"/>
      <c r="Y1794" s="134" t="s">
        <v>75</v>
      </c>
      <c r="Z1794" s="134" t="s">
        <v>76</v>
      </c>
      <c r="AA1794" s="134" t="s">
        <v>77</v>
      </c>
      <c r="AB1794" s="61" t="s">
        <v>55</v>
      </c>
      <c r="AC1794" s="43"/>
      <c r="AD1794" s="134" t="s">
        <v>256</v>
      </c>
      <c r="AE1794" s="58">
        <f>(AE1723)</f>
        <v>94283684.746978641</v>
      </c>
      <c r="AF1794" s="42"/>
    </row>
    <row r="1795" spans="9:32" ht="16.5" thickTop="1" thickBot="1" x14ac:dyDescent="0.3">
      <c r="I1795" s="43"/>
      <c r="J1795" s="100">
        <f>(J1673)</f>
        <v>8000</v>
      </c>
      <c r="K1795" s="100">
        <f t="shared" ref="K1795:L1795" si="1539">(K1673)</f>
        <v>5000</v>
      </c>
      <c r="L1795" s="100">
        <f t="shared" si="1539"/>
        <v>1</v>
      </c>
      <c r="M1795" s="43"/>
      <c r="N1795" s="134" t="s">
        <v>75</v>
      </c>
      <c r="O1795" s="101">
        <f>(O1785)</f>
        <v>3344.9391728312107</v>
      </c>
      <c r="P1795" s="101">
        <f t="shared" ref="P1795:Q1795" si="1540">(P1785)</f>
        <v>10.204467557370286</v>
      </c>
      <c r="Q1795" s="101">
        <f t="shared" si="1540"/>
        <v>0.1536970312813899</v>
      </c>
      <c r="R1795" s="43"/>
      <c r="S1795" s="43"/>
      <c r="T1795" s="62">
        <f>(O1765)</f>
        <v>9.267387414520498E-3</v>
      </c>
      <c r="U1795" s="62">
        <f t="shared" ref="U1795:U1804" si="1541">(P1765)</f>
        <v>0.70980097446394463</v>
      </c>
      <c r="V1795" s="62">
        <f t="shared" ref="V1795:V1804" si="1542">(Q1765)</f>
        <v>3.7498305688031153E-3</v>
      </c>
      <c r="W1795" s="43"/>
      <c r="X1795" s="43"/>
      <c r="Y1795" s="74">
        <f>((J1795 - O1795)^2 + (K1795 - P1795)^2 + (L1795 - Q1795)^2) * T1795</f>
        <v>431560.46721667133</v>
      </c>
      <c r="Z1795" s="74">
        <f>((J1795 -O1796)^2 + (K1795 - P1796)^2 + (L1795 - Q1796)^2) * U1795</f>
        <v>3776841.0515859164</v>
      </c>
      <c r="AA1795" s="75">
        <f>((J1795 -O1797)^2 + (K1795 - P1797)^2 + (L1795 - Q1797)^2) * V1795</f>
        <v>274514.55099742993</v>
      </c>
      <c r="AB1795" s="76">
        <f>SUM(Y1795:AA1795)</f>
        <v>4482916.0698000174</v>
      </c>
      <c r="AC1795" s="43"/>
      <c r="AD1795" s="134" t="s">
        <v>277</v>
      </c>
      <c r="AE1795" s="102">
        <f>(AB1805)</f>
        <v>94283803.835630193</v>
      </c>
      <c r="AF1795" s="42"/>
    </row>
    <row r="1796" spans="9:32" ht="16.5" thickTop="1" thickBot="1" x14ac:dyDescent="0.3">
      <c r="I1796" s="43"/>
      <c r="J1796" s="100">
        <f t="shared" ref="J1796:L1796" si="1543">(J1674)</f>
        <v>4000</v>
      </c>
      <c r="K1796" s="100">
        <f t="shared" si="1543"/>
        <v>3000</v>
      </c>
      <c r="L1796" s="100">
        <f t="shared" si="1543"/>
        <v>1</v>
      </c>
      <c r="M1796" s="43"/>
      <c r="N1796" s="134" t="s">
        <v>76</v>
      </c>
      <c r="O1796" s="101">
        <f t="shared" ref="O1796:P1796" si="1544">(O1786)</f>
        <v>7713.7500665270727</v>
      </c>
      <c r="P1796" s="101">
        <f t="shared" si="1544"/>
        <v>2711.1035452079768</v>
      </c>
      <c r="Q1796" s="101">
        <f>(Q1786)</f>
        <v>1.0027296174463596</v>
      </c>
      <c r="R1796" s="43"/>
      <c r="S1796" s="43"/>
      <c r="T1796" s="62">
        <f t="shared" ref="T1796:T1804" si="1545">(O1766)</f>
        <v>0.20216742790247677</v>
      </c>
      <c r="U1796" s="62">
        <f t="shared" si="1541"/>
        <v>9.215226321358512E-2</v>
      </c>
      <c r="V1796" s="62">
        <f t="shared" si="1542"/>
        <v>6.0912097889136305E-2</v>
      </c>
      <c r="W1796" s="43"/>
      <c r="X1796" s="43"/>
      <c r="Y1796" s="74">
        <f>((J1796-O1795)^2 + (K1796-P1795)^2 + (L1796-Q1795)^2) * T1796</f>
        <v>1893900.9730242144</v>
      </c>
      <c r="Z1796" s="74">
        <f>((J1796 -O1796)^2 + (K1796 - P1796)^2 + (L1796 - Q1796)^2) * U1796</f>
        <v>1278649.579180178</v>
      </c>
      <c r="AA1796" s="75">
        <f>((J1796 -O1797)^2 + (K1796 - P1797)^2 + (L1796 - Q1797)^2) * V1796</f>
        <v>1039563.0997200295</v>
      </c>
      <c r="AB1796" s="76">
        <f t="shared" ref="AB1796:AB1804" si="1546">SUM(Y1796:AA1796)</f>
        <v>4212113.651924422</v>
      </c>
      <c r="AC1796" s="43"/>
      <c r="AD1796" s="134" t="s">
        <v>278</v>
      </c>
      <c r="AE1796" s="124">
        <f>(AE1794-AE1795)</f>
        <v>-119.08865155279636</v>
      </c>
      <c r="AF1796" s="42"/>
    </row>
    <row r="1797" spans="9:32" ht="16.5" thickTop="1" thickBot="1" x14ac:dyDescent="0.3">
      <c r="I1797" s="43"/>
      <c r="J1797" s="100">
        <f t="shared" ref="J1797:L1797" si="1547">(J1675)</f>
        <v>5000</v>
      </c>
      <c r="K1797" s="100">
        <f t="shared" si="1547"/>
        <v>2000</v>
      </c>
      <c r="L1797" s="100">
        <f t="shared" si="1547"/>
        <v>1</v>
      </c>
      <c r="M1797" s="43"/>
      <c r="N1797" s="134" t="s">
        <v>77</v>
      </c>
      <c r="O1797" s="101">
        <f t="shared" ref="O1797:Q1797" si="1548">(O1787)</f>
        <v>1.2748525367629469</v>
      </c>
      <c r="P1797" s="101">
        <f t="shared" si="1548"/>
        <v>1962.3061544791537</v>
      </c>
      <c r="Q1797" s="101">
        <f t="shared" si="1548"/>
        <v>1.0626828015280594</v>
      </c>
      <c r="R1797" s="43"/>
      <c r="S1797" s="43"/>
      <c r="T1797" s="62">
        <f t="shared" si="1545"/>
        <v>0.22267284091851341</v>
      </c>
      <c r="U1797" s="62">
        <f t="shared" si="1541"/>
        <v>0.16130373935197675</v>
      </c>
      <c r="V1797" s="62">
        <f t="shared" si="1542"/>
        <v>1.6000074300988466E-2</v>
      </c>
      <c r="W1797" s="43"/>
      <c r="X1797" s="43"/>
      <c r="Y1797" s="74">
        <f>((J1797 - O1795)^2 + (K1797 - P1795)^2 + (L1797 -Q1795)^2) * T1797</f>
        <v>1491576.9906245784</v>
      </c>
      <c r="Z1797" s="74">
        <f>((J1797 -O1796)^2 + (K1797 - P1796)^2 + (L1797 - Q1796)^2) * U1797</f>
        <v>1269477.7971754409</v>
      </c>
      <c r="AA1797" s="75">
        <f>((J1797 -O1797)^2 + (K1797 - P1797)^2 + (L1797 - Q1797)^2) * V1797</f>
        <v>399820.63955998368</v>
      </c>
      <c r="AB1797" s="76">
        <f t="shared" si="1546"/>
        <v>3160875.4273600033</v>
      </c>
      <c r="AC1797" s="43"/>
      <c r="AD1797" s="43"/>
      <c r="AE1797" s="43"/>
      <c r="AF1797" s="43"/>
    </row>
    <row r="1798" spans="9:32" ht="16.5" thickTop="1" thickBot="1" x14ac:dyDescent="0.3">
      <c r="I1798" s="43"/>
      <c r="J1798" s="100">
        <f t="shared" ref="J1798:L1798" si="1549">(J1676)</f>
        <v>2000</v>
      </c>
      <c r="K1798" s="100">
        <f t="shared" si="1549"/>
        <v>1000</v>
      </c>
      <c r="L1798" s="100">
        <f t="shared" si="1549"/>
        <v>1</v>
      </c>
      <c r="M1798" s="43"/>
      <c r="N1798" s="43"/>
      <c r="O1798" s="55"/>
      <c r="P1798" s="55"/>
      <c r="Q1798" s="55"/>
      <c r="R1798" s="43"/>
      <c r="S1798" s="43"/>
      <c r="T1798" s="62">
        <f t="shared" si="1545"/>
        <v>0.36950873007723856</v>
      </c>
      <c r="U1798" s="62">
        <f t="shared" si="1541"/>
        <v>2.2705343506526899E-3</v>
      </c>
      <c r="V1798" s="62">
        <f t="shared" si="1542"/>
        <v>0.118664801842219</v>
      </c>
      <c r="W1798" s="43"/>
      <c r="X1798" s="43"/>
      <c r="Y1798" s="74">
        <f>((J1798-O1795)^2 + (K1798-P1795)^2 + (L1798-Q1795)^2) * T1798</f>
        <v>1030396.2633036514</v>
      </c>
      <c r="Z1798" s="74">
        <f>((J1798 -O1796)^2 + (K1798 - P1796)^2 + (L1798 - Q1796)^2) * U1798</f>
        <v>80773.839850636185</v>
      </c>
      <c r="AA1798" s="75">
        <f>((J1798 -O1797)^2 + (K1798 - P1797)^2 + (L1798 - Q1797)^2) * V1798</f>
        <v>583941.81865835073</v>
      </c>
      <c r="AB1798" s="76">
        <f t="shared" si="1546"/>
        <v>1695111.9218126382</v>
      </c>
      <c r="AC1798" s="43"/>
      <c r="AD1798" s="43"/>
      <c r="AE1798" s="43"/>
      <c r="AF1798" s="43"/>
    </row>
    <row r="1799" spans="9:32" ht="16.5" thickTop="1" thickBot="1" x14ac:dyDescent="0.3">
      <c r="I1799" s="43"/>
      <c r="J1799" s="100">
        <f t="shared" ref="J1799:L1799" si="1550">(J1677)</f>
        <v>500</v>
      </c>
      <c r="K1799" s="100">
        <f t="shared" si="1550"/>
        <v>2000</v>
      </c>
      <c r="L1799" s="100">
        <f t="shared" si="1550"/>
        <v>1</v>
      </c>
      <c r="M1799" s="43"/>
      <c r="N1799" s="43"/>
      <c r="O1799" s="55"/>
      <c r="P1799" s="55"/>
      <c r="Q1799" s="55"/>
      <c r="R1799" s="43"/>
      <c r="S1799" s="43"/>
      <c r="T1799" s="62">
        <f t="shared" si="1545"/>
        <v>4.0955127661855209E-4</v>
      </c>
      <c r="U1799" s="62">
        <f t="shared" si="1541"/>
        <v>2.1550942253411701E-5</v>
      </c>
      <c r="V1799" s="62">
        <f t="shared" si="1542"/>
        <v>0.95085965309214793</v>
      </c>
      <c r="W1799" s="43"/>
      <c r="X1799" s="43"/>
      <c r="Y1799" s="74">
        <f>((J1799 - O1795)^2 + (K1799 -P1795)^2 + (L1799 - Q1795)^2) * T1799</f>
        <v>4936.3075608458503</v>
      </c>
      <c r="Z1799" s="74">
        <f>((J1799 -O1796)^2 + (K1799 - P1796)^2 + (L1799 - Q1796)^2) * U1799</f>
        <v>1132.3696554416238</v>
      </c>
      <c r="AA1799" s="75">
        <f>((J1799 -O1797)^2 + (K1799 - P1797)^2 + (L1799 - Q1797)^AA2331) * V1799</f>
        <v>237856.20978362911</v>
      </c>
      <c r="AB1799" s="76">
        <f t="shared" si="1546"/>
        <v>243924.88699991658</v>
      </c>
      <c r="AC1799" s="43"/>
      <c r="AD1799" s="152" t="s">
        <v>84</v>
      </c>
      <c r="AE1799" s="153"/>
      <c r="AF1799" s="154"/>
    </row>
    <row r="1800" spans="9:32" ht="16.5" thickTop="1" thickBot="1" x14ac:dyDescent="0.3">
      <c r="I1800" s="43"/>
      <c r="J1800" s="100">
        <f t="shared" ref="J1800:L1800" si="1551">(J1678)</f>
        <v>8000</v>
      </c>
      <c r="K1800" s="100">
        <f t="shared" si="1551"/>
        <v>2000</v>
      </c>
      <c r="L1800" s="100">
        <f t="shared" si="1551"/>
        <v>1</v>
      </c>
      <c r="M1800" s="43"/>
      <c r="N1800" s="43"/>
      <c r="O1800" s="55"/>
      <c r="P1800" s="55"/>
      <c r="Q1800" s="55"/>
      <c r="R1800" s="43"/>
      <c r="S1800" s="43"/>
      <c r="T1800" s="62">
        <f t="shared" si="1545"/>
        <v>4.9348252590940213E-4</v>
      </c>
      <c r="U1800" s="62">
        <f t="shared" si="1541"/>
        <v>0.9387424124950613</v>
      </c>
      <c r="V1800" s="62">
        <f t="shared" si="1542"/>
        <v>7.9180280786080758E-5</v>
      </c>
      <c r="W1800" s="43"/>
      <c r="X1800" s="43"/>
      <c r="Y1800" s="74">
        <f>((J1800-O1795)^2 + (K1800-P1795)^2 + (L1800-Q1795)^2) * T1800</f>
        <v>12647.403590726657</v>
      </c>
      <c r="Z1800" s="74">
        <f>((J1800 -O1796)^2 + (K1800 - P1796)^2 + (L1800 - Q1796)^2) * U1800</f>
        <v>551611.87227372872</v>
      </c>
      <c r="AA1800" s="75">
        <f>((J1800 -O1797)^2 + (K1800 - P1797)^2 + (L1800 - Q1797)^2) * V1800</f>
        <v>5066.0355097996489</v>
      </c>
      <c r="AB1800" s="76">
        <f t="shared" si="1546"/>
        <v>569325.31137425499</v>
      </c>
      <c r="AC1800" s="43"/>
      <c r="AD1800" s="152" t="s">
        <v>85</v>
      </c>
      <c r="AE1800" s="153"/>
      <c r="AF1800" s="154"/>
    </row>
    <row r="1801" spans="9:32" ht="16.5" thickTop="1" thickBot="1" x14ac:dyDescent="0.3">
      <c r="I1801" s="43"/>
      <c r="J1801" s="100">
        <f t="shared" ref="J1801:L1801" si="1552">(J1679)</f>
        <v>3000</v>
      </c>
      <c r="K1801" s="100">
        <f t="shared" si="1552"/>
        <v>2000</v>
      </c>
      <c r="L1801" s="100">
        <f t="shared" si="1552"/>
        <v>2</v>
      </c>
      <c r="M1801" s="43"/>
      <c r="N1801" s="43"/>
      <c r="O1801" s="55"/>
      <c r="P1801" s="55"/>
      <c r="Q1801" s="55"/>
      <c r="R1801" s="43"/>
      <c r="S1801" s="43"/>
      <c r="T1801" s="62">
        <f t="shared" si="1545"/>
        <v>0.37503368290062078</v>
      </c>
      <c r="U1801" s="62">
        <f t="shared" si="1541"/>
        <v>1.2078549849025965E-2</v>
      </c>
      <c r="V1801" s="62">
        <f t="shared" si="1542"/>
        <v>7.7115960869086037E-2</v>
      </c>
      <c r="W1801" s="43"/>
      <c r="X1801" s="43"/>
      <c r="Y1801" s="74">
        <f>((J1801 - O1795)^2 + (K1801 - P1795)^2 + (L1801 - Q1795)^2) * T1801</f>
        <v>1529489.6315729429</v>
      </c>
      <c r="Z1801" s="74">
        <f>((J1801 -O1796)^2 + (K1801 - P1796)^2 + (L1801 - Q1796)^2) * U1801</f>
        <v>274486.36111091485</v>
      </c>
      <c r="AA1801" s="75">
        <f>((J1801 -O1797)^2 + (K1801 - P1797)^2 + (L1801 - Q1797)^2) * V1801</f>
        <v>693563.54039710772</v>
      </c>
      <c r="AB1801" s="76">
        <f t="shared" si="1546"/>
        <v>2497539.5330809653</v>
      </c>
      <c r="AC1801" s="43"/>
      <c r="AD1801" s="43"/>
      <c r="AE1801" s="43"/>
      <c r="AF1801" s="43"/>
    </row>
    <row r="1802" spans="9:32" ht="16.5" thickTop="1" thickBot="1" x14ac:dyDescent="0.3">
      <c r="I1802" s="43"/>
      <c r="J1802" s="100">
        <f t="shared" ref="J1802:L1802" si="1553">(J1680)</f>
        <v>7000</v>
      </c>
      <c r="K1802" s="100">
        <f t="shared" si="1553"/>
        <v>3000</v>
      </c>
      <c r="L1802" s="100">
        <f t="shared" si="1553"/>
        <v>1</v>
      </c>
      <c r="M1802" s="43"/>
      <c r="N1802" s="43"/>
      <c r="O1802" s="55"/>
      <c r="P1802" s="55"/>
      <c r="Q1802" s="55"/>
      <c r="R1802" s="43"/>
      <c r="S1802" s="43"/>
      <c r="T1802" s="62">
        <f t="shared" si="1545"/>
        <v>6.5565946947442793E-4</v>
      </c>
      <c r="U1802" s="62">
        <f t="shared" si="1541"/>
        <v>0.92734662022228243</v>
      </c>
      <c r="V1802" s="62">
        <f t="shared" si="1542"/>
        <v>1.3009162458796206E-4</v>
      </c>
      <c r="W1802" s="43"/>
      <c r="X1802" s="43"/>
      <c r="Y1802" s="74">
        <f>((J1802-O1795)^2 + (K1802-P1795)^2 + (L1802-Q1795)^2) * T1802</f>
        <v>14620.122818120186</v>
      </c>
      <c r="Z1802" s="74">
        <f>((J1802 -O1796)^2 + (K1802 - P1796)^2 + (L1802 - Q1796)^2) * U1802</f>
        <v>549824.10701480077</v>
      </c>
      <c r="AA1802" s="75">
        <f>((J1802 -O1797)^2 + (K1802 - P1797)^2 + (L1802 - Q1797)^2) * V1802</f>
        <v>6512.2517191767492</v>
      </c>
      <c r="AB1802" s="76">
        <f t="shared" si="1546"/>
        <v>570956.48155209771</v>
      </c>
      <c r="AC1802" s="43"/>
      <c r="AD1802" s="43"/>
      <c r="AE1802" s="43"/>
      <c r="AF1802" s="43"/>
    </row>
    <row r="1803" spans="9:32" ht="16.5" thickTop="1" thickBot="1" x14ac:dyDescent="0.3">
      <c r="I1803" s="43"/>
      <c r="J1803" s="100">
        <f t="shared" ref="J1803:L1803" si="1554">(J1681)</f>
        <v>7000</v>
      </c>
      <c r="K1803" s="100">
        <f t="shared" si="1554"/>
        <v>2000</v>
      </c>
      <c r="L1803" s="100">
        <f t="shared" si="1554"/>
        <v>1</v>
      </c>
      <c r="M1803" s="43"/>
      <c r="N1803" s="43"/>
      <c r="O1803" s="55"/>
      <c r="P1803" s="55"/>
      <c r="Q1803" s="55"/>
      <c r="R1803" s="43"/>
      <c r="S1803" s="43"/>
      <c r="T1803" s="62">
        <f t="shared" si="1545"/>
        <v>2.9491396713901686E-3</v>
      </c>
      <c r="U1803" s="62">
        <f t="shared" si="1541"/>
        <v>0.85839067673569813</v>
      </c>
      <c r="V1803" s="62">
        <f t="shared" si="1542"/>
        <v>3.6865012998117636E-4</v>
      </c>
      <c r="W1803" s="43"/>
      <c r="X1803" s="43"/>
      <c r="Y1803" s="74">
        <f>((J1803 - O1795)^2 + (K1803 - P1795)^2 + (L1803 - Q1795)^2) * T1803</f>
        <v>51075.432229197104</v>
      </c>
      <c r="Z1803" s="74">
        <f>((J1803 -O1796)^2 + (K1803 - P1796)^2 + (L1803 - Q1796)^2) * U1803</f>
        <v>871358.73618485103</v>
      </c>
      <c r="AA1803" s="75">
        <f>((J1803 -O1797)^2 + (K1803 - P1797)^2 + (L1803 - Q1797)^2) * V1803</f>
        <v>18057.801113612932</v>
      </c>
      <c r="AB1803" s="76">
        <f t="shared" si="1546"/>
        <v>940491.9695276611</v>
      </c>
      <c r="AC1803" s="43"/>
      <c r="AD1803" s="155" t="s">
        <v>86</v>
      </c>
      <c r="AE1803" s="155"/>
      <c r="AF1803" s="43"/>
    </row>
    <row r="1804" spans="9:32" ht="16.5" thickTop="1" thickBot="1" x14ac:dyDescent="0.3">
      <c r="I1804" s="43"/>
      <c r="J1804" s="100">
        <f t="shared" ref="J1804:L1804" si="1555">(J1682)</f>
        <v>10000</v>
      </c>
      <c r="K1804" s="100">
        <f t="shared" si="1555"/>
        <v>2000</v>
      </c>
      <c r="L1804" s="100">
        <f t="shared" si="1555"/>
        <v>1</v>
      </c>
      <c r="M1804" s="43"/>
      <c r="N1804" s="43"/>
      <c r="O1804" s="55"/>
      <c r="P1804" s="55"/>
      <c r="Q1804" s="55"/>
      <c r="R1804" s="43"/>
      <c r="S1804" s="43"/>
      <c r="T1804" s="62">
        <f t="shared" si="1545"/>
        <v>1.0204784317685763E-2</v>
      </c>
      <c r="U1804" s="62">
        <f t="shared" si="1541"/>
        <v>0.72288998528214399</v>
      </c>
      <c r="V1804" s="62">
        <f t="shared" si="1542"/>
        <v>2.3767472984664545E-3</v>
      </c>
      <c r="W1804" s="43"/>
      <c r="X1804" s="43"/>
      <c r="Y1804" s="74">
        <f>((J1804-O1795)^2 + (K1804-P1795)^2 + (L1804-Q1795)^2) * T1804</f>
        <v>492371.87934858142</v>
      </c>
      <c r="Z1804" s="74">
        <f t="shared" ref="Z1804" si="1556">((J1804 -O1805)^2 + (K1804 - P1805)^2 + (L1804 - Q1805)^2) * U1804</f>
        <v>75180559.192232966</v>
      </c>
      <c r="AA1804" s="75">
        <f>((J1804 -O1797)^2 + (K1804 - P1797)^2 + (L1804 - Q1797)^2) * V1804</f>
        <v>237617.51061667001</v>
      </c>
      <c r="AB1804" s="76">
        <f t="shared" si="1546"/>
        <v>75910548.582198218</v>
      </c>
      <c r="AC1804" s="43"/>
      <c r="AD1804" s="155"/>
      <c r="AE1804" s="155"/>
      <c r="AF1804" s="43"/>
    </row>
    <row r="1805" spans="9:32" ht="16.5" thickTop="1" thickBot="1" x14ac:dyDescent="0.3"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  <c r="AA1805" s="72" t="s">
        <v>55</v>
      </c>
      <c r="AB1805" s="73">
        <f>SUM(AB1795:AB1804)</f>
        <v>94283803.835630193</v>
      </c>
      <c r="AC1805" s="43"/>
      <c r="AD1805" s="155"/>
      <c r="AE1805" s="155"/>
      <c r="AF1805" s="43"/>
    </row>
    <row r="1806" spans="9:32" ht="15.75" thickTop="1" x14ac:dyDescent="0.25">
      <c r="I1806" s="43"/>
      <c r="J1806" s="43"/>
      <c r="K1806" s="43"/>
      <c r="L1806" s="43"/>
      <c r="M1806" s="156" t="s">
        <v>78</v>
      </c>
      <c r="N1806" s="157"/>
      <c r="O1806" s="157"/>
      <c r="P1806" s="157"/>
      <c r="Q1806" s="157"/>
      <c r="R1806" s="157"/>
      <c r="S1806" s="157"/>
      <c r="T1806" s="158"/>
      <c r="U1806" s="43"/>
      <c r="V1806" s="43"/>
      <c r="W1806" s="43"/>
      <c r="X1806" s="43"/>
      <c r="Y1806" s="43"/>
      <c r="Z1806" s="43"/>
      <c r="AA1806" s="43"/>
      <c r="AB1806" s="43"/>
      <c r="AC1806" s="43"/>
      <c r="AD1806" s="162" t="s">
        <v>87</v>
      </c>
      <c r="AE1806" s="162"/>
      <c r="AF1806" s="43"/>
    </row>
    <row r="1807" spans="9:32" ht="15.75" thickBot="1" x14ac:dyDescent="0.3">
      <c r="I1807" s="43"/>
      <c r="J1807" s="43"/>
      <c r="K1807" s="43"/>
      <c r="L1807" s="43"/>
      <c r="M1807" s="159"/>
      <c r="N1807" s="160"/>
      <c r="O1807" s="160"/>
      <c r="P1807" s="160"/>
      <c r="Q1807" s="160"/>
      <c r="R1807" s="160"/>
      <c r="S1807" s="160"/>
      <c r="T1807" s="161"/>
      <c r="U1807" s="43"/>
      <c r="V1807" s="43"/>
      <c r="W1807" s="43"/>
      <c r="X1807" s="43"/>
      <c r="Y1807" s="43"/>
      <c r="Z1807" s="43"/>
      <c r="AA1807" s="43"/>
      <c r="AB1807" s="43"/>
      <c r="AC1807" s="43"/>
      <c r="AD1807" s="155" t="s">
        <v>88</v>
      </c>
      <c r="AE1807" s="155"/>
      <c r="AF1807" s="43"/>
    </row>
    <row r="1808" spans="9:32" ht="15.75" thickTop="1" x14ac:dyDescent="0.25"/>
    <row r="1811" spans="9:27" x14ac:dyDescent="0.25">
      <c r="I1811" s="83" t="s">
        <v>251</v>
      </c>
      <c r="J1811" s="83"/>
      <c r="K1811" s="78"/>
      <c r="L1811" s="78"/>
      <c r="M1811" s="78"/>
      <c r="N1811" s="78"/>
      <c r="O1811" s="78"/>
      <c r="P1811" s="78"/>
      <c r="Q1811" s="78"/>
      <c r="R1811" s="78"/>
      <c r="S1811" s="78"/>
      <c r="T1811" s="78"/>
      <c r="U1811" s="78"/>
      <c r="V1811" s="78"/>
      <c r="W1811" s="78"/>
      <c r="X1811" s="78"/>
      <c r="Y1811" s="78"/>
      <c r="Z1811" s="78"/>
      <c r="AA1811" s="78"/>
    </row>
    <row r="1812" spans="9:27" x14ac:dyDescent="0.25">
      <c r="I1812" s="83" t="s">
        <v>79</v>
      </c>
      <c r="J1812" s="83"/>
      <c r="K1812" s="78"/>
      <c r="L1812" s="78"/>
      <c r="M1812" s="78"/>
      <c r="N1812" s="78"/>
      <c r="O1812" s="78"/>
      <c r="P1812" s="78"/>
      <c r="Q1812" s="78"/>
      <c r="R1812" s="78"/>
      <c r="S1812" s="78"/>
      <c r="T1812" s="78"/>
      <c r="U1812" s="78"/>
      <c r="V1812" s="78"/>
      <c r="W1812" s="78"/>
      <c r="X1812" s="78"/>
      <c r="Y1812" s="78"/>
      <c r="Z1812" s="78"/>
      <c r="AA1812" s="78"/>
    </row>
    <row r="1813" spans="9:27" x14ac:dyDescent="0.25">
      <c r="I1813" s="115" t="s">
        <v>279</v>
      </c>
      <c r="J1813" s="78"/>
      <c r="K1813" s="78"/>
      <c r="L1813" s="78"/>
      <c r="M1813" s="78"/>
      <c r="N1813" s="78"/>
      <c r="O1813" s="78"/>
      <c r="P1813" s="78"/>
      <c r="Q1813" s="78"/>
      <c r="R1813" s="78"/>
      <c r="S1813" s="78"/>
      <c r="T1813" s="78"/>
      <c r="U1813" s="78"/>
      <c r="V1813" s="78"/>
      <c r="W1813" s="78"/>
      <c r="X1813" s="78"/>
      <c r="Y1813" s="78"/>
      <c r="Z1813" s="78"/>
      <c r="AA1813" s="78"/>
    </row>
    <row r="1814" spans="9:27" x14ac:dyDescent="0.25">
      <c r="I1814" s="78"/>
      <c r="J1814" s="78"/>
      <c r="K1814" s="78"/>
      <c r="L1814" s="78"/>
      <c r="M1814" s="78"/>
      <c r="N1814" s="78"/>
      <c r="O1814" s="78"/>
      <c r="P1814" s="78"/>
      <c r="Q1814" s="78"/>
      <c r="R1814" s="78"/>
      <c r="S1814" s="78"/>
      <c r="T1814" s="78"/>
      <c r="U1814" s="78"/>
      <c r="V1814" s="78"/>
      <c r="W1814" s="78"/>
      <c r="X1814" s="78"/>
      <c r="Y1814" s="78"/>
      <c r="Z1814" s="78"/>
      <c r="AA1814" s="78"/>
    </row>
    <row r="1815" spans="9:27" x14ac:dyDescent="0.25">
      <c r="I1815" s="78"/>
      <c r="J1815" s="172" t="s">
        <v>47</v>
      </c>
      <c r="K1815" s="173"/>
      <c r="L1815" s="174"/>
      <c r="M1815" s="78"/>
      <c r="N1815" s="78"/>
      <c r="O1815" s="172" t="s">
        <v>72</v>
      </c>
      <c r="P1815" s="173"/>
      <c r="Q1815" s="174"/>
      <c r="R1815" s="78"/>
      <c r="S1815" s="78"/>
      <c r="T1815" s="172" t="s">
        <v>90</v>
      </c>
      <c r="U1815" s="173"/>
      <c r="V1815" s="174"/>
      <c r="W1815" s="88"/>
      <c r="X1815" s="78"/>
      <c r="Y1815" s="172" t="s">
        <v>92</v>
      </c>
      <c r="Z1815" s="173"/>
      <c r="AA1815" s="174"/>
    </row>
    <row r="1816" spans="9:27" x14ac:dyDescent="0.25">
      <c r="I1816" s="78"/>
      <c r="J1816" s="89" t="s">
        <v>48</v>
      </c>
      <c r="K1816" s="89" t="s">
        <v>49</v>
      </c>
      <c r="L1816" s="89" t="s">
        <v>50</v>
      </c>
      <c r="M1816" s="78"/>
      <c r="N1816" s="78"/>
      <c r="O1816" s="79"/>
      <c r="P1816" s="79"/>
      <c r="Q1816" s="79"/>
      <c r="R1816" s="78"/>
      <c r="S1816" s="78"/>
      <c r="T1816" s="136" t="s">
        <v>75</v>
      </c>
      <c r="U1816" s="136" t="s">
        <v>76</v>
      </c>
      <c r="V1816" s="136" t="s">
        <v>77</v>
      </c>
      <c r="W1816" s="136" t="s">
        <v>91</v>
      </c>
      <c r="X1816" s="78"/>
      <c r="Y1816" s="136" t="s">
        <v>93</v>
      </c>
      <c r="Z1816" s="136" t="s">
        <v>94</v>
      </c>
      <c r="AA1816" s="136" t="s">
        <v>95</v>
      </c>
    </row>
    <row r="1817" spans="9:27" x14ac:dyDescent="0.25">
      <c r="I1817" s="78"/>
      <c r="J1817" s="79">
        <f>(J1745)</f>
        <v>8000</v>
      </c>
      <c r="K1817" s="79">
        <f t="shared" ref="K1817:L1817" si="1557">(K1745)</f>
        <v>5000</v>
      </c>
      <c r="L1817" s="79">
        <f t="shared" si="1557"/>
        <v>1</v>
      </c>
      <c r="M1817" s="78"/>
      <c r="N1817" s="78"/>
      <c r="O1817" s="116">
        <f>(O1795)</f>
        <v>3344.9391728312107</v>
      </c>
      <c r="P1817" s="116">
        <f t="shared" ref="P1817:Q1817" si="1558">(P1795)</f>
        <v>10.204467557370286</v>
      </c>
      <c r="Q1817" s="116">
        <f t="shared" si="1558"/>
        <v>0.1536970312813899</v>
      </c>
      <c r="R1817" s="78"/>
      <c r="S1817" s="78"/>
      <c r="T1817" s="117">
        <f>((J1817-O1817)^2 + (K1817-P1817)^2 + (L1817-Q1817)^2) ^ (-1/(2-1))</f>
        <v>2.1474134260466606E-8</v>
      </c>
      <c r="U1817" s="117">
        <f>((J1817-O1818)^2 + (K1817-P1818)^2 + (L1817-Q1818)^2) ^ (-1/(2-1))</f>
        <v>1.8793509304975788E-7</v>
      </c>
      <c r="V1817" s="117">
        <f>((J1817-O1819)^2 + (K1817-P1819)^2 + (L1817-Q1819)^2) ^ (-1/(2-1))</f>
        <v>1.3659860853198351E-8</v>
      </c>
      <c r="W1817" s="117">
        <f>SUM(T1817:V1817)</f>
        <v>2.2306908816342283E-7</v>
      </c>
      <c r="X1817" s="78"/>
      <c r="Y1817" s="122">
        <f>(T1817/W1817)</f>
        <v>9.6266741560957214E-2</v>
      </c>
      <c r="Z1817" s="122">
        <f>(U1817/W1817)</f>
        <v>0.84249724870921872</v>
      </c>
      <c r="AA1817" s="123">
        <f>(V1817/W1817)</f>
        <v>6.1236009729824105E-2</v>
      </c>
    </row>
    <row r="1818" spans="9:27" x14ac:dyDescent="0.25">
      <c r="I1818" s="78"/>
      <c r="J1818" s="79">
        <f t="shared" ref="J1818:L1818" si="1559">(J1746)</f>
        <v>4000</v>
      </c>
      <c r="K1818" s="79">
        <f t="shared" si="1559"/>
        <v>3000</v>
      </c>
      <c r="L1818" s="79">
        <f t="shared" si="1559"/>
        <v>1</v>
      </c>
      <c r="M1818" s="78"/>
      <c r="N1818" s="78"/>
      <c r="O1818" s="116">
        <f t="shared" ref="O1818:Q1818" si="1560">(O1796)</f>
        <v>7713.7500665270727</v>
      </c>
      <c r="P1818" s="116">
        <f t="shared" si="1560"/>
        <v>2711.1035452079768</v>
      </c>
      <c r="Q1818" s="116">
        <f t="shared" si="1560"/>
        <v>1.0027296174463596</v>
      </c>
      <c r="R1818" s="78"/>
      <c r="S1818" s="78"/>
      <c r="T1818" s="117">
        <f>((J1818-O1817)^2 + (K1818-P1817)^2 + (L1818-Q1817)^2) ^ (-1/(2-1))</f>
        <v>1.0674656741933675E-7</v>
      </c>
      <c r="U1818" s="117">
        <f>((J1818-O1818)^2 + (K1818-P1818)^2 + (L1818-Q1818)^2) ^ (-1/(2-1))</f>
        <v>7.206999064800044E-8</v>
      </c>
      <c r="V1818" s="117">
        <f>((J1818-O1819)^2 + (K1818-P1819)^2 + (L1818-Q1819)^2) ^ (-1/(2-1))</f>
        <v>5.8593939998005776E-8</v>
      </c>
      <c r="W1818" s="117">
        <f t="shared" ref="W1818:W1826" si="1561">SUM(T1818:V1818)</f>
        <v>2.3741049806534294E-7</v>
      </c>
      <c r="X1818" s="78"/>
      <c r="Y1818" s="122">
        <f t="shared" ref="Y1818:Y1826" si="1562">(T1818/W1818)</f>
        <v>0.44962867391801981</v>
      </c>
      <c r="Z1818" s="122">
        <f t="shared" ref="Z1818:Z1826" si="1563">(U1818/W1818)</f>
        <v>0.30356699149910582</v>
      </c>
      <c r="AA1818" s="123">
        <f t="shared" ref="AA1818:AA1826" si="1564">(V1818/W1818)</f>
        <v>0.24680433458287449</v>
      </c>
    </row>
    <row r="1819" spans="9:27" x14ac:dyDescent="0.25">
      <c r="I1819" s="78"/>
      <c r="J1819" s="79">
        <f t="shared" ref="J1819:L1819" si="1565">(J1747)</f>
        <v>5000</v>
      </c>
      <c r="K1819" s="79">
        <f t="shared" si="1565"/>
        <v>2000</v>
      </c>
      <c r="L1819" s="79">
        <f t="shared" si="1565"/>
        <v>1</v>
      </c>
      <c r="M1819" s="78"/>
      <c r="N1819" s="78"/>
      <c r="O1819" s="116">
        <f t="shared" ref="O1819:Q1819" si="1566">(O1797)</f>
        <v>1.2748525367629469</v>
      </c>
      <c r="P1819" s="116">
        <f t="shared" si="1566"/>
        <v>1962.3061544791537</v>
      </c>
      <c r="Q1819" s="116">
        <f t="shared" si="1566"/>
        <v>1.0626828015280594</v>
      </c>
      <c r="R1819" s="78"/>
      <c r="S1819" s="78"/>
      <c r="T1819" s="117">
        <f>((J1819-O1817)^2 + (K1819-P1817)^2 + (L1819-Q1817)^2) ^ (-1/(2-1))</f>
        <v>1.492868570098229E-7</v>
      </c>
      <c r="U1819" s="117">
        <f>((J1819-O1818)^2 + (K1819-P1818)^2 + (L1819-Q1818)^2) ^ (-1/(2-1))</f>
        <v>1.2706306460095158E-7</v>
      </c>
      <c r="V1819" s="117">
        <f>((J1819-O1819)^2 + (K1819-P1819)^2 + (L1819-Q1819)^2) ^ (-1/(2-1))</f>
        <v>4.0018129925951536E-8</v>
      </c>
      <c r="W1819" s="117">
        <f t="shared" si="1561"/>
        <v>3.1636805153672602E-7</v>
      </c>
      <c r="X1819" s="78"/>
      <c r="Y1819" s="122">
        <f t="shared" si="1562"/>
        <v>0.47187715790098589</v>
      </c>
      <c r="Z1819" s="122">
        <f t="shared" si="1563"/>
        <v>0.40163051858035448</v>
      </c>
      <c r="AA1819" s="123">
        <f t="shared" si="1564"/>
        <v>0.12649232351865966</v>
      </c>
    </row>
    <row r="1820" spans="9:27" x14ac:dyDescent="0.25">
      <c r="I1820" s="78"/>
      <c r="J1820" s="79">
        <f t="shared" ref="J1820:L1820" si="1567">(J1748)</f>
        <v>2000</v>
      </c>
      <c r="K1820" s="79">
        <f t="shared" si="1567"/>
        <v>1000</v>
      </c>
      <c r="L1820" s="79">
        <f t="shared" si="1567"/>
        <v>1</v>
      </c>
      <c r="M1820" s="78"/>
      <c r="N1820" s="78"/>
      <c r="O1820" s="81"/>
      <c r="P1820" s="81"/>
      <c r="Q1820" s="81"/>
      <c r="R1820" s="78"/>
      <c r="S1820" s="78"/>
      <c r="T1820" s="117">
        <f>((J1820-O1817)^2 + (K1820-P1817)^2 + (L1820-Q1817)^2) ^ (-1/(2-1))</f>
        <v>3.5860837547345281E-7</v>
      </c>
      <c r="U1820" s="117">
        <f>((J1820-O1818)^2 + (K1820-P1818)^2 + (L1820-Q1818)^2) ^ (-1/(2-1))</f>
        <v>2.8109773595650184E-8</v>
      </c>
      <c r="V1820" s="117">
        <f>((J1820-O1819)^2 + (K1820-P1819)^2 + (L1820-Q1819)^2) ^ (-1/(2-1))</f>
        <v>2.0321339909318381E-7</v>
      </c>
      <c r="W1820" s="117">
        <f t="shared" si="1561"/>
        <v>5.8993154816228679E-7</v>
      </c>
      <c r="X1820" s="78"/>
      <c r="Y1820" s="122">
        <f t="shared" si="1562"/>
        <v>0.60788133231823993</v>
      </c>
      <c r="Z1820" s="122">
        <f t="shared" si="1563"/>
        <v>4.7649212325083769E-2</v>
      </c>
      <c r="AA1820" s="123">
        <f t="shared" si="1564"/>
        <v>0.34446945535667634</v>
      </c>
    </row>
    <row r="1821" spans="9:27" x14ac:dyDescent="0.25">
      <c r="I1821" s="78"/>
      <c r="J1821" s="79">
        <f t="shared" ref="J1821:L1821" si="1568">(J1749)</f>
        <v>500</v>
      </c>
      <c r="K1821" s="79">
        <f t="shared" si="1568"/>
        <v>2000</v>
      </c>
      <c r="L1821" s="79">
        <f t="shared" si="1568"/>
        <v>1</v>
      </c>
      <c r="M1821" s="78"/>
      <c r="N1821" s="78"/>
      <c r="O1821" s="78"/>
      <c r="P1821" s="78"/>
      <c r="Q1821" s="78"/>
      <c r="R1821" s="78"/>
      <c r="S1821" s="78"/>
      <c r="T1821" s="117">
        <f>((J1821-O1817)^2 + (K1821-P1817)^2 + (L1821-Q1817)^2) ^ (-1/(2-1))</f>
        <v>8.2967131113761954E-8</v>
      </c>
      <c r="U1821" s="117">
        <f>((J1821-O1818)^2 + (K1821-P1818)^2 + (L1821-Q1818)^2) ^ (-1/(2-1))</f>
        <v>1.9031720030511452E-8</v>
      </c>
      <c r="V1821" s="117">
        <f>((J1821-O1819)^2 + (K1821-P1819)^2 + (L1821-Q1819)^2) ^ (-1/(2-1))</f>
        <v>3.9976397514114407E-6</v>
      </c>
      <c r="W1821" s="117">
        <f t="shared" si="1561"/>
        <v>4.0996386025557143E-6</v>
      </c>
      <c r="X1821" s="78"/>
      <c r="Y1821" s="122">
        <f t="shared" si="1562"/>
        <v>2.0237669501414163E-2</v>
      </c>
      <c r="Z1821" s="122">
        <f t="shared" si="1563"/>
        <v>4.6422921324448157E-3</v>
      </c>
      <c r="AA1821" s="123">
        <f t="shared" si="1564"/>
        <v>0.97512003836614092</v>
      </c>
    </row>
    <row r="1822" spans="9:27" x14ac:dyDescent="0.25">
      <c r="I1822" s="78"/>
      <c r="J1822" s="79">
        <f t="shared" ref="J1822:L1822" si="1569">(J1750)</f>
        <v>8000</v>
      </c>
      <c r="K1822" s="79">
        <f t="shared" si="1569"/>
        <v>2000</v>
      </c>
      <c r="L1822" s="79">
        <f t="shared" si="1569"/>
        <v>1</v>
      </c>
      <c r="M1822" s="78"/>
      <c r="N1822" s="78"/>
      <c r="O1822" s="78"/>
      <c r="P1822" s="78"/>
      <c r="Q1822" s="78"/>
      <c r="R1822" s="78"/>
      <c r="S1822" s="78"/>
      <c r="T1822" s="117">
        <f>((J1822-O1817)^2 + (K1822-P1817)^2 + (L1822-Q1817)^2) ^ (-1/(2-1))</f>
        <v>3.9018484890545746E-8</v>
      </c>
      <c r="U1822" s="117">
        <f>((J1822-O1818)^2 + (K1822-P1818)^2 + (L1822-Q1818)^2) ^ (-1/(2-1))</f>
        <v>1.7018169109116369E-6</v>
      </c>
      <c r="V1822" s="117">
        <f>((J1822-O1819)^2 + (K1822-P1819)^2 + (L1822-Q1819)^2) ^ (-1/(2-1))</f>
        <v>1.5629633987546244E-8</v>
      </c>
      <c r="W1822" s="117">
        <f t="shared" si="1561"/>
        <v>1.756465029789729E-6</v>
      </c>
      <c r="X1822" s="78"/>
      <c r="Y1822" s="122">
        <f t="shared" si="1562"/>
        <v>2.2214211059594365E-2</v>
      </c>
      <c r="Z1822" s="122">
        <f t="shared" si="1563"/>
        <v>0.96888744270380711</v>
      </c>
      <c r="AA1822" s="123">
        <f t="shared" si="1564"/>
        <v>8.8983462365984645E-3</v>
      </c>
    </row>
    <row r="1823" spans="9:27" x14ac:dyDescent="0.25">
      <c r="I1823" s="78"/>
      <c r="J1823" s="79">
        <f t="shared" ref="J1823:L1823" si="1570">(J1751)</f>
        <v>3000</v>
      </c>
      <c r="K1823" s="79">
        <f t="shared" si="1570"/>
        <v>2000</v>
      </c>
      <c r="L1823" s="79">
        <f t="shared" si="1570"/>
        <v>2</v>
      </c>
      <c r="M1823" s="78"/>
      <c r="N1823" s="78"/>
      <c r="O1823" s="78"/>
      <c r="P1823" s="78"/>
      <c r="Q1823" s="78"/>
      <c r="R1823" s="78"/>
      <c r="S1823" s="78"/>
      <c r="T1823" s="117">
        <f>((J1823-O1817)^2 + (K1823-P1817)^2 + (L1823-Q1817)^2) ^ (-1/(2-1))</f>
        <v>2.4520184717756619E-7</v>
      </c>
      <c r="U1823" s="117">
        <f>((J1823-O1818)^2 + (K1823-P1818)^2 + (L1823-Q1818)^2) ^ (-1/(2-1))</f>
        <v>4.4004189498308979E-8</v>
      </c>
      <c r="V1823" s="117">
        <f>((J1823-O1819)^2 + (K1823-P1819)^2 + (L1823-Q1819)^2) ^ (-1/(2-1))</f>
        <v>1.1118802586556441E-7</v>
      </c>
      <c r="W1823" s="117">
        <f t="shared" si="1561"/>
        <v>4.0039406254143957E-7</v>
      </c>
      <c r="X1823" s="78"/>
      <c r="Y1823" s="122">
        <f t="shared" si="1562"/>
        <v>0.61240130690546524</v>
      </c>
      <c r="Z1823" s="122">
        <f t="shared" si="1563"/>
        <v>0.10990220289231856</v>
      </c>
      <c r="AA1823" s="123">
        <f t="shared" si="1564"/>
        <v>0.27769649020221621</v>
      </c>
    </row>
    <row r="1824" spans="9:27" x14ac:dyDescent="0.25">
      <c r="I1824" s="78"/>
      <c r="J1824" s="79">
        <f t="shared" ref="J1824:L1824" si="1571">(J1752)</f>
        <v>7000</v>
      </c>
      <c r="K1824" s="79">
        <f t="shared" si="1571"/>
        <v>3000</v>
      </c>
      <c r="L1824" s="79">
        <f t="shared" si="1571"/>
        <v>1</v>
      </c>
      <c r="M1824" s="78"/>
      <c r="N1824" s="78"/>
      <c r="O1824" s="78"/>
      <c r="P1824" s="78"/>
      <c r="Q1824" s="78"/>
      <c r="R1824" s="78"/>
      <c r="S1824" s="78"/>
      <c r="T1824" s="117">
        <f>((J1824-O1817)^2 + (K1824-P1817)^2 + (L1824-Q1817)^2) ^ (-1/(2-1))</f>
        <v>4.4846372197489566E-8</v>
      </c>
      <c r="U1824" s="117">
        <f>((J1824-O1818)^2 + (K1824-P1818)^2 + (L1824-Q1818)^2) ^ (-1/(2-1))</f>
        <v>1.6866241555998545E-6</v>
      </c>
      <c r="V1824" s="117">
        <f>((J1824-O1819)^2 + (K1824-P1819)^2 + (L1824-Q1819)^2) ^ (-1/(2-1))</f>
        <v>1.9976442895301303E-8</v>
      </c>
      <c r="W1824" s="117">
        <f t="shared" si="1561"/>
        <v>1.7514469706926453E-6</v>
      </c>
      <c r="X1824" s="78"/>
      <c r="Y1824" s="122">
        <f t="shared" si="1562"/>
        <v>2.5605326879953524E-2</v>
      </c>
      <c r="Z1824" s="122">
        <f t="shared" si="1563"/>
        <v>0.96298899357075296</v>
      </c>
      <c r="AA1824" s="123">
        <f t="shared" si="1564"/>
        <v>1.1405679549293583E-2</v>
      </c>
    </row>
    <row r="1825" spans="9:37" x14ac:dyDescent="0.25">
      <c r="I1825" s="78"/>
      <c r="J1825" s="79">
        <f t="shared" ref="J1825:L1825" si="1572">(J1753)</f>
        <v>7000</v>
      </c>
      <c r="K1825" s="79">
        <f t="shared" si="1572"/>
        <v>2000</v>
      </c>
      <c r="L1825" s="79">
        <f t="shared" si="1572"/>
        <v>1</v>
      </c>
      <c r="M1825" s="78"/>
      <c r="N1825" s="78"/>
      <c r="O1825" s="78"/>
      <c r="P1825" s="78"/>
      <c r="Q1825" s="78"/>
      <c r="R1825" s="78"/>
      <c r="S1825" s="78"/>
      <c r="T1825" s="117">
        <f>((J1825-O1817)^2 + (K1825-P1817)^2 + (L1825-Q1817)^2) ^ (-1/(2-1))</f>
        <v>5.7740865670135292E-8</v>
      </c>
      <c r="U1825" s="117">
        <f>((J1825-O1818)^2 + (K1825-P1818)^2 + (L1825-Q1818)^2) ^ (-1/(2-1))</f>
        <v>9.8511742763269688E-7</v>
      </c>
      <c r="V1825" s="117">
        <f>((J1825-O1819)^2 + (K1825-P1819)^2 + (L1825-Q1819)^2) ^ (-1/(2-1))</f>
        <v>2.0415006658992844E-8</v>
      </c>
      <c r="W1825" s="117">
        <f t="shared" si="1561"/>
        <v>1.0632732999618248E-6</v>
      </c>
      <c r="X1825" s="78"/>
      <c r="Y1825" s="122">
        <f t="shared" si="1562"/>
        <v>5.4304820474856644E-2</v>
      </c>
      <c r="Z1825" s="122">
        <f t="shared" si="1563"/>
        <v>0.92649502970503061</v>
      </c>
      <c r="AA1825" s="123">
        <f t="shared" si="1564"/>
        <v>1.9200149820112866E-2</v>
      </c>
    </row>
    <row r="1826" spans="9:37" x14ac:dyDescent="0.25">
      <c r="I1826" s="78"/>
      <c r="J1826" s="79">
        <f t="shared" ref="J1826:L1826" si="1573">(J1754)</f>
        <v>10000</v>
      </c>
      <c r="K1826" s="79">
        <f t="shared" si="1573"/>
        <v>2000</v>
      </c>
      <c r="L1826" s="79">
        <f t="shared" si="1573"/>
        <v>1</v>
      </c>
      <c r="M1826" s="78"/>
      <c r="N1826" s="78"/>
      <c r="O1826" s="78"/>
      <c r="P1826" s="78"/>
      <c r="Q1826" s="78"/>
      <c r="R1826" s="78"/>
      <c r="S1826" s="78"/>
      <c r="T1826" s="117">
        <f>((J1826-O1817)^2 + (K1826-P1817)^2 + (L1826-Q1817)^2) ^ (-1/(2-1))</f>
        <v>2.0725765921455367E-8</v>
      </c>
      <c r="U1826" s="117">
        <f>((J1826-O1818)^2 + (K1826-P1818)^2 + (L1826-Q1818)^2) ^ (-1/(2-1))</f>
        <v>1.7444070354025879E-7</v>
      </c>
      <c r="V1826" s="117">
        <f>((J1826-O1819)^2 + (K1826-P1819)^2 + (L1826-Q1819)^2) ^ (-1/(2-1))</f>
        <v>1.0002408039282414E-8</v>
      </c>
      <c r="W1826" s="117">
        <f t="shared" si="1561"/>
        <v>2.0516887750099657E-7</v>
      </c>
      <c r="X1826" s="78"/>
      <c r="Y1826" s="122">
        <f t="shared" si="1562"/>
        <v>0.10101807922283289</v>
      </c>
      <c r="Z1826" s="122">
        <f t="shared" si="1563"/>
        <v>0.85022984804023938</v>
      </c>
      <c r="AA1826" s="123">
        <f t="shared" si="1564"/>
        <v>4.8752072736927797E-2</v>
      </c>
    </row>
    <row r="1827" spans="9:37" x14ac:dyDescent="0.25">
      <c r="I1827" s="78"/>
      <c r="J1827" s="78"/>
      <c r="K1827" s="78"/>
      <c r="L1827" s="78"/>
      <c r="M1827" s="78"/>
      <c r="N1827" s="78"/>
      <c r="O1827" s="78"/>
      <c r="P1827" s="78"/>
      <c r="Q1827" s="78"/>
      <c r="R1827" s="78"/>
      <c r="S1827" s="78"/>
      <c r="T1827" s="78"/>
      <c r="U1827" s="78"/>
      <c r="V1827" s="78"/>
      <c r="W1827" s="78"/>
      <c r="X1827" s="78"/>
      <c r="Y1827" s="78"/>
      <c r="Z1827" s="78"/>
      <c r="AA1827" s="78"/>
    </row>
    <row r="1828" spans="9:37" x14ac:dyDescent="0.25">
      <c r="I1828" s="78"/>
      <c r="J1828" s="78"/>
      <c r="K1828" s="78"/>
      <c r="L1828" s="78"/>
      <c r="M1828" s="78"/>
      <c r="N1828" s="175" t="s">
        <v>109</v>
      </c>
      <c r="O1828" s="176"/>
      <c r="P1828" s="176"/>
      <c r="Q1828" s="176"/>
      <c r="R1828" s="176"/>
      <c r="S1828" s="177"/>
      <c r="T1828" s="78"/>
      <c r="U1828" s="78"/>
      <c r="V1828" s="78"/>
      <c r="W1828" s="78"/>
      <c r="X1828" s="78"/>
      <c r="Y1828" s="78"/>
      <c r="Z1828" s="78"/>
      <c r="AA1828" s="78"/>
    </row>
    <row r="1829" spans="9:37" x14ac:dyDescent="0.25">
      <c r="I1829" s="78"/>
      <c r="J1829" s="78"/>
      <c r="K1829" s="78"/>
      <c r="L1829" s="78"/>
      <c r="M1829" s="78"/>
      <c r="N1829" s="178"/>
      <c r="O1829" s="179"/>
      <c r="P1829" s="179"/>
      <c r="Q1829" s="179"/>
      <c r="R1829" s="179"/>
      <c r="S1829" s="180"/>
      <c r="T1829" s="78"/>
      <c r="U1829" s="78"/>
      <c r="V1829" s="78"/>
      <c r="W1829" s="78"/>
      <c r="X1829" s="78"/>
      <c r="Y1829" s="78"/>
      <c r="Z1829" s="78"/>
      <c r="AA1829" s="78"/>
    </row>
    <row r="1833" spans="9:37" x14ac:dyDescent="0.25">
      <c r="I1833" s="118" t="s">
        <v>252</v>
      </c>
      <c r="J1833" s="90"/>
      <c r="K1833" s="90"/>
      <c r="L1833" s="90"/>
      <c r="M1833" s="90"/>
      <c r="N1833" s="90"/>
      <c r="O1833" s="90"/>
      <c r="P1833" s="90"/>
      <c r="Q1833" s="90"/>
      <c r="R1833" s="90"/>
      <c r="S1833" s="90"/>
      <c r="T1833" s="90"/>
      <c r="U1833" s="90"/>
      <c r="V1833" s="90"/>
      <c r="W1833" s="90"/>
      <c r="X1833" s="90"/>
      <c r="Y1833" s="90"/>
      <c r="Z1833" s="90"/>
      <c r="AA1833" s="90"/>
      <c r="AB1833" s="90"/>
      <c r="AC1833" s="90"/>
      <c r="AD1833" s="90"/>
      <c r="AE1833" s="90"/>
      <c r="AF1833" s="90"/>
      <c r="AG1833" s="90"/>
      <c r="AH1833" s="90"/>
      <c r="AI1833" s="90"/>
      <c r="AJ1833" s="90"/>
      <c r="AK1833" s="90"/>
    </row>
    <row r="1834" spans="9:37" x14ac:dyDescent="0.25">
      <c r="I1834" s="118" t="s">
        <v>279</v>
      </c>
      <c r="J1834" s="90"/>
      <c r="K1834" s="90"/>
      <c r="L1834" s="90"/>
      <c r="M1834" s="90"/>
      <c r="N1834" s="90"/>
      <c r="O1834" s="90"/>
      <c r="P1834" s="90"/>
      <c r="Q1834" s="90"/>
      <c r="R1834" s="90"/>
      <c r="S1834" s="90"/>
      <c r="T1834" s="90"/>
      <c r="U1834" s="90"/>
      <c r="V1834" s="90"/>
      <c r="W1834" s="90"/>
      <c r="X1834" s="90"/>
      <c r="Y1834" s="90"/>
      <c r="Z1834" s="90"/>
      <c r="AA1834" s="90"/>
      <c r="AB1834" s="90"/>
      <c r="AC1834" s="90"/>
      <c r="AD1834" s="90"/>
      <c r="AE1834" s="90"/>
      <c r="AF1834" s="90"/>
      <c r="AG1834" s="90"/>
      <c r="AH1834" s="90"/>
      <c r="AI1834" s="90"/>
      <c r="AJ1834" s="90"/>
      <c r="AK1834" s="90"/>
    </row>
    <row r="1835" spans="9:37" x14ac:dyDescent="0.25">
      <c r="I1835" s="90"/>
      <c r="J1835" s="181" t="s">
        <v>92</v>
      </c>
      <c r="K1835" s="182"/>
      <c r="L1835" s="183"/>
      <c r="M1835" s="90"/>
      <c r="N1835" s="91"/>
      <c r="O1835" s="163" t="s">
        <v>97</v>
      </c>
      <c r="P1835" s="164"/>
      <c r="Q1835" s="165"/>
      <c r="R1835" s="90"/>
      <c r="S1835" s="90"/>
      <c r="T1835" s="163" t="s">
        <v>47</v>
      </c>
      <c r="U1835" s="164"/>
      <c r="V1835" s="165"/>
      <c r="W1835" s="90"/>
      <c r="X1835" s="91"/>
      <c r="Y1835" s="163" t="s">
        <v>98</v>
      </c>
      <c r="Z1835" s="164"/>
      <c r="AA1835" s="165"/>
      <c r="AB1835" s="90"/>
      <c r="AC1835" s="91"/>
      <c r="AD1835" s="163" t="s">
        <v>98</v>
      </c>
      <c r="AE1835" s="164"/>
      <c r="AF1835" s="165"/>
      <c r="AG1835" s="90"/>
      <c r="AH1835" s="135"/>
      <c r="AI1835" s="163" t="s">
        <v>98</v>
      </c>
      <c r="AJ1835" s="164"/>
      <c r="AK1835" s="165"/>
    </row>
    <row r="1836" spans="9:37" x14ac:dyDescent="0.25">
      <c r="I1836" s="90"/>
      <c r="J1836" s="135" t="s">
        <v>257</v>
      </c>
      <c r="K1836" s="135" t="s">
        <v>258</v>
      </c>
      <c r="L1836" s="135" t="s">
        <v>259</v>
      </c>
      <c r="M1836" s="90"/>
      <c r="N1836" s="91"/>
      <c r="O1836" s="133" t="s">
        <v>38</v>
      </c>
      <c r="P1836" s="133" t="s">
        <v>39</v>
      </c>
      <c r="Q1836" s="133" t="s">
        <v>41</v>
      </c>
      <c r="R1836" s="90"/>
      <c r="S1836" s="90"/>
      <c r="T1836" s="106" t="s">
        <v>48</v>
      </c>
      <c r="U1836" s="106" t="s">
        <v>49</v>
      </c>
      <c r="V1836" s="106" t="s">
        <v>50</v>
      </c>
      <c r="W1836" s="90"/>
      <c r="X1836" s="133" t="s">
        <v>38</v>
      </c>
      <c r="Y1836" s="133" t="s">
        <v>99</v>
      </c>
      <c r="Z1836" s="133" t="s">
        <v>102</v>
      </c>
      <c r="AA1836" s="133" t="s">
        <v>103</v>
      </c>
      <c r="AB1836" s="90"/>
      <c r="AC1836" s="106" t="s">
        <v>39</v>
      </c>
      <c r="AD1836" s="106" t="s">
        <v>104</v>
      </c>
      <c r="AE1836" s="106" t="s">
        <v>100</v>
      </c>
      <c r="AF1836" s="106" t="s">
        <v>105</v>
      </c>
      <c r="AG1836" s="90"/>
      <c r="AH1836" s="106" t="s">
        <v>41</v>
      </c>
      <c r="AI1836" s="106" t="s">
        <v>106</v>
      </c>
      <c r="AJ1836" s="106" t="s">
        <v>107</v>
      </c>
      <c r="AK1836" s="106" t="s">
        <v>101</v>
      </c>
    </row>
    <row r="1837" spans="9:37" x14ac:dyDescent="0.25">
      <c r="I1837" s="90"/>
      <c r="J1837" s="94">
        <f>(Y1817)</f>
        <v>9.6266741560957214E-2</v>
      </c>
      <c r="K1837" s="94">
        <f t="shared" ref="K1837:K1846" si="1574">(Z1817)</f>
        <v>0.84249724870921872</v>
      </c>
      <c r="L1837" s="94">
        <f>(AA1817)</f>
        <v>6.1236009729824105E-2</v>
      </c>
      <c r="M1837" s="98"/>
      <c r="N1837" s="91"/>
      <c r="O1837" s="95">
        <f>(J1837^2)</f>
        <v>9.2672855307641272E-3</v>
      </c>
      <c r="P1837" s="95">
        <f t="shared" ref="P1837:P1846" si="1575">(K1837^2)</f>
        <v>0.70980161408260312</v>
      </c>
      <c r="Q1837" s="95">
        <f t="shared" ref="Q1837:Q1846" si="1576">(L1837^2)</f>
        <v>3.7498488876311123E-3</v>
      </c>
      <c r="R1837" s="90"/>
      <c r="S1837" s="90"/>
      <c r="T1837" s="93">
        <f>(J1817)</f>
        <v>8000</v>
      </c>
      <c r="U1837" s="93">
        <f t="shared" ref="U1837:U1846" si="1577">(K1817)</f>
        <v>5000</v>
      </c>
      <c r="V1837" s="93">
        <f t="shared" ref="V1837:V1846" si="1578">(L1817)</f>
        <v>1</v>
      </c>
      <c r="W1837" s="90"/>
      <c r="X1837" s="95">
        <f>(O1837)</f>
        <v>9.2672855307641272E-3</v>
      </c>
      <c r="Y1837" s="96">
        <f>(X1837*T1837)</f>
        <v>74.138284246113017</v>
      </c>
      <c r="Z1837" s="96">
        <f>(X1837*U1837)</f>
        <v>46.336427653820635</v>
      </c>
      <c r="AA1837" s="96">
        <f>(X1837*V1837)</f>
        <v>9.2672855307641272E-3</v>
      </c>
      <c r="AB1837" s="90"/>
      <c r="AC1837" s="94">
        <f>(P1837)</f>
        <v>0.70980161408260312</v>
      </c>
      <c r="AD1837" s="97">
        <f>(AC1837*T1837)</f>
        <v>5678.412912660825</v>
      </c>
      <c r="AE1837" s="97">
        <f>(AC1837*U1837)</f>
        <v>3549.0080704130155</v>
      </c>
      <c r="AF1837" s="97">
        <f>(AC1837*V1837)</f>
        <v>0.70980161408260312</v>
      </c>
      <c r="AG1837" s="90"/>
      <c r="AH1837" s="95">
        <f>(Q1837)</f>
        <v>3.7498488876311123E-3</v>
      </c>
      <c r="AI1837" s="95">
        <f>(AH1837*T1837)</f>
        <v>29.998791101048898</v>
      </c>
      <c r="AJ1837" s="95">
        <f>(AH1837*U1837)</f>
        <v>18.749244438155561</v>
      </c>
      <c r="AK1837" s="95">
        <f>(V1837*AH1837)</f>
        <v>3.7498488876311123E-3</v>
      </c>
    </row>
    <row r="1838" spans="9:37" x14ac:dyDescent="0.25">
      <c r="I1838" s="90"/>
      <c r="J1838" s="94">
        <f t="shared" ref="J1838:J1846" si="1579">(Y1818)</f>
        <v>0.44962867391801981</v>
      </c>
      <c r="K1838" s="94">
        <f t="shared" si="1574"/>
        <v>0.30356699149910582</v>
      </c>
      <c r="L1838" s="94">
        <f t="shared" ref="L1838:L1846" si="1580">(AA1818)</f>
        <v>0.24680433458287449</v>
      </c>
      <c r="M1838" s="98"/>
      <c r="N1838" s="91"/>
      <c r="O1838" s="95">
        <f t="shared" ref="O1838:O1846" si="1581">(J1838^2)</f>
        <v>0.20216594440927699</v>
      </c>
      <c r="P1838" s="95">
        <f t="shared" si="1575"/>
        <v>9.215291832781819E-2</v>
      </c>
      <c r="Q1838" s="95">
        <f t="shared" si="1576"/>
        <v>6.0912379568895454E-2</v>
      </c>
      <c r="R1838" s="90"/>
      <c r="S1838" s="90"/>
      <c r="T1838" s="93">
        <f t="shared" ref="T1838:T1846" si="1582">(J1818)</f>
        <v>4000</v>
      </c>
      <c r="U1838" s="93">
        <f t="shared" si="1577"/>
        <v>3000</v>
      </c>
      <c r="V1838" s="93">
        <f t="shared" si="1578"/>
        <v>1</v>
      </c>
      <c r="W1838" s="90"/>
      <c r="X1838" s="95">
        <f t="shared" ref="X1838:X1846" si="1583">(O1838)</f>
        <v>0.20216594440927699</v>
      </c>
      <c r="Y1838" s="96">
        <f t="shared" ref="Y1838:Y1846" si="1584">(X1838*T1838)</f>
        <v>808.66377763710796</v>
      </c>
      <c r="Z1838" s="96">
        <f t="shared" ref="Z1838:Z1846" si="1585">(X1838*U1838)</f>
        <v>606.49783322783094</v>
      </c>
      <c r="AA1838" s="96">
        <f t="shared" ref="AA1838:AA1846" si="1586">(X1838*V1838)</f>
        <v>0.20216594440927699</v>
      </c>
      <c r="AB1838" s="90"/>
      <c r="AC1838" s="94">
        <f t="shared" ref="AC1838:AC1846" si="1587">(P1838)</f>
        <v>9.215291832781819E-2</v>
      </c>
      <c r="AD1838" s="97">
        <f t="shared" ref="AD1838:AD1846" si="1588">(AC1838*T1838)</f>
        <v>368.61167331127274</v>
      </c>
      <c r="AE1838" s="97">
        <f t="shared" ref="AE1838:AE1846" si="1589">(AC1838*U1838)</f>
        <v>276.45875498345458</v>
      </c>
      <c r="AF1838" s="97">
        <f t="shared" ref="AF1838:AF1846" si="1590">(AC1838*V1838)</f>
        <v>9.215291832781819E-2</v>
      </c>
      <c r="AG1838" s="90"/>
      <c r="AH1838" s="95">
        <f t="shared" ref="AH1838:AH1846" si="1591">(Q1838)</f>
        <v>6.0912379568895454E-2</v>
      </c>
      <c r="AI1838" s="95">
        <f t="shared" ref="AI1838:AI1846" si="1592">(AH1838*T1838)</f>
        <v>243.64951827558181</v>
      </c>
      <c r="AJ1838" s="95">
        <f t="shared" ref="AJ1838:AJ1845" si="1593">(AH1838*U1838)</f>
        <v>182.73713870668635</v>
      </c>
      <c r="AK1838" s="95">
        <f t="shared" ref="AK1838:AK1846" si="1594">(V1838*AH1838)</f>
        <v>6.0912379568895454E-2</v>
      </c>
    </row>
    <row r="1839" spans="9:37" x14ac:dyDescent="0.25">
      <c r="I1839" s="90"/>
      <c r="J1839" s="94">
        <f t="shared" si="1579"/>
        <v>0.47187715790098589</v>
      </c>
      <c r="K1839" s="94">
        <f t="shared" si="1574"/>
        <v>0.40163051858035448</v>
      </c>
      <c r="L1839" s="94">
        <f t="shared" si="1580"/>
        <v>0.12649232351865966</v>
      </c>
      <c r="M1839" s="98"/>
      <c r="N1839" s="91"/>
      <c r="O1839" s="95">
        <f t="shared" si="1581"/>
        <v>0.22266805214871196</v>
      </c>
      <c r="P1839" s="95">
        <f t="shared" si="1575"/>
        <v>0.16130707345512446</v>
      </c>
      <c r="Q1839" s="95">
        <f t="shared" si="1576"/>
        <v>1.6000307909149261E-2</v>
      </c>
      <c r="R1839" s="90"/>
      <c r="S1839" s="90"/>
      <c r="T1839" s="93">
        <f t="shared" si="1582"/>
        <v>5000</v>
      </c>
      <c r="U1839" s="93">
        <f t="shared" si="1577"/>
        <v>2000</v>
      </c>
      <c r="V1839" s="93">
        <f t="shared" si="1578"/>
        <v>1</v>
      </c>
      <c r="W1839" s="90"/>
      <c r="X1839" s="95">
        <f t="shared" si="1583"/>
        <v>0.22266805214871196</v>
      </c>
      <c r="Y1839" s="96">
        <f t="shared" si="1584"/>
        <v>1113.3402607435598</v>
      </c>
      <c r="Z1839" s="96">
        <f t="shared" si="1585"/>
        <v>445.3361042974239</v>
      </c>
      <c r="AA1839" s="96">
        <f t="shared" si="1586"/>
        <v>0.22266805214871196</v>
      </c>
      <c r="AB1839" s="90"/>
      <c r="AC1839" s="94">
        <f t="shared" si="1587"/>
        <v>0.16130707345512446</v>
      </c>
      <c r="AD1839" s="97">
        <f t="shared" si="1588"/>
        <v>806.53536727562232</v>
      </c>
      <c r="AE1839" s="97">
        <f t="shared" si="1589"/>
        <v>322.61414691024891</v>
      </c>
      <c r="AF1839" s="97">
        <f t="shared" si="1590"/>
        <v>0.16130707345512446</v>
      </c>
      <c r="AG1839" s="90"/>
      <c r="AH1839" s="95">
        <f t="shared" si="1591"/>
        <v>1.6000307909149261E-2</v>
      </c>
      <c r="AI1839" s="95">
        <f t="shared" si="1592"/>
        <v>80.001539545746311</v>
      </c>
      <c r="AJ1839" s="95">
        <f t="shared" si="1593"/>
        <v>32.00061581829852</v>
      </c>
      <c r="AK1839" s="95">
        <f t="shared" si="1594"/>
        <v>1.6000307909149261E-2</v>
      </c>
    </row>
    <row r="1840" spans="9:37" x14ac:dyDescent="0.25">
      <c r="I1840" s="90"/>
      <c r="J1840" s="94">
        <f t="shared" si="1579"/>
        <v>0.60788133231823993</v>
      </c>
      <c r="K1840" s="94">
        <f t="shared" si="1574"/>
        <v>4.7649212325083769E-2</v>
      </c>
      <c r="L1840" s="94">
        <f t="shared" si="1580"/>
        <v>0.34446945535667634</v>
      </c>
      <c r="M1840" s="98"/>
      <c r="N1840" s="91"/>
      <c r="O1840" s="95">
        <f t="shared" si="1581"/>
        <v>0.36951971418099844</v>
      </c>
      <c r="P1840" s="95">
        <f t="shared" si="1575"/>
        <v>2.2704474352009149E-3</v>
      </c>
      <c r="Q1840" s="95">
        <f t="shared" si="1576"/>
        <v>0.11865920567372523</v>
      </c>
      <c r="R1840" s="90"/>
      <c r="S1840" s="90"/>
      <c r="T1840" s="93">
        <f t="shared" si="1582"/>
        <v>2000</v>
      </c>
      <c r="U1840" s="93">
        <f t="shared" si="1577"/>
        <v>1000</v>
      </c>
      <c r="V1840" s="93">
        <f t="shared" si="1578"/>
        <v>1</v>
      </c>
      <c r="W1840" s="90"/>
      <c r="X1840" s="95">
        <f t="shared" si="1583"/>
        <v>0.36951971418099844</v>
      </c>
      <c r="Y1840" s="96">
        <f t="shared" si="1584"/>
        <v>739.0394283619969</v>
      </c>
      <c r="Z1840" s="96">
        <f t="shared" si="1585"/>
        <v>369.51971418099845</v>
      </c>
      <c r="AA1840" s="96">
        <f t="shared" si="1586"/>
        <v>0.36951971418099844</v>
      </c>
      <c r="AB1840" s="90"/>
      <c r="AC1840" s="94">
        <f t="shared" si="1587"/>
        <v>2.2704474352009149E-3</v>
      </c>
      <c r="AD1840" s="97">
        <f t="shared" si="1588"/>
        <v>4.5408948704018295</v>
      </c>
      <c r="AE1840" s="97">
        <f t="shared" si="1589"/>
        <v>2.2704474352009147</v>
      </c>
      <c r="AF1840" s="97">
        <f t="shared" si="1590"/>
        <v>2.2704474352009149E-3</v>
      </c>
      <c r="AG1840" s="90"/>
      <c r="AH1840" s="95">
        <f t="shared" si="1591"/>
        <v>0.11865920567372523</v>
      </c>
      <c r="AI1840" s="95">
        <f t="shared" si="1592"/>
        <v>237.31841134745048</v>
      </c>
      <c r="AJ1840" s="95">
        <f t="shared" si="1593"/>
        <v>118.65920567372524</v>
      </c>
      <c r="AK1840" s="95">
        <f t="shared" si="1594"/>
        <v>0.11865920567372523</v>
      </c>
    </row>
    <row r="1841" spans="9:37" x14ac:dyDescent="0.25">
      <c r="I1841" s="90"/>
      <c r="J1841" s="94">
        <f t="shared" si="1579"/>
        <v>2.0237669501414163E-2</v>
      </c>
      <c r="K1841" s="94">
        <f t="shared" si="1574"/>
        <v>4.6422921324448157E-3</v>
      </c>
      <c r="L1841" s="94">
        <f t="shared" si="1580"/>
        <v>0.97512003836614092</v>
      </c>
      <c r="M1841" s="98"/>
      <c r="N1841" s="91"/>
      <c r="O1841" s="95">
        <f t="shared" si="1581"/>
        <v>4.0956326684846899E-4</v>
      </c>
      <c r="P1841" s="95">
        <f t="shared" si="1575"/>
        <v>2.1550876242959033E-5</v>
      </c>
      <c r="Q1841" s="95">
        <f t="shared" si="1576"/>
        <v>0.95085908922318418</v>
      </c>
      <c r="R1841" s="90"/>
      <c r="S1841" s="90"/>
      <c r="T1841" s="93">
        <f t="shared" si="1582"/>
        <v>500</v>
      </c>
      <c r="U1841" s="93">
        <f t="shared" si="1577"/>
        <v>2000</v>
      </c>
      <c r="V1841" s="93">
        <f t="shared" si="1578"/>
        <v>1</v>
      </c>
      <c r="W1841" s="90"/>
      <c r="X1841" s="95">
        <f t="shared" si="1583"/>
        <v>4.0956326684846899E-4</v>
      </c>
      <c r="Y1841" s="96">
        <f t="shared" si="1584"/>
        <v>0.2047816334242345</v>
      </c>
      <c r="Z1841" s="96">
        <f t="shared" si="1585"/>
        <v>0.819126533696938</v>
      </c>
      <c r="AA1841" s="96">
        <f t="shared" si="1586"/>
        <v>4.0956326684846899E-4</v>
      </c>
      <c r="AB1841" s="90"/>
      <c r="AC1841" s="94">
        <f t="shared" si="1587"/>
        <v>2.1550876242959033E-5</v>
      </c>
      <c r="AD1841" s="97">
        <f t="shared" si="1588"/>
        <v>1.0775438121479516E-2</v>
      </c>
      <c r="AE1841" s="97">
        <f t="shared" si="1589"/>
        <v>4.3101752485918063E-2</v>
      </c>
      <c r="AF1841" s="97">
        <f t="shared" si="1590"/>
        <v>2.1550876242959033E-5</v>
      </c>
      <c r="AG1841" s="90"/>
      <c r="AH1841" s="95">
        <f t="shared" si="1591"/>
        <v>0.95085908922318418</v>
      </c>
      <c r="AI1841" s="95">
        <f t="shared" si="1592"/>
        <v>475.42954461159206</v>
      </c>
      <c r="AJ1841" s="95">
        <f t="shared" si="1593"/>
        <v>1901.7181784463683</v>
      </c>
      <c r="AK1841" s="95">
        <f t="shared" si="1594"/>
        <v>0.95085908922318418</v>
      </c>
    </row>
    <row r="1842" spans="9:37" x14ac:dyDescent="0.25">
      <c r="I1842" s="90"/>
      <c r="J1842" s="94">
        <f t="shared" si="1579"/>
        <v>2.2214211059594365E-2</v>
      </c>
      <c r="K1842" s="94">
        <f t="shared" si="1574"/>
        <v>0.96888744270380711</v>
      </c>
      <c r="L1842" s="94">
        <f t="shared" si="1580"/>
        <v>8.8983462365984645E-3</v>
      </c>
      <c r="M1842" s="98"/>
      <c r="N1842" s="91"/>
      <c r="O1842" s="95">
        <f t="shared" si="1581"/>
        <v>4.9347117300020465E-4</v>
      </c>
      <c r="P1842" s="95">
        <f t="shared" si="1575"/>
        <v>0.93874287662912315</v>
      </c>
      <c r="Q1842" s="95">
        <f t="shared" si="1576"/>
        <v>7.9180565746386056E-5</v>
      </c>
      <c r="R1842" s="90"/>
      <c r="S1842" s="90"/>
      <c r="T1842" s="93">
        <f t="shared" si="1582"/>
        <v>8000</v>
      </c>
      <c r="U1842" s="93">
        <f t="shared" si="1577"/>
        <v>2000</v>
      </c>
      <c r="V1842" s="93">
        <f t="shared" si="1578"/>
        <v>1</v>
      </c>
      <c r="W1842" s="90"/>
      <c r="X1842" s="95">
        <f t="shared" si="1583"/>
        <v>4.9347117300020465E-4</v>
      </c>
      <c r="Y1842" s="96">
        <f t="shared" si="1584"/>
        <v>3.9477693840016372</v>
      </c>
      <c r="Z1842" s="96">
        <f t="shared" si="1585"/>
        <v>0.98694234600040931</v>
      </c>
      <c r="AA1842" s="96">
        <f t="shared" si="1586"/>
        <v>4.9347117300020465E-4</v>
      </c>
      <c r="AB1842" s="90"/>
      <c r="AC1842" s="94">
        <f t="shared" si="1587"/>
        <v>0.93874287662912315</v>
      </c>
      <c r="AD1842" s="97">
        <f t="shared" si="1588"/>
        <v>7509.9430130329856</v>
      </c>
      <c r="AE1842" s="97">
        <f t="shared" si="1589"/>
        <v>1877.4857532582464</v>
      </c>
      <c r="AF1842" s="97">
        <f t="shared" si="1590"/>
        <v>0.93874287662912315</v>
      </c>
      <c r="AG1842" s="90"/>
      <c r="AH1842" s="95">
        <f t="shared" si="1591"/>
        <v>7.9180565746386056E-5</v>
      </c>
      <c r="AI1842" s="95">
        <f t="shared" si="1592"/>
        <v>0.63344452597108847</v>
      </c>
      <c r="AJ1842" s="95">
        <f t="shared" si="1593"/>
        <v>0.15836113149277212</v>
      </c>
      <c r="AK1842" s="95">
        <f t="shared" si="1594"/>
        <v>7.9180565746386056E-5</v>
      </c>
    </row>
    <row r="1843" spans="9:37" x14ac:dyDescent="0.25">
      <c r="I1843" s="90"/>
      <c r="J1843" s="94">
        <f t="shared" si="1579"/>
        <v>0.61240130690546524</v>
      </c>
      <c r="K1843" s="94">
        <f t="shared" si="1574"/>
        <v>0.10990220289231856</v>
      </c>
      <c r="L1843" s="94">
        <f t="shared" si="1580"/>
        <v>0.27769649020221621</v>
      </c>
      <c r="M1843" s="98"/>
      <c r="N1843" s="91"/>
      <c r="O1843" s="95">
        <f t="shared" si="1581"/>
        <v>0.37503536069952181</v>
      </c>
      <c r="P1843" s="95">
        <f t="shared" si="1575"/>
        <v>1.2078494200584353E-2</v>
      </c>
      <c r="Q1843" s="95">
        <f t="shared" si="1576"/>
        <v>7.7115340670629556E-2</v>
      </c>
      <c r="R1843" s="90"/>
      <c r="S1843" s="90"/>
      <c r="T1843" s="93">
        <f t="shared" si="1582"/>
        <v>3000</v>
      </c>
      <c r="U1843" s="93">
        <f t="shared" si="1577"/>
        <v>2000</v>
      </c>
      <c r="V1843" s="93">
        <f t="shared" si="1578"/>
        <v>2</v>
      </c>
      <c r="W1843" s="90"/>
      <c r="X1843" s="95">
        <f t="shared" si="1583"/>
        <v>0.37503536069952181</v>
      </c>
      <c r="Y1843" s="96">
        <f t="shared" si="1584"/>
        <v>1125.1060820985654</v>
      </c>
      <c r="Z1843" s="96">
        <f t="shared" si="1585"/>
        <v>750.07072139904358</v>
      </c>
      <c r="AA1843" s="96">
        <f t="shared" si="1586"/>
        <v>0.75007072139904363</v>
      </c>
      <c r="AB1843" s="90"/>
      <c r="AC1843" s="94">
        <f t="shared" si="1587"/>
        <v>1.2078494200584353E-2</v>
      </c>
      <c r="AD1843" s="97">
        <f t="shared" si="1588"/>
        <v>36.235482601753063</v>
      </c>
      <c r="AE1843" s="97">
        <f t="shared" si="1589"/>
        <v>24.156988401168707</v>
      </c>
      <c r="AF1843" s="97">
        <f t="shared" si="1590"/>
        <v>2.4156988401168707E-2</v>
      </c>
      <c r="AG1843" s="90"/>
      <c r="AH1843" s="95">
        <f t="shared" si="1591"/>
        <v>7.7115340670629556E-2</v>
      </c>
      <c r="AI1843" s="95">
        <f t="shared" si="1592"/>
        <v>231.34602201188866</v>
      </c>
      <c r="AJ1843" s="95">
        <f t="shared" si="1593"/>
        <v>154.2306813412591</v>
      </c>
      <c r="AK1843" s="95">
        <f t="shared" si="1594"/>
        <v>0.15423068134125911</v>
      </c>
    </row>
    <row r="1844" spans="9:37" x14ac:dyDescent="0.25">
      <c r="I1844" s="90"/>
      <c r="J1844" s="94">
        <f t="shared" si="1579"/>
        <v>2.5605326879953524E-2</v>
      </c>
      <c r="K1844" s="94">
        <f t="shared" si="1574"/>
        <v>0.96298899357075296</v>
      </c>
      <c r="L1844" s="94">
        <f t="shared" si="1580"/>
        <v>1.1405679549293583E-2</v>
      </c>
      <c r="M1844" s="98"/>
      <c r="N1844" s="91"/>
      <c r="O1844" s="95">
        <f t="shared" si="1581"/>
        <v>6.5563276462927045E-4</v>
      </c>
      <c r="P1844" s="95">
        <f t="shared" si="1575"/>
        <v>0.92734780173841169</v>
      </c>
      <c r="Q1844" s="95">
        <f t="shared" si="1576"/>
        <v>1.3008952598117388E-4</v>
      </c>
      <c r="R1844" s="90"/>
      <c r="S1844" s="90"/>
      <c r="T1844" s="93">
        <f t="shared" si="1582"/>
        <v>7000</v>
      </c>
      <c r="U1844" s="93">
        <f t="shared" si="1577"/>
        <v>3000</v>
      </c>
      <c r="V1844" s="93">
        <f t="shared" si="1578"/>
        <v>1</v>
      </c>
      <c r="W1844" s="90"/>
      <c r="X1844" s="95">
        <f t="shared" si="1583"/>
        <v>6.5563276462927045E-4</v>
      </c>
      <c r="Y1844" s="96">
        <f t="shared" si="1584"/>
        <v>4.5894293524048928</v>
      </c>
      <c r="Z1844" s="96">
        <f t="shared" si="1585"/>
        <v>1.9668982938878115</v>
      </c>
      <c r="AA1844" s="96">
        <f t="shared" si="1586"/>
        <v>6.5563276462927045E-4</v>
      </c>
      <c r="AB1844" s="90"/>
      <c r="AC1844" s="94">
        <f t="shared" si="1587"/>
        <v>0.92734780173841169</v>
      </c>
      <c r="AD1844" s="97">
        <f t="shared" si="1588"/>
        <v>6491.4346121688823</v>
      </c>
      <c r="AE1844" s="97">
        <f t="shared" si="1589"/>
        <v>2782.043405215235</v>
      </c>
      <c r="AF1844" s="97">
        <f t="shared" si="1590"/>
        <v>0.92734780173841169</v>
      </c>
      <c r="AG1844" s="90"/>
      <c r="AH1844" s="95">
        <f t="shared" si="1591"/>
        <v>1.3008952598117388E-4</v>
      </c>
      <c r="AI1844" s="95">
        <f t="shared" si="1592"/>
        <v>0.91062668186821716</v>
      </c>
      <c r="AJ1844" s="95">
        <f t="shared" si="1593"/>
        <v>0.39026857794352166</v>
      </c>
      <c r="AK1844" s="95">
        <f t="shared" si="1594"/>
        <v>1.3008952598117388E-4</v>
      </c>
    </row>
    <row r="1845" spans="9:37" x14ac:dyDescent="0.25">
      <c r="I1845" s="90"/>
      <c r="J1845" s="94">
        <f t="shared" si="1579"/>
        <v>5.4304820474856644E-2</v>
      </c>
      <c r="K1845" s="94">
        <f t="shared" si="1574"/>
        <v>0.92649502970503061</v>
      </c>
      <c r="L1845" s="94">
        <f t="shared" si="1580"/>
        <v>1.9200149820112866E-2</v>
      </c>
      <c r="M1845" s="98"/>
      <c r="N1845" s="91"/>
      <c r="O1845" s="95">
        <f t="shared" si="1581"/>
        <v>2.9490135268064092E-3</v>
      </c>
      <c r="P1845" s="95">
        <f t="shared" si="1575"/>
        <v>0.85839304006812556</v>
      </c>
      <c r="Q1845" s="95">
        <f t="shared" si="1576"/>
        <v>3.6864575311478014E-4</v>
      </c>
      <c r="R1845" s="90"/>
      <c r="S1845" s="90"/>
      <c r="T1845" s="93">
        <f t="shared" si="1582"/>
        <v>7000</v>
      </c>
      <c r="U1845" s="93">
        <f t="shared" si="1577"/>
        <v>2000</v>
      </c>
      <c r="V1845" s="93">
        <f t="shared" si="1578"/>
        <v>1</v>
      </c>
      <c r="W1845" s="90"/>
      <c r="X1845" s="95">
        <f t="shared" si="1583"/>
        <v>2.9490135268064092E-3</v>
      </c>
      <c r="Y1845" s="96">
        <f t="shared" si="1584"/>
        <v>20.643094687644865</v>
      </c>
      <c r="Z1845" s="96">
        <f t="shared" si="1585"/>
        <v>5.8980270536128181</v>
      </c>
      <c r="AA1845" s="96">
        <f t="shared" si="1586"/>
        <v>2.9490135268064092E-3</v>
      </c>
      <c r="AB1845" s="90"/>
      <c r="AC1845" s="94">
        <f t="shared" si="1587"/>
        <v>0.85839304006812556</v>
      </c>
      <c r="AD1845" s="97">
        <f t="shared" si="1588"/>
        <v>6008.7512804768785</v>
      </c>
      <c r="AE1845" s="97">
        <f t="shared" si="1589"/>
        <v>1716.786080136251</v>
      </c>
      <c r="AF1845" s="97">
        <f t="shared" si="1590"/>
        <v>0.85839304006812556</v>
      </c>
      <c r="AG1845" s="90"/>
      <c r="AH1845" s="95">
        <f t="shared" si="1591"/>
        <v>3.6864575311478014E-4</v>
      </c>
      <c r="AI1845" s="95">
        <f t="shared" si="1592"/>
        <v>2.580520271803461</v>
      </c>
      <c r="AJ1845" s="95">
        <f t="shared" si="1593"/>
        <v>0.7372915062295603</v>
      </c>
      <c r="AK1845" s="95">
        <f t="shared" si="1594"/>
        <v>3.6864575311478014E-4</v>
      </c>
    </row>
    <row r="1846" spans="9:37" x14ac:dyDescent="0.25">
      <c r="I1846" s="90"/>
      <c r="J1846" s="94">
        <f t="shared" si="1579"/>
        <v>0.10101807922283289</v>
      </c>
      <c r="K1846" s="94">
        <f t="shared" si="1574"/>
        <v>0.85022984804023938</v>
      </c>
      <c r="L1846" s="94">
        <f t="shared" si="1580"/>
        <v>4.8752072736927797E-2</v>
      </c>
      <c r="M1846" s="98"/>
      <c r="N1846" s="91"/>
      <c r="O1846" s="95">
        <f t="shared" si="1581"/>
        <v>1.0204652329870542E-2</v>
      </c>
      <c r="P1846" s="95">
        <f t="shared" si="1575"/>
        <v>0.72289079449852855</v>
      </c>
      <c r="Q1846" s="95">
        <f t="shared" si="1576"/>
        <v>2.3767645961466984E-3</v>
      </c>
      <c r="R1846" s="90"/>
      <c r="S1846" s="90"/>
      <c r="T1846" s="93">
        <f t="shared" si="1582"/>
        <v>10000</v>
      </c>
      <c r="U1846" s="93">
        <f t="shared" si="1577"/>
        <v>2000</v>
      </c>
      <c r="V1846" s="93">
        <f t="shared" si="1578"/>
        <v>1</v>
      </c>
      <c r="W1846" s="90"/>
      <c r="X1846" s="95">
        <f t="shared" si="1583"/>
        <v>1.0204652329870542E-2</v>
      </c>
      <c r="Y1846" s="96">
        <f t="shared" si="1584"/>
        <v>102.04652329870542</v>
      </c>
      <c r="Z1846" s="96">
        <f t="shared" si="1585"/>
        <v>20.409304659741085</v>
      </c>
      <c r="AA1846" s="96">
        <f t="shared" si="1586"/>
        <v>1.0204652329870542E-2</v>
      </c>
      <c r="AB1846" s="90"/>
      <c r="AC1846" s="94">
        <f t="shared" si="1587"/>
        <v>0.72289079449852855</v>
      </c>
      <c r="AD1846" s="97">
        <f t="shared" si="1588"/>
        <v>7228.9079449852852</v>
      </c>
      <c r="AE1846" s="97">
        <f t="shared" si="1589"/>
        <v>1445.781588997057</v>
      </c>
      <c r="AF1846" s="97">
        <f t="shared" si="1590"/>
        <v>0.72289079449852855</v>
      </c>
      <c r="AG1846" s="90"/>
      <c r="AH1846" s="95">
        <f t="shared" si="1591"/>
        <v>2.3767645961466984E-3</v>
      </c>
      <c r="AI1846" s="95">
        <f t="shared" si="1592"/>
        <v>23.767645961466982</v>
      </c>
      <c r="AJ1846" s="95">
        <f>(AH1846*U1846)</f>
        <v>4.7535291922933967</v>
      </c>
      <c r="AK1846" s="95">
        <f t="shared" si="1594"/>
        <v>2.3767645961466984E-3</v>
      </c>
    </row>
    <row r="1847" spans="9:37" x14ac:dyDescent="0.25">
      <c r="I1847" s="90"/>
      <c r="J1847" s="98"/>
      <c r="K1847" s="90"/>
      <c r="L1847" s="90"/>
      <c r="M1847" s="90"/>
      <c r="N1847" s="112" t="s">
        <v>55</v>
      </c>
      <c r="O1847" s="105">
        <f>SUM(O1837:O1846)</f>
        <v>1.1933686900304283</v>
      </c>
      <c r="P1847" s="105">
        <f t="shared" ref="P1847:Q1847" si="1595">SUM(P1837:P1846)</f>
        <v>4.4250066113117628</v>
      </c>
      <c r="Q1847" s="105">
        <f t="shared" si="1595"/>
        <v>1.2302508523742037</v>
      </c>
      <c r="R1847" s="90"/>
      <c r="S1847" s="90"/>
      <c r="T1847" s="90"/>
      <c r="U1847" s="90"/>
      <c r="V1847" s="90"/>
      <c r="W1847" s="90"/>
      <c r="X1847" s="133" t="s">
        <v>55</v>
      </c>
      <c r="Y1847" s="104">
        <f>SUM(Y1837:Y1846)</f>
        <v>3991.7194314435242</v>
      </c>
      <c r="Z1847" s="104">
        <f t="shared" ref="Z1847" si="1596">SUM(Z1837:Z1846)</f>
        <v>2247.8410996460561</v>
      </c>
      <c r="AA1847" s="104">
        <f>SUM(AA1837:AA1846)</f>
        <v>1.5684040507299501</v>
      </c>
      <c r="AB1847" s="99"/>
      <c r="AC1847" s="133" t="s">
        <v>55</v>
      </c>
      <c r="AD1847" s="104">
        <f>SUM(AD1837:AD1846)</f>
        <v>34133.383956822028</v>
      </c>
      <c r="AE1847" s="104">
        <f t="shared" ref="AE1847:AF1847" si="1597">SUM(AE1837:AE1846)</f>
        <v>11996.648337502365</v>
      </c>
      <c r="AF1847" s="104">
        <f t="shared" si="1597"/>
        <v>4.4370851055123479</v>
      </c>
      <c r="AG1847" s="99"/>
      <c r="AH1847" s="133" t="s">
        <v>55</v>
      </c>
      <c r="AI1847" s="105">
        <f>SUM(AI1837:AI1846)</f>
        <v>1325.6360643344181</v>
      </c>
      <c r="AJ1847" s="105">
        <f t="shared" ref="AJ1847:AK1847" si="1598">SUM(AJ1837:AJ1846)</f>
        <v>2414.1345148324522</v>
      </c>
      <c r="AK1847" s="105">
        <f t="shared" si="1598"/>
        <v>1.3073661930448333</v>
      </c>
    </row>
    <row r="1851" spans="9:37" x14ac:dyDescent="0.25">
      <c r="I1851" s="113" t="s">
        <v>253</v>
      </c>
      <c r="J1851" s="107"/>
      <c r="K1851" s="107"/>
      <c r="L1851" s="107"/>
      <c r="M1851" s="107"/>
      <c r="N1851" s="107"/>
      <c r="O1851" s="107"/>
      <c r="P1851" s="107"/>
      <c r="Q1851" s="107"/>
    </row>
    <row r="1852" spans="9:37" x14ac:dyDescent="0.25">
      <c r="I1852" s="113" t="s">
        <v>279</v>
      </c>
      <c r="J1852" s="107"/>
      <c r="K1852" s="107"/>
      <c r="L1852" s="166" t="s">
        <v>69</v>
      </c>
      <c r="M1852" s="166"/>
      <c r="N1852" s="166"/>
      <c r="O1852" s="107"/>
      <c r="P1852" s="107"/>
      <c r="Q1852" s="107"/>
    </row>
    <row r="1853" spans="9:37" x14ac:dyDescent="0.25">
      <c r="I1853" s="107"/>
      <c r="J1853" s="107"/>
      <c r="K1853" s="107"/>
      <c r="L1853" s="107"/>
      <c r="M1853" s="107"/>
      <c r="N1853" s="107"/>
      <c r="O1853" s="107"/>
      <c r="P1853" s="107"/>
      <c r="Q1853" s="107"/>
    </row>
    <row r="1854" spans="9:37" x14ac:dyDescent="0.25">
      <c r="I1854" s="108"/>
      <c r="J1854" s="167" t="s">
        <v>68</v>
      </c>
      <c r="K1854" s="168"/>
      <c r="L1854" s="169"/>
      <c r="M1854" s="107"/>
      <c r="N1854" s="108"/>
      <c r="O1854" s="167" t="s">
        <v>72</v>
      </c>
      <c r="P1854" s="168"/>
      <c r="Q1854" s="169"/>
    </row>
    <row r="1855" spans="9:37" x14ac:dyDescent="0.25">
      <c r="I1855" s="108"/>
      <c r="J1855" s="108" t="s">
        <v>38</v>
      </c>
      <c r="K1855" s="108" t="s">
        <v>39</v>
      </c>
      <c r="L1855" s="108" t="s">
        <v>41</v>
      </c>
      <c r="M1855" s="107"/>
      <c r="N1855" s="170" t="s">
        <v>64</v>
      </c>
      <c r="O1855" s="170" t="s">
        <v>38</v>
      </c>
      <c r="P1855" s="170" t="s">
        <v>39</v>
      </c>
      <c r="Q1855" s="170" t="s">
        <v>41</v>
      </c>
    </row>
    <row r="1856" spans="9:37" x14ac:dyDescent="0.25">
      <c r="I1856" s="108" t="s">
        <v>64</v>
      </c>
      <c r="J1856" s="109">
        <f>(O1847)</f>
        <v>1.1933686900304283</v>
      </c>
      <c r="K1856" s="109">
        <f t="shared" ref="K1856" si="1599">(P1847)</f>
        <v>4.4250066113117628</v>
      </c>
      <c r="L1856" s="109">
        <f t="shared" ref="L1856" si="1600">(Q1847)</f>
        <v>1.2302508523742037</v>
      </c>
      <c r="M1856" s="107"/>
      <c r="N1856" s="171"/>
      <c r="O1856" s="171"/>
      <c r="P1856" s="171"/>
      <c r="Q1856" s="171"/>
    </row>
    <row r="1857" spans="9:32" x14ac:dyDescent="0.25">
      <c r="I1857" s="108" t="s">
        <v>65</v>
      </c>
      <c r="J1857" s="110">
        <f>(Y1847)</f>
        <v>3991.7194314435242</v>
      </c>
      <c r="K1857" s="110">
        <f>(AD1847)</f>
        <v>34133.383956822028</v>
      </c>
      <c r="L1857" s="110">
        <f>(AA1847)</f>
        <v>1.5684040507299501</v>
      </c>
      <c r="M1857" s="107"/>
      <c r="N1857" s="109">
        <f>(J1856)</f>
        <v>1.1933686900304283</v>
      </c>
      <c r="O1857" s="67">
        <f>(J1857/N1857)</f>
        <v>3344.9171783966813</v>
      </c>
      <c r="P1857" s="67">
        <f t="shared" ref="P1857" si="1601">(K1857/O1857)</f>
        <v>10.204552799475644</v>
      </c>
      <c r="Q1857" s="67">
        <f t="shared" ref="Q1857" si="1602">(L1857/P1857)</f>
        <v>0.15369650013575722</v>
      </c>
    </row>
    <row r="1858" spans="9:32" x14ac:dyDescent="0.25">
      <c r="I1858" s="108" t="s">
        <v>66</v>
      </c>
      <c r="J1858" s="110">
        <f>(Z1847)</f>
        <v>2247.8410996460561</v>
      </c>
      <c r="K1858" s="110">
        <f>(AE1847)</f>
        <v>11996.648337502365</v>
      </c>
      <c r="L1858" s="109">
        <f>(AJ1847)</f>
        <v>2414.1345148324522</v>
      </c>
      <c r="M1858" s="107"/>
      <c r="N1858" s="109">
        <f>(K1856)</f>
        <v>4.4250066113117628</v>
      </c>
      <c r="O1858" s="67">
        <f>(K1857/N1858)</f>
        <v>7713.7475613179759</v>
      </c>
      <c r="P1858" s="68">
        <f>(K1858/N1858)</f>
        <v>2711.1029183176838</v>
      </c>
      <c r="Q1858" s="68">
        <f>(K1859/N1858)</f>
        <v>1.0027295991309275</v>
      </c>
    </row>
    <row r="1859" spans="9:32" x14ac:dyDescent="0.25">
      <c r="I1859" s="108" t="s">
        <v>67</v>
      </c>
      <c r="J1859" s="110">
        <f>(AA1847)</f>
        <v>1.5684040507299501</v>
      </c>
      <c r="K1859" s="110">
        <f>(AF1847)</f>
        <v>4.4370851055123479</v>
      </c>
      <c r="L1859" s="109">
        <f>(AK1847)</f>
        <v>1.3073661930448333</v>
      </c>
      <c r="M1859" s="107"/>
      <c r="N1859" s="109">
        <f>(L1856)</f>
        <v>1.2302508523742037</v>
      </c>
      <c r="O1859" s="67">
        <f>(L1857/N1859)</f>
        <v>1.2748652420790121</v>
      </c>
      <c r="P1859" s="68">
        <f>(L1858/N1859)</f>
        <v>1962.3107841571714</v>
      </c>
      <c r="Q1859" s="68">
        <f>(L1859/N1859)</f>
        <v>1.0626826151120385</v>
      </c>
    </row>
    <row r="1860" spans="9:32" x14ac:dyDescent="0.25">
      <c r="I1860" s="111"/>
      <c r="J1860" s="111"/>
      <c r="K1860" s="111"/>
      <c r="L1860" s="111"/>
      <c r="M1860" s="107"/>
      <c r="N1860" s="107"/>
      <c r="O1860" s="107"/>
      <c r="P1860" s="107"/>
      <c r="Q1860" s="107"/>
    </row>
    <row r="1864" spans="9:32" x14ac:dyDescent="0.25">
      <c r="I1864" s="114" t="s">
        <v>254</v>
      </c>
    </row>
    <row r="1865" spans="9:32" x14ac:dyDescent="0.25">
      <c r="I1865" s="114" t="s">
        <v>279</v>
      </c>
      <c r="J1865" s="152" t="s">
        <v>47</v>
      </c>
      <c r="K1865" s="153"/>
      <c r="L1865" s="154"/>
      <c r="M1865" s="43"/>
      <c r="N1865" s="43"/>
      <c r="O1865" s="152" t="s">
        <v>72</v>
      </c>
      <c r="P1865" s="153"/>
      <c r="Q1865" s="154"/>
      <c r="R1865" s="43"/>
      <c r="S1865" s="43"/>
      <c r="T1865" s="152" t="s">
        <v>73</v>
      </c>
      <c r="U1865" s="153"/>
      <c r="V1865" s="154"/>
      <c r="W1865" s="43"/>
      <c r="X1865" s="43"/>
      <c r="Y1865" s="152" t="s">
        <v>74</v>
      </c>
      <c r="Z1865" s="153"/>
      <c r="AA1865" s="154"/>
      <c r="AB1865" s="55"/>
      <c r="AC1865" s="43"/>
      <c r="AD1865" s="152" t="s">
        <v>80</v>
      </c>
      <c r="AE1865" s="154"/>
      <c r="AF1865" s="59"/>
    </row>
    <row r="1866" spans="9:32" ht="15.75" thickBot="1" x14ac:dyDescent="0.3">
      <c r="I1866" s="43"/>
      <c r="J1866" s="44" t="s">
        <v>48</v>
      </c>
      <c r="K1866" s="44" t="s">
        <v>49</v>
      </c>
      <c r="L1866" s="44" t="s">
        <v>50</v>
      </c>
      <c r="M1866" s="43"/>
      <c r="N1866" s="43"/>
      <c r="O1866" s="43"/>
      <c r="P1866" s="43"/>
      <c r="Q1866" s="43"/>
      <c r="R1866" s="43"/>
      <c r="S1866" s="43"/>
      <c r="T1866" s="44" t="s">
        <v>38</v>
      </c>
      <c r="U1866" s="44" t="s">
        <v>39</v>
      </c>
      <c r="V1866" s="44" t="s">
        <v>41</v>
      </c>
      <c r="W1866" s="43"/>
      <c r="X1866" s="43"/>
      <c r="Y1866" s="134" t="s">
        <v>75</v>
      </c>
      <c r="Z1866" s="134" t="s">
        <v>76</v>
      </c>
      <c r="AA1866" s="134" t="s">
        <v>77</v>
      </c>
      <c r="AB1866" s="61" t="s">
        <v>55</v>
      </c>
      <c r="AC1866" s="43"/>
      <c r="AD1866" s="134" t="s">
        <v>277</v>
      </c>
      <c r="AE1866" s="58">
        <f>(AE1795)</f>
        <v>94283803.835630193</v>
      </c>
      <c r="AF1866" s="42"/>
    </row>
    <row r="1867" spans="9:32" ht="16.5" thickTop="1" thickBot="1" x14ac:dyDescent="0.3">
      <c r="I1867" s="43"/>
      <c r="J1867" s="100">
        <f>(J1745)</f>
        <v>8000</v>
      </c>
      <c r="K1867" s="100">
        <f t="shared" ref="K1867:L1867" si="1603">(K1745)</f>
        <v>5000</v>
      </c>
      <c r="L1867" s="100">
        <f t="shared" si="1603"/>
        <v>1</v>
      </c>
      <c r="M1867" s="43"/>
      <c r="N1867" s="134" t="s">
        <v>75</v>
      </c>
      <c r="O1867" s="101">
        <f>(O1857)</f>
        <v>3344.9171783966813</v>
      </c>
      <c r="P1867" s="101">
        <f t="shared" ref="P1867:Q1867" si="1604">(P1857)</f>
        <v>10.204552799475644</v>
      </c>
      <c r="Q1867" s="101">
        <f t="shared" si="1604"/>
        <v>0.15369650013575722</v>
      </c>
      <c r="R1867" s="43"/>
      <c r="S1867" s="43"/>
      <c r="T1867" s="62">
        <f>(O1837)</f>
        <v>9.2672855307641272E-3</v>
      </c>
      <c r="U1867" s="62">
        <f t="shared" ref="U1867:U1876" si="1605">(P1837)</f>
        <v>0.70980161408260312</v>
      </c>
      <c r="V1867" s="62">
        <f t="shared" ref="V1867:V1876" si="1606">(Q1837)</f>
        <v>3.7498488876311123E-3</v>
      </c>
      <c r="W1867" s="43"/>
      <c r="X1867" s="43"/>
      <c r="Y1867" s="74">
        <f>((J1867 - O1867)^2 + (K1867 - P1867)^2 + (L1867 - Q1867)^2) * T1867</f>
        <v>431557.61252043716</v>
      </c>
      <c r="Z1867" s="74">
        <f>((J1867 -O1868)^2 + (K1867 - P1868)^2 + (L1867 - Q1868)^2) * U1867</f>
        <v>3776847.5099828537</v>
      </c>
      <c r="AA1867" s="75">
        <f>((J1867 -O1869)^2 + (K1867 - P1869)^2 + (L1867 - Q1869)^2) * V1867</f>
        <v>274515.78583289369</v>
      </c>
      <c r="AB1867" s="76">
        <f>SUM(Y1867:AA1867)</f>
        <v>4482920.9083361849</v>
      </c>
      <c r="AC1867" s="43"/>
      <c r="AD1867" s="134" t="s">
        <v>280</v>
      </c>
      <c r="AE1867" s="102">
        <f>(AB1877)</f>
        <v>94283875.302476048</v>
      </c>
      <c r="AF1867" s="42"/>
    </row>
    <row r="1868" spans="9:32" ht="16.5" thickTop="1" thickBot="1" x14ac:dyDescent="0.3">
      <c r="I1868" s="43"/>
      <c r="J1868" s="100">
        <f t="shared" ref="J1868:L1868" si="1607">(J1746)</f>
        <v>4000</v>
      </c>
      <c r="K1868" s="100">
        <f t="shared" si="1607"/>
        <v>3000</v>
      </c>
      <c r="L1868" s="100">
        <f t="shared" si="1607"/>
        <v>1</v>
      </c>
      <c r="M1868" s="43"/>
      <c r="N1868" s="134" t="s">
        <v>76</v>
      </c>
      <c r="O1868" s="101">
        <f t="shared" ref="O1868:P1868" si="1608">(O1858)</f>
        <v>7713.7475613179759</v>
      </c>
      <c r="P1868" s="101">
        <f t="shared" si="1608"/>
        <v>2711.1029183176838</v>
      </c>
      <c r="Q1868" s="101">
        <f>(Q1858)</f>
        <v>1.0027295991309275</v>
      </c>
      <c r="R1868" s="43"/>
      <c r="S1868" s="43"/>
      <c r="T1868" s="62">
        <f t="shared" ref="T1868:T1876" si="1609">(O1838)</f>
        <v>0.20216594440927699</v>
      </c>
      <c r="U1868" s="62">
        <f t="shared" si="1605"/>
        <v>9.215291832781819E-2</v>
      </c>
      <c r="V1868" s="62">
        <f t="shared" si="1606"/>
        <v>6.0912379568895454E-2</v>
      </c>
      <c r="W1868" s="43"/>
      <c r="X1868" s="43"/>
      <c r="Y1868" s="74">
        <f>((J1868-O1867)^2 + (K1868-P1867)^2 + (L1868-Q1867)^2) * T1868</f>
        <v>1893892.7982264382</v>
      </c>
      <c r="Z1868" s="74">
        <f>((J1868 -O1868)^2 + (K1868 - P1868)^2 + (L1868 - Q1868)^2) * U1868</f>
        <v>1278656.9878022745</v>
      </c>
      <c r="AA1868" s="75">
        <f>((J1868 -O1869)^2 + (K1868 - P1869)^2 + (L1868 - Q1869)^2) * V1868</f>
        <v>1039567.3155818931</v>
      </c>
      <c r="AB1868" s="76">
        <f t="shared" ref="AB1868:AB1876" si="1610">SUM(Y1868:AA1868)</f>
        <v>4212117.1016106065</v>
      </c>
      <c r="AC1868" s="43"/>
      <c r="AD1868" s="134" t="s">
        <v>281</v>
      </c>
      <c r="AE1868" s="124">
        <f>(AE1866-AE1867)</f>
        <v>-71.466845855116844</v>
      </c>
      <c r="AF1868" s="42"/>
    </row>
    <row r="1869" spans="9:32" ht="16.5" thickTop="1" thickBot="1" x14ac:dyDescent="0.3">
      <c r="I1869" s="43"/>
      <c r="J1869" s="100">
        <f t="shared" ref="J1869:L1869" si="1611">(J1747)</f>
        <v>5000</v>
      </c>
      <c r="K1869" s="100">
        <f t="shared" si="1611"/>
        <v>2000</v>
      </c>
      <c r="L1869" s="100">
        <f t="shared" si="1611"/>
        <v>1</v>
      </c>
      <c r="M1869" s="43"/>
      <c r="N1869" s="134" t="s">
        <v>77</v>
      </c>
      <c r="O1869" s="101">
        <f t="shared" ref="O1869:Q1869" si="1612">(O1859)</f>
        <v>1.2748652420790121</v>
      </c>
      <c r="P1869" s="101">
        <f t="shared" si="1612"/>
        <v>1962.3107841571714</v>
      </c>
      <c r="Q1869" s="101">
        <f t="shared" si="1612"/>
        <v>1.0626826151120385</v>
      </c>
      <c r="R1869" s="43"/>
      <c r="S1869" s="43"/>
      <c r="T1869" s="62">
        <f t="shared" si="1609"/>
        <v>0.22266805214871196</v>
      </c>
      <c r="U1869" s="62">
        <f t="shared" si="1605"/>
        <v>0.16130707345512446</v>
      </c>
      <c r="V1869" s="62">
        <f t="shared" si="1606"/>
        <v>1.6000307909149261E-2</v>
      </c>
      <c r="W1869" s="43"/>
      <c r="X1869" s="43"/>
      <c r="Y1869" s="74">
        <f>((J1869 - O1867)^2 + (K1869 - P1867)^2 + (L1869 -Q1867)^2) * T1869</f>
        <v>1491561.0487402317</v>
      </c>
      <c r="Z1869" s="74">
        <f>((J1869 -O1868)^2 + (K1869 - P1868)^2 + (L1869 - Q1868)^2) * U1869</f>
        <v>1269501.6998151543</v>
      </c>
      <c r="AA1869" s="75">
        <f>((J1869 -O1869)^2 + (K1869 - P1869)^2 + (L1869 - Q1869)^2) * V1869</f>
        <v>399826.46950167319</v>
      </c>
      <c r="AB1869" s="76">
        <f t="shared" si="1610"/>
        <v>3160889.2180570592</v>
      </c>
      <c r="AC1869" s="43"/>
      <c r="AD1869" s="43"/>
      <c r="AE1869" s="43"/>
      <c r="AF1869" s="43"/>
    </row>
    <row r="1870" spans="9:32" ht="16.5" thickTop="1" thickBot="1" x14ac:dyDescent="0.3">
      <c r="I1870" s="43"/>
      <c r="J1870" s="100">
        <f t="shared" ref="J1870:L1870" si="1613">(J1748)</f>
        <v>2000</v>
      </c>
      <c r="K1870" s="100">
        <f t="shared" si="1613"/>
        <v>1000</v>
      </c>
      <c r="L1870" s="100">
        <f t="shared" si="1613"/>
        <v>1</v>
      </c>
      <c r="M1870" s="43"/>
      <c r="N1870" s="43"/>
      <c r="O1870" s="55"/>
      <c r="P1870" s="55"/>
      <c r="Q1870" s="55"/>
      <c r="R1870" s="43"/>
      <c r="S1870" s="43"/>
      <c r="T1870" s="62">
        <f t="shared" si="1609"/>
        <v>0.36951971418099844</v>
      </c>
      <c r="U1870" s="62">
        <f t="shared" si="1605"/>
        <v>2.2704474352009149E-3</v>
      </c>
      <c r="V1870" s="62">
        <f t="shared" si="1606"/>
        <v>0.11865920567372523</v>
      </c>
      <c r="W1870" s="43"/>
      <c r="X1870" s="43"/>
      <c r="Y1870" s="74">
        <f>((J1870-O1867)^2 + (K1870-P1867)^2 + (L1870-Q1867)^2) * T1870</f>
        <v>1030404.9692751117</v>
      </c>
      <c r="Z1870" s="74">
        <f>((J1870 -O1868)^2 + (K1870 - P1868)^2 + (L1870 - Q1868)^2) * U1870</f>
        <v>80770.677979619926</v>
      </c>
      <c r="AA1870" s="75">
        <f>((J1870 -O1869)^2 + (K1870 - P1869)^2 + (L1870 - Q1869)^2) * V1870</f>
        <v>583915.33154424536</v>
      </c>
      <c r="AB1870" s="76">
        <f t="shared" si="1610"/>
        <v>1695090.9787989769</v>
      </c>
      <c r="AC1870" s="43"/>
      <c r="AD1870" s="43"/>
      <c r="AE1870" s="43"/>
      <c r="AF1870" s="43"/>
    </row>
    <row r="1871" spans="9:32" ht="16.5" thickTop="1" thickBot="1" x14ac:dyDescent="0.3">
      <c r="I1871" s="43"/>
      <c r="J1871" s="100">
        <f t="shared" ref="J1871:L1871" si="1614">(J1749)</f>
        <v>500</v>
      </c>
      <c r="K1871" s="100">
        <f t="shared" si="1614"/>
        <v>2000</v>
      </c>
      <c r="L1871" s="100">
        <f t="shared" si="1614"/>
        <v>1</v>
      </c>
      <c r="M1871" s="43"/>
      <c r="N1871" s="43"/>
      <c r="O1871" s="55"/>
      <c r="P1871" s="55"/>
      <c r="Q1871" s="55"/>
      <c r="R1871" s="43"/>
      <c r="S1871" s="43"/>
      <c r="T1871" s="62">
        <f t="shared" si="1609"/>
        <v>4.0956326684846899E-4</v>
      </c>
      <c r="U1871" s="62">
        <f t="shared" si="1605"/>
        <v>2.1550876242959033E-5</v>
      </c>
      <c r="V1871" s="62">
        <f t="shared" si="1606"/>
        <v>0.95085908922318418</v>
      </c>
      <c r="W1871" s="43"/>
      <c r="X1871" s="43"/>
      <c r="Y1871" s="74">
        <f>((J1871 - O1867)^2 + (K1871 -P1867)^2 + (L1871 - Q1867)^2) * T1871</f>
        <v>4936.4006848767276</v>
      </c>
      <c r="Z1871" s="74">
        <f>((J1871 -O1868)^2 + (K1871 - P1868)^2 + (L1871 - Q1868)^2) * U1871</f>
        <v>1132.3653888510157</v>
      </c>
      <c r="AA1871" s="75">
        <f>((J1871 -O1869)^2 + (K1871 - P1869)^2 + (L1871 - Q1869)^AA2403) * V1871</f>
        <v>237855.72483327723</v>
      </c>
      <c r="AB1871" s="76">
        <f t="shared" si="1610"/>
        <v>243924.49090700498</v>
      </c>
      <c r="AC1871" s="43"/>
      <c r="AD1871" s="152" t="s">
        <v>84</v>
      </c>
      <c r="AE1871" s="153"/>
      <c r="AF1871" s="154"/>
    </row>
    <row r="1872" spans="9:32" ht="16.5" thickTop="1" thickBot="1" x14ac:dyDescent="0.3">
      <c r="I1872" s="43"/>
      <c r="J1872" s="100">
        <f t="shared" ref="J1872:L1872" si="1615">(J1750)</f>
        <v>8000</v>
      </c>
      <c r="K1872" s="100">
        <f t="shared" si="1615"/>
        <v>2000</v>
      </c>
      <c r="L1872" s="100">
        <f t="shared" si="1615"/>
        <v>1</v>
      </c>
      <c r="M1872" s="43"/>
      <c r="N1872" s="43"/>
      <c r="O1872" s="55"/>
      <c r="P1872" s="55"/>
      <c r="Q1872" s="55"/>
      <c r="R1872" s="43"/>
      <c r="S1872" s="43"/>
      <c r="T1872" s="62">
        <f t="shared" si="1609"/>
        <v>4.9347117300020465E-4</v>
      </c>
      <c r="U1872" s="62">
        <f t="shared" si="1605"/>
        <v>0.93874287662912315</v>
      </c>
      <c r="V1872" s="62">
        <f t="shared" si="1606"/>
        <v>7.9180565746386056E-5</v>
      </c>
      <c r="W1872" s="43"/>
      <c r="X1872" s="43"/>
      <c r="Y1872" s="74">
        <f>((J1872-O1867)^2 + (K1872-P1867)^2 + (L1872-Q1867)^2) * T1872</f>
        <v>12647.213509755329</v>
      </c>
      <c r="Z1872" s="74">
        <f>((J1872 -O1868)^2 + (K1872 - P1868)^2 + (L1872 - Q1868)^2) * U1872</f>
        <v>551612.65443055716</v>
      </c>
      <c r="AA1872" s="75">
        <f>((J1872 -O1869)^2 + (K1872 - P1869)^2 + (L1872 - Q1869)^2) * V1872</f>
        <v>5066.0536981243904</v>
      </c>
      <c r="AB1872" s="76">
        <f t="shared" si="1610"/>
        <v>569325.92163843685</v>
      </c>
      <c r="AC1872" s="43"/>
      <c r="AD1872" s="152" t="s">
        <v>85</v>
      </c>
      <c r="AE1872" s="153"/>
      <c r="AF1872" s="154"/>
    </row>
    <row r="1873" spans="9:32" ht="16.5" thickTop="1" thickBot="1" x14ac:dyDescent="0.3">
      <c r="I1873" s="43"/>
      <c r="J1873" s="100">
        <f t="shared" ref="J1873:L1873" si="1616">(J1751)</f>
        <v>3000</v>
      </c>
      <c r="K1873" s="100">
        <f t="shared" si="1616"/>
        <v>2000</v>
      </c>
      <c r="L1873" s="100">
        <f t="shared" si="1616"/>
        <v>2</v>
      </c>
      <c r="M1873" s="43"/>
      <c r="N1873" s="43"/>
      <c r="O1873" s="55"/>
      <c r="P1873" s="55"/>
      <c r="Q1873" s="55"/>
      <c r="R1873" s="43"/>
      <c r="S1873" s="43"/>
      <c r="T1873" s="62">
        <f t="shared" si="1609"/>
        <v>0.37503536069952181</v>
      </c>
      <c r="U1873" s="62">
        <f t="shared" si="1605"/>
        <v>1.2078494200584353E-2</v>
      </c>
      <c r="V1873" s="62">
        <f t="shared" si="1606"/>
        <v>7.7115340670629556E-2</v>
      </c>
      <c r="W1873" s="43"/>
      <c r="X1873" s="43"/>
      <c r="Y1873" s="74">
        <f>((J1873 - O1867)^2 + (K1873 - P1867)^2 + (L1873 - Q1867)^2) * T1873</f>
        <v>1529490.6564607143</v>
      </c>
      <c r="Z1873" s="74">
        <f>((J1873 -O1868)^2 + (K1873 - P1868)^2 + (L1873 - Q1868)^2) * U1873</f>
        <v>274484.80045712722</v>
      </c>
      <c r="AA1873" s="75">
        <f>((J1873 -O1869)^2 + (K1873 - P1869)^2 + (L1873 - Q1869)^2) * V1873</f>
        <v>693557.92968289822</v>
      </c>
      <c r="AB1873" s="76">
        <f t="shared" si="1610"/>
        <v>2497533.3866007398</v>
      </c>
      <c r="AC1873" s="43"/>
      <c r="AD1873" s="43"/>
      <c r="AE1873" s="43"/>
      <c r="AF1873" s="43"/>
    </row>
    <row r="1874" spans="9:32" ht="16.5" thickTop="1" thickBot="1" x14ac:dyDescent="0.3">
      <c r="I1874" s="43"/>
      <c r="J1874" s="100">
        <f t="shared" ref="J1874:L1874" si="1617">(J1752)</f>
        <v>7000</v>
      </c>
      <c r="K1874" s="100">
        <f t="shared" si="1617"/>
        <v>3000</v>
      </c>
      <c r="L1874" s="100">
        <f t="shared" si="1617"/>
        <v>1</v>
      </c>
      <c r="M1874" s="43"/>
      <c r="N1874" s="43"/>
      <c r="O1874" s="55"/>
      <c r="P1874" s="55"/>
      <c r="Q1874" s="55"/>
      <c r="R1874" s="43"/>
      <c r="S1874" s="43"/>
      <c r="T1874" s="62">
        <f t="shared" si="1609"/>
        <v>6.5563276462927045E-4</v>
      </c>
      <c r="U1874" s="62">
        <f t="shared" si="1605"/>
        <v>0.92734780173841169</v>
      </c>
      <c r="V1874" s="62">
        <f t="shared" si="1606"/>
        <v>1.3008952598117388E-4</v>
      </c>
      <c r="W1874" s="43"/>
      <c r="X1874" s="43"/>
      <c r="Y1874" s="74">
        <f>((J1874-O1867)^2 + (K1874-P1867)^2 + (L1874-Q1867)^2) * T1874</f>
        <v>14619.632424273057</v>
      </c>
      <c r="Z1874" s="74">
        <f>((J1874 -O1868)^2 + (K1874 - P1868)^2 + (L1874 - Q1868)^2) * U1874</f>
        <v>549821.82707096636</v>
      </c>
      <c r="AA1874" s="75">
        <f>((J1874 -O1869)^2 + (K1874 - P1869)^2 + (L1874 - Q1869)^2) * V1874</f>
        <v>6512.1453920170661</v>
      </c>
      <c r="AB1874" s="76">
        <f t="shared" si="1610"/>
        <v>570953.60488725652</v>
      </c>
      <c r="AC1874" s="43"/>
      <c r="AD1874" s="43"/>
      <c r="AE1874" s="43"/>
      <c r="AF1874" s="43"/>
    </row>
    <row r="1875" spans="9:32" ht="15.6" customHeight="1" thickTop="1" thickBot="1" x14ac:dyDescent="0.3">
      <c r="I1875" s="43"/>
      <c r="J1875" s="100">
        <f t="shared" ref="J1875:L1875" si="1618">(J1753)</f>
        <v>7000</v>
      </c>
      <c r="K1875" s="100">
        <f t="shared" si="1618"/>
        <v>2000</v>
      </c>
      <c r="L1875" s="100">
        <f t="shared" si="1618"/>
        <v>1</v>
      </c>
      <c r="M1875" s="43"/>
      <c r="N1875" s="43"/>
      <c r="O1875" s="55"/>
      <c r="P1875" s="55"/>
      <c r="Q1875" s="55"/>
      <c r="R1875" s="43"/>
      <c r="S1875" s="43"/>
      <c r="T1875" s="62">
        <f t="shared" si="1609"/>
        <v>2.9490135268064092E-3</v>
      </c>
      <c r="U1875" s="62">
        <f t="shared" si="1605"/>
        <v>0.85839304006812556</v>
      </c>
      <c r="V1875" s="62">
        <f t="shared" si="1606"/>
        <v>3.6864575311478014E-4</v>
      </c>
      <c r="W1875" s="43"/>
      <c r="X1875" s="43"/>
      <c r="Y1875" s="74">
        <f>((J1875 - O1867)^2 + (K1875 - P1867)^2 + (L1875 - Q1867)^2) * T1875</f>
        <v>51073.720711159935</v>
      </c>
      <c r="Z1875" s="74">
        <f>((J1875 -O1868)^2 + (K1875 - P1868)^2 + (L1875 - Q1868)^2) * U1875</f>
        <v>871357.30013777642</v>
      </c>
      <c r="AA1875" s="75">
        <f>((J1875 -O1869)^2 + (K1875 - P1869)^2 + (L1875 - Q1869)^2) * V1875</f>
        <v>18057.586524833827</v>
      </c>
      <c r="AB1875" s="76">
        <f t="shared" si="1610"/>
        <v>940488.60737377021</v>
      </c>
      <c r="AC1875" s="43"/>
      <c r="AD1875" s="155" t="s">
        <v>86</v>
      </c>
      <c r="AE1875" s="155"/>
      <c r="AF1875" s="43"/>
    </row>
    <row r="1876" spans="9:32" ht="16.5" thickTop="1" thickBot="1" x14ac:dyDescent="0.3">
      <c r="I1876" s="43"/>
      <c r="J1876" s="100">
        <f t="shared" ref="J1876:L1876" si="1619">(J1754)</f>
        <v>10000</v>
      </c>
      <c r="K1876" s="100">
        <f t="shared" si="1619"/>
        <v>2000</v>
      </c>
      <c r="L1876" s="100">
        <f t="shared" si="1619"/>
        <v>1</v>
      </c>
      <c r="M1876" s="43"/>
      <c r="N1876" s="43"/>
      <c r="O1876" s="55"/>
      <c r="P1876" s="55"/>
      <c r="Q1876" s="55"/>
      <c r="R1876" s="43"/>
      <c r="S1876" s="43"/>
      <c r="T1876" s="62">
        <f t="shared" si="1609"/>
        <v>1.0204652329870542E-2</v>
      </c>
      <c r="U1876" s="62">
        <f t="shared" si="1605"/>
        <v>0.72289079449852855</v>
      </c>
      <c r="V1876" s="62">
        <f t="shared" si="1606"/>
        <v>2.3767645961466984E-3</v>
      </c>
      <c r="W1876" s="43"/>
      <c r="X1876" s="43"/>
      <c r="Y1876" s="74">
        <f>((J1876-O1867)^2 + (K1876-P1867)^2 + (L1876-Q1867)^2) * T1876</f>
        <v>492368.49499334715</v>
      </c>
      <c r="Z1876" s="74">
        <f t="shared" ref="Z1876" si="1620">((J1876 -O1877)^2 + (K1876 - P1877)^2 + (L1876 - Q1877)^2) * U1876</f>
        <v>75180643.350737765</v>
      </c>
      <c r="AA1876" s="75">
        <f>((J1876 -O1869)^2 + (K1876 - P1869)^2 + (L1876 - Q1869)^2) * V1876</f>
        <v>237619.23853489652</v>
      </c>
      <c r="AB1876" s="76">
        <f t="shared" si="1610"/>
        <v>75910631.084266007</v>
      </c>
      <c r="AC1876" s="43"/>
      <c r="AD1876" s="155"/>
      <c r="AE1876" s="155"/>
      <c r="AF1876" s="43"/>
    </row>
    <row r="1877" spans="9:32" ht="16.5" thickTop="1" thickBot="1" x14ac:dyDescent="0.3"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  <c r="AA1877" s="72" t="s">
        <v>55</v>
      </c>
      <c r="AB1877" s="73">
        <f>SUM(AB1867:AB1876)</f>
        <v>94283875.302476048</v>
      </c>
      <c r="AC1877" s="43"/>
      <c r="AD1877" s="155"/>
      <c r="AE1877" s="155"/>
      <c r="AF1877" s="43"/>
    </row>
    <row r="1878" spans="9:32" ht="15" customHeight="1" thickTop="1" x14ac:dyDescent="0.25">
      <c r="I1878" s="43"/>
      <c r="J1878" s="43"/>
      <c r="K1878" s="43"/>
      <c r="L1878" s="43"/>
      <c r="M1878" s="156" t="s">
        <v>78</v>
      </c>
      <c r="N1878" s="157"/>
      <c r="O1878" s="157"/>
      <c r="P1878" s="157"/>
      <c r="Q1878" s="157"/>
      <c r="R1878" s="157"/>
      <c r="S1878" s="157"/>
      <c r="T1878" s="158"/>
      <c r="U1878" s="43"/>
      <c r="V1878" s="43"/>
      <c r="W1878" s="43"/>
      <c r="X1878" s="43"/>
      <c r="Y1878" s="43"/>
      <c r="Z1878" s="43"/>
      <c r="AA1878" s="43"/>
      <c r="AB1878" s="43"/>
      <c r="AC1878" s="43"/>
      <c r="AD1878" s="162" t="s">
        <v>87</v>
      </c>
      <c r="AE1878" s="162"/>
      <c r="AF1878" s="43"/>
    </row>
    <row r="1879" spans="9:32" ht="15" customHeight="1" thickBot="1" x14ac:dyDescent="0.3">
      <c r="I1879" s="43"/>
      <c r="J1879" s="43"/>
      <c r="K1879" s="43"/>
      <c r="L1879" s="43"/>
      <c r="M1879" s="159"/>
      <c r="N1879" s="160"/>
      <c r="O1879" s="160"/>
      <c r="P1879" s="160"/>
      <c r="Q1879" s="160"/>
      <c r="R1879" s="160"/>
      <c r="S1879" s="160"/>
      <c r="T1879" s="161"/>
      <c r="U1879" s="43"/>
      <c r="V1879" s="43"/>
      <c r="W1879" s="43"/>
      <c r="X1879" s="43"/>
      <c r="Y1879" s="43"/>
      <c r="Z1879" s="43"/>
      <c r="AA1879" s="43"/>
      <c r="AB1879" s="43"/>
      <c r="AC1879" s="43"/>
      <c r="AD1879" s="155" t="s">
        <v>88</v>
      </c>
      <c r="AE1879" s="155"/>
      <c r="AF1879" s="43"/>
    </row>
    <row r="1880" spans="9:32" ht="15.75" thickTop="1" x14ac:dyDescent="0.25"/>
    <row r="1883" spans="9:32" x14ac:dyDescent="0.25">
      <c r="I1883" s="83" t="s">
        <v>251</v>
      </c>
      <c r="J1883" s="83"/>
      <c r="K1883" s="78"/>
      <c r="L1883" s="78"/>
      <c r="M1883" s="78"/>
      <c r="N1883" s="78"/>
      <c r="O1883" s="78"/>
      <c r="P1883" s="78"/>
      <c r="Q1883" s="78"/>
      <c r="R1883" s="78"/>
      <c r="S1883" s="78"/>
      <c r="T1883" s="78"/>
      <c r="U1883" s="78"/>
      <c r="V1883" s="78"/>
      <c r="W1883" s="78"/>
      <c r="X1883" s="78"/>
      <c r="Y1883" s="78"/>
      <c r="Z1883" s="78"/>
      <c r="AA1883" s="78"/>
    </row>
    <row r="1884" spans="9:32" x14ac:dyDescent="0.25">
      <c r="I1884" s="83" t="s">
        <v>79</v>
      </c>
      <c r="J1884" s="83"/>
      <c r="K1884" s="78"/>
      <c r="L1884" s="78"/>
      <c r="M1884" s="78"/>
      <c r="N1884" s="78"/>
      <c r="O1884" s="78"/>
      <c r="P1884" s="78"/>
      <c r="Q1884" s="78"/>
      <c r="R1884" s="78"/>
      <c r="S1884" s="78"/>
      <c r="T1884" s="78"/>
      <c r="U1884" s="78"/>
      <c r="V1884" s="78"/>
      <c r="W1884" s="78"/>
      <c r="X1884" s="78"/>
      <c r="Y1884" s="78"/>
      <c r="Z1884" s="78"/>
      <c r="AA1884" s="78"/>
    </row>
    <row r="1885" spans="9:32" x14ac:dyDescent="0.25">
      <c r="I1885" s="115" t="s">
        <v>282</v>
      </c>
      <c r="J1885" s="78"/>
      <c r="K1885" s="78"/>
      <c r="L1885" s="78"/>
      <c r="M1885" s="78"/>
      <c r="N1885" s="78"/>
      <c r="O1885" s="78"/>
      <c r="P1885" s="78"/>
      <c r="Q1885" s="78"/>
      <c r="R1885" s="78"/>
      <c r="S1885" s="78"/>
      <c r="T1885" s="78"/>
      <c r="U1885" s="78"/>
      <c r="V1885" s="78"/>
      <c r="W1885" s="78"/>
      <c r="X1885" s="78"/>
      <c r="Y1885" s="78"/>
      <c r="Z1885" s="78"/>
      <c r="AA1885" s="78"/>
    </row>
    <row r="1886" spans="9:32" x14ac:dyDescent="0.25">
      <c r="I1886" s="78"/>
      <c r="J1886" s="78"/>
      <c r="K1886" s="78"/>
      <c r="L1886" s="78"/>
      <c r="M1886" s="78"/>
      <c r="N1886" s="78"/>
      <c r="O1886" s="78"/>
      <c r="P1886" s="78"/>
      <c r="Q1886" s="78"/>
      <c r="R1886" s="78"/>
      <c r="S1886" s="78"/>
      <c r="T1886" s="78"/>
      <c r="U1886" s="78"/>
      <c r="V1886" s="78"/>
      <c r="W1886" s="78"/>
      <c r="X1886" s="78"/>
      <c r="Y1886" s="78"/>
      <c r="Z1886" s="78"/>
      <c r="AA1886" s="78"/>
    </row>
    <row r="1887" spans="9:32" x14ac:dyDescent="0.25">
      <c r="I1887" s="78"/>
      <c r="J1887" s="172" t="s">
        <v>47</v>
      </c>
      <c r="K1887" s="173"/>
      <c r="L1887" s="174"/>
      <c r="M1887" s="78"/>
      <c r="N1887" s="78"/>
      <c r="O1887" s="172" t="s">
        <v>72</v>
      </c>
      <c r="P1887" s="173"/>
      <c r="Q1887" s="174"/>
      <c r="R1887" s="78"/>
      <c r="S1887" s="78"/>
      <c r="T1887" s="172" t="s">
        <v>90</v>
      </c>
      <c r="U1887" s="173"/>
      <c r="V1887" s="174"/>
      <c r="W1887" s="88"/>
      <c r="X1887" s="78"/>
      <c r="Y1887" s="172" t="s">
        <v>92</v>
      </c>
      <c r="Z1887" s="173"/>
      <c r="AA1887" s="174"/>
    </row>
    <row r="1888" spans="9:32" x14ac:dyDescent="0.25">
      <c r="I1888" s="78"/>
      <c r="J1888" s="89" t="s">
        <v>48</v>
      </c>
      <c r="K1888" s="89" t="s">
        <v>49</v>
      </c>
      <c r="L1888" s="89" t="s">
        <v>50</v>
      </c>
      <c r="M1888" s="78"/>
      <c r="N1888" s="78"/>
      <c r="O1888" s="79"/>
      <c r="P1888" s="79"/>
      <c r="Q1888" s="79"/>
      <c r="R1888" s="78"/>
      <c r="S1888" s="78"/>
      <c r="T1888" s="136" t="s">
        <v>75</v>
      </c>
      <c r="U1888" s="136" t="s">
        <v>76</v>
      </c>
      <c r="V1888" s="136" t="s">
        <v>77</v>
      </c>
      <c r="W1888" s="136" t="s">
        <v>91</v>
      </c>
      <c r="X1888" s="78"/>
      <c r="Y1888" s="136" t="s">
        <v>93</v>
      </c>
      <c r="Z1888" s="136" t="s">
        <v>94</v>
      </c>
      <c r="AA1888" s="136" t="s">
        <v>95</v>
      </c>
    </row>
    <row r="1889" spans="9:27" x14ac:dyDescent="0.25">
      <c r="I1889" s="78"/>
      <c r="J1889" s="79">
        <f>(J1817)</f>
        <v>8000</v>
      </c>
      <c r="K1889" s="79">
        <f t="shared" ref="K1889:L1889" si="1621">(K1817)</f>
        <v>5000</v>
      </c>
      <c r="L1889" s="79">
        <f t="shared" si="1621"/>
        <v>1</v>
      </c>
      <c r="M1889" s="78"/>
      <c r="N1889" s="78"/>
      <c r="O1889" s="116">
        <f>(O1867)</f>
        <v>3344.9171783966813</v>
      </c>
      <c r="P1889" s="116">
        <f t="shared" ref="P1889:Q1889" si="1622">(P1867)</f>
        <v>10.204552799475644</v>
      </c>
      <c r="Q1889" s="116">
        <f t="shared" si="1622"/>
        <v>0.15369650013575722</v>
      </c>
      <c r="R1889" s="78"/>
      <c r="S1889" s="78"/>
      <c r="T1889" s="117">
        <f>((J1889-O1889)^2 + (K1889-P1889)^2 + (L1889-Q1889)^2) ^ (-1/(2-1))</f>
        <v>2.147404022522082E-8</v>
      </c>
      <c r="U1889" s="117">
        <f>((J1889-O1890)^2 + (K1889-P1890)^2 + (L1889-Q1890)^2) ^ (-1/(2-1))</f>
        <v>1.8793494103388504E-7</v>
      </c>
      <c r="V1889" s="117">
        <f>((J1889-O1891)^2 + (K1889-P1891)^2 + (L1889-Q1891)^2) ^ (-1/(2-1))</f>
        <v>1.3659866139405774E-8</v>
      </c>
      <c r="W1889" s="117">
        <f>SUM(T1889:V1889)</f>
        <v>2.2306884739851164E-7</v>
      </c>
      <c r="X1889" s="78"/>
      <c r="Y1889" s="122">
        <f>(T1889/W1889)</f>
        <v>9.6266423911975166E-2</v>
      </c>
      <c r="Z1889" s="122">
        <f>(U1889/W1889)</f>
        <v>0.84249747656668528</v>
      </c>
      <c r="AA1889" s="123">
        <f>(V1889/W1889)</f>
        <v>6.1236099521339599E-2</v>
      </c>
    </row>
    <row r="1890" spans="9:27" x14ac:dyDescent="0.25">
      <c r="I1890" s="78"/>
      <c r="J1890" s="79">
        <f t="shared" ref="J1890:L1890" si="1623">(J1818)</f>
        <v>4000</v>
      </c>
      <c r="K1890" s="79">
        <f t="shared" si="1623"/>
        <v>3000</v>
      </c>
      <c r="L1890" s="79">
        <f t="shared" si="1623"/>
        <v>1</v>
      </c>
      <c r="M1890" s="78"/>
      <c r="N1890" s="78"/>
      <c r="O1890" s="116">
        <f t="shared" ref="O1890:Q1890" si="1624">(O1868)</f>
        <v>7713.7475613179759</v>
      </c>
      <c r="P1890" s="116">
        <f t="shared" si="1624"/>
        <v>2711.1029183176838</v>
      </c>
      <c r="Q1890" s="116">
        <f t="shared" si="1624"/>
        <v>1.0027295991309275</v>
      </c>
      <c r="R1890" s="78"/>
      <c r="S1890" s="78"/>
      <c r="T1890" s="117">
        <f>((J1890-O1889)^2 + (K1890-P1889)^2 + (L1890-Q1889)^2) ^ (-1/(2-1))</f>
        <v>1.0674624487647773E-7</v>
      </c>
      <c r="U1890" s="117">
        <f>((J1890-O1890)^2 + (K1890-P1890)^2 + (L1890-Q1890)^2) ^ (-1/(2-1))</f>
        <v>7.2070085415329755E-8</v>
      </c>
      <c r="V1890" s="117">
        <f>((J1890-O1891)^2 + (K1890-P1891)^2 + (L1890-Q1891)^2) ^ (-1/(2-1))</f>
        <v>5.8593973334761896E-8</v>
      </c>
      <c r="W1890" s="117">
        <f t="shared" ref="W1890:W1898" si="1625">SUM(T1890:V1890)</f>
        <v>2.3741030362656938E-7</v>
      </c>
      <c r="X1890" s="78"/>
      <c r="Y1890" s="122">
        <f t="shared" ref="Y1890:Y1898" si="1626">(T1890/W1890)</f>
        <v>0.44962768357510918</v>
      </c>
      <c r="Z1890" s="122">
        <f t="shared" ref="Z1890:Z1898" si="1627">(U1890/W1890)</f>
        <v>0.30356763929122138</v>
      </c>
      <c r="AA1890" s="123">
        <f t="shared" ref="AA1890:AA1898" si="1628">(V1890/W1890)</f>
        <v>0.24680467713366949</v>
      </c>
    </row>
    <row r="1891" spans="9:27" x14ac:dyDescent="0.25">
      <c r="I1891" s="78"/>
      <c r="J1891" s="79">
        <f t="shared" ref="J1891:L1891" si="1629">(J1819)</f>
        <v>5000</v>
      </c>
      <c r="K1891" s="79">
        <f t="shared" si="1629"/>
        <v>2000</v>
      </c>
      <c r="L1891" s="79">
        <f t="shared" si="1629"/>
        <v>1</v>
      </c>
      <c r="M1891" s="78"/>
      <c r="N1891" s="78"/>
      <c r="O1891" s="116">
        <f t="shared" ref="O1891:Q1891" si="1630">(O1869)</f>
        <v>1.2748652420790121</v>
      </c>
      <c r="P1891" s="116">
        <f t="shared" si="1630"/>
        <v>1962.3107841571714</v>
      </c>
      <c r="Q1891" s="116">
        <f t="shared" si="1630"/>
        <v>1.0626826151120385</v>
      </c>
      <c r="R1891" s="78"/>
      <c r="S1891" s="78"/>
      <c r="T1891" s="117">
        <f>((J1891-O1889)^2 + (K1891-P1889)^2 + (L1891-Q1889)^2) ^ (-1/(2-1))</f>
        <v>1.4928524201994734E-7</v>
      </c>
      <c r="U1891" s="117">
        <f>((J1891-O1890)^2 + (K1891-P1890)^2 + (L1891-Q1890)^2) ^ (-1/(2-1))</f>
        <v>1.2706329851989291E-7</v>
      </c>
      <c r="V1891" s="117">
        <f>((J1891-O1891)^2 + (K1891-P1891)^2 + (L1891-Q1891)^2) ^ (-1/(2-1))</f>
        <v>4.001813068827426E-8</v>
      </c>
      <c r="W1891" s="117">
        <f t="shared" si="1625"/>
        <v>3.1636667122811451E-7</v>
      </c>
      <c r="X1891" s="78"/>
      <c r="Y1891" s="122">
        <f t="shared" si="1626"/>
        <v>0.47187411189817152</v>
      </c>
      <c r="Z1891" s="122">
        <f t="shared" si="1627"/>
        <v>0.40163301028721382</v>
      </c>
      <c r="AA1891" s="123">
        <f t="shared" si="1628"/>
        <v>0.12649287781461468</v>
      </c>
    </row>
    <row r="1892" spans="9:27" x14ac:dyDescent="0.25">
      <c r="I1892" s="78"/>
      <c r="J1892" s="79">
        <f t="shared" ref="J1892:L1892" si="1631">(J1820)</f>
        <v>2000</v>
      </c>
      <c r="K1892" s="79">
        <f t="shared" si="1631"/>
        <v>1000</v>
      </c>
      <c r="L1892" s="79">
        <f t="shared" si="1631"/>
        <v>1</v>
      </c>
      <c r="M1892" s="78"/>
      <c r="N1892" s="78"/>
      <c r="O1892" s="81"/>
      <c r="P1892" s="81"/>
      <c r="Q1892" s="81"/>
      <c r="R1892" s="78"/>
      <c r="S1892" s="78"/>
      <c r="T1892" s="117">
        <f>((J1892-O1889)^2 + (K1892-P1889)^2 + (L1892-Q1889)^2) ^ (-1/(2-1))</f>
        <v>3.5861600555066711E-7</v>
      </c>
      <c r="U1892" s="117">
        <f>((J1892-O1890)^2 + (K1892-P1890)^2 + (L1892-Q1890)^2) ^ (-1/(2-1))</f>
        <v>2.8109797911734684E-8</v>
      </c>
      <c r="V1892" s="117">
        <f>((J1892-O1891)^2 + (K1892-P1891)^2 + (L1892-Q1891)^2) ^ (-1/(2-1))</f>
        <v>2.032130332319147E-7</v>
      </c>
      <c r="W1892" s="117">
        <f t="shared" si="1625"/>
        <v>5.8993883669431652E-7</v>
      </c>
      <c r="X1892" s="78"/>
      <c r="Y1892" s="122">
        <f t="shared" si="1626"/>
        <v>0.60788675578666485</v>
      </c>
      <c r="Z1892" s="122">
        <f t="shared" si="1627"/>
        <v>4.7648664850149701E-2</v>
      </c>
      <c r="AA1892" s="123">
        <f t="shared" si="1628"/>
        <v>0.34446457936318547</v>
      </c>
    </row>
    <row r="1893" spans="9:27" x14ac:dyDescent="0.25">
      <c r="I1893" s="78"/>
      <c r="J1893" s="79">
        <f t="shared" ref="J1893:L1893" si="1632">(J1821)</f>
        <v>500</v>
      </c>
      <c r="K1893" s="79">
        <f t="shared" si="1632"/>
        <v>2000</v>
      </c>
      <c r="L1893" s="79">
        <f t="shared" si="1632"/>
        <v>1</v>
      </c>
      <c r="M1893" s="78"/>
      <c r="N1893" s="78"/>
      <c r="O1893" s="78"/>
      <c r="P1893" s="78"/>
      <c r="Q1893" s="78"/>
      <c r="R1893" s="78"/>
      <c r="S1893" s="78"/>
      <c r="T1893" s="117">
        <f>((J1893-O1889)^2 + (K1893-P1889)^2 + (L1893-Q1889)^2) ^ (-1/(2-1))</f>
        <v>8.2967994900255267E-8</v>
      </c>
      <c r="U1893" s="117">
        <f>((J1893-O1890)^2 + (K1893-P1890)^2 + (L1893-Q1890)^2) ^ (-1/(2-1))</f>
        <v>1.9031733445002406E-8</v>
      </c>
      <c r="V1893" s="117">
        <f>((J1893-O1891)^2 + (K1893-P1891)^2 + (L1893-Q1891)^2) ^ (-1/(2-1))</f>
        <v>3.9976455313486664E-6</v>
      </c>
      <c r="W1893" s="117">
        <f t="shared" si="1625"/>
        <v>4.0996452596939238E-6</v>
      </c>
      <c r="X1893" s="78"/>
      <c r="Y1893" s="122">
        <f t="shared" si="1626"/>
        <v>2.0237847336686293E-2</v>
      </c>
      <c r="Z1893" s="122">
        <f t="shared" si="1627"/>
        <v>4.642287866249018E-3</v>
      </c>
      <c r="AA1893" s="123">
        <f t="shared" si="1628"/>
        <v>0.97511986479706481</v>
      </c>
    </row>
    <row r="1894" spans="9:27" x14ac:dyDescent="0.25">
      <c r="I1894" s="78"/>
      <c r="J1894" s="79">
        <f t="shared" ref="J1894:L1894" si="1633">(J1822)</f>
        <v>8000</v>
      </c>
      <c r="K1894" s="79">
        <f t="shared" si="1633"/>
        <v>2000</v>
      </c>
      <c r="L1894" s="79">
        <f t="shared" si="1633"/>
        <v>1</v>
      </c>
      <c r="M1894" s="78"/>
      <c r="N1894" s="78"/>
      <c r="O1894" s="78"/>
      <c r="P1894" s="78"/>
      <c r="Q1894" s="78"/>
      <c r="R1894" s="78"/>
      <c r="S1894" s="78"/>
      <c r="T1894" s="117">
        <f>((J1894-O1889)^2 + (K1894-P1889)^2 + (L1894-Q1889)^2) ^ (-1/(2-1))</f>
        <v>3.9018173656953729E-8</v>
      </c>
      <c r="U1894" s="117">
        <f>((J1894-O1890)^2 + (K1894-P1890)^2 + (L1894-Q1890)^2) ^ (-1/(2-1))</f>
        <v>1.7018153392405578E-6</v>
      </c>
      <c r="V1894" s="117">
        <f>((J1894-O1891)^2 + (K1894-P1891)^2 + (L1894-Q1891)^2) ^ (-1/(2-1))</f>
        <v>1.562963412245337E-8</v>
      </c>
      <c r="W1894" s="117">
        <f t="shared" si="1625"/>
        <v>1.7564631470199651E-6</v>
      </c>
      <c r="X1894" s="78"/>
      <c r="Y1894" s="122">
        <f t="shared" si="1626"/>
        <v>2.2214057677869527E-2</v>
      </c>
      <c r="Z1894" s="122">
        <f t="shared" si="1627"/>
        <v>0.96888758647050277</v>
      </c>
      <c r="AA1894" s="123">
        <f t="shared" si="1628"/>
        <v>8.8983558516276193E-3</v>
      </c>
    </row>
    <row r="1895" spans="9:27" x14ac:dyDescent="0.25">
      <c r="I1895" s="78"/>
      <c r="J1895" s="79">
        <f t="shared" ref="J1895:L1895" si="1634">(J1823)</f>
        <v>3000</v>
      </c>
      <c r="K1895" s="79">
        <f t="shared" si="1634"/>
        <v>2000</v>
      </c>
      <c r="L1895" s="79">
        <f t="shared" si="1634"/>
        <v>2</v>
      </c>
      <c r="M1895" s="78"/>
      <c r="N1895" s="78"/>
      <c r="O1895" s="78"/>
      <c r="P1895" s="78"/>
      <c r="Q1895" s="78"/>
      <c r="R1895" s="78"/>
      <c r="S1895" s="78"/>
      <c r="T1895" s="117">
        <f>((J1895-O1889)^2 + (K1895-P1889)^2 + (L1895-Q1889)^2) ^ (-1/(2-1))</f>
        <v>2.4520277983741629E-7</v>
      </c>
      <c r="U1895" s="117">
        <f>((J1895-O1890)^2 + (K1895-P1890)^2 + (L1895-Q1890)^2) ^ (-1/(2-1))</f>
        <v>4.4004236957634153E-8</v>
      </c>
      <c r="V1895" s="117">
        <f>((J1895-O1891)^2 + (K1895-P1891)^2 + (L1895-Q1891)^2) ^ (-1/(2-1))</f>
        <v>1.1118803112219837E-7</v>
      </c>
      <c r="W1895" s="117">
        <f t="shared" si="1625"/>
        <v>4.0039504791724879E-7</v>
      </c>
      <c r="X1895" s="78"/>
      <c r="Y1895" s="122">
        <f t="shared" si="1626"/>
        <v>0.61240212912946246</v>
      </c>
      <c r="Z1895" s="122">
        <f t="shared" si="1627"/>
        <v>0.10990205095325924</v>
      </c>
      <c r="AA1895" s="123">
        <f t="shared" si="1628"/>
        <v>0.27769581991727837</v>
      </c>
    </row>
    <row r="1896" spans="9:27" x14ac:dyDescent="0.25">
      <c r="I1896" s="78"/>
      <c r="J1896" s="79">
        <f t="shared" ref="J1896:L1896" si="1635">(J1824)</f>
        <v>7000</v>
      </c>
      <c r="K1896" s="79">
        <f t="shared" si="1635"/>
        <v>3000</v>
      </c>
      <c r="L1896" s="79">
        <f t="shared" si="1635"/>
        <v>1</v>
      </c>
      <c r="M1896" s="78"/>
      <c r="N1896" s="78"/>
      <c r="O1896" s="78"/>
      <c r="P1896" s="78"/>
      <c r="Q1896" s="78"/>
      <c r="R1896" s="78"/>
      <c r="S1896" s="78"/>
      <c r="T1896" s="117">
        <f>((J1896-O1889)^2 + (K1896-P1889)^2 + (L1896-Q1889)^2) ^ (-1/(2-1))</f>
        <v>4.4846049859688654E-8</v>
      </c>
      <c r="U1896" s="117">
        <f>((J1896-O1890)^2 + (K1896-P1890)^2 + (L1896-Q1890)^2) ^ (-1/(2-1))</f>
        <v>1.6866332984243594E-6</v>
      </c>
      <c r="V1896" s="117">
        <f>((J1896-O1891)^2 + (K1896-P1891)^2 + (L1896-Q1891)^2) ^ (-1/(2-1))</f>
        <v>1.997644680056507E-8</v>
      </c>
      <c r="W1896" s="117">
        <f t="shared" si="1625"/>
        <v>1.7514557950846132E-6</v>
      </c>
      <c r="X1896" s="78"/>
      <c r="Y1896" s="122">
        <f t="shared" si="1626"/>
        <v>2.560501383223442E-2</v>
      </c>
      <c r="Z1896" s="122">
        <f t="shared" si="1627"/>
        <v>0.9629893618541927</v>
      </c>
      <c r="AA1896" s="123">
        <f t="shared" si="1628"/>
        <v>1.1405624313572815E-2</v>
      </c>
    </row>
    <row r="1897" spans="9:27" x14ac:dyDescent="0.25">
      <c r="I1897" s="78"/>
      <c r="J1897" s="79">
        <f t="shared" ref="J1897:L1897" si="1636">(J1825)</f>
        <v>7000</v>
      </c>
      <c r="K1897" s="79">
        <f t="shared" si="1636"/>
        <v>2000</v>
      </c>
      <c r="L1897" s="79">
        <f t="shared" si="1636"/>
        <v>1</v>
      </c>
      <c r="M1897" s="78"/>
      <c r="N1897" s="78"/>
      <c r="O1897" s="78"/>
      <c r="P1897" s="78"/>
      <c r="Q1897" s="78"/>
      <c r="R1897" s="78"/>
      <c r="S1897" s="78"/>
      <c r="T1897" s="117">
        <f>((J1897-O1889)^2 + (K1897-P1889)^2 + (L1897-Q1889)^2) ^ (-1/(2-1))</f>
        <v>5.7740330756087462E-8</v>
      </c>
      <c r="U1897" s="117">
        <f>((J1897-O1890)^2 + (K1897-P1890)^2 + (L1897-Q1890)^2) ^ (-1/(2-1))</f>
        <v>9.85121763405665E-7</v>
      </c>
      <c r="V1897" s="117">
        <f>((J1897-O1891)^2 + (K1897-P1891)^2 + (L1897-Q1891)^2) ^ (-1/(2-1))</f>
        <v>2.0415006878565826E-8</v>
      </c>
      <c r="W1897" s="117">
        <f t="shared" si="1625"/>
        <v>1.0632771010403184E-6</v>
      </c>
      <c r="X1897" s="78"/>
      <c r="Y1897" s="122">
        <f t="shared" si="1626"/>
        <v>5.4304123261559832E-2</v>
      </c>
      <c r="Z1897" s="122">
        <f t="shared" si="1627"/>
        <v>0.92649579534988047</v>
      </c>
      <c r="AA1897" s="123">
        <f t="shared" si="1628"/>
        <v>1.9200081388559602E-2</v>
      </c>
    </row>
    <row r="1898" spans="9:27" x14ac:dyDescent="0.25">
      <c r="I1898" s="78"/>
      <c r="J1898" s="79">
        <f t="shared" ref="J1898:L1898" si="1637">(J1826)</f>
        <v>10000</v>
      </c>
      <c r="K1898" s="79">
        <f t="shared" si="1637"/>
        <v>2000</v>
      </c>
      <c r="L1898" s="79">
        <f t="shared" si="1637"/>
        <v>1</v>
      </c>
      <c r="M1898" s="78"/>
      <c r="N1898" s="78"/>
      <c r="O1898" s="78"/>
      <c r="P1898" s="78"/>
      <c r="Q1898" s="78"/>
      <c r="R1898" s="78"/>
      <c r="S1898" s="78"/>
      <c r="T1898" s="117">
        <f>((J1898-O1889)^2 + (K1898-P1889)^2 + (L1898-Q1889)^2) ^ (-1/(2-1))</f>
        <v>2.0725640315407317E-8</v>
      </c>
      <c r="U1898" s="117">
        <f>((J1898-O1890)^2 + (K1898-P1890)^2 + (L1898-Q1890)^2) ^ (-1/(2-1))</f>
        <v>1.7444038209798768E-7</v>
      </c>
      <c r="V1898" s="117">
        <f>((J1898-O1891)^2 + (K1898-P1891)^2 + (L1898-Q1891)^2) ^ (-1/(2-1))</f>
        <v>1.0002408099618791E-8</v>
      </c>
      <c r="W1898" s="117">
        <f t="shared" si="1625"/>
        <v>2.0516843051301379E-7</v>
      </c>
      <c r="X1898" s="78"/>
      <c r="Y1898" s="122">
        <f t="shared" si="1626"/>
        <v>0.1010176870953482</v>
      </c>
      <c r="Z1898" s="122">
        <f t="shared" si="1627"/>
        <v>0.85023013366046574</v>
      </c>
      <c r="AA1898" s="123">
        <f t="shared" si="1628"/>
        <v>4.8752179244186108E-2</v>
      </c>
    </row>
    <row r="1899" spans="9:27" x14ac:dyDescent="0.25">
      <c r="I1899" s="78"/>
      <c r="J1899" s="78"/>
      <c r="K1899" s="78"/>
      <c r="L1899" s="78"/>
      <c r="M1899" s="78"/>
      <c r="N1899" s="78"/>
      <c r="O1899" s="78"/>
      <c r="P1899" s="78"/>
      <c r="Q1899" s="78"/>
      <c r="R1899" s="78"/>
      <c r="S1899" s="78"/>
      <c r="T1899" s="78"/>
      <c r="U1899" s="78"/>
      <c r="V1899" s="78"/>
      <c r="W1899" s="78"/>
      <c r="X1899" s="78"/>
      <c r="Y1899" s="78"/>
      <c r="Z1899" s="78"/>
      <c r="AA1899" s="78"/>
    </row>
    <row r="1900" spans="9:27" x14ac:dyDescent="0.25">
      <c r="I1900" s="78"/>
      <c r="J1900" s="78"/>
      <c r="K1900" s="78"/>
      <c r="L1900" s="78"/>
      <c r="M1900" s="78"/>
      <c r="N1900" s="175" t="s">
        <v>109</v>
      </c>
      <c r="O1900" s="176"/>
      <c r="P1900" s="176"/>
      <c r="Q1900" s="176"/>
      <c r="R1900" s="176"/>
      <c r="S1900" s="177"/>
      <c r="T1900" s="78"/>
      <c r="U1900" s="78"/>
      <c r="V1900" s="78"/>
      <c r="W1900" s="78"/>
      <c r="X1900" s="78"/>
      <c r="Y1900" s="78"/>
      <c r="Z1900" s="78"/>
      <c r="AA1900" s="78"/>
    </row>
    <row r="1901" spans="9:27" x14ac:dyDescent="0.25">
      <c r="I1901" s="78"/>
      <c r="J1901" s="78"/>
      <c r="K1901" s="78"/>
      <c r="L1901" s="78"/>
      <c r="M1901" s="78"/>
      <c r="N1901" s="178"/>
      <c r="O1901" s="179"/>
      <c r="P1901" s="179"/>
      <c r="Q1901" s="179"/>
      <c r="R1901" s="179"/>
      <c r="S1901" s="180"/>
      <c r="T1901" s="78"/>
      <c r="U1901" s="78"/>
      <c r="V1901" s="78"/>
      <c r="W1901" s="78"/>
      <c r="X1901" s="78"/>
      <c r="Y1901" s="78"/>
      <c r="Z1901" s="78"/>
      <c r="AA1901" s="78"/>
    </row>
    <row r="1905" spans="9:37" x14ac:dyDescent="0.25">
      <c r="I1905" s="118" t="s">
        <v>252</v>
      </c>
      <c r="J1905" s="90"/>
      <c r="K1905" s="90"/>
      <c r="L1905" s="90"/>
      <c r="M1905" s="90"/>
      <c r="N1905" s="90"/>
      <c r="O1905" s="90"/>
      <c r="P1905" s="90"/>
      <c r="Q1905" s="90"/>
      <c r="R1905" s="90"/>
      <c r="S1905" s="90"/>
      <c r="T1905" s="90"/>
      <c r="U1905" s="90"/>
      <c r="V1905" s="90"/>
      <c r="W1905" s="90"/>
      <c r="X1905" s="90"/>
      <c r="Y1905" s="90"/>
      <c r="Z1905" s="90"/>
      <c r="AA1905" s="90"/>
      <c r="AB1905" s="90"/>
      <c r="AC1905" s="90"/>
      <c r="AD1905" s="90"/>
      <c r="AE1905" s="90"/>
      <c r="AF1905" s="90"/>
      <c r="AG1905" s="90"/>
      <c r="AH1905" s="90"/>
      <c r="AI1905" s="90"/>
      <c r="AJ1905" s="90"/>
      <c r="AK1905" s="90"/>
    </row>
    <row r="1906" spans="9:37" x14ac:dyDescent="0.25">
      <c r="I1906" s="118" t="s">
        <v>282</v>
      </c>
      <c r="J1906" s="90"/>
      <c r="K1906" s="90"/>
      <c r="L1906" s="90"/>
      <c r="M1906" s="90"/>
      <c r="N1906" s="90"/>
      <c r="O1906" s="90"/>
      <c r="P1906" s="90"/>
      <c r="Q1906" s="90"/>
      <c r="R1906" s="90"/>
      <c r="S1906" s="90"/>
      <c r="T1906" s="90"/>
      <c r="U1906" s="90"/>
      <c r="V1906" s="90"/>
      <c r="W1906" s="90"/>
      <c r="X1906" s="90"/>
      <c r="Y1906" s="90"/>
      <c r="Z1906" s="90"/>
      <c r="AA1906" s="90"/>
      <c r="AB1906" s="90"/>
      <c r="AC1906" s="90"/>
      <c r="AD1906" s="90"/>
      <c r="AE1906" s="90"/>
      <c r="AF1906" s="90"/>
      <c r="AG1906" s="90"/>
      <c r="AH1906" s="90"/>
      <c r="AI1906" s="90"/>
      <c r="AJ1906" s="90"/>
      <c r="AK1906" s="90"/>
    </row>
    <row r="1907" spans="9:37" x14ac:dyDescent="0.25">
      <c r="I1907" s="90"/>
      <c r="J1907" s="181" t="s">
        <v>92</v>
      </c>
      <c r="K1907" s="182"/>
      <c r="L1907" s="183"/>
      <c r="M1907" s="90"/>
      <c r="N1907" s="91"/>
      <c r="O1907" s="163" t="s">
        <v>97</v>
      </c>
      <c r="P1907" s="164"/>
      <c r="Q1907" s="165"/>
      <c r="R1907" s="90"/>
      <c r="S1907" s="90"/>
      <c r="T1907" s="163" t="s">
        <v>47</v>
      </c>
      <c r="U1907" s="164"/>
      <c r="V1907" s="165"/>
      <c r="W1907" s="90"/>
      <c r="X1907" s="91"/>
      <c r="Y1907" s="163" t="s">
        <v>98</v>
      </c>
      <c r="Z1907" s="164"/>
      <c r="AA1907" s="165"/>
      <c r="AB1907" s="90"/>
      <c r="AC1907" s="91"/>
      <c r="AD1907" s="163" t="s">
        <v>98</v>
      </c>
      <c r="AE1907" s="164"/>
      <c r="AF1907" s="165"/>
      <c r="AG1907" s="90"/>
      <c r="AH1907" s="135"/>
      <c r="AI1907" s="163" t="s">
        <v>98</v>
      </c>
      <c r="AJ1907" s="164"/>
      <c r="AK1907" s="165"/>
    </row>
    <row r="1908" spans="9:37" x14ac:dyDescent="0.25">
      <c r="I1908" s="90"/>
      <c r="J1908" s="135" t="s">
        <v>257</v>
      </c>
      <c r="K1908" s="135" t="s">
        <v>258</v>
      </c>
      <c r="L1908" s="135" t="s">
        <v>259</v>
      </c>
      <c r="M1908" s="90"/>
      <c r="N1908" s="91"/>
      <c r="O1908" s="133" t="s">
        <v>38</v>
      </c>
      <c r="P1908" s="133" t="s">
        <v>39</v>
      </c>
      <c r="Q1908" s="133" t="s">
        <v>41</v>
      </c>
      <c r="R1908" s="90"/>
      <c r="S1908" s="90"/>
      <c r="T1908" s="106" t="s">
        <v>48</v>
      </c>
      <c r="U1908" s="106" t="s">
        <v>49</v>
      </c>
      <c r="V1908" s="106" t="s">
        <v>50</v>
      </c>
      <c r="W1908" s="90"/>
      <c r="X1908" s="133" t="s">
        <v>38</v>
      </c>
      <c r="Y1908" s="133" t="s">
        <v>99</v>
      </c>
      <c r="Z1908" s="133" t="s">
        <v>102</v>
      </c>
      <c r="AA1908" s="133" t="s">
        <v>103</v>
      </c>
      <c r="AB1908" s="90"/>
      <c r="AC1908" s="106" t="s">
        <v>39</v>
      </c>
      <c r="AD1908" s="106" t="s">
        <v>104</v>
      </c>
      <c r="AE1908" s="106" t="s">
        <v>100</v>
      </c>
      <c r="AF1908" s="106" t="s">
        <v>105</v>
      </c>
      <c r="AG1908" s="90"/>
      <c r="AH1908" s="106" t="s">
        <v>41</v>
      </c>
      <c r="AI1908" s="106" t="s">
        <v>106</v>
      </c>
      <c r="AJ1908" s="106" t="s">
        <v>107</v>
      </c>
      <c r="AK1908" s="106" t="s">
        <v>101</v>
      </c>
    </row>
    <row r="1909" spans="9:37" x14ac:dyDescent="0.25">
      <c r="I1909" s="90"/>
      <c r="J1909" s="94">
        <f>(Y1889)</f>
        <v>9.6266423911975166E-2</v>
      </c>
      <c r="K1909" s="94">
        <f t="shared" ref="K1909:K1918" si="1638">(Z1889)</f>
        <v>0.84249747656668528</v>
      </c>
      <c r="L1909" s="94">
        <f>(AA1889)</f>
        <v>6.1236099521339599E-2</v>
      </c>
      <c r="M1909" s="98"/>
      <c r="N1909" s="91"/>
      <c r="O1909" s="95">
        <f>(J1909^2)</f>
        <v>9.2672243728001043E-3</v>
      </c>
      <c r="P1909" s="95">
        <f t="shared" ref="P1909:P1918" si="1639">(K1909^2)</f>
        <v>0.70980199802123245</v>
      </c>
      <c r="Q1909" s="95">
        <f t="shared" ref="Q1909:Q1918" si="1640">(L1909^2)</f>
        <v>3.749859884587408E-3</v>
      </c>
      <c r="R1909" s="90"/>
      <c r="S1909" s="90"/>
      <c r="T1909" s="93">
        <f>(J1889)</f>
        <v>8000</v>
      </c>
      <c r="U1909" s="93">
        <f t="shared" ref="U1909:U1918" si="1641">(K1889)</f>
        <v>5000</v>
      </c>
      <c r="V1909" s="93">
        <f t="shared" ref="V1909:V1918" si="1642">(L1889)</f>
        <v>1</v>
      </c>
      <c r="W1909" s="90"/>
      <c r="X1909" s="95">
        <f>(O1909)</f>
        <v>9.2672243728001043E-3</v>
      </c>
      <c r="Y1909" s="96">
        <f>(X1909*T1909)</f>
        <v>74.137794982400834</v>
      </c>
      <c r="Z1909" s="96">
        <f>(X1909*U1909)</f>
        <v>46.336121864000525</v>
      </c>
      <c r="AA1909" s="96">
        <f>(X1909*V1909)</f>
        <v>9.2672243728001043E-3</v>
      </c>
      <c r="AB1909" s="90"/>
      <c r="AC1909" s="94">
        <f>(P1909)</f>
        <v>0.70980199802123245</v>
      </c>
      <c r="AD1909" s="97">
        <f>(AC1909*T1909)</f>
        <v>5678.4159841698593</v>
      </c>
      <c r="AE1909" s="97">
        <f>(AC1909*U1909)</f>
        <v>3549.0099901061621</v>
      </c>
      <c r="AF1909" s="97">
        <f>(AC1909*V1909)</f>
        <v>0.70980199802123245</v>
      </c>
      <c r="AG1909" s="90"/>
      <c r="AH1909" s="95">
        <f>(Q1909)</f>
        <v>3.749859884587408E-3</v>
      </c>
      <c r="AI1909" s="95">
        <f>(AH1909*T1909)</f>
        <v>29.998879076699264</v>
      </c>
      <c r="AJ1909" s="95">
        <f>(AH1909*U1909)</f>
        <v>18.749299422937039</v>
      </c>
      <c r="AK1909" s="95">
        <f>(V1909*AH1909)</f>
        <v>3.749859884587408E-3</v>
      </c>
    </row>
    <row r="1910" spans="9:37" x14ac:dyDescent="0.25">
      <c r="I1910" s="90"/>
      <c r="J1910" s="94">
        <f t="shared" ref="J1910:J1918" si="1643">(Y1890)</f>
        <v>0.44962768357510918</v>
      </c>
      <c r="K1910" s="94">
        <f t="shared" si="1638"/>
        <v>0.30356763929122138</v>
      </c>
      <c r="L1910" s="94">
        <f t="shared" ref="L1910:L1918" si="1644">(AA1890)</f>
        <v>0.24680467713366949</v>
      </c>
      <c r="M1910" s="98"/>
      <c r="N1910" s="91"/>
      <c r="O1910" s="95">
        <f t="shared" ref="O1910:O1918" si="1645">(J1910^2)</f>
        <v>0.2021650538371185</v>
      </c>
      <c r="P1910" s="95">
        <f t="shared" si="1639"/>
        <v>9.2153311624845094E-2</v>
      </c>
      <c r="Q1910" s="95">
        <f t="shared" si="1640"/>
        <v>6.0912548655054841E-2</v>
      </c>
      <c r="R1910" s="90"/>
      <c r="S1910" s="90"/>
      <c r="T1910" s="93">
        <f t="shared" ref="T1910:T1918" si="1646">(J1890)</f>
        <v>4000</v>
      </c>
      <c r="U1910" s="93">
        <f t="shared" si="1641"/>
        <v>3000</v>
      </c>
      <c r="V1910" s="93">
        <f t="shared" si="1642"/>
        <v>1</v>
      </c>
      <c r="W1910" s="90"/>
      <c r="X1910" s="95">
        <f t="shared" ref="X1910:X1918" si="1647">(O1910)</f>
        <v>0.2021650538371185</v>
      </c>
      <c r="Y1910" s="96">
        <f t="shared" ref="Y1910:Y1918" si="1648">(X1910*T1910)</f>
        <v>808.66021534847403</v>
      </c>
      <c r="Z1910" s="96">
        <f t="shared" ref="Z1910:Z1918" si="1649">(X1910*U1910)</f>
        <v>606.49516151135549</v>
      </c>
      <c r="AA1910" s="96">
        <f t="shared" ref="AA1910:AA1918" si="1650">(X1910*V1910)</f>
        <v>0.2021650538371185</v>
      </c>
      <c r="AB1910" s="90"/>
      <c r="AC1910" s="94">
        <f t="shared" ref="AC1910:AC1918" si="1651">(P1910)</f>
        <v>9.2153311624845094E-2</v>
      </c>
      <c r="AD1910" s="97">
        <f t="shared" ref="AD1910:AD1918" si="1652">(AC1910*T1910)</f>
        <v>368.61324649938035</v>
      </c>
      <c r="AE1910" s="97">
        <f t="shared" ref="AE1910:AE1918" si="1653">(AC1910*U1910)</f>
        <v>276.45993487453529</v>
      </c>
      <c r="AF1910" s="97">
        <f t="shared" ref="AF1910:AF1918" si="1654">(AC1910*V1910)</f>
        <v>9.2153311624845094E-2</v>
      </c>
      <c r="AG1910" s="90"/>
      <c r="AH1910" s="95">
        <f t="shared" ref="AH1910:AH1918" si="1655">(Q1910)</f>
        <v>6.0912548655054841E-2</v>
      </c>
      <c r="AI1910" s="95">
        <f t="shared" ref="AI1910:AI1918" si="1656">(AH1910*T1910)</f>
        <v>243.65019462021937</v>
      </c>
      <c r="AJ1910" s="95">
        <f t="shared" ref="AJ1910:AJ1917" si="1657">(AH1910*U1910)</f>
        <v>182.73764596516452</v>
      </c>
      <c r="AK1910" s="95">
        <f t="shared" ref="AK1910:AK1918" si="1658">(V1910*AH1910)</f>
        <v>6.0912548655054841E-2</v>
      </c>
    </row>
    <row r="1911" spans="9:37" x14ac:dyDescent="0.25">
      <c r="I1911" s="90"/>
      <c r="J1911" s="94">
        <f t="shared" si="1643"/>
        <v>0.47187411189817152</v>
      </c>
      <c r="K1911" s="94">
        <f t="shared" si="1638"/>
        <v>0.40163301028721382</v>
      </c>
      <c r="L1911" s="94">
        <f t="shared" si="1644"/>
        <v>0.12649287781461468</v>
      </c>
      <c r="M1911" s="98"/>
      <c r="N1911" s="91"/>
      <c r="O1911" s="95">
        <f t="shared" si="1645"/>
        <v>0.22266517747968809</v>
      </c>
      <c r="P1911" s="95">
        <f t="shared" si="1639"/>
        <v>0.16130907495236921</v>
      </c>
      <c r="Q1911" s="95">
        <f t="shared" si="1640"/>
        <v>1.6000448137823042E-2</v>
      </c>
      <c r="R1911" s="90"/>
      <c r="S1911" s="90"/>
      <c r="T1911" s="93">
        <f t="shared" si="1646"/>
        <v>5000</v>
      </c>
      <c r="U1911" s="93">
        <f t="shared" si="1641"/>
        <v>2000</v>
      </c>
      <c r="V1911" s="93">
        <f t="shared" si="1642"/>
        <v>1</v>
      </c>
      <c r="W1911" s="90"/>
      <c r="X1911" s="95">
        <f t="shared" si="1647"/>
        <v>0.22266517747968809</v>
      </c>
      <c r="Y1911" s="96">
        <f t="shared" si="1648"/>
        <v>1113.3258873984405</v>
      </c>
      <c r="Z1911" s="96">
        <f t="shared" si="1649"/>
        <v>445.33035495937617</v>
      </c>
      <c r="AA1911" s="96">
        <f t="shared" si="1650"/>
        <v>0.22266517747968809</v>
      </c>
      <c r="AB1911" s="90"/>
      <c r="AC1911" s="94">
        <f t="shared" si="1651"/>
        <v>0.16130907495236921</v>
      </c>
      <c r="AD1911" s="97">
        <f t="shared" si="1652"/>
        <v>806.54537476184601</v>
      </c>
      <c r="AE1911" s="97">
        <f t="shared" si="1653"/>
        <v>322.6181499047384</v>
      </c>
      <c r="AF1911" s="97">
        <f t="shared" si="1654"/>
        <v>0.16130907495236921</v>
      </c>
      <c r="AG1911" s="90"/>
      <c r="AH1911" s="95">
        <f t="shared" si="1655"/>
        <v>1.6000448137823042E-2</v>
      </c>
      <c r="AI1911" s="95">
        <f t="shared" si="1656"/>
        <v>80.002240689115212</v>
      </c>
      <c r="AJ1911" s="95">
        <f t="shared" si="1657"/>
        <v>32.000896275646085</v>
      </c>
      <c r="AK1911" s="95">
        <f t="shared" si="1658"/>
        <v>1.6000448137823042E-2</v>
      </c>
    </row>
    <row r="1912" spans="9:37" x14ac:dyDescent="0.25">
      <c r="I1912" s="90"/>
      <c r="J1912" s="94">
        <f t="shared" si="1643"/>
        <v>0.60788675578666485</v>
      </c>
      <c r="K1912" s="94">
        <f t="shared" si="1638"/>
        <v>4.7648664850149701E-2</v>
      </c>
      <c r="L1912" s="94">
        <f t="shared" si="1644"/>
        <v>0.34446457936318547</v>
      </c>
      <c r="M1912" s="98"/>
      <c r="N1912" s="91"/>
      <c r="O1912" s="95">
        <f t="shared" si="1645"/>
        <v>0.36952630786083629</v>
      </c>
      <c r="P1912" s="95">
        <f t="shared" si="1639"/>
        <v>2.2703952620018917E-3</v>
      </c>
      <c r="Q1912" s="95">
        <f t="shared" si="1640"/>
        <v>0.1186558464358563</v>
      </c>
      <c r="R1912" s="90"/>
      <c r="S1912" s="90"/>
      <c r="T1912" s="93">
        <f t="shared" si="1646"/>
        <v>2000</v>
      </c>
      <c r="U1912" s="93">
        <f t="shared" si="1641"/>
        <v>1000</v>
      </c>
      <c r="V1912" s="93">
        <f t="shared" si="1642"/>
        <v>1</v>
      </c>
      <c r="W1912" s="90"/>
      <c r="X1912" s="95">
        <f t="shared" si="1647"/>
        <v>0.36952630786083629</v>
      </c>
      <c r="Y1912" s="96">
        <f t="shared" si="1648"/>
        <v>739.05261572167262</v>
      </c>
      <c r="Z1912" s="96">
        <f t="shared" si="1649"/>
        <v>369.52630786083631</v>
      </c>
      <c r="AA1912" s="96">
        <f t="shared" si="1650"/>
        <v>0.36952630786083629</v>
      </c>
      <c r="AB1912" s="90"/>
      <c r="AC1912" s="94">
        <f t="shared" si="1651"/>
        <v>2.2703952620018917E-3</v>
      </c>
      <c r="AD1912" s="97">
        <f t="shared" si="1652"/>
        <v>4.5407905240037829</v>
      </c>
      <c r="AE1912" s="97">
        <f t="shared" si="1653"/>
        <v>2.2703952620018915</v>
      </c>
      <c r="AF1912" s="97">
        <f t="shared" si="1654"/>
        <v>2.2703952620018917E-3</v>
      </c>
      <c r="AG1912" s="90"/>
      <c r="AH1912" s="95">
        <f t="shared" si="1655"/>
        <v>0.1186558464358563</v>
      </c>
      <c r="AI1912" s="95">
        <f t="shared" si="1656"/>
        <v>237.31169287171261</v>
      </c>
      <c r="AJ1912" s="95">
        <f t="shared" si="1657"/>
        <v>118.6558464358563</v>
      </c>
      <c r="AK1912" s="95">
        <f t="shared" si="1658"/>
        <v>0.1186558464358563</v>
      </c>
    </row>
    <row r="1913" spans="9:37" x14ac:dyDescent="0.25">
      <c r="I1913" s="90"/>
      <c r="J1913" s="94">
        <f t="shared" si="1643"/>
        <v>2.0237847336686293E-2</v>
      </c>
      <c r="K1913" s="94">
        <f t="shared" si="1638"/>
        <v>4.642287866249018E-3</v>
      </c>
      <c r="L1913" s="94">
        <f t="shared" si="1644"/>
        <v>0.97511986479706481</v>
      </c>
      <c r="M1913" s="98"/>
      <c r="N1913" s="91"/>
      <c r="O1913" s="95">
        <f t="shared" si="1645"/>
        <v>4.0957046482302051E-4</v>
      </c>
      <c r="P1913" s="95">
        <f t="shared" si="1639"/>
        <v>2.1550836633122859E-5</v>
      </c>
      <c r="Q1913" s="95">
        <f t="shared" si="1640"/>
        <v>0.950858750721846</v>
      </c>
      <c r="R1913" s="90"/>
      <c r="S1913" s="90"/>
      <c r="T1913" s="93">
        <f t="shared" si="1646"/>
        <v>500</v>
      </c>
      <c r="U1913" s="93">
        <f t="shared" si="1641"/>
        <v>2000</v>
      </c>
      <c r="V1913" s="93">
        <f t="shared" si="1642"/>
        <v>1</v>
      </c>
      <c r="W1913" s="90"/>
      <c r="X1913" s="95">
        <f t="shared" si="1647"/>
        <v>4.0957046482302051E-4</v>
      </c>
      <c r="Y1913" s="96">
        <f t="shared" si="1648"/>
        <v>0.20478523241151025</v>
      </c>
      <c r="Z1913" s="96">
        <f t="shared" si="1649"/>
        <v>0.81914092964604102</v>
      </c>
      <c r="AA1913" s="96">
        <f t="shared" si="1650"/>
        <v>4.0957046482302051E-4</v>
      </c>
      <c r="AB1913" s="90"/>
      <c r="AC1913" s="94">
        <f t="shared" si="1651"/>
        <v>2.1550836633122859E-5</v>
      </c>
      <c r="AD1913" s="97">
        <f t="shared" si="1652"/>
        <v>1.077541831656143E-2</v>
      </c>
      <c r="AE1913" s="97">
        <f t="shared" si="1653"/>
        <v>4.310167326624572E-2</v>
      </c>
      <c r="AF1913" s="97">
        <f t="shared" si="1654"/>
        <v>2.1550836633122859E-5</v>
      </c>
      <c r="AG1913" s="90"/>
      <c r="AH1913" s="95">
        <f t="shared" si="1655"/>
        <v>0.950858750721846</v>
      </c>
      <c r="AI1913" s="95">
        <f t="shared" si="1656"/>
        <v>475.42937536092302</v>
      </c>
      <c r="AJ1913" s="95">
        <f t="shared" si="1657"/>
        <v>1901.7175014436921</v>
      </c>
      <c r="AK1913" s="95">
        <f t="shared" si="1658"/>
        <v>0.950858750721846</v>
      </c>
    </row>
    <row r="1914" spans="9:37" x14ac:dyDescent="0.25">
      <c r="I1914" s="90"/>
      <c r="J1914" s="94">
        <f t="shared" si="1643"/>
        <v>2.2214057677869527E-2</v>
      </c>
      <c r="K1914" s="94">
        <f t="shared" si="1638"/>
        <v>0.96888758647050277</v>
      </c>
      <c r="L1914" s="94">
        <f t="shared" si="1644"/>
        <v>8.8983558516276193E-3</v>
      </c>
      <c r="M1914" s="98"/>
      <c r="N1914" s="91"/>
      <c r="O1914" s="95">
        <f t="shared" si="1645"/>
        <v>4.9346435851571407E-4</v>
      </c>
      <c r="P1914" s="95">
        <f t="shared" si="1639"/>
        <v>0.93874315521663598</v>
      </c>
      <c r="Q1914" s="95">
        <f t="shared" si="1640"/>
        <v>7.9180736862195499E-5</v>
      </c>
      <c r="R1914" s="90"/>
      <c r="S1914" s="90"/>
      <c r="T1914" s="93">
        <f t="shared" si="1646"/>
        <v>8000</v>
      </c>
      <c r="U1914" s="93">
        <f t="shared" si="1641"/>
        <v>2000</v>
      </c>
      <c r="V1914" s="93">
        <f t="shared" si="1642"/>
        <v>1</v>
      </c>
      <c r="W1914" s="90"/>
      <c r="X1914" s="95">
        <f t="shared" si="1647"/>
        <v>4.9346435851571407E-4</v>
      </c>
      <c r="Y1914" s="96">
        <f t="shared" si="1648"/>
        <v>3.9477148681257126</v>
      </c>
      <c r="Z1914" s="96">
        <f t="shared" si="1649"/>
        <v>0.98692871703142815</v>
      </c>
      <c r="AA1914" s="96">
        <f t="shared" si="1650"/>
        <v>4.9346435851571407E-4</v>
      </c>
      <c r="AB1914" s="90"/>
      <c r="AC1914" s="94">
        <f t="shared" si="1651"/>
        <v>0.93874315521663598</v>
      </c>
      <c r="AD1914" s="97">
        <f t="shared" si="1652"/>
        <v>7509.9452417330876</v>
      </c>
      <c r="AE1914" s="97">
        <f t="shared" si="1653"/>
        <v>1877.4863104332719</v>
      </c>
      <c r="AF1914" s="97">
        <f t="shared" si="1654"/>
        <v>0.93874315521663598</v>
      </c>
      <c r="AG1914" s="90"/>
      <c r="AH1914" s="95">
        <f t="shared" si="1655"/>
        <v>7.9180736862195499E-5</v>
      </c>
      <c r="AI1914" s="95">
        <f t="shared" si="1656"/>
        <v>0.63344589489756398</v>
      </c>
      <c r="AJ1914" s="95">
        <f t="shared" si="1657"/>
        <v>0.15836147372439099</v>
      </c>
      <c r="AK1914" s="95">
        <f t="shared" si="1658"/>
        <v>7.9180736862195499E-5</v>
      </c>
    </row>
    <row r="1915" spans="9:37" x14ac:dyDescent="0.25">
      <c r="I1915" s="90"/>
      <c r="J1915" s="94">
        <f t="shared" si="1643"/>
        <v>0.61240212912946246</v>
      </c>
      <c r="K1915" s="94">
        <f t="shared" si="1638"/>
        <v>0.10990205095325924</v>
      </c>
      <c r="L1915" s="94">
        <f t="shared" si="1644"/>
        <v>0.27769581991727837</v>
      </c>
      <c r="M1915" s="98"/>
      <c r="N1915" s="91"/>
      <c r="O1915" s="95">
        <f t="shared" si="1645"/>
        <v>0.37503636776229882</v>
      </c>
      <c r="P1915" s="95">
        <f t="shared" si="1639"/>
        <v>1.207846080373279E-2</v>
      </c>
      <c r="Q1915" s="95">
        <f t="shared" si="1640"/>
        <v>7.7114968399529499E-2</v>
      </c>
      <c r="R1915" s="90"/>
      <c r="S1915" s="90"/>
      <c r="T1915" s="93">
        <f t="shared" si="1646"/>
        <v>3000</v>
      </c>
      <c r="U1915" s="93">
        <f t="shared" si="1641"/>
        <v>2000</v>
      </c>
      <c r="V1915" s="93">
        <f t="shared" si="1642"/>
        <v>2</v>
      </c>
      <c r="W1915" s="90"/>
      <c r="X1915" s="95">
        <f t="shared" si="1647"/>
        <v>0.37503636776229882</v>
      </c>
      <c r="Y1915" s="96">
        <f t="shared" si="1648"/>
        <v>1125.1091032868965</v>
      </c>
      <c r="Z1915" s="96">
        <f t="shared" si="1649"/>
        <v>750.07273552459765</v>
      </c>
      <c r="AA1915" s="96">
        <f t="shared" si="1650"/>
        <v>0.75007273552459763</v>
      </c>
      <c r="AB1915" s="90"/>
      <c r="AC1915" s="94">
        <f t="shared" si="1651"/>
        <v>1.207846080373279E-2</v>
      </c>
      <c r="AD1915" s="97">
        <f t="shared" si="1652"/>
        <v>36.235382411198366</v>
      </c>
      <c r="AE1915" s="97">
        <f t="shared" si="1653"/>
        <v>24.156921607465581</v>
      </c>
      <c r="AF1915" s="97">
        <f t="shared" si="1654"/>
        <v>2.4156921607465579E-2</v>
      </c>
      <c r="AG1915" s="90"/>
      <c r="AH1915" s="95">
        <f t="shared" si="1655"/>
        <v>7.7114968399529499E-2</v>
      </c>
      <c r="AI1915" s="95">
        <f t="shared" si="1656"/>
        <v>231.34490519858849</v>
      </c>
      <c r="AJ1915" s="95">
        <f t="shared" si="1657"/>
        <v>154.229936799059</v>
      </c>
      <c r="AK1915" s="95">
        <f t="shared" si="1658"/>
        <v>0.154229936799059</v>
      </c>
    </row>
    <row r="1916" spans="9:37" x14ac:dyDescent="0.25">
      <c r="I1916" s="90"/>
      <c r="J1916" s="94">
        <f t="shared" si="1643"/>
        <v>2.560501383223442E-2</v>
      </c>
      <c r="K1916" s="94">
        <f t="shared" si="1638"/>
        <v>0.9629893618541927</v>
      </c>
      <c r="L1916" s="94">
        <f t="shared" si="1644"/>
        <v>1.1405624313572815E-2</v>
      </c>
      <c r="M1916" s="98"/>
      <c r="N1916" s="91"/>
      <c r="O1916" s="95">
        <f t="shared" si="1645"/>
        <v>6.5561673334891591E-4</v>
      </c>
      <c r="P1916" s="95">
        <f t="shared" si="1639"/>
        <v>0.92734851104434535</v>
      </c>
      <c r="Q1916" s="95">
        <f t="shared" si="1640"/>
        <v>1.3008826598236335E-4</v>
      </c>
      <c r="R1916" s="90"/>
      <c r="S1916" s="90"/>
      <c r="T1916" s="93">
        <f t="shared" si="1646"/>
        <v>7000</v>
      </c>
      <c r="U1916" s="93">
        <f t="shared" si="1641"/>
        <v>3000</v>
      </c>
      <c r="V1916" s="93">
        <f t="shared" si="1642"/>
        <v>1</v>
      </c>
      <c r="W1916" s="90"/>
      <c r="X1916" s="95">
        <f t="shared" si="1647"/>
        <v>6.5561673334891591E-4</v>
      </c>
      <c r="Y1916" s="96">
        <f t="shared" si="1648"/>
        <v>4.5893171334424112</v>
      </c>
      <c r="Z1916" s="96">
        <f t="shared" si="1649"/>
        <v>1.9668502000467478</v>
      </c>
      <c r="AA1916" s="96">
        <f t="shared" si="1650"/>
        <v>6.5561673334891591E-4</v>
      </c>
      <c r="AB1916" s="90"/>
      <c r="AC1916" s="94">
        <f t="shared" si="1651"/>
        <v>0.92734851104434535</v>
      </c>
      <c r="AD1916" s="97">
        <f t="shared" si="1652"/>
        <v>6491.439577310417</v>
      </c>
      <c r="AE1916" s="97">
        <f t="shared" si="1653"/>
        <v>2782.0455331330359</v>
      </c>
      <c r="AF1916" s="97">
        <f t="shared" si="1654"/>
        <v>0.92734851104434535</v>
      </c>
      <c r="AG1916" s="90"/>
      <c r="AH1916" s="95">
        <f t="shared" si="1655"/>
        <v>1.3008826598236335E-4</v>
      </c>
      <c r="AI1916" s="95">
        <f t="shared" si="1656"/>
        <v>0.91061786187654348</v>
      </c>
      <c r="AJ1916" s="95">
        <f t="shared" si="1657"/>
        <v>0.39026479794709007</v>
      </c>
      <c r="AK1916" s="95">
        <f t="shared" si="1658"/>
        <v>1.3008826598236335E-4</v>
      </c>
    </row>
    <row r="1917" spans="9:37" x14ac:dyDescent="0.25">
      <c r="I1917" s="90"/>
      <c r="J1917" s="94">
        <f t="shared" si="1643"/>
        <v>5.4304123261559832E-2</v>
      </c>
      <c r="K1917" s="94">
        <f t="shared" si="1638"/>
        <v>0.92649579534988047</v>
      </c>
      <c r="L1917" s="94">
        <f t="shared" si="1644"/>
        <v>1.9200081388559602E-2</v>
      </c>
      <c r="M1917" s="98"/>
      <c r="N1917" s="91"/>
      <c r="O1917" s="95">
        <f t="shared" si="1645"/>
        <v>2.9489378032066835E-3</v>
      </c>
      <c r="P1917" s="95">
        <f t="shared" si="1639"/>
        <v>0.85839445880100762</v>
      </c>
      <c r="Q1917" s="95">
        <f t="shared" si="1640"/>
        <v>3.6864312532731281E-4</v>
      </c>
      <c r="R1917" s="90"/>
      <c r="S1917" s="90"/>
      <c r="T1917" s="93">
        <f t="shared" si="1646"/>
        <v>7000</v>
      </c>
      <c r="U1917" s="93">
        <f t="shared" si="1641"/>
        <v>2000</v>
      </c>
      <c r="V1917" s="93">
        <f t="shared" si="1642"/>
        <v>1</v>
      </c>
      <c r="W1917" s="90"/>
      <c r="X1917" s="95">
        <f t="shared" si="1647"/>
        <v>2.9489378032066835E-3</v>
      </c>
      <c r="Y1917" s="96">
        <f t="shared" si="1648"/>
        <v>20.642564622446784</v>
      </c>
      <c r="Z1917" s="96">
        <f t="shared" si="1649"/>
        <v>5.8978756064133666</v>
      </c>
      <c r="AA1917" s="96">
        <f t="shared" si="1650"/>
        <v>2.9489378032066835E-3</v>
      </c>
      <c r="AB1917" s="90"/>
      <c r="AC1917" s="94">
        <f t="shared" si="1651"/>
        <v>0.85839445880100762</v>
      </c>
      <c r="AD1917" s="97">
        <f t="shared" si="1652"/>
        <v>6008.7612116070532</v>
      </c>
      <c r="AE1917" s="97">
        <f t="shared" si="1653"/>
        <v>1716.7889176020153</v>
      </c>
      <c r="AF1917" s="97">
        <f t="shared" si="1654"/>
        <v>0.85839445880100762</v>
      </c>
      <c r="AG1917" s="90"/>
      <c r="AH1917" s="95">
        <f t="shared" si="1655"/>
        <v>3.6864312532731281E-4</v>
      </c>
      <c r="AI1917" s="95">
        <f t="shared" si="1656"/>
        <v>2.5805018772911898</v>
      </c>
      <c r="AJ1917" s="95">
        <f t="shared" si="1657"/>
        <v>0.73728625065462561</v>
      </c>
      <c r="AK1917" s="95">
        <f t="shared" si="1658"/>
        <v>3.6864312532731281E-4</v>
      </c>
    </row>
    <row r="1918" spans="9:37" x14ac:dyDescent="0.25">
      <c r="I1918" s="90"/>
      <c r="J1918" s="94">
        <f t="shared" si="1643"/>
        <v>0.1010176870953482</v>
      </c>
      <c r="K1918" s="94">
        <f t="shared" si="1638"/>
        <v>0.85023013366046574</v>
      </c>
      <c r="L1918" s="94">
        <f t="shared" si="1644"/>
        <v>4.8752179244186108E-2</v>
      </c>
      <c r="M1918" s="98"/>
      <c r="N1918" s="91"/>
      <c r="O1918" s="95">
        <f t="shared" si="1645"/>
        <v>1.0204573106093677E-2</v>
      </c>
      <c r="P1918" s="95">
        <f t="shared" si="1639"/>
        <v>0.72289128018429338</v>
      </c>
      <c r="Q1918" s="95">
        <f t="shared" si="1640"/>
        <v>2.376774981057251E-3</v>
      </c>
      <c r="R1918" s="90"/>
      <c r="S1918" s="90"/>
      <c r="T1918" s="93">
        <f t="shared" si="1646"/>
        <v>10000</v>
      </c>
      <c r="U1918" s="93">
        <f t="shared" si="1641"/>
        <v>2000</v>
      </c>
      <c r="V1918" s="93">
        <f t="shared" si="1642"/>
        <v>1</v>
      </c>
      <c r="W1918" s="90"/>
      <c r="X1918" s="95">
        <f t="shared" si="1647"/>
        <v>1.0204573106093677E-2</v>
      </c>
      <c r="Y1918" s="96">
        <f t="shared" si="1648"/>
        <v>102.04573106093677</v>
      </c>
      <c r="Z1918" s="96">
        <f t="shared" si="1649"/>
        <v>20.409146212187355</v>
      </c>
      <c r="AA1918" s="96">
        <f t="shared" si="1650"/>
        <v>1.0204573106093677E-2</v>
      </c>
      <c r="AB1918" s="90"/>
      <c r="AC1918" s="94">
        <f t="shared" si="1651"/>
        <v>0.72289128018429338</v>
      </c>
      <c r="AD1918" s="97">
        <f t="shared" si="1652"/>
        <v>7228.9128018429337</v>
      </c>
      <c r="AE1918" s="97">
        <f t="shared" si="1653"/>
        <v>1445.7825603685867</v>
      </c>
      <c r="AF1918" s="97">
        <f t="shared" si="1654"/>
        <v>0.72289128018429338</v>
      </c>
      <c r="AG1918" s="90"/>
      <c r="AH1918" s="95">
        <f t="shared" si="1655"/>
        <v>2.376774981057251E-3</v>
      </c>
      <c r="AI1918" s="95">
        <f t="shared" si="1656"/>
        <v>23.767749810572511</v>
      </c>
      <c r="AJ1918" s="95">
        <f>(AH1918*U1918)</f>
        <v>4.7535499621145023</v>
      </c>
      <c r="AK1918" s="95">
        <f t="shared" si="1658"/>
        <v>2.376774981057251E-3</v>
      </c>
    </row>
    <row r="1919" spans="9:37" x14ac:dyDescent="0.25">
      <c r="I1919" s="90"/>
      <c r="J1919" s="98"/>
      <c r="K1919" s="90"/>
      <c r="L1919" s="90"/>
      <c r="M1919" s="90"/>
      <c r="N1919" s="112" t="s">
        <v>55</v>
      </c>
      <c r="O1919" s="105">
        <f>SUM(O1909:O1918)</f>
        <v>1.1933722937787297</v>
      </c>
      <c r="P1919" s="105">
        <f t="shared" ref="P1919:Q1919" si="1659">SUM(P1909:P1918)</f>
        <v>4.4250121967470966</v>
      </c>
      <c r="Q1919" s="105">
        <f t="shared" si="1659"/>
        <v>1.2302471093439264</v>
      </c>
      <c r="R1919" s="90"/>
      <c r="S1919" s="90"/>
      <c r="T1919" s="90"/>
      <c r="U1919" s="90"/>
      <c r="V1919" s="90"/>
      <c r="W1919" s="90"/>
      <c r="X1919" s="133" t="s">
        <v>55</v>
      </c>
      <c r="Y1919" s="104">
        <f>SUM(Y1909:Y1918)</f>
        <v>3991.7157296552473</v>
      </c>
      <c r="Z1919" s="104">
        <f t="shared" ref="Z1919" si="1660">SUM(Z1909:Z1918)</f>
        <v>2247.8406233854912</v>
      </c>
      <c r="AA1919" s="104">
        <f>SUM(AA1909:AA1918)</f>
        <v>1.5684086615410284</v>
      </c>
      <c r="AB1919" s="99"/>
      <c r="AC1919" s="133" t="s">
        <v>55</v>
      </c>
      <c r="AD1919" s="104">
        <f>SUM(AD1909:AD1918)</f>
        <v>34133.420386278092</v>
      </c>
      <c r="AE1919" s="104">
        <f t="shared" ref="AE1919:AF1919" si="1661">SUM(AE1909:AE1918)</f>
        <v>11996.66181496508</v>
      </c>
      <c r="AF1919" s="104">
        <f t="shared" si="1661"/>
        <v>4.4370906575508293</v>
      </c>
      <c r="AG1919" s="99"/>
      <c r="AH1919" s="133" t="s">
        <v>55</v>
      </c>
      <c r="AI1919" s="105">
        <f>SUM(AI1909:AI1918)</f>
        <v>1325.6296032618957</v>
      </c>
      <c r="AJ1919" s="105">
        <f t="shared" ref="AJ1919:AK1919" si="1662">SUM(AJ1909:AJ1918)</f>
        <v>2414.1305888267952</v>
      </c>
      <c r="AK1919" s="105">
        <f t="shared" si="1662"/>
        <v>1.3073620777434558</v>
      </c>
    </row>
    <row r="1923" spans="9:17" x14ac:dyDescent="0.25">
      <c r="I1923" s="113" t="s">
        <v>253</v>
      </c>
      <c r="J1923" s="107"/>
      <c r="K1923" s="107"/>
      <c r="L1923" s="107"/>
      <c r="M1923" s="107"/>
      <c r="N1923" s="107"/>
      <c r="O1923" s="107"/>
      <c r="P1923" s="107"/>
      <c r="Q1923" s="107"/>
    </row>
    <row r="1924" spans="9:17" x14ac:dyDescent="0.25">
      <c r="I1924" s="113" t="s">
        <v>282</v>
      </c>
      <c r="J1924" s="107"/>
      <c r="K1924" s="107"/>
      <c r="L1924" s="166" t="s">
        <v>69</v>
      </c>
      <c r="M1924" s="166"/>
      <c r="N1924" s="166"/>
      <c r="O1924" s="107"/>
      <c r="P1924" s="107"/>
      <c r="Q1924" s="107"/>
    </row>
    <row r="1925" spans="9:17" x14ac:dyDescent="0.25">
      <c r="I1925" s="107"/>
      <c r="J1925" s="107"/>
      <c r="K1925" s="107"/>
      <c r="L1925" s="107"/>
      <c r="M1925" s="107"/>
      <c r="N1925" s="107"/>
      <c r="O1925" s="107"/>
      <c r="P1925" s="107"/>
      <c r="Q1925" s="107"/>
    </row>
    <row r="1926" spans="9:17" x14ac:dyDescent="0.25">
      <c r="I1926" s="108"/>
      <c r="J1926" s="167" t="s">
        <v>68</v>
      </c>
      <c r="K1926" s="168"/>
      <c r="L1926" s="169"/>
      <c r="M1926" s="107"/>
      <c r="N1926" s="108"/>
      <c r="O1926" s="167" t="s">
        <v>72</v>
      </c>
      <c r="P1926" s="168"/>
      <c r="Q1926" s="169"/>
    </row>
    <row r="1927" spans="9:17" x14ac:dyDescent="0.25">
      <c r="I1927" s="108"/>
      <c r="J1927" s="108" t="s">
        <v>38</v>
      </c>
      <c r="K1927" s="108" t="s">
        <v>39</v>
      </c>
      <c r="L1927" s="108" t="s">
        <v>41</v>
      </c>
      <c r="M1927" s="107"/>
      <c r="N1927" s="170" t="s">
        <v>64</v>
      </c>
      <c r="O1927" s="170" t="s">
        <v>38</v>
      </c>
      <c r="P1927" s="170" t="s">
        <v>39</v>
      </c>
      <c r="Q1927" s="170" t="s">
        <v>41</v>
      </c>
    </row>
    <row r="1928" spans="9:17" x14ac:dyDescent="0.25">
      <c r="I1928" s="108" t="s">
        <v>64</v>
      </c>
      <c r="J1928" s="109">
        <f>(O1919)</f>
        <v>1.1933722937787297</v>
      </c>
      <c r="K1928" s="109">
        <f t="shared" ref="K1928" si="1663">(P1919)</f>
        <v>4.4250121967470966</v>
      </c>
      <c r="L1928" s="109">
        <f t="shared" ref="L1928" si="1664">(Q1919)</f>
        <v>1.2302471093439264</v>
      </c>
      <c r="M1928" s="107"/>
      <c r="N1928" s="171"/>
      <c r="O1928" s="171"/>
      <c r="P1928" s="171"/>
      <c r="Q1928" s="171"/>
    </row>
    <row r="1929" spans="9:17" x14ac:dyDescent="0.25">
      <c r="I1929" s="108" t="s">
        <v>65</v>
      </c>
      <c r="J1929" s="110">
        <f>(Y1919)</f>
        <v>3991.7157296552473</v>
      </c>
      <c r="K1929" s="110">
        <f>(AD1919)</f>
        <v>34133.420386278092</v>
      </c>
      <c r="L1929" s="110">
        <f>(AA1919)</f>
        <v>1.5684086615410284</v>
      </c>
      <c r="M1929" s="107"/>
      <c r="N1929" s="109">
        <f>(J1928)</f>
        <v>1.1933722937787297</v>
      </c>
      <c r="O1929" s="67">
        <f>(J1929/N1929)</f>
        <v>3344.903975452421</v>
      </c>
      <c r="P1929" s="67">
        <f t="shared" ref="P1929" si="1665">(K1929/O1929)</f>
        <v>10.204603969733187</v>
      </c>
      <c r="Q1929" s="67">
        <f t="shared" ref="Q1929" si="1666">(L1929/P1929)</f>
        <v>0.15369618127199469</v>
      </c>
    </row>
    <row r="1930" spans="9:17" x14ac:dyDescent="0.25">
      <c r="I1930" s="108" t="s">
        <v>66</v>
      </c>
      <c r="J1930" s="110">
        <f>(Z1919)</f>
        <v>2247.8406233854912</v>
      </c>
      <c r="K1930" s="110">
        <f>(AE1919)</f>
        <v>11996.66181496508</v>
      </c>
      <c r="L1930" s="109">
        <f>(AJ1919)</f>
        <v>2414.1305888267952</v>
      </c>
      <c r="M1930" s="107"/>
      <c r="N1930" s="109">
        <f>(K1928)</f>
        <v>4.4250121967470966</v>
      </c>
      <c r="O1930" s="67">
        <f>(K1929/N1930)</f>
        <v>7713.7460573261615</v>
      </c>
      <c r="P1930" s="68">
        <f>(K1930/N1930)</f>
        <v>2711.1025419961634</v>
      </c>
      <c r="Q1930" s="68">
        <f>(K1931/N1930)</f>
        <v>1.002729588138223</v>
      </c>
    </row>
    <row r="1931" spans="9:17" x14ac:dyDescent="0.25">
      <c r="I1931" s="108" t="s">
        <v>67</v>
      </c>
      <c r="J1931" s="110">
        <f>(AA1919)</f>
        <v>1.5684086615410284</v>
      </c>
      <c r="K1931" s="110">
        <f>(AF1919)</f>
        <v>4.4370906575508293</v>
      </c>
      <c r="L1931" s="109">
        <f>(AK1919)</f>
        <v>1.3073620777434558</v>
      </c>
      <c r="M1931" s="107"/>
      <c r="N1931" s="109">
        <f>(L1928)</f>
        <v>1.2302471093439264</v>
      </c>
      <c r="O1931" s="67">
        <f>(L1929/N1931)</f>
        <v>1.2748728687340212</v>
      </c>
      <c r="P1931" s="68">
        <f>(L1930/N1931)</f>
        <v>1962.3135632598376</v>
      </c>
      <c r="Q1931" s="68">
        <f>(L1931/N1931)</f>
        <v>1.0626825032254323</v>
      </c>
    </row>
    <row r="1932" spans="9:17" x14ac:dyDescent="0.25">
      <c r="I1932" s="111"/>
      <c r="J1932" s="111"/>
      <c r="K1932" s="111"/>
      <c r="L1932" s="111"/>
      <c r="M1932" s="107"/>
      <c r="N1932" s="107"/>
      <c r="O1932" s="107"/>
      <c r="P1932" s="107"/>
      <c r="Q1932" s="107"/>
    </row>
    <row r="1936" spans="9:17" x14ac:dyDescent="0.25">
      <c r="I1936" s="114" t="s">
        <v>254</v>
      </c>
    </row>
    <row r="1937" spans="9:32" x14ac:dyDescent="0.25">
      <c r="I1937" s="114" t="s">
        <v>282</v>
      </c>
      <c r="J1937" s="152" t="s">
        <v>47</v>
      </c>
      <c r="K1937" s="153"/>
      <c r="L1937" s="154"/>
      <c r="M1937" s="43"/>
      <c r="N1937" s="43"/>
      <c r="O1937" s="152" t="s">
        <v>72</v>
      </c>
      <c r="P1937" s="153"/>
      <c r="Q1937" s="154"/>
      <c r="R1937" s="43"/>
      <c r="S1937" s="43"/>
      <c r="T1937" s="152" t="s">
        <v>73</v>
      </c>
      <c r="U1937" s="153"/>
      <c r="V1937" s="154"/>
      <c r="W1937" s="43"/>
      <c r="X1937" s="43"/>
      <c r="Y1937" s="152" t="s">
        <v>74</v>
      </c>
      <c r="Z1937" s="153"/>
      <c r="AA1937" s="154"/>
      <c r="AB1937" s="55"/>
      <c r="AC1937" s="43"/>
      <c r="AD1937" s="152" t="s">
        <v>80</v>
      </c>
      <c r="AE1937" s="154"/>
      <c r="AF1937" s="59"/>
    </row>
    <row r="1938" spans="9:32" ht="15.75" thickBot="1" x14ac:dyDescent="0.3">
      <c r="I1938" s="43"/>
      <c r="J1938" s="44" t="s">
        <v>48</v>
      </c>
      <c r="K1938" s="44" t="s">
        <v>49</v>
      </c>
      <c r="L1938" s="44" t="s">
        <v>50</v>
      </c>
      <c r="M1938" s="43"/>
      <c r="N1938" s="43"/>
      <c r="O1938" s="43"/>
      <c r="P1938" s="43"/>
      <c r="Q1938" s="43"/>
      <c r="R1938" s="43"/>
      <c r="S1938" s="43"/>
      <c r="T1938" s="44" t="s">
        <v>38</v>
      </c>
      <c r="U1938" s="44" t="s">
        <v>39</v>
      </c>
      <c r="V1938" s="44" t="s">
        <v>41</v>
      </c>
      <c r="W1938" s="43"/>
      <c r="X1938" s="43"/>
      <c r="Y1938" s="134" t="s">
        <v>75</v>
      </c>
      <c r="Z1938" s="134" t="s">
        <v>76</v>
      </c>
      <c r="AA1938" s="134" t="s">
        <v>77</v>
      </c>
      <c r="AB1938" s="61" t="s">
        <v>55</v>
      </c>
      <c r="AC1938" s="43"/>
      <c r="AD1938" s="134" t="s">
        <v>280</v>
      </c>
      <c r="AE1938" s="58">
        <f>(AE1867)</f>
        <v>94283875.302476048</v>
      </c>
      <c r="AF1938" s="42"/>
    </row>
    <row r="1939" spans="9:32" ht="16.5" thickTop="1" thickBot="1" x14ac:dyDescent="0.3">
      <c r="I1939" s="43"/>
      <c r="J1939" s="100">
        <f>(J1817)</f>
        <v>8000</v>
      </c>
      <c r="K1939" s="100">
        <f t="shared" ref="K1939:L1939" si="1667">(K1817)</f>
        <v>5000</v>
      </c>
      <c r="L1939" s="100">
        <f t="shared" si="1667"/>
        <v>1</v>
      </c>
      <c r="M1939" s="43"/>
      <c r="N1939" s="134" t="s">
        <v>75</v>
      </c>
      <c r="O1939" s="101">
        <f>(O1929)</f>
        <v>3344.903975452421</v>
      </c>
      <c r="P1939" s="101">
        <f t="shared" ref="P1939:Q1939" si="1668">(P1929)</f>
        <v>10.204603969733187</v>
      </c>
      <c r="Q1939" s="101">
        <f t="shared" si="1668"/>
        <v>0.15369618127199469</v>
      </c>
      <c r="R1939" s="43"/>
      <c r="S1939" s="43"/>
      <c r="T1939" s="62">
        <f>(O1909)</f>
        <v>9.2672243728001043E-3</v>
      </c>
      <c r="U1939" s="62">
        <f t="shared" ref="U1939:U1948" si="1669">(P1909)</f>
        <v>0.70980199802123245</v>
      </c>
      <c r="V1939" s="62">
        <f t="shared" ref="V1939:V1948" si="1670">(Q1909)</f>
        <v>3.749859884587408E-3</v>
      </c>
      <c r="W1939" s="43"/>
      <c r="X1939" s="43"/>
      <c r="Y1939" s="74">
        <f>((J1939 - O1939)^2 + (K1939 - P1939)^2 + (L1939 - Q1939)^2) * T1939</f>
        <v>431555.89893647755</v>
      </c>
      <c r="Z1939" s="74">
        <f>((J1939 -O1940)^2 + (K1939 - P1940)^2 + (L1939 - Q1940)^2) * U1939</f>
        <v>3776851.3868799224</v>
      </c>
      <c r="AA1939" s="75">
        <f>((J1939 -O1941)^2 + (K1939 - P1941)^2 + (L1939 - Q1941)^2) * V1939</f>
        <v>274516.5271183367</v>
      </c>
      <c r="AB1939" s="76">
        <f>SUM(Y1939:AA1939)</f>
        <v>4482923.8129347367</v>
      </c>
      <c r="AC1939" s="43"/>
      <c r="AD1939" s="134" t="s">
        <v>283</v>
      </c>
      <c r="AE1939" s="102">
        <f>(AB1949)</f>
        <v>94283918.195506543</v>
      </c>
      <c r="AF1939" s="42"/>
    </row>
    <row r="1940" spans="9:32" ht="16.5" thickTop="1" thickBot="1" x14ac:dyDescent="0.3">
      <c r="I1940" s="43"/>
      <c r="J1940" s="100">
        <f t="shared" ref="J1940:L1940" si="1671">(J1818)</f>
        <v>4000</v>
      </c>
      <c r="K1940" s="100">
        <f t="shared" si="1671"/>
        <v>3000</v>
      </c>
      <c r="L1940" s="100">
        <f t="shared" si="1671"/>
        <v>1</v>
      </c>
      <c r="M1940" s="43"/>
      <c r="N1940" s="134" t="s">
        <v>76</v>
      </c>
      <c r="O1940" s="101">
        <f t="shared" ref="O1940:P1940" si="1672">(O1930)</f>
        <v>7713.7460573261615</v>
      </c>
      <c r="P1940" s="101">
        <f t="shared" si="1672"/>
        <v>2711.1025419961634</v>
      </c>
      <c r="Q1940" s="101">
        <f>(Q1930)</f>
        <v>1.002729588138223</v>
      </c>
      <c r="R1940" s="43"/>
      <c r="S1940" s="43"/>
      <c r="T1940" s="62">
        <f t="shared" ref="T1940:T1948" si="1673">(O1910)</f>
        <v>0.2021650538371185</v>
      </c>
      <c r="U1940" s="62">
        <f t="shared" si="1669"/>
        <v>9.2153311624845094E-2</v>
      </c>
      <c r="V1940" s="62">
        <f t="shared" si="1670"/>
        <v>6.0912548655054841E-2</v>
      </c>
      <c r="W1940" s="43"/>
      <c r="X1940" s="43"/>
      <c r="Y1940" s="74">
        <f>((J1940-O1939)^2 + (K1940-P1939)^2 + (L1940-Q1939)^2) * T1940</f>
        <v>1893887.8905740695</v>
      </c>
      <c r="Z1940" s="74">
        <f>((J1940 -O1940)^2 + (K1940 - P1940)^2 + (L1940 - Q1940)^2) * U1940</f>
        <v>1278661.4355519728</v>
      </c>
      <c r="AA1940" s="75">
        <f>((J1940 -O1941)^2 + (K1940 - P1941)^2 + (L1940 - Q1941)^2) * V1940</f>
        <v>1039569.8462685152</v>
      </c>
      <c r="AB1940" s="76">
        <f t="shared" ref="AB1940:AB1948" si="1674">SUM(Y1940:AA1940)</f>
        <v>4212119.1723945579</v>
      </c>
      <c r="AC1940" s="43"/>
      <c r="AD1940" s="134" t="s">
        <v>284</v>
      </c>
      <c r="AE1940" s="124">
        <f>(AE1938-AE1939)</f>
        <v>-42.893030494451523</v>
      </c>
      <c r="AF1940" s="42"/>
    </row>
    <row r="1941" spans="9:32" ht="16.5" thickTop="1" thickBot="1" x14ac:dyDescent="0.3">
      <c r="I1941" s="43"/>
      <c r="J1941" s="100">
        <f t="shared" ref="J1941:L1941" si="1675">(J1819)</f>
        <v>5000</v>
      </c>
      <c r="K1941" s="100">
        <f t="shared" si="1675"/>
        <v>2000</v>
      </c>
      <c r="L1941" s="100">
        <f t="shared" si="1675"/>
        <v>1</v>
      </c>
      <c r="M1941" s="43"/>
      <c r="N1941" s="134" t="s">
        <v>77</v>
      </c>
      <c r="O1941" s="101">
        <f t="shared" ref="O1941:Q1941" si="1676">(O1931)</f>
        <v>1.2748728687340212</v>
      </c>
      <c r="P1941" s="101">
        <f t="shared" si="1676"/>
        <v>1962.3135632598376</v>
      </c>
      <c r="Q1941" s="101">
        <f t="shared" si="1676"/>
        <v>1.0626825032254323</v>
      </c>
      <c r="R1941" s="43"/>
      <c r="S1941" s="43"/>
      <c r="T1941" s="62">
        <f t="shared" si="1673"/>
        <v>0.22266517747968809</v>
      </c>
      <c r="U1941" s="62">
        <f t="shared" si="1669"/>
        <v>0.16130907495236921</v>
      </c>
      <c r="V1941" s="62">
        <f t="shared" si="1670"/>
        <v>1.6000448137823042E-2</v>
      </c>
      <c r="W1941" s="43"/>
      <c r="X1941" s="43"/>
      <c r="Y1941" s="74">
        <f>((J1941 - O1939)^2 + (K1941 - P1939)^2 + (L1941 -Q1939)^2) * T1941</f>
        <v>1491551.4785631911</v>
      </c>
      <c r="Z1941" s="74">
        <f>((J1941 -O1940)^2 + (K1941 - P1940)^2 + (L1941 - Q1940)^2) * U1941</f>
        <v>1269516.0487005035</v>
      </c>
      <c r="AA1941" s="75">
        <f>((J1941 -O1941)^2 + (K1941 - P1941)^2 + (L1941 - Q1941)^2) * V1941</f>
        <v>399829.96905850241</v>
      </c>
      <c r="AB1941" s="76">
        <f t="shared" si="1674"/>
        <v>3160897.4963221969</v>
      </c>
      <c r="AC1941" s="43"/>
      <c r="AD1941" s="43"/>
      <c r="AE1941" s="43"/>
      <c r="AF1941" s="43"/>
    </row>
    <row r="1942" spans="9:32" ht="16.5" thickTop="1" thickBot="1" x14ac:dyDescent="0.3">
      <c r="I1942" s="43"/>
      <c r="J1942" s="100">
        <f t="shared" ref="J1942:L1942" si="1677">(J1820)</f>
        <v>2000</v>
      </c>
      <c r="K1942" s="100">
        <f t="shared" si="1677"/>
        <v>1000</v>
      </c>
      <c r="L1942" s="100">
        <f t="shared" si="1677"/>
        <v>1</v>
      </c>
      <c r="M1942" s="43"/>
      <c r="N1942" s="43"/>
      <c r="O1942" s="55"/>
      <c r="P1942" s="55"/>
      <c r="Q1942" s="55"/>
      <c r="R1942" s="43"/>
      <c r="S1942" s="43"/>
      <c r="T1942" s="62">
        <f t="shared" si="1673"/>
        <v>0.36952630786083629</v>
      </c>
      <c r="U1942" s="62">
        <f t="shared" si="1669"/>
        <v>2.2703952620018917E-3</v>
      </c>
      <c r="V1942" s="62">
        <f t="shared" si="1670"/>
        <v>0.1186558464358563</v>
      </c>
      <c r="W1942" s="43"/>
      <c r="X1942" s="43"/>
      <c r="Y1942" s="74">
        <f>((J1942-O1939)^2 + (K1942-P1939)^2 + (L1942-Q1939)^2) * T1942</f>
        <v>1030410.1951122397</v>
      </c>
      <c r="Z1942" s="74">
        <f>((J1942 -O1940)^2 + (K1942 - P1940)^2 + (L1942 - Q1940)^2) * U1942</f>
        <v>80768.779984427718</v>
      </c>
      <c r="AA1942" s="75">
        <f>((J1942 -O1941)^2 + (K1942 - P1941)^2 + (L1942 - Q1941)^2) * V1942</f>
        <v>583899.43196253525</v>
      </c>
      <c r="AB1942" s="76">
        <f t="shared" si="1674"/>
        <v>1695078.4070592027</v>
      </c>
      <c r="AC1942" s="43"/>
      <c r="AD1942" s="43"/>
      <c r="AE1942" s="43"/>
      <c r="AF1942" s="43"/>
    </row>
    <row r="1943" spans="9:32" ht="16.5" thickTop="1" thickBot="1" x14ac:dyDescent="0.3">
      <c r="I1943" s="43"/>
      <c r="J1943" s="100">
        <f t="shared" ref="J1943:L1943" si="1678">(J1821)</f>
        <v>500</v>
      </c>
      <c r="K1943" s="100">
        <f t="shared" si="1678"/>
        <v>2000</v>
      </c>
      <c r="L1943" s="100">
        <f t="shared" si="1678"/>
        <v>1</v>
      </c>
      <c r="M1943" s="43"/>
      <c r="N1943" s="43"/>
      <c r="O1943" s="55"/>
      <c r="P1943" s="55"/>
      <c r="Q1943" s="55"/>
      <c r="R1943" s="43"/>
      <c r="S1943" s="43"/>
      <c r="T1943" s="62">
        <f t="shared" si="1673"/>
        <v>4.0957046482302051E-4</v>
      </c>
      <c r="U1943" s="62">
        <f t="shared" si="1669"/>
        <v>2.1550836633122859E-5</v>
      </c>
      <c r="V1943" s="62">
        <f t="shared" si="1670"/>
        <v>0.950858750721846</v>
      </c>
      <c r="W1943" s="43"/>
      <c r="X1943" s="43"/>
      <c r="Y1943" s="74">
        <f>((J1943 - O1939)^2 + (K1943 -P1939)^2 + (L1943 - Q1939)^2) * T1943</f>
        <v>4936.4565895989517</v>
      </c>
      <c r="Z1943" s="74">
        <f>((J1943 -O1940)^2 + (K1943 - P1940)^2 + (L1943 - Q1940)^2) * U1943</f>
        <v>1132.3628284367262</v>
      </c>
      <c r="AA1943" s="75">
        <f>((J1943 -O1941)^2 + (K1943 - P1941)^2 + (L1943 - Q1941)^AA2475) * V1943</f>
        <v>237855.4337416515</v>
      </c>
      <c r="AB1943" s="76">
        <f t="shared" si="1674"/>
        <v>243924.25315968718</v>
      </c>
      <c r="AC1943" s="43"/>
      <c r="AD1943" s="152" t="s">
        <v>84</v>
      </c>
      <c r="AE1943" s="153"/>
      <c r="AF1943" s="154"/>
    </row>
    <row r="1944" spans="9:32" ht="16.5" thickTop="1" thickBot="1" x14ac:dyDescent="0.3">
      <c r="I1944" s="43"/>
      <c r="J1944" s="100">
        <f t="shared" ref="J1944:L1944" si="1679">(J1822)</f>
        <v>8000</v>
      </c>
      <c r="K1944" s="100">
        <f t="shared" si="1679"/>
        <v>2000</v>
      </c>
      <c r="L1944" s="100">
        <f t="shared" si="1679"/>
        <v>1</v>
      </c>
      <c r="M1944" s="43"/>
      <c r="N1944" s="43"/>
      <c r="O1944" s="55"/>
      <c r="P1944" s="55"/>
      <c r="Q1944" s="55"/>
      <c r="R1944" s="43"/>
      <c r="S1944" s="43"/>
      <c r="T1944" s="62">
        <f t="shared" si="1673"/>
        <v>4.9346435851571407E-4</v>
      </c>
      <c r="U1944" s="62">
        <f t="shared" si="1669"/>
        <v>0.93874315521663598</v>
      </c>
      <c r="V1944" s="62">
        <f t="shared" si="1670"/>
        <v>7.9180736862195499E-5</v>
      </c>
      <c r="W1944" s="43"/>
      <c r="X1944" s="43"/>
      <c r="Y1944" s="74">
        <f>((J1944-O1939)^2 + (K1944-P1939)^2 + (L1944-Q1939)^2) * T1944</f>
        <v>12647.099417795032</v>
      </c>
      <c r="Z1944" s="74">
        <f>((J1944 -O1940)^2 + (K1944 - P1940)^2 + (L1944 - Q1940)^2) * U1944</f>
        <v>551613.12400931632</v>
      </c>
      <c r="AA1944" s="75">
        <f>((J1944 -O1941)^2 + (K1944 - P1941)^2 + (L1944 - Q1941)^2) * V1944</f>
        <v>5066.0646200420197</v>
      </c>
      <c r="AB1944" s="76">
        <f t="shared" si="1674"/>
        <v>569326.28804715339</v>
      </c>
      <c r="AC1944" s="43"/>
      <c r="AD1944" s="152" t="s">
        <v>85</v>
      </c>
      <c r="AE1944" s="153"/>
      <c r="AF1944" s="154"/>
    </row>
    <row r="1945" spans="9:32" ht="16.5" thickTop="1" thickBot="1" x14ac:dyDescent="0.3">
      <c r="I1945" s="43"/>
      <c r="J1945" s="100">
        <f t="shared" ref="J1945:L1945" si="1680">(J1823)</f>
        <v>3000</v>
      </c>
      <c r="K1945" s="100">
        <f t="shared" si="1680"/>
        <v>2000</v>
      </c>
      <c r="L1945" s="100">
        <f t="shared" si="1680"/>
        <v>2</v>
      </c>
      <c r="M1945" s="43"/>
      <c r="N1945" s="43"/>
      <c r="O1945" s="55"/>
      <c r="P1945" s="55"/>
      <c r="Q1945" s="55"/>
      <c r="R1945" s="43"/>
      <c r="S1945" s="43"/>
      <c r="T1945" s="62">
        <f t="shared" si="1673"/>
        <v>0.37503636776229882</v>
      </c>
      <c r="U1945" s="62">
        <f t="shared" si="1669"/>
        <v>1.207846080373279E-2</v>
      </c>
      <c r="V1945" s="62">
        <f t="shared" si="1670"/>
        <v>7.7114968399529499E-2</v>
      </c>
      <c r="W1945" s="43"/>
      <c r="X1945" s="43"/>
      <c r="Y1945" s="74">
        <f>((J1945 - O1939)^2 + (K1945 - P1939)^2 + (L1945 - Q1939)^2) * T1945</f>
        <v>1529491.2714434366</v>
      </c>
      <c r="Z1945" s="74">
        <f>((J1945 -O1940)^2 + (K1945 - P1940)^2 + (L1945 - Q1940)^2) * U1945</f>
        <v>274483.86378742056</v>
      </c>
      <c r="AA1945" s="75">
        <f>((J1945 -O1941)^2 + (K1945 - P1941)^2 + (L1945 - Q1941)^2) * V1945</f>
        <v>693554.56187978887</v>
      </c>
      <c r="AB1945" s="76">
        <f t="shared" si="1674"/>
        <v>2497529.6971106459</v>
      </c>
      <c r="AC1945" s="43"/>
      <c r="AD1945" s="43"/>
      <c r="AE1945" s="43"/>
      <c r="AF1945" s="43"/>
    </row>
    <row r="1946" spans="9:32" ht="16.5" thickTop="1" thickBot="1" x14ac:dyDescent="0.3">
      <c r="I1946" s="43"/>
      <c r="J1946" s="100">
        <f t="shared" ref="J1946:L1946" si="1681">(J1824)</f>
        <v>7000</v>
      </c>
      <c r="K1946" s="100">
        <f t="shared" si="1681"/>
        <v>3000</v>
      </c>
      <c r="L1946" s="100">
        <f t="shared" si="1681"/>
        <v>1</v>
      </c>
      <c r="M1946" s="43"/>
      <c r="N1946" s="43"/>
      <c r="O1946" s="55"/>
      <c r="P1946" s="55"/>
      <c r="Q1946" s="55"/>
      <c r="R1946" s="43"/>
      <c r="S1946" s="43"/>
      <c r="T1946" s="62">
        <f t="shared" si="1673"/>
        <v>6.5561673334891591E-4</v>
      </c>
      <c r="U1946" s="62">
        <f t="shared" si="1669"/>
        <v>0.92734851104434535</v>
      </c>
      <c r="V1946" s="62">
        <f t="shared" si="1670"/>
        <v>1.3008826598236335E-4</v>
      </c>
      <c r="W1946" s="43"/>
      <c r="X1946" s="43"/>
      <c r="Y1946" s="74">
        <f>((J1946-O1939)^2 + (K1946-P1939)^2 + (L1946-Q1939)^2) * T1946</f>
        <v>14619.338027465436</v>
      </c>
      <c r="Z1946" s="74">
        <f>((J1946 -O1940)^2 + (K1946 - P1940)^2 + (L1946 - Q1940)^2) * U1946</f>
        <v>549820.45829541073</v>
      </c>
      <c r="AA1946" s="75">
        <f>((J1946 -O1941)^2 + (K1946 - P1941)^2 + (L1946 - Q1941)^2) * V1946</f>
        <v>6512.0815536013952</v>
      </c>
      <c r="AB1946" s="76">
        <f t="shared" si="1674"/>
        <v>570951.87787647755</v>
      </c>
      <c r="AC1946" s="43"/>
      <c r="AD1946" s="43"/>
      <c r="AE1946" s="43"/>
      <c r="AF1946" s="43"/>
    </row>
    <row r="1947" spans="9:32" ht="16.5" thickTop="1" thickBot="1" x14ac:dyDescent="0.3">
      <c r="I1947" s="43"/>
      <c r="J1947" s="100">
        <f t="shared" ref="J1947:L1947" si="1682">(J1825)</f>
        <v>7000</v>
      </c>
      <c r="K1947" s="100">
        <f t="shared" si="1682"/>
        <v>2000</v>
      </c>
      <c r="L1947" s="100">
        <f t="shared" si="1682"/>
        <v>1</v>
      </c>
      <c r="M1947" s="43"/>
      <c r="N1947" s="43"/>
      <c r="O1947" s="55"/>
      <c r="P1947" s="55"/>
      <c r="Q1947" s="55"/>
      <c r="R1947" s="43"/>
      <c r="S1947" s="43"/>
      <c r="T1947" s="62">
        <f t="shared" si="1673"/>
        <v>2.9489378032066835E-3</v>
      </c>
      <c r="U1947" s="62">
        <f t="shared" si="1669"/>
        <v>0.85839445880100762</v>
      </c>
      <c r="V1947" s="62">
        <f t="shared" si="1670"/>
        <v>3.6864312532731281E-4</v>
      </c>
      <c r="W1947" s="43"/>
      <c r="X1947" s="43"/>
      <c r="Y1947" s="74">
        <f>((J1947 - O1939)^2 + (K1947 - P1939)^2 + (L1947 - Q1939)^2) * T1947</f>
        <v>51072.693279244115</v>
      </c>
      <c r="Z1947" s="74">
        <f>((J1947 -O1940)^2 + (K1947 - P1940)^2 + (L1947 - Q1940)^2) * U1947</f>
        <v>871356.4379590879</v>
      </c>
      <c r="AA1947" s="75">
        <f>((J1947 -O1941)^2 + (K1947 - P1941)^2 + (L1947 - Q1941)^2) * V1947</f>
        <v>18057.457689835814</v>
      </c>
      <c r="AB1947" s="76">
        <f t="shared" si="1674"/>
        <v>940486.58892816782</v>
      </c>
      <c r="AC1947" s="43"/>
      <c r="AD1947" s="155" t="s">
        <v>86</v>
      </c>
      <c r="AE1947" s="155"/>
      <c r="AF1947" s="43"/>
    </row>
    <row r="1948" spans="9:32" ht="16.5" thickTop="1" thickBot="1" x14ac:dyDescent="0.3">
      <c r="I1948" s="43"/>
      <c r="J1948" s="100">
        <f t="shared" ref="J1948:L1948" si="1683">(J1826)</f>
        <v>10000</v>
      </c>
      <c r="K1948" s="100">
        <f t="shared" si="1683"/>
        <v>2000</v>
      </c>
      <c r="L1948" s="100">
        <f t="shared" si="1683"/>
        <v>1</v>
      </c>
      <c r="M1948" s="43"/>
      <c r="N1948" s="43"/>
      <c r="O1948" s="55"/>
      <c r="P1948" s="55"/>
      <c r="Q1948" s="55"/>
      <c r="R1948" s="43"/>
      <c r="S1948" s="43"/>
      <c r="T1948" s="62">
        <f t="shared" si="1673"/>
        <v>1.0204573106093677E-2</v>
      </c>
      <c r="U1948" s="62">
        <f t="shared" si="1669"/>
        <v>0.72289128018429338</v>
      </c>
      <c r="V1948" s="62">
        <f t="shared" si="1670"/>
        <v>2.376774981057251E-3</v>
      </c>
      <c r="W1948" s="43"/>
      <c r="X1948" s="43"/>
      <c r="Y1948" s="74">
        <f>((J1948-O1939)^2 + (K1948-P1939)^2 + (L1948-Q1939)^2) * T1948</f>
        <v>492366.46370037046</v>
      </c>
      <c r="Z1948" s="74">
        <f t="shared" ref="Z1948" si="1684">((J1948 -O1949)^2 + (K1948 - P1949)^2 + (L1948 - Q1949)^2) * U1948</f>
        <v>75180693.86205779</v>
      </c>
      <c r="AA1948" s="75">
        <f>((J1948 -O1941)^2 + (K1948 - P1941)^2 + (L1948 - Q1941)^2) * V1948</f>
        <v>237620.27591556334</v>
      </c>
      <c r="AB1948" s="76">
        <f t="shared" si="1674"/>
        <v>75910680.601673722</v>
      </c>
      <c r="AC1948" s="43"/>
      <c r="AD1948" s="155"/>
      <c r="AE1948" s="155"/>
      <c r="AF1948" s="43"/>
    </row>
    <row r="1949" spans="9:32" ht="16.5" thickTop="1" thickBot="1" x14ac:dyDescent="0.3">
      <c r="I1949" s="43"/>
      <c r="J1949" s="43"/>
      <c r="K1949" s="43"/>
      <c r="L1949" s="43"/>
      <c r="M1949" s="43"/>
      <c r="N1949" s="43"/>
      <c r="O1949" s="43"/>
      <c r="P1949" s="43"/>
      <c r="Q1949" s="43"/>
      <c r="R1949" s="43"/>
      <c r="S1949" s="43"/>
      <c r="T1949" s="43"/>
      <c r="U1949" s="43"/>
      <c r="V1949" s="43"/>
      <c r="W1949" s="43"/>
      <c r="X1949" s="43"/>
      <c r="Y1949" s="43"/>
      <c r="Z1949" s="43"/>
      <c r="AA1949" s="72" t="s">
        <v>55</v>
      </c>
      <c r="AB1949" s="73">
        <f>SUM(AB1939:AB1948)</f>
        <v>94283918.195506543</v>
      </c>
      <c r="AC1949" s="43"/>
      <c r="AD1949" s="155"/>
      <c r="AE1949" s="155"/>
      <c r="AF1949" s="43"/>
    </row>
    <row r="1950" spans="9:32" ht="15.75" thickTop="1" x14ac:dyDescent="0.25">
      <c r="I1950" s="43"/>
      <c r="J1950" s="43"/>
      <c r="K1950" s="43"/>
      <c r="L1950" s="43"/>
      <c r="M1950" s="156" t="s">
        <v>78</v>
      </c>
      <c r="N1950" s="157"/>
      <c r="O1950" s="157"/>
      <c r="P1950" s="157"/>
      <c r="Q1950" s="157"/>
      <c r="R1950" s="157"/>
      <c r="S1950" s="157"/>
      <c r="T1950" s="158"/>
      <c r="U1950" s="43"/>
      <c r="V1950" s="43"/>
      <c r="W1950" s="43"/>
      <c r="X1950" s="43"/>
      <c r="Y1950" s="43"/>
      <c r="Z1950" s="43"/>
      <c r="AA1950" s="43"/>
      <c r="AB1950" s="43"/>
      <c r="AC1950" s="43"/>
      <c r="AD1950" s="162" t="s">
        <v>87</v>
      </c>
      <c r="AE1950" s="162"/>
      <c r="AF1950" s="43"/>
    </row>
    <row r="1951" spans="9:32" ht="15.75" thickBot="1" x14ac:dyDescent="0.3">
      <c r="I1951" s="43"/>
      <c r="J1951" s="43"/>
      <c r="K1951" s="43"/>
      <c r="L1951" s="43"/>
      <c r="M1951" s="159"/>
      <c r="N1951" s="160"/>
      <c r="O1951" s="160"/>
      <c r="P1951" s="160"/>
      <c r="Q1951" s="160"/>
      <c r="R1951" s="160"/>
      <c r="S1951" s="160"/>
      <c r="T1951" s="161"/>
      <c r="U1951" s="43"/>
      <c r="V1951" s="43"/>
      <c r="W1951" s="43"/>
      <c r="X1951" s="43"/>
      <c r="Y1951" s="43"/>
      <c r="Z1951" s="43"/>
      <c r="AA1951" s="43"/>
      <c r="AB1951" s="43"/>
      <c r="AC1951" s="43"/>
      <c r="AD1951" s="155" t="s">
        <v>88</v>
      </c>
      <c r="AE1951" s="155"/>
      <c r="AF1951" s="43"/>
    </row>
    <row r="1952" spans="9:32" ht="15.75" thickTop="1" x14ac:dyDescent="0.25"/>
    <row r="1955" spans="9:27" x14ac:dyDescent="0.25">
      <c r="I1955" s="83" t="s">
        <v>251</v>
      </c>
      <c r="J1955" s="83"/>
      <c r="K1955" s="78"/>
      <c r="L1955" s="78"/>
      <c r="M1955" s="78"/>
      <c r="N1955" s="78"/>
      <c r="O1955" s="78"/>
      <c r="P1955" s="78"/>
      <c r="Q1955" s="78"/>
      <c r="R1955" s="78"/>
      <c r="S1955" s="78"/>
      <c r="T1955" s="78"/>
      <c r="U1955" s="78"/>
      <c r="V1955" s="78"/>
      <c r="W1955" s="78"/>
      <c r="X1955" s="78"/>
      <c r="Y1955" s="78"/>
      <c r="Z1955" s="78"/>
      <c r="AA1955" s="78"/>
    </row>
    <row r="1956" spans="9:27" x14ac:dyDescent="0.25">
      <c r="I1956" s="83" t="s">
        <v>79</v>
      </c>
      <c r="J1956" s="83"/>
      <c r="K1956" s="78"/>
      <c r="L1956" s="78"/>
      <c r="M1956" s="78"/>
      <c r="N1956" s="78"/>
      <c r="O1956" s="78"/>
      <c r="P1956" s="78"/>
      <c r="Q1956" s="78"/>
      <c r="R1956" s="78"/>
      <c r="S1956" s="78"/>
      <c r="T1956" s="78"/>
      <c r="U1956" s="78"/>
      <c r="V1956" s="78"/>
      <c r="W1956" s="78"/>
      <c r="X1956" s="78"/>
      <c r="Y1956" s="78"/>
      <c r="Z1956" s="78"/>
      <c r="AA1956" s="78"/>
    </row>
    <row r="1957" spans="9:27" x14ac:dyDescent="0.25">
      <c r="I1957" s="115" t="s">
        <v>285</v>
      </c>
      <c r="J1957" s="78"/>
      <c r="K1957" s="78"/>
      <c r="L1957" s="78"/>
      <c r="M1957" s="78"/>
      <c r="N1957" s="78"/>
      <c r="O1957" s="78"/>
      <c r="P1957" s="78"/>
      <c r="Q1957" s="78"/>
      <c r="R1957" s="78"/>
      <c r="S1957" s="78"/>
      <c r="T1957" s="78"/>
      <c r="U1957" s="78"/>
      <c r="V1957" s="78"/>
      <c r="W1957" s="78"/>
      <c r="X1957" s="78"/>
      <c r="Y1957" s="78"/>
      <c r="Z1957" s="78"/>
      <c r="AA1957" s="78"/>
    </row>
    <row r="1958" spans="9:27" x14ac:dyDescent="0.25">
      <c r="I1958" s="78"/>
      <c r="J1958" s="78"/>
      <c r="K1958" s="78"/>
      <c r="L1958" s="78"/>
      <c r="M1958" s="78"/>
      <c r="N1958" s="78"/>
      <c r="O1958" s="78"/>
      <c r="P1958" s="78"/>
      <c r="Q1958" s="78"/>
      <c r="R1958" s="78"/>
      <c r="S1958" s="78"/>
      <c r="T1958" s="78"/>
      <c r="U1958" s="78"/>
      <c r="V1958" s="78"/>
      <c r="W1958" s="78"/>
      <c r="X1958" s="78"/>
      <c r="Y1958" s="78"/>
      <c r="Z1958" s="78"/>
      <c r="AA1958" s="78"/>
    </row>
    <row r="1959" spans="9:27" x14ac:dyDescent="0.25">
      <c r="I1959" s="78"/>
      <c r="J1959" s="172" t="s">
        <v>47</v>
      </c>
      <c r="K1959" s="173"/>
      <c r="L1959" s="174"/>
      <c r="M1959" s="78"/>
      <c r="N1959" s="78"/>
      <c r="O1959" s="172" t="s">
        <v>72</v>
      </c>
      <c r="P1959" s="173"/>
      <c r="Q1959" s="174"/>
      <c r="R1959" s="78"/>
      <c r="S1959" s="78"/>
      <c r="T1959" s="172" t="s">
        <v>90</v>
      </c>
      <c r="U1959" s="173"/>
      <c r="V1959" s="174"/>
      <c r="W1959" s="88"/>
      <c r="X1959" s="78"/>
      <c r="Y1959" s="172" t="s">
        <v>92</v>
      </c>
      <c r="Z1959" s="173"/>
      <c r="AA1959" s="174"/>
    </row>
    <row r="1960" spans="9:27" x14ac:dyDescent="0.25">
      <c r="I1960" s="78"/>
      <c r="J1960" s="89" t="s">
        <v>48</v>
      </c>
      <c r="K1960" s="89" t="s">
        <v>49</v>
      </c>
      <c r="L1960" s="89" t="s">
        <v>50</v>
      </c>
      <c r="M1960" s="78"/>
      <c r="N1960" s="78"/>
      <c r="O1960" s="79"/>
      <c r="P1960" s="79"/>
      <c r="Q1960" s="79"/>
      <c r="R1960" s="78"/>
      <c r="S1960" s="78"/>
      <c r="T1960" s="136" t="s">
        <v>75</v>
      </c>
      <c r="U1960" s="136" t="s">
        <v>76</v>
      </c>
      <c r="V1960" s="136" t="s">
        <v>77</v>
      </c>
      <c r="W1960" s="136" t="s">
        <v>91</v>
      </c>
      <c r="X1960" s="78"/>
      <c r="Y1960" s="136" t="s">
        <v>93</v>
      </c>
      <c r="Z1960" s="136" t="s">
        <v>94</v>
      </c>
      <c r="AA1960" s="136" t="s">
        <v>95</v>
      </c>
    </row>
    <row r="1961" spans="9:27" x14ac:dyDescent="0.25">
      <c r="I1961" s="78"/>
      <c r="J1961" s="79">
        <f>(J1889)</f>
        <v>8000</v>
      </c>
      <c r="K1961" s="79">
        <f t="shared" ref="K1961:L1961" si="1685">(K1889)</f>
        <v>5000</v>
      </c>
      <c r="L1961" s="79">
        <f t="shared" si="1685"/>
        <v>1</v>
      </c>
      <c r="M1961" s="78"/>
      <c r="N1961" s="78"/>
      <c r="O1961" s="116">
        <f>(O1939)</f>
        <v>3344.903975452421</v>
      </c>
      <c r="P1961" s="116">
        <f t="shared" ref="P1961:Q1961" si="1686">(P1939)</f>
        <v>10.204603969733187</v>
      </c>
      <c r="Q1961" s="116">
        <f t="shared" si="1686"/>
        <v>0.15369618127199469</v>
      </c>
      <c r="R1961" s="78"/>
      <c r="S1961" s="78"/>
      <c r="T1961" s="117">
        <f>((J1961-O1961)^2 + (K1961-P1961)^2 + (L1961-Q1961)^2) ^ (-1/(2-1))</f>
        <v>2.1473983777392845E-8</v>
      </c>
      <c r="U1961" s="117">
        <f>((J1961-O1962)^2 + (K1961-P1962)^2 + (L1961-Q1962)^2) ^ (-1/(2-1))</f>
        <v>1.87934849776444E-7</v>
      </c>
      <c r="V1961" s="117">
        <f>((J1961-O1963)^2 + (K1961-P1963)^2 + (L1961-Q1963)^2) ^ (-1/(2-1))</f>
        <v>1.3659869312607703E-8</v>
      </c>
      <c r="W1961" s="117">
        <f>SUM(T1961:V1961)</f>
        <v>2.2306870286644456E-7</v>
      </c>
      <c r="X1961" s="78"/>
      <c r="Y1961" s="122">
        <f>(T1961/W1961)</f>
        <v>9.6266233234205537E-2</v>
      </c>
      <c r="Z1961" s="122">
        <f>(U1961/W1961)</f>
        <v>0.8424976133427563</v>
      </c>
      <c r="AA1961" s="123">
        <f>(V1961/W1961)</f>
        <v>6.123615342303812E-2</v>
      </c>
    </row>
    <row r="1962" spans="9:27" x14ac:dyDescent="0.25">
      <c r="I1962" s="78"/>
      <c r="J1962" s="79">
        <f t="shared" ref="J1962:L1962" si="1687">(J1890)</f>
        <v>4000</v>
      </c>
      <c r="K1962" s="79">
        <f t="shared" si="1687"/>
        <v>3000</v>
      </c>
      <c r="L1962" s="79">
        <f t="shared" si="1687"/>
        <v>1</v>
      </c>
      <c r="M1962" s="78"/>
      <c r="N1962" s="78"/>
      <c r="O1962" s="116">
        <f t="shared" ref="O1962:Q1962" si="1688">(O1940)</f>
        <v>7713.7460573261615</v>
      </c>
      <c r="P1962" s="116">
        <f t="shared" si="1688"/>
        <v>2711.1025419961634</v>
      </c>
      <c r="Q1962" s="116">
        <f t="shared" si="1688"/>
        <v>1.002729588138223</v>
      </c>
      <c r="R1962" s="78"/>
      <c r="S1962" s="78"/>
      <c r="T1962" s="117">
        <f>((J1962-O1961)^2 + (K1962-P1961)^2 + (L1962-Q1961)^2) ^ (-1/(2-1))</f>
        <v>1.0674605125430041E-7</v>
      </c>
      <c r="U1962" s="117">
        <f>((J1962-O1962)^2 + (K1962-P1962)^2 + (L1962-Q1962)^2) ^ (-1/(2-1))</f>
        <v>7.2070142308674802E-8</v>
      </c>
      <c r="V1962" s="117">
        <f>((J1962-O1963)^2 + (K1962-P1963)^2 + (L1962-Q1963)^2) ^ (-1/(2-1))</f>
        <v>5.859399334609159E-8</v>
      </c>
      <c r="W1962" s="117">
        <f t="shared" ref="W1962:W1970" si="1689">SUM(T1962:V1962)</f>
        <v>2.3741018690906683E-7</v>
      </c>
      <c r="X1962" s="78"/>
      <c r="Y1962" s="122">
        <f t="shared" ref="Y1962:Y1970" si="1690">(T1962/W1962)</f>
        <v>0.44962708906499632</v>
      </c>
      <c r="Z1962" s="122">
        <f t="shared" ref="Z1962:Z1970" si="1691">(U1962/W1962)</f>
        <v>0.30356802817513134</v>
      </c>
      <c r="AA1962" s="123">
        <f t="shared" ref="AA1962:AA1970" si="1692">(V1962/W1962)</f>
        <v>0.24680488275987222</v>
      </c>
    </row>
    <row r="1963" spans="9:27" x14ac:dyDescent="0.25">
      <c r="I1963" s="78"/>
      <c r="J1963" s="79">
        <f t="shared" ref="J1963:L1963" si="1693">(J1891)</f>
        <v>5000</v>
      </c>
      <c r="K1963" s="79">
        <f t="shared" si="1693"/>
        <v>2000</v>
      </c>
      <c r="L1963" s="79">
        <f t="shared" si="1693"/>
        <v>1</v>
      </c>
      <c r="M1963" s="78"/>
      <c r="N1963" s="78"/>
      <c r="O1963" s="116">
        <f t="shared" ref="O1963:Q1963" si="1694">(O1941)</f>
        <v>1.2748728687340212</v>
      </c>
      <c r="P1963" s="116">
        <f t="shared" si="1694"/>
        <v>1962.3135632598376</v>
      </c>
      <c r="Q1963" s="116">
        <f t="shared" si="1694"/>
        <v>1.0626825032254323</v>
      </c>
      <c r="R1963" s="78"/>
      <c r="S1963" s="78"/>
      <c r="T1963" s="117">
        <f>((J1963-O1961)^2 + (K1963-P1961)^2 + (L1963-Q1961)^2) ^ (-1/(2-1))</f>
        <v>1.4928427257112243E-7</v>
      </c>
      <c r="U1963" s="117">
        <f>((J1963-O1962)^2 + (K1963-P1962)^2 + (L1963-Q1962)^2) ^ (-1/(2-1))</f>
        <v>1.2706343895178615E-7</v>
      </c>
      <c r="V1963" s="117">
        <f>((J1963-O1963)^2 + (K1963-P1963)^2 + (L1963-Q1963)^2) ^ (-1/(2-1))</f>
        <v>4.0018131145846864E-8</v>
      </c>
      <c r="W1963" s="117">
        <f t="shared" si="1689"/>
        <v>3.1636584266875541E-7</v>
      </c>
      <c r="X1963" s="78"/>
      <c r="Y1963" s="122">
        <f t="shared" si="1690"/>
        <v>0.47187228340395637</v>
      </c>
      <c r="Z1963" s="122">
        <f t="shared" si="1691"/>
        <v>0.40163450605135464</v>
      </c>
      <c r="AA1963" s="123">
        <f t="shared" si="1692"/>
        <v>0.12649321054468909</v>
      </c>
    </row>
    <row r="1964" spans="9:27" x14ac:dyDescent="0.25">
      <c r="I1964" s="78"/>
      <c r="J1964" s="79">
        <f t="shared" ref="J1964:L1964" si="1695">(J1892)</f>
        <v>2000</v>
      </c>
      <c r="K1964" s="79">
        <f t="shared" si="1695"/>
        <v>1000</v>
      </c>
      <c r="L1964" s="79">
        <f t="shared" si="1695"/>
        <v>1</v>
      </c>
      <c r="M1964" s="78"/>
      <c r="N1964" s="78"/>
      <c r="O1964" s="81"/>
      <c r="P1964" s="81"/>
      <c r="Q1964" s="81"/>
      <c r="R1964" s="78"/>
      <c r="S1964" s="78"/>
      <c r="T1964" s="117">
        <f>((J1964-O1961)^2 + (K1964-P1961)^2 + (L1964-Q1961)^2) ^ (-1/(2-1))</f>
        <v>3.5862058587316759E-7</v>
      </c>
      <c r="U1964" s="117">
        <f>((J1964-O1962)^2 + (K1964-P1962)^2 + (L1964-Q1962)^2) ^ (-1/(2-1))</f>
        <v>2.8109812509729943E-8</v>
      </c>
      <c r="V1964" s="117">
        <f>((J1964-O1963)^2 + (K1964-P1963)^2 + (L1964-Q1963)^2) ^ (-1/(2-1))</f>
        <v>2.0321281361251543E-7</v>
      </c>
      <c r="W1964" s="117">
        <f t="shared" si="1689"/>
        <v>5.89943211995413E-7</v>
      </c>
      <c r="X1964" s="78"/>
      <c r="Y1964" s="122">
        <f t="shared" si="1690"/>
        <v>0.60789001141343069</v>
      </c>
      <c r="Z1964" s="122">
        <f t="shared" si="1691"/>
        <v>4.7648336209601995E-2</v>
      </c>
      <c r="AA1964" s="123">
        <f t="shared" si="1692"/>
        <v>0.34446165237696724</v>
      </c>
    </row>
    <row r="1965" spans="9:27" x14ac:dyDescent="0.25">
      <c r="I1965" s="78"/>
      <c r="J1965" s="79">
        <f t="shared" ref="J1965:L1965" si="1696">(J1893)</f>
        <v>500</v>
      </c>
      <c r="K1965" s="79">
        <f t="shared" si="1696"/>
        <v>2000</v>
      </c>
      <c r="L1965" s="79">
        <f t="shared" si="1696"/>
        <v>1</v>
      </c>
      <c r="M1965" s="78"/>
      <c r="N1965" s="78"/>
      <c r="O1965" s="78"/>
      <c r="P1965" s="78"/>
      <c r="Q1965" s="78"/>
      <c r="R1965" s="78"/>
      <c r="S1965" s="78"/>
      <c r="T1965" s="117">
        <f>((J1965-O1961)^2 + (K1965-P1961)^2 + (L1965-Q1961)^2) ^ (-1/(2-1))</f>
        <v>8.2968513424382195E-8</v>
      </c>
      <c r="U1965" s="117">
        <f>((J1965-O1962)^2 + (K1965-P1962)^2 + (L1965-Q1962)^2) ^ (-1/(2-1))</f>
        <v>1.90317414983276E-8</v>
      </c>
      <c r="V1965" s="117">
        <f>((J1965-O1963)^2 + (K1965-P1963)^2 + (L1965-Q1963)^2) ^ (-1/(2-1))</f>
        <v>3.9976490006063447E-6</v>
      </c>
      <c r="W1965" s="117">
        <f t="shared" si="1689"/>
        <v>4.0996492555290544E-6</v>
      </c>
      <c r="X1965" s="78"/>
      <c r="Y1965" s="122">
        <f t="shared" si="1690"/>
        <v>2.0237954091434883E-2</v>
      </c>
      <c r="Z1965" s="122">
        <f t="shared" si="1691"/>
        <v>4.6422853059100485E-3</v>
      </c>
      <c r="AA1965" s="123">
        <f t="shared" si="1692"/>
        <v>0.97511976060265504</v>
      </c>
    </row>
    <row r="1966" spans="9:27" x14ac:dyDescent="0.25">
      <c r="I1966" s="78"/>
      <c r="J1966" s="79">
        <f t="shared" ref="J1966:L1966" si="1697">(J1894)</f>
        <v>8000</v>
      </c>
      <c r="K1966" s="79">
        <f t="shared" si="1697"/>
        <v>2000</v>
      </c>
      <c r="L1966" s="79">
        <f t="shared" si="1697"/>
        <v>1</v>
      </c>
      <c r="M1966" s="78"/>
      <c r="N1966" s="78"/>
      <c r="O1966" s="78"/>
      <c r="P1966" s="78"/>
      <c r="Q1966" s="78"/>
      <c r="R1966" s="78"/>
      <c r="S1966" s="78"/>
      <c r="T1966" s="117">
        <f>((J1966-O1961)^2 + (K1966-P1961)^2 + (L1966-Q1961)^2) ^ (-1/(2-1))</f>
        <v>3.9017986829564078E-8</v>
      </c>
      <c r="U1966" s="117">
        <f>((J1966-O1962)^2 + (K1966-P1962)^2 + (L1966-Q1962)^2) ^ (-1/(2-1))</f>
        <v>1.7018143955559354E-6</v>
      </c>
      <c r="V1966" s="117">
        <f>((J1966-O1963)^2 + (K1966-P1963)^2 + (L1966-Q1963)^2) ^ (-1/(2-1))</f>
        <v>1.5629634203430028E-8</v>
      </c>
      <c r="W1966" s="117">
        <f t="shared" si="1689"/>
        <v>1.7564620165889296E-6</v>
      </c>
      <c r="X1966" s="78"/>
      <c r="Y1966" s="122">
        <f t="shared" si="1690"/>
        <v>2.221396560873971E-2</v>
      </c>
      <c r="Z1966" s="122">
        <f t="shared" si="1691"/>
        <v>0.96888767276669008</v>
      </c>
      <c r="AA1966" s="123">
        <f t="shared" si="1692"/>
        <v>8.8983616245701495E-3</v>
      </c>
    </row>
    <row r="1967" spans="9:27" x14ac:dyDescent="0.25">
      <c r="I1967" s="78"/>
      <c r="J1967" s="79">
        <f t="shared" ref="J1967:L1967" si="1698">(J1895)</f>
        <v>3000</v>
      </c>
      <c r="K1967" s="79">
        <f t="shared" si="1698"/>
        <v>2000</v>
      </c>
      <c r="L1967" s="79">
        <f t="shared" si="1698"/>
        <v>2</v>
      </c>
      <c r="M1967" s="78"/>
      <c r="N1967" s="78"/>
      <c r="O1967" s="78"/>
      <c r="P1967" s="78"/>
      <c r="Q1967" s="78"/>
      <c r="R1967" s="78"/>
      <c r="S1967" s="78"/>
      <c r="T1967" s="117">
        <f>((J1967-O1961)^2 + (K1967-P1961)^2 + (L1967-Q1961)^2) ^ (-1/(2-1))</f>
        <v>2.4520333967539637E-7</v>
      </c>
      <c r="U1967" s="117">
        <f>((J1967-O1962)^2 + (K1967-P1962)^2 + (L1967-Q1962)^2) ^ (-1/(2-1))</f>
        <v>4.4004265449597396E-8</v>
      </c>
      <c r="V1967" s="117">
        <f>((J1967-O1963)^2 + (K1967-P1963)^2 + (L1967-Q1963)^2) ^ (-1/(2-1))</f>
        <v>1.1118803427738903E-7</v>
      </c>
      <c r="W1967" s="117">
        <f t="shared" si="1689"/>
        <v>4.0039563940238281E-7</v>
      </c>
      <c r="X1967" s="78"/>
      <c r="Y1967" s="122">
        <f t="shared" si="1690"/>
        <v>0.61240262266936452</v>
      </c>
      <c r="Z1967" s="122">
        <f t="shared" si="1691"/>
        <v>0.10990195975979333</v>
      </c>
      <c r="AA1967" s="123">
        <f t="shared" si="1692"/>
        <v>0.27769541757084215</v>
      </c>
    </row>
    <row r="1968" spans="9:27" x14ac:dyDescent="0.25">
      <c r="I1968" s="78"/>
      <c r="J1968" s="79">
        <f t="shared" ref="J1968:L1968" si="1699">(J1896)</f>
        <v>7000</v>
      </c>
      <c r="K1968" s="79">
        <f t="shared" si="1699"/>
        <v>3000</v>
      </c>
      <c r="L1968" s="79">
        <f t="shared" si="1699"/>
        <v>1</v>
      </c>
      <c r="M1968" s="78"/>
      <c r="N1968" s="78"/>
      <c r="O1968" s="78"/>
      <c r="P1968" s="78"/>
      <c r="Q1968" s="78"/>
      <c r="R1968" s="78"/>
      <c r="S1968" s="78"/>
      <c r="T1968" s="117">
        <f>((J1968-O1961)^2 + (K1968-P1961)^2 + (L1968-Q1961)^2) ^ (-1/(2-1))</f>
        <v>4.4845856366218834E-8</v>
      </c>
      <c r="U1968" s="117">
        <f>((J1968-O1962)^2 + (K1968-P1962)^2 + (L1968-Q1962)^2) ^ (-1/(2-1))</f>
        <v>1.6866387873586438E-6</v>
      </c>
      <c r="V1968" s="117">
        <f>((J1968-O1963)^2 + (K1968-P1963)^2 + (L1968-Q1963)^2) ^ (-1/(2-1))</f>
        <v>1.9976449144808432E-8</v>
      </c>
      <c r="W1968" s="117">
        <f t="shared" si="1689"/>
        <v>1.7514610928696709E-6</v>
      </c>
      <c r="X1968" s="78"/>
      <c r="Y1968" s="122">
        <f t="shared" si="1690"/>
        <v>2.5604825907232349E-2</v>
      </c>
      <c r="Z1968" s="122">
        <f t="shared" si="1691"/>
        <v>0.96298958294025283</v>
      </c>
      <c r="AA1968" s="123">
        <f t="shared" si="1692"/>
        <v>1.140559115251492E-2</v>
      </c>
    </row>
    <row r="1969" spans="9:37" x14ac:dyDescent="0.25">
      <c r="I1969" s="78"/>
      <c r="J1969" s="79">
        <f t="shared" ref="J1969:L1969" si="1700">(J1897)</f>
        <v>7000</v>
      </c>
      <c r="K1969" s="79">
        <f t="shared" si="1700"/>
        <v>2000</v>
      </c>
      <c r="L1969" s="79">
        <f t="shared" si="1700"/>
        <v>1</v>
      </c>
      <c r="M1969" s="78"/>
      <c r="N1969" s="78"/>
      <c r="O1969" s="78"/>
      <c r="P1969" s="78"/>
      <c r="Q1969" s="78"/>
      <c r="R1969" s="78"/>
      <c r="S1969" s="78"/>
      <c r="T1969" s="117">
        <f>((J1969-O1961)^2 + (K1969-P1961)^2 + (L1969-Q1961)^2) ^ (-1/(2-1))</f>
        <v>5.774000965805985E-8</v>
      </c>
      <c r="U1969" s="117">
        <f>((J1969-O1962)^2 + (K1969-P1962)^2 + (L1969-Q1962)^2) ^ (-1/(2-1))</f>
        <v>9.8512436634032321E-7</v>
      </c>
      <c r="V1969" s="117">
        <f>((J1969-O1963)^2 + (K1969-P1963)^2 + (L1969-Q1963)^2) ^ (-1/(2-1))</f>
        <v>2.0415007010361969E-8</v>
      </c>
      <c r="W1969" s="117">
        <f t="shared" si="1689"/>
        <v>1.0632793830087449E-6</v>
      </c>
      <c r="X1969" s="78"/>
      <c r="Y1969" s="122">
        <f t="shared" si="1690"/>
        <v>5.4303704727795866E-2</v>
      </c>
      <c r="Z1969" s="122">
        <f t="shared" si="1691"/>
        <v>0.92649625496615229</v>
      </c>
      <c r="AA1969" s="123">
        <f t="shared" si="1692"/>
        <v>1.9200040306051967E-2</v>
      </c>
    </row>
    <row r="1970" spans="9:37" x14ac:dyDescent="0.25">
      <c r="I1970" s="78"/>
      <c r="J1970" s="79">
        <f t="shared" ref="J1970:L1970" si="1701">(J1898)</f>
        <v>10000</v>
      </c>
      <c r="K1970" s="79">
        <f t="shared" si="1701"/>
        <v>2000</v>
      </c>
      <c r="L1970" s="79">
        <f t="shared" si="1701"/>
        <v>1</v>
      </c>
      <c r="M1970" s="78"/>
      <c r="N1970" s="78"/>
      <c r="O1970" s="78"/>
      <c r="P1970" s="78"/>
      <c r="Q1970" s="78"/>
      <c r="R1970" s="78"/>
      <c r="S1970" s="78"/>
      <c r="T1970" s="117">
        <f>((J1970-O1961)^2 + (K1970-P1961)^2 + (L1970-Q1961)^2) ^ (-1/(2-1))</f>
        <v>2.0725564916427104E-8</v>
      </c>
      <c r="U1970" s="117">
        <f>((J1970-O1962)^2 + (K1970-P1962)^2 + (L1970-Q1962)^2) ^ (-1/(2-1))</f>
        <v>1.7444018912056293E-7</v>
      </c>
      <c r="V1970" s="117">
        <f>((J1970-O1963)^2 + (K1970-P1963)^2 + (L1970-Q1963)^2) ^ (-1/(2-1))</f>
        <v>1.0002408135835264E-8</v>
      </c>
      <c r="W1970" s="117">
        <f t="shared" si="1689"/>
        <v>2.051681621728253E-7</v>
      </c>
      <c r="X1970" s="78"/>
      <c r="Y1970" s="122">
        <f t="shared" si="1690"/>
        <v>0.10101745171830673</v>
      </c>
      <c r="Z1970" s="122">
        <f t="shared" si="1691"/>
        <v>0.85023030509783293</v>
      </c>
      <c r="AA1970" s="123">
        <f t="shared" si="1692"/>
        <v>4.8752243183860289E-2</v>
      </c>
    </row>
    <row r="1971" spans="9:37" x14ac:dyDescent="0.25">
      <c r="I1971" s="78"/>
      <c r="J1971" s="78"/>
      <c r="K1971" s="78"/>
      <c r="L1971" s="78"/>
      <c r="M1971" s="78"/>
      <c r="N1971" s="78"/>
      <c r="O1971" s="78"/>
      <c r="P1971" s="78"/>
      <c r="Q1971" s="78"/>
      <c r="R1971" s="78"/>
      <c r="S1971" s="78"/>
      <c r="T1971" s="78"/>
      <c r="U1971" s="78"/>
      <c r="V1971" s="78"/>
      <c r="W1971" s="78"/>
      <c r="X1971" s="78"/>
      <c r="Y1971" s="78"/>
      <c r="Z1971" s="78"/>
      <c r="AA1971" s="78"/>
    </row>
    <row r="1972" spans="9:37" x14ac:dyDescent="0.25">
      <c r="I1972" s="78"/>
      <c r="J1972" s="78"/>
      <c r="K1972" s="78"/>
      <c r="L1972" s="78"/>
      <c r="M1972" s="78"/>
      <c r="N1972" s="175" t="s">
        <v>109</v>
      </c>
      <c r="O1972" s="176"/>
      <c r="P1972" s="176"/>
      <c r="Q1972" s="176"/>
      <c r="R1972" s="176"/>
      <c r="S1972" s="177"/>
      <c r="T1972" s="78"/>
      <c r="U1972" s="78"/>
      <c r="V1972" s="78"/>
      <c r="W1972" s="78"/>
      <c r="X1972" s="78"/>
      <c r="Y1972" s="78"/>
      <c r="Z1972" s="78"/>
      <c r="AA1972" s="78"/>
    </row>
    <row r="1973" spans="9:37" x14ac:dyDescent="0.25">
      <c r="I1973" s="78"/>
      <c r="J1973" s="78"/>
      <c r="K1973" s="78"/>
      <c r="L1973" s="78"/>
      <c r="M1973" s="78"/>
      <c r="N1973" s="178"/>
      <c r="O1973" s="179"/>
      <c r="P1973" s="179"/>
      <c r="Q1973" s="179"/>
      <c r="R1973" s="179"/>
      <c r="S1973" s="180"/>
      <c r="T1973" s="78"/>
      <c r="U1973" s="78"/>
      <c r="V1973" s="78"/>
      <c r="W1973" s="78"/>
      <c r="X1973" s="78"/>
      <c r="Y1973" s="78"/>
      <c r="Z1973" s="78"/>
      <c r="AA1973" s="78"/>
    </row>
    <row r="1977" spans="9:37" x14ac:dyDescent="0.25">
      <c r="I1977" s="118" t="s">
        <v>252</v>
      </c>
      <c r="J1977" s="90"/>
      <c r="K1977" s="90"/>
      <c r="L1977" s="90"/>
      <c r="M1977" s="90"/>
      <c r="N1977" s="90"/>
      <c r="O1977" s="90"/>
      <c r="P1977" s="90"/>
      <c r="Q1977" s="90"/>
      <c r="R1977" s="90"/>
      <c r="S1977" s="90"/>
      <c r="T1977" s="90"/>
      <c r="U1977" s="90"/>
      <c r="V1977" s="90"/>
      <c r="W1977" s="90"/>
      <c r="X1977" s="90"/>
      <c r="Y1977" s="90"/>
      <c r="Z1977" s="90"/>
      <c r="AA1977" s="90"/>
      <c r="AB1977" s="90"/>
      <c r="AC1977" s="90"/>
      <c r="AD1977" s="90"/>
      <c r="AE1977" s="90"/>
      <c r="AF1977" s="90"/>
      <c r="AG1977" s="90"/>
      <c r="AH1977" s="90"/>
      <c r="AI1977" s="90"/>
      <c r="AJ1977" s="90"/>
      <c r="AK1977" s="90"/>
    </row>
    <row r="1978" spans="9:37" x14ac:dyDescent="0.25">
      <c r="I1978" s="118" t="s">
        <v>285</v>
      </c>
      <c r="J1978" s="90"/>
      <c r="K1978" s="90"/>
      <c r="L1978" s="90"/>
      <c r="M1978" s="90"/>
      <c r="N1978" s="90"/>
      <c r="O1978" s="90"/>
      <c r="P1978" s="90"/>
      <c r="Q1978" s="90"/>
      <c r="R1978" s="90"/>
      <c r="S1978" s="90"/>
      <c r="T1978" s="90"/>
      <c r="U1978" s="90"/>
      <c r="V1978" s="90"/>
      <c r="W1978" s="90"/>
      <c r="X1978" s="90"/>
      <c r="Y1978" s="90"/>
      <c r="Z1978" s="90"/>
      <c r="AA1978" s="90"/>
      <c r="AB1978" s="90"/>
      <c r="AC1978" s="90"/>
      <c r="AD1978" s="90"/>
      <c r="AE1978" s="90"/>
      <c r="AF1978" s="90"/>
      <c r="AG1978" s="90"/>
      <c r="AH1978" s="90"/>
      <c r="AI1978" s="90"/>
      <c r="AJ1978" s="90"/>
      <c r="AK1978" s="90"/>
    </row>
    <row r="1979" spans="9:37" x14ac:dyDescent="0.25">
      <c r="I1979" s="90"/>
      <c r="J1979" s="181" t="s">
        <v>92</v>
      </c>
      <c r="K1979" s="182"/>
      <c r="L1979" s="183"/>
      <c r="M1979" s="90"/>
      <c r="N1979" s="91"/>
      <c r="O1979" s="163" t="s">
        <v>97</v>
      </c>
      <c r="P1979" s="164"/>
      <c r="Q1979" s="165"/>
      <c r="R1979" s="90"/>
      <c r="S1979" s="90"/>
      <c r="T1979" s="163" t="s">
        <v>47</v>
      </c>
      <c r="U1979" s="164"/>
      <c r="V1979" s="165"/>
      <c r="W1979" s="90"/>
      <c r="X1979" s="91"/>
      <c r="Y1979" s="163" t="s">
        <v>98</v>
      </c>
      <c r="Z1979" s="164"/>
      <c r="AA1979" s="165"/>
      <c r="AB1979" s="90"/>
      <c r="AC1979" s="91"/>
      <c r="AD1979" s="163" t="s">
        <v>98</v>
      </c>
      <c r="AE1979" s="164"/>
      <c r="AF1979" s="165"/>
      <c r="AG1979" s="90"/>
      <c r="AH1979" s="135"/>
      <c r="AI1979" s="163" t="s">
        <v>98</v>
      </c>
      <c r="AJ1979" s="164"/>
      <c r="AK1979" s="165"/>
    </row>
    <row r="1980" spans="9:37" x14ac:dyDescent="0.25">
      <c r="I1980" s="90"/>
      <c r="J1980" s="135" t="s">
        <v>257</v>
      </c>
      <c r="K1980" s="135" t="s">
        <v>258</v>
      </c>
      <c r="L1980" s="135" t="s">
        <v>259</v>
      </c>
      <c r="M1980" s="90"/>
      <c r="N1980" s="91"/>
      <c r="O1980" s="133" t="s">
        <v>38</v>
      </c>
      <c r="P1980" s="133" t="s">
        <v>39</v>
      </c>
      <c r="Q1980" s="133" t="s">
        <v>41</v>
      </c>
      <c r="R1980" s="90"/>
      <c r="S1980" s="90"/>
      <c r="T1980" s="106" t="s">
        <v>48</v>
      </c>
      <c r="U1980" s="106" t="s">
        <v>49</v>
      </c>
      <c r="V1980" s="106" t="s">
        <v>50</v>
      </c>
      <c r="W1980" s="90"/>
      <c r="X1980" s="133" t="s">
        <v>38</v>
      </c>
      <c r="Y1980" s="133" t="s">
        <v>99</v>
      </c>
      <c r="Z1980" s="133" t="s">
        <v>102</v>
      </c>
      <c r="AA1980" s="133" t="s">
        <v>103</v>
      </c>
      <c r="AB1980" s="90"/>
      <c r="AC1980" s="106" t="s">
        <v>39</v>
      </c>
      <c r="AD1980" s="106" t="s">
        <v>104</v>
      </c>
      <c r="AE1980" s="106" t="s">
        <v>100</v>
      </c>
      <c r="AF1980" s="106" t="s">
        <v>105</v>
      </c>
      <c r="AG1980" s="90"/>
      <c r="AH1980" s="106" t="s">
        <v>41</v>
      </c>
      <c r="AI1980" s="106" t="s">
        <v>106</v>
      </c>
      <c r="AJ1980" s="106" t="s">
        <v>107</v>
      </c>
      <c r="AK1980" s="106" t="s">
        <v>101</v>
      </c>
    </row>
    <row r="1981" spans="9:37" x14ac:dyDescent="0.25">
      <c r="I1981" s="90"/>
      <c r="J1981" s="94">
        <f>(Y1961)</f>
        <v>9.6266233234205537E-2</v>
      </c>
      <c r="K1981" s="94">
        <f t="shared" ref="K1981:K1990" si="1702">(Z1961)</f>
        <v>0.8424976133427563</v>
      </c>
      <c r="L1981" s="94">
        <f>(AA1961)</f>
        <v>6.123615342303812E-2</v>
      </c>
      <c r="M1981" s="98"/>
      <c r="N1981" s="91"/>
      <c r="O1981" s="95">
        <f>(J1981^2)</f>
        <v>9.2671876611024589E-3</v>
      </c>
      <c r="P1981" s="95">
        <f t="shared" ref="P1981:P1990" si="1703">(K1981^2)</f>
        <v>0.70980222848824048</v>
      </c>
      <c r="Q1981" s="95">
        <f t="shared" ref="Q1981:Q1990" si="1704">(L1981^2)</f>
        <v>3.7498664860498633E-3</v>
      </c>
      <c r="R1981" s="90"/>
      <c r="S1981" s="90"/>
      <c r="T1981" s="93">
        <f>(J1961)</f>
        <v>8000</v>
      </c>
      <c r="U1981" s="93">
        <f t="shared" ref="U1981:U1990" si="1705">(K1961)</f>
        <v>5000</v>
      </c>
      <c r="V1981" s="93">
        <f t="shared" ref="V1981:V1990" si="1706">(L1961)</f>
        <v>1</v>
      </c>
      <c r="W1981" s="90"/>
      <c r="X1981" s="95">
        <f>(O1981)</f>
        <v>9.2671876611024589E-3</v>
      </c>
      <c r="Y1981" s="96">
        <f>(X1981*T1981)</f>
        <v>74.137501288819678</v>
      </c>
      <c r="Z1981" s="96">
        <f>(X1981*U1981)</f>
        <v>46.335938305512293</v>
      </c>
      <c r="AA1981" s="96">
        <f>(X1981*V1981)</f>
        <v>9.2671876611024589E-3</v>
      </c>
      <c r="AB1981" s="90"/>
      <c r="AC1981" s="94">
        <f>(P1981)</f>
        <v>0.70980222848824048</v>
      </c>
      <c r="AD1981" s="97">
        <f>(AC1981*T1981)</f>
        <v>5678.4178279059242</v>
      </c>
      <c r="AE1981" s="97">
        <f>(AC1981*U1981)</f>
        <v>3549.0111424412025</v>
      </c>
      <c r="AF1981" s="97">
        <f>(AC1981*V1981)</f>
        <v>0.70980222848824048</v>
      </c>
      <c r="AG1981" s="90"/>
      <c r="AH1981" s="95">
        <f>(Q1981)</f>
        <v>3.7498664860498633E-3</v>
      </c>
      <c r="AI1981" s="95">
        <f>(AH1981*T1981)</f>
        <v>29.998931888398907</v>
      </c>
      <c r="AJ1981" s="95">
        <f>(AH1981*U1981)</f>
        <v>18.749332430249318</v>
      </c>
      <c r="AK1981" s="95">
        <f>(V1981*AH1981)</f>
        <v>3.7498664860498633E-3</v>
      </c>
    </row>
    <row r="1982" spans="9:37" x14ac:dyDescent="0.25">
      <c r="I1982" s="90"/>
      <c r="J1982" s="94">
        <f t="shared" ref="J1982:J1990" si="1707">(Y1962)</f>
        <v>0.44962708906499632</v>
      </c>
      <c r="K1982" s="94">
        <f t="shared" si="1702"/>
        <v>0.30356802817513134</v>
      </c>
      <c r="L1982" s="94">
        <f t="shared" ref="L1982:L1990" si="1708">(AA1962)</f>
        <v>0.24680488275987222</v>
      </c>
      <c r="M1982" s="98"/>
      <c r="N1982" s="91"/>
      <c r="O1982" s="95">
        <f t="shared" ref="O1982:O1990" si="1709">(J1982^2)</f>
        <v>0.20216451922106213</v>
      </c>
      <c r="P1982" s="95">
        <f t="shared" si="1703"/>
        <v>9.2153547730137342E-2</v>
      </c>
      <c r="Q1982" s="95">
        <f t="shared" si="1704"/>
        <v>6.0912650154114276E-2</v>
      </c>
      <c r="R1982" s="90"/>
      <c r="S1982" s="90"/>
      <c r="T1982" s="93">
        <f t="shared" ref="T1982:T1990" si="1710">(J1962)</f>
        <v>4000</v>
      </c>
      <c r="U1982" s="93">
        <f t="shared" si="1705"/>
        <v>3000</v>
      </c>
      <c r="V1982" s="93">
        <f t="shared" si="1706"/>
        <v>1</v>
      </c>
      <c r="W1982" s="90"/>
      <c r="X1982" s="95">
        <f t="shared" ref="X1982:X1990" si="1711">(O1982)</f>
        <v>0.20216451922106213</v>
      </c>
      <c r="Y1982" s="96">
        <f t="shared" ref="Y1982:Y1990" si="1712">(X1982*T1982)</f>
        <v>808.65807688424854</v>
      </c>
      <c r="Z1982" s="96">
        <f t="shared" ref="Z1982:Z1990" si="1713">(X1982*U1982)</f>
        <v>606.49355766318638</v>
      </c>
      <c r="AA1982" s="96">
        <f t="shared" ref="AA1982:AA1990" si="1714">(X1982*V1982)</f>
        <v>0.20216451922106213</v>
      </c>
      <c r="AB1982" s="90"/>
      <c r="AC1982" s="94">
        <f t="shared" ref="AC1982:AC1990" si="1715">(P1982)</f>
        <v>9.2153547730137342E-2</v>
      </c>
      <c r="AD1982" s="97">
        <f t="shared" ref="AD1982:AD1990" si="1716">(AC1982*T1982)</f>
        <v>368.61419092054939</v>
      </c>
      <c r="AE1982" s="97">
        <f t="shared" ref="AE1982:AE1990" si="1717">(AC1982*U1982)</f>
        <v>276.46064319041204</v>
      </c>
      <c r="AF1982" s="97">
        <f t="shared" ref="AF1982:AF1990" si="1718">(AC1982*V1982)</f>
        <v>9.2153547730137342E-2</v>
      </c>
      <c r="AG1982" s="90"/>
      <c r="AH1982" s="95">
        <f t="shared" ref="AH1982:AH1990" si="1719">(Q1982)</f>
        <v>6.0912650154114276E-2</v>
      </c>
      <c r="AI1982" s="95">
        <f t="shared" ref="AI1982:AI1990" si="1720">(AH1982*T1982)</f>
        <v>243.6506006164571</v>
      </c>
      <c r="AJ1982" s="95">
        <f t="shared" ref="AJ1982:AJ1989" si="1721">(AH1982*U1982)</f>
        <v>182.73795046234284</v>
      </c>
      <c r="AK1982" s="95">
        <f t="shared" ref="AK1982:AK1990" si="1722">(V1982*AH1982)</f>
        <v>6.0912650154114276E-2</v>
      </c>
    </row>
    <row r="1983" spans="9:37" x14ac:dyDescent="0.25">
      <c r="I1983" s="90"/>
      <c r="J1983" s="94">
        <f t="shared" si="1707"/>
        <v>0.47187228340395637</v>
      </c>
      <c r="K1983" s="94">
        <f t="shared" si="1702"/>
        <v>0.40163450605135464</v>
      </c>
      <c r="L1983" s="94">
        <f t="shared" si="1708"/>
        <v>0.12649321054468909</v>
      </c>
      <c r="M1983" s="98"/>
      <c r="N1983" s="91"/>
      <c r="O1983" s="95">
        <f t="shared" si="1709"/>
        <v>0.22266345184486372</v>
      </c>
      <c r="P1983" s="95">
        <f t="shared" si="1703"/>
        <v>0.16131027645111562</v>
      </c>
      <c r="Q1983" s="95">
        <f t="shared" si="1704"/>
        <v>1.6000532313903044E-2</v>
      </c>
      <c r="R1983" s="90"/>
      <c r="S1983" s="90"/>
      <c r="T1983" s="93">
        <f t="shared" si="1710"/>
        <v>5000</v>
      </c>
      <c r="U1983" s="93">
        <f t="shared" si="1705"/>
        <v>2000</v>
      </c>
      <c r="V1983" s="93">
        <f t="shared" si="1706"/>
        <v>1</v>
      </c>
      <c r="W1983" s="90"/>
      <c r="X1983" s="95">
        <f t="shared" si="1711"/>
        <v>0.22266345184486372</v>
      </c>
      <c r="Y1983" s="96">
        <f t="shared" si="1712"/>
        <v>1113.3172592243186</v>
      </c>
      <c r="Z1983" s="96">
        <f t="shared" si="1713"/>
        <v>445.32690368972743</v>
      </c>
      <c r="AA1983" s="96">
        <f t="shared" si="1714"/>
        <v>0.22266345184486372</v>
      </c>
      <c r="AB1983" s="90"/>
      <c r="AC1983" s="94">
        <f t="shared" si="1715"/>
        <v>0.16131027645111562</v>
      </c>
      <c r="AD1983" s="97">
        <f t="shared" si="1716"/>
        <v>806.55138225557812</v>
      </c>
      <c r="AE1983" s="97">
        <f t="shared" si="1717"/>
        <v>322.62055290223122</v>
      </c>
      <c r="AF1983" s="97">
        <f t="shared" si="1718"/>
        <v>0.16131027645111562</v>
      </c>
      <c r="AG1983" s="90"/>
      <c r="AH1983" s="95">
        <f t="shared" si="1719"/>
        <v>1.6000532313903044E-2</v>
      </c>
      <c r="AI1983" s="95">
        <f t="shared" si="1720"/>
        <v>80.002661569515226</v>
      </c>
      <c r="AJ1983" s="95">
        <f t="shared" si="1721"/>
        <v>32.001064627806088</v>
      </c>
      <c r="AK1983" s="95">
        <f t="shared" si="1722"/>
        <v>1.6000532313903044E-2</v>
      </c>
    </row>
    <row r="1984" spans="9:37" x14ac:dyDescent="0.25">
      <c r="I1984" s="90"/>
      <c r="J1984" s="94">
        <f t="shared" si="1707"/>
        <v>0.60789001141343069</v>
      </c>
      <c r="K1984" s="94">
        <f t="shared" si="1702"/>
        <v>4.7648336209601995E-2</v>
      </c>
      <c r="L1984" s="94">
        <f t="shared" si="1708"/>
        <v>0.34446165237696724</v>
      </c>
      <c r="M1984" s="98"/>
      <c r="N1984" s="91"/>
      <c r="O1984" s="95">
        <f t="shared" si="1709"/>
        <v>0.36953026597622091</v>
      </c>
      <c r="P1984" s="95">
        <f t="shared" si="1703"/>
        <v>2.2703639435432688E-3</v>
      </c>
      <c r="Q1984" s="95">
        <f t="shared" si="1704"/>
        <v>0.11865382995827062</v>
      </c>
      <c r="R1984" s="90"/>
      <c r="S1984" s="90"/>
      <c r="T1984" s="93">
        <f t="shared" si="1710"/>
        <v>2000</v>
      </c>
      <c r="U1984" s="93">
        <f t="shared" si="1705"/>
        <v>1000</v>
      </c>
      <c r="V1984" s="93">
        <f t="shared" si="1706"/>
        <v>1</v>
      </c>
      <c r="W1984" s="90"/>
      <c r="X1984" s="95">
        <f t="shared" si="1711"/>
        <v>0.36953026597622091</v>
      </c>
      <c r="Y1984" s="96">
        <f t="shared" si="1712"/>
        <v>739.06053195244181</v>
      </c>
      <c r="Z1984" s="96">
        <f t="shared" si="1713"/>
        <v>369.5302659762209</v>
      </c>
      <c r="AA1984" s="96">
        <f t="shared" si="1714"/>
        <v>0.36953026597622091</v>
      </c>
      <c r="AB1984" s="90"/>
      <c r="AC1984" s="94">
        <f t="shared" si="1715"/>
        <v>2.2703639435432688E-3</v>
      </c>
      <c r="AD1984" s="97">
        <f t="shared" si="1716"/>
        <v>4.540727887086538</v>
      </c>
      <c r="AE1984" s="97">
        <f t="shared" si="1717"/>
        <v>2.270363943543269</v>
      </c>
      <c r="AF1984" s="97">
        <f t="shared" si="1718"/>
        <v>2.2703639435432688E-3</v>
      </c>
      <c r="AG1984" s="90"/>
      <c r="AH1984" s="95">
        <f t="shared" si="1719"/>
        <v>0.11865382995827062</v>
      </c>
      <c r="AI1984" s="95">
        <f t="shared" si="1720"/>
        <v>237.30765991654124</v>
      </c>
      <c r="AJ1984" s="95">
        <f t="shared" si="1721"/>
        <v>118.65382995827062</v>
      </c>
      <c r="AK1984" s="95">
        <f t="shared" si="1722"/>
        <v>0.11865382995827062</v>
      </c>
    </row>
    <row r="1985" spans="9:37" x14ac:dyDescent="0.25">
      <c r="I1985" s="90"/>
      <c r="J1985" s="94">
        <f t="shared" si="1707"/>
        <v>2.0237954091434883E-2</v>
      </c>
      <c r="K1985" s="94">
        <f t="shared" si="1702"/>
        <v>4.6422853059100485E-3</v>
      </c>
      <c r="L1985" s="94">
        <f t="shared" si="1708"/>
        <v>0.97511976060265504</v>
      </c>
      <c r="M1985" s="98"/>
      <c r="N1985" s="91"/>
      <c r="O1985" s="95">
        <f t="shared" si="1709"/>
        <v>4.095747858070259E-4</v>
      </c>
      <c r="P1985" s="95">
        <f t="shared" si="1703"/>
        <v>2.1550812861468354E-5</v>
      </c>
      <c r="Q1985" s="95">
        <f t="shared" si="1704"/>
        <v>0.95085854751777932</v>
      </c>
      <c r="R1985" s="90"/>
      <c r="S1985" s="90"/>
      <c r="T1985" s="93">
        <f t="shared" si="1710"/>
        <v>500</v>
      </c>
      <c r="U1985" s="93">
        <f t="shared" si="1705"/>
        <v>2000</v>
      </c>
      <c r="V1985" s="93">
        <f t="shared" si="1706"/>
        <v>1</v>
      </c>
      <c r="W1985" s="90"/>
      <c r="X1985" s="95">
        <f t="shared" si="1711"/>
        <v>4.095747858070259E-4</v>
      </c>
      <c r="Y1985" s="96">
        <f t="shared" si="1712"/>
        <v>0.20478739290351294</v>
      </c>
      <c r="Z1985" s="96">
        <f t="shared" si="1713"/>
        <v>0.81914957161405177</v>
      </c>
      <c r="AA1985" s="96">
        <f t="shared" si="1714"/>
        <v>4.095747858070259E-4</v>
      </c>
      <c r="AB1985" s="90"/>
      <c r="AC1985" s="94">
        <f t="shared" si="1715"/>
        <v>2.1550812861468354E-5</v>
      </c>
      <c r="AD1985" s="97">
        <f t="shared" si="1716"/>
        <v>1.0775406430734177E-2</v>
      </c>
      <c r="AE1985" s="97">
        <f t="shared" si="1717"/>
        <v>4.3101625722936708E-2</v>
      </c>
      <c r="AF1985" s="97">
        <f t="shared" si="1718"/>
        <v>2.1550812861468354E-5</v>
      </c>
      <c r="AG1985" s="90"/>
      <c r="AH1985" s="95">
        <f t="shared" si="1719"/>
        <v>0.95085854751777932</v>
      </c>
      <c r="AI1985" s="95">
        <f t="shared" si="1720"/>
        <v>475.42927375888968</v>
      </c>
      <c r="AJ1985" s="95">
        <f t="shared" si="1721"/>
        <v>1901.7170950355587</v>
      </c>
      <c r="AK1985" s="95">
        <f t="shared" si="1722"/>
        <v>0.95085854751777932</v>
      </c>
    </row>
    <row r="1986" spans="9:37" x14ac:dyDescent="0.25">
      <c r="I1986" s="90"/>
      <c r="J1986" s="94">
        <f t="shared" si="1707"/>
        <v>2.221396560873971E-2</v>
      </c>
      <c r="K1986" s="94">
        <f t="shared" si="1702"/>
        <v>0.96888767276669008</v>
      </c>
      <c r="L1986" s="94">
        <f t="shared" si="1708"/>
        <v>8.8983616245701495E-3</v>
      </c>
      <c r="M1986" s="98"/>
      <c r="N1986" s="91"/>
      <c r="O1986" s="95">
        <f t="shared" si="1709"/>
        <v>4.9346026806627061E-4</v>
      </c>
      <c r="P1986" s="95">
        <f t="shared" si="1703"/>
        <v>0.93874332243925274</v>
      </c>
      <c r="Q1986" s="95">
        <f t="shared" si="1704"/>
        <v>7.9180839601622707E-5</v>
      </c>
      <c r="R1986" s="90"/>
      <c r="S1986" s="90"/>
      <c r="T1986" s="93">
        <f t="shared" si="1710"/>
        <v>8000</v>
      </c>
      <c r="U1986" s="93">
        <f t="shared" si="1705"/>
        <v>2000</v>
      </c>
      <c r="V1986" s="93">
        <f t="shared" si="1706"/>
        <v>1</v>
      </c>
      <c r="W1986" s="90"/>
      <c r="X1986" s="95">
        <f t="shared" si="1711"/>
        <v>4.9346026806627061E-4</v>
      </c>
      <c r="Y1986" s="96">
        <f t="shared" si="1712"/>
        <v>3.9476821445301646</v>
      </c>
      <c r="Z1986" s="96">
        <f t="shared" si="1713"/>
        <v>0.98692053613254116</v>
      </c>
      <c r="AA1986" s="96">
        <f t="shared" si="1714"/>
        <v>4.9346026806627061E-4</v>
      </c>
      <c r="AB1986" s="90"/>
      <c r="AC1986" s="94">
        <f t="shared" si="1715"/>
        <v>0.93874332243925274</v>
      </c>
      <c r="AD1986" s="97">
        <f t="shared" si="1716"/>
        <v>7509.9465795140222</v>
      </c>
      <c r="AE1986" s="97">
        <f t="shared" si="1717"/>
        <v>1877.4866448785056</v>
      </c>
      <c r="AF1986" s="97">
        <f t="shared" si="1718"/>
        <v>0.93874332243925274</v>
      </c>
      <c r="AG1986" s="90"/>
      <c r="AH1986" s="95">
        <f t="shared" si="1719"/>
        <v>7.9180839601622707E-5</v>
      </c>
      <c r="AI1986" s="95">
        <f t="shared" si="1720"/>
        <v>0.6334467168129817</v>
      </c>
      <c r="AJ1986" s="95">
        <f t="shared" si="1721"/>
        <v>0.15836167920324543</v>
      </c>
      <c r="AK1986" s="95">
        <f t="shared" si="1722"/>
        <v>7.9180839601622707E-5</v>
      </c>
    </row>
    <row r="1987" spans="9:37" x14ac:dyDescent="0.25">
      <c r="I1987" s="90"/>
      <c r="J1987" s="94">
        <f t="shared" si="1707"/>
        <v>0.61240262266936452</v>
      </c>
      <c r="K1987" s="94">
        <f t="shared" si="1702"/>
        <v>0.10990195975979333</v>
      </c>
      <c r="L1987" s="94">
        <f t="shared" si="1708"/>
        <v>0.27769541757084215</v>
      </c>
      <c r="M1987" s="98"/>
      <c r="N1987" s="91"/>
      <c r="O1987" s="95">
        <f t="shared" si="1709"/>
        <v>0.37503697225231608</v>
      </c>
      <c r="P1987" s="95">
        <f t="shared" si="1703"/>
        <v>1.2078440759043234E-2</v>
      </c>
      <c r="Q1987" s="95">
        <f t="shared" si="1704"/>
        <v>7.7114744939844382E-2</v>
      </c>
      <c r="R1987" s="90"/>
      <c r="S1987" s="90"/>
      <c r="T1987" s="93">
        <f t="shared" si="1710"/>
        <v>3000</v>
      </c>
      <c r="U1987" s="93">
        <f t="shared" si="1705"/>
        <v>2000</v>
      </c>
      <c r="V1987" s="93">
        <f t="shared" si="1706"/>
        <v>2</v>
      </c>
      <c r="W1987" s="90"/>
      <c r="X1987" s="95">
        <f t="shared" si="1711"/>
        <v>0.37503697225231608</v>
      </c>
      <c r="Y1987" s="96">
        <f t="shared" si="1712"/>
        <v>1125.1109167569482</v>
      </c>
      <c r="Z1987" s="96">
        <f t="shared" si="1713"/>
        <v>750.07394450463221</v>
      </c>
      <c r="AA1987" s="96">
        <f t="shared" si="1714"/>
        <v>0.75007394450463216</v>
      </c>
      <c r="AB1987" s="90"/>
      <c r="AC1987" s="94">
        <f t="shared" si="1715"/>
        <v>1.2078440759043234E-2</v>
      </c>
      <c r="AD1987" s="97">
        <f t="shared" si="1716"/>
        <v>36.235322277129704</v>
      </c>
      <c r="AE1987" s="97">
        <f t="shared" si="1717"/>
        <v>24.156881518086468</v>
      </c>
      <c r="AF1987" s="97">
        <f t="shared" si="1718"/>
        <v>2.4156881518086468E-2</v>
      </c>
      <c r="AG1987" s="90"/>
      <c r="AH1987" s="95">
        <f t="shared" si="1719"/>
        <v>7.7114744939844382E-2</v>
      </c>
      <c r="AI1987" s="95">
        <f t="shared" si="1720"/>
        <v>231.34423481953314</v>
      </c>
      <c r="AJ1987" s="95">
        <f t="shared" si="1721"/>
        <v>154.22948987968877</v>
      </c>
      <c r="AK1987" s="95">
        <f t="shared" si="1722"/>
        <v>0.15422948987968876</v>
      </c>
    </row>
    <row r="1988" spans="9:37" x14ac:dyDescent="0.25">
      <c r="I1988" s="90"/>
      <c r="J1988" s="94">
        <f t="shared" si="1707"/>
        <v>2.5604825907232349E-2</v>
      </c>
      <c r="K1988" s="94">
        <f t="shared" si="1702"/>
        <v>0.96298958294025283</v>
      </c>
      <c r="L1988" s="94">
        <f t="shared" si="1708"/>
        <v>1.140559115251492E-2</v>
      </c>
      <c r="M1988" s="98"/>
      <c r="N1988" s="91"/>
      <c r="O1988" s="95">
        <f t="shared" si="1709"/>
        <v>6.5560710973967687E-4</v>
      </c>
      <c r="P1988" s="95">
        <f t="shared" si="1703"/>
        <v>0.92734893685144204</v>
      </c>
      <c r="Q1988" s="95">
        <f t="shared" si="1704"/>
        <v>1.3008750953832663E-4</v>
      </c>
      <c r="R1988" s="90"/>
      <c r="S1988" s="90"/>
      <c r="T1988" s="93">
        <f t="shared" si="1710"/>
        <v>7000</v>
      </c>
      <c r="U1988" s="93">
        <f t="shared" si="1705"/>
        <v>3000</v>
      </c>
      <c r="V1988" s="93">
        <f t="shared" si="1706"/>
        <v>1</v>
      </c>
      <c r="W1988" s="90"/>
      <c r="X1988" s="95">
        <f t="shared" si="1711"/>
        <v>6.5560710973967687E-4</v>
      </c>
      <c r="Y1988" s="96">
        <f t="shared" si="1712"/>
        <v>4.589249768177738</v>
      </c>
      <c r="Z1988" s="96">
        <f t="shared" si="1713"/>
        <v>1.9668213292190306</v>
      </c>
      <c r="AA1988" s="96">
        <f t="shared" si="1714"/>
        <v>6.5560710973967687E-4</v>
      </c>
      <c r="AB1988" s="90"/>
      <c r="AC1988" s="94">
        <f t="shared" si="1715"/>
        <v>0.92734893685144204</v>
      </c>
      <c r="AD1988" s="97">
        <f t="shared" si="1716"/>
        <v>6491.4425579600938</v>
      </c>
      <c r="AE1988" s="97">
        <f t="shared" si="1717"/>
        <v>2782.0468105543259</v>
      </c>
      <c r="AF1988" s="97">
        <f t="shared" si="1718"/>
        <v>0.92734893685144204</v>
      </c>
      <c r="AG1988" s="90"/>
      <c r="AH1988" s="95">
        <f t="shared" si="1719"/>
        <v>1.3008750953832663E-4</v>
      </c>
      <c r="AI1988" s="95">
        <f t="shared" si="1720"/>
        <v>0.91061256676828639</v>
      </c>
      <c r="AJ1988" s="95">
        <f t="shared" si="1721"/>
        <v>0.3902625286149799</v>
      </c>
      <c r="AK1988" s="95">
        <f t="shared" si="1722"/>
        <v>1.3008750953832663E-4</v>
      </c>
    </row>
    <row r="1989" spans="9:37" x14ac:dyDescent="0.25">
      <c r="I1989" s="90"/>
      <c r="J1989" s="94">
        <f t="shared" si="1707"/>
        <v>5.4303704727795866E-2</v>
      </c>
      <c r="K1989" s="94">
        <f t="shared" si="1702"/>
        <v>0.92649625496615229</v>
      </c>
      <c r="L1989" s="94">
        <f t="shared" si="1708"/>
        <v>1.9200040306051967E-2</v>
      </c>
      <c r="M1989" s="98"/>
      <c r="N1989" s="91"/>
      <c r="O1989" s="95">
        <f t="shared" si="1709"/>
        <v>2.9488923471636392E-3</v>
      </c>
      <c r="P1989" s="95">
        <f t="shared" si="1703"/>
        <v>0.85839531046630546</v>
      </c>
      <c r="Q1989" s="95">
        <f t="shared" si="1704"/>
        <v>3.686415477540201E-4</v>
      </c>
      <c r="R1989" s="90"/>
      <c r="S1989" s="90"/>
      <c r="T1989" s="93">
        <f t="shared" si="1710"/>
        <v>7000</v>
      </c>
      <c r="U1989" s="93">
        <f t="shared" si="1705"/>
        <v>2000</v>
      </c>
      <c r="V1989" s="93">
        <f t="shared" si="1706"/>
        <v>1</v>
      </c>
      <c r="W1989" s="90"/>
      <c r="X1989" s="95">
        <f t="shared" si="1711"/>
        <v>2.9488923471636392E-3</v>
      </c>
      <c r="Y1989" s="96">
        <f t="shared" si="1712"/>
        <v>20.642246430145473</v>
      </c>
      <c r="Z1989" s="96">
        <f t="shared" si="1713"/>
        <v>5.8977846943272789</v>
      </c>
      <c r="AA1989" s="96">
        <f t="shared" si="1714"/>
        <v>2.9488923471636392E-3</v>
      </c>
      <c r="AB1989" s="90"/>
      <c r="AC1989" s="94">
        <f t="shared" si="1715"/>
        <v>0.85839531046630546</v>
      </c>
      <c r="AD1989" s="97">
        <f t="shared" si="1716"/>
        <v>6008.7671732641384</v>
      </c>
      <c r="AE1989" s="97">
        <f t="shared" si="1717"/>
        <v>1716.7906209326109</v>
      </c>
      <c r="AF1989" s="97">
        <f t="shared" si="1718"/>
        <v>0.85839531046630546</v>
      </c>
      <c r="AG1989" s="90"/>
      <c r="AH1989" s="95">
        <f t="shared" si="1719"/>
        <v>3.686415477540201E-4</v>
      </c>
      <c r="AI1989" s="95">
        <f t="shared" si="1720"/>
        <v>2.5804908342781405</v>
      </c>
      <c r="AJ1989" s="95">
        <f t="shared" si="1721"/>
        <v>0.73728309550804016</v>
      </c>
      <c r="AK1989" s="95">
        <f t="shared" si="1722"/>
        <v>3.686415477540201E-4</v>
      </c>
    </row>
    <row r="1990" spans="9:37" x14ac:dyDescent="0.25">
      <c r="I1990" s="90"/>
      <c r="J1990" s="94">
        <f t="shared" si="1707"/>
        <v>0.10101745171830673</v>
      </c>
      <c r="K1990" s="94">
        <f t="shared" si="1702"/>
        <v>0.85023030509783293</v>
      </c>
      <c r="L1990" s="94">
        <f t="shared" si="1708"/>
        <v>4.8752243183860289E-2</v>
      </c>
      <c r="M1990" s="98"/>
      <c r="N1990" s="91"/>
      <c r="O1990" s="95">
        <f t="shared" si="1709"/>
        <v>1.0204525551660432E-2</v>
      </c>
      <c r="P1990" s="95">
        <f t="shared" si="1703"/>
        <v>0.72289157170675411</v>
      </c>
      <c r="Q1990" s="95">
        <f t="shared" si="1704"/>
        <v>2.3767812154582521E-3</v>
      </c>
      <c r="R1990" s="90"/>
      <c r="S1990" s="90"/>
      <c r="T1990" s="93">
        <f t="shared" si="1710"/>
        <v>10000</v>
      </c>
      <c r="U1990" s="93">
        <f t="shared" si="1705"/>
        <v>2000</v>
      </c>
      <c r="V1990" s="93">
        <f t="shared" si="1706"/>
        <v>1</v>
      </c>
      <c r="W1990" s="90"/>
      <c r="X1990" s="95">
        <f t="shared" si="1711"/>
        <v>1.0204525551660432E-2</v>
      </c>
      <c r="Y1990" s="96">
        <f t="shared" si="1712"/>
        <v>102.04525551660431</v>
      </c>
      <c r="Z1990" s="96">
        <f t="shared" si="1713"/>
        <v>20.409051103320863</v>
      </c>
      <c r="AA1990" s="96">
        <f t="shared" si="1714"/>
        <v>1.0204525551660432E-2</v>
      </c>
      <c r="AB1990" s="90"/>
      <c r="AC1990" s="94">
        <f t="shared" si="1715"/>
        <v>0.72289157170675411</v>
      </c>
      <c r="AD1990" s="97">
        <f t="shared" si="1716"/>
        <v>7228.9157170675408</v>
      </c>
      <c r="AE1990" s="97">
        <f t="shared" si="1717"/>
        <v>1445.7831434135082</v>
      </c>
      <c r="AF1990" s="97">
        <f t="shared" si="1718"/>
        <v>0.72289157170675411</v>
      </c>
      <c r="AG1990" s="90"/>
      <c r="AH1990" s="95">
        <f t="shared" si="1719"/>
        <v>2.3767812154582521E-3</v>
      </c>
      <c r="AI1990" s="95">
        <f t="shared" si="1720"/>
        <v>23.767812154582522</v>
      </c>
      <c r="AJ1990" s="95">
        <f>(AH1990*U1990)</f>
        <v>4.7535624309165039</v>
      </c>
      <c r="AK1990" s="95">
        <f t="shared" si="1722"/>
        <v>2.3767812154582521E-3</v>
      </c>
    </row>
    <row r="1991" spans="9:37" x14ac:dyDescent="0.25">
      <c r="I1991" s="90"/>
      <c r="J1991" s="98"/>
      <c r="K1991" s="90"/>
      <c r="L1991" s="90"/>
      <c r="M1991" s="90"/>
      <c r="N1991" s="112" t="s">
        <v>55</v>
      </c>
      <c r="O1991" s="105">
        <f>SUM(O1981:O1990)</f>
        <v>1.1933744570180025</v>
      </c>
      <c r="P1991" s="105">
        <f t="shared" ref="P1991:Q1991" si="1723">SUM(P1981:P1990)</f>
        <v>4.4250155496486956</v>
      </c>
      <c r="Q1991" s="105">
        <f t="shared" si="1723"/>
        <v>1.2302448624823137</v>
      </c>
      <c r="R1991" s="90"/>
      <c r="S1991" s="90"/>
      <c r="T1991" s="90"/>
      <c r="U1991" s="90"/>
      <c r="V1991" s="90"/>
      <c r="W1991" s="90"/>
      <c r="X1991" s="133" t="s">
        <v>55</v>
      </c>
      <c r="Y1991" s="104">
        <f>SUM(Y1981:Y1990)</f>
        <v>3991.7135073591376</v>
      </c>
      <c r="Z1991" s="104">
        <f t="shared" ref="Z1991" si="1724">SUM(Z1981:Z1990)</f>
        <v>2247.8403373738929</v>
      </c>
      <c r="AA1991" s="104">
        <f>SUM(AA1981:AA1990)</f>
        <v>1.5684114292703186</v>
      </c>
      <c r="AB1991" s="99"/>
      <c r="AC1991" s="133" t="s">
        <v>55</v>
      </c>
      <c r="AD1991" s="104">
        <f>SUM(AD1981:AD1990)</f>
        <v>34133.442254458496</v>
      </c>
      <c r="AE1991" s="104">
        <f t="shared" ref="AE1991:AF1991" si="1725">SUM(AE1981:AE1990)</f>
        <v>11996.669905400147</v>
      </c>
      <c r="AF1991" s="104">
        <f t="shared" si="1725"/>
        <v>4.4370939904077389</v>
      </c>
      <c r="AG1991" s="99"/>
      <c r="AH1991" s="133" t="s">
        <v>55</v>
      </c>
      <c r="AI1991" s="105">
        <f>SUM(AI1981:AI1990)</f>
        <v>1325.6257248417774</v>
      </c>
      <c r="AJ1991" s="105">
        <f t="shared" ref="AJ1991:AK1991" si="1726">SUM(AJ1981:AJ1990)</f>
        <v>2414.1282321281592</v>
      </c>
      <c r="AK1991" s="105">
        <f t="shared" si="1726"/>
        <v>1.3073596074221581</v>
      </c>
    </row>
    <row r="1995" spans="9:37" x14ac:dyDescent="0.25">
      <c r="I1995" s="113" t="s">
        <v>253</v>
      </c>
      <c r="J1995" s="107"/>
      <c r="K1995" s="107"/>
      <c r="L1995" s="107"/>
      <c r="M1995" s="107"/>
      <c r="N1995" s="107"/>
      <c r="O1995" s="107"/>
      <c r="P1995" s="107"/>
      <c r="Q1995" s="107"/>
    </row>
    <row r="1996" spans="9:37" x14ac:dyDescent="0.25">
      <c r="I1996" s="113" t="s">
        <v>285</v>
      </c>
      <c r="J1996" s="107"/>
      <c r="K1996" s="107"/>
      <c r="L1996" s="166" t="s">
        <v>69</v>
      </c>
      <c r="M1996" s="166"/>
      <c r="N1996" s="166"/>
      <c r="O1996" s="107"/>
      <c r="P1996" s="107"/>
      <c r="Q1996" s="107"/>
    </row>
    <row r="1997" spans="9:37" x14ac:dyDescent="0.25">
      <c r="I1997" s="107"/>
      <c r="J1997" s="107"/>
      <c r="K1997" s="107"/>
      <c r="L1997" s="107"/>
      <c r="M1997" s="107"/>
      <c r="N1997" s="107"/>
      <c r="O1997" s="107"/>
      <c r="P1997" s="107"/>
      <c r="Q1997" s="107"/>
    </row>
    <row r="1998" spans="9:37" x14ac:dyDescent="0.25">
      <c r="I1998" s="108"/>
      <c r="J1998" s="167" t="s">
        <v>68</v>
      </c>
      <c r="K1998" s="168"/>
      <c r="L1998" s="169"/>
      <c r="M1998" s="107"/>
      <c r="N1998" s="108"/>
      <c r="O1998" s="167" t="s">
        <v>72</v>
      </c>
      <c r="P1998" s="168"/>
      <c r="Q1998" s="169"/>
    </row>
    <row r="1999" spans="9:37" x14ac:dyDescent="0.25">
      <c r="I1999" s="108"/>
      <c r="J1999" s="108" t="s">
        <v>38</v>
      </c>
      <c r="K1999" s="108" t="s">
        <v>39</v>
      </c>
      <c r="L1999" s="108" t="s">
        <v>41</v>
      </c>
      <c r="M1999" s="107"/>
      <c r="N1999" s="170" t="s">
        <v>64</v>
      </c>
      <c r="O1999" s="170" t="s">
        <v>38</v>
      </c>
      <c r="P1999" s="170" t="s">
        <v>39</v>
      </c>
      <c r="Q1999" s="170" t="s">
        <v>41</v>
      </c>
    </row>
    <row r="2000" spans="9:37" x14ac:dyDescent="0.25">
      <c r="I2000" s="108" t="s">
        <v>64</v>
      </c>
      <c r="J2000" s="109">
        <f>(O1991)</f>
        <v>1.1933744570180025</v>
      </c>
      <c r="K2000" s="109">
        <f t="shared" ref="K2000" si="1727">(P1991)</f>
        <v>4.4250155496486956</v>
      </c>
      <c r="L2000" s="109">
        <f t="shared" ref="L2000" si="1728">(Q1991)</f>
        <v>1.2302448624823137</v>
      </c>
      <c r="M2000" s="107"/>
      <c r="N2000" s="171"/>
      <c r="O2000" s="171"/>
      <c r="P2000" s="171"/>
      <c r="Q2000" s="171"/>
    </row>
    <row r="2001" spans="9:32" x14ac:dyDescent="0.25">
      <c r="I2001" s="108" t="s">
        <v>65</v>
      </c>
      <c r="J2001" s="110">
        <f>(Y1991)</f>
        <v>3991.7135073591376</v>
      </c>
      <c r="K2001" s="110">
        <f>(AD1991)</f>
        <v>34133.442254458496</v>
      </c>
      <c r="L2001" s="110">
        <f>(AA1991)</f>
        <v>1.5684114292703186</v>
      </c>
      <c r="M2001" s="107"/>
      <c r="N2001" s="109">
        <f>(J2000)</f>
        <v>1.1933744570180025</v>
      </c>
      <c r="O2001" s="67">
        <f>(J2001/N2001)</f>
        <v>3344.8960499235163</v>
      </c>
      <c r="P2001" s="67">
        <f t="shared" ref="P2001" si="1729">(K2001/O2001)</f>
        <v>10.204634686700947</v>
      </c>
      <c r="Q2001" s="67">
        <f t="shared" ref="Q2001" si="1730">(L2001/P2001)</f>
        <v>0.15369598985393662</v>
      </c>
    </row>
    <row r="2002" spans="9:32" x14ac:dyDescent="0.25">
      <c r="I2002" s="108" t="s">
        <v>66</v>
      </c>
      <c r="J2002" s="110">
        <f>(Z1991)</f>
        <v>2247.8403373738929</v>
      </c>
      <c r="K2002" s="110">
        <f>(AE1991)</f>
        <v>11996.669905400147</v>
      </c>
      <c r="L2002" s="109">
        <f>(AJ1991)</f>
        <v>2414.1282321281592</v>
      </c>
      <c r="M2002" s="107"/>
      <c r="N2002" s="109">
        <f>(K2000)</f>
        <v>4.4250155496486956</v>
      </c>
      <c r="O2002" s="67">
        <f>(K2001/N2002)</f>
        <v>7713.7451544477326</v>
      </c>
      <c r="P2002" s="68">
        <f>(K2002/N2002)</f>
        <v>2711.1023160930067</v>
      </c>
      <c r="Q2002" s="68">
        <f>(K2003/N2002)</f>
        <v>1.0027295815401152</v>
      </c>
    </row>
    <row r="2003" spans="9:32" x14ac:dyDescent="0.25">
      <c r="I2003" s="108" t="s">
        <v>67</v>
      </c>
      <c r="J2003" s="110">
        <f>(AA1991)</f>
        <v>1.5684114292703186</v>
      </c>
      <c r="K2003" s="110">
        <f>(AF1991)</f>
        <v>4.4370939904077389</v>
      </c>
      <c r="L2003" s="109">
        <f>(AK1991)</f>
        <v>1.3073596074221581</v>
      </c>
      <c r="M2003" s="107"/>
      <c r="N2003" s="109">
        <f>(L2000)</f>
        <v>1.2302448624823137</v>
      </c>
      <c r="O2003" s="67">
        <f>(L2001/N2003)</f>
        <v>1.2748774468406825</v>
      </c>
      <c r="P2003" s="68">
        <f>(L2002/N2003)</f>
        <v>1962.3152315036514</v>
      </c>
      <c r="Q2003" s="68">
        <f>(L2003/N2003)</f>
        <v>1.0626824360674403</v>
      </c>
    </row>
    <row r="2004" spans="9:32" x14ac:dyDescent="0.25">
      <c r="I2004" s="111"/>
      <c r="J2004" s="111"/>
      <c r="K2004" s="111"/>
      <c r="L2004" s="111"/>
      <c r="M2004" s="107"/>
      <c r="N2004" s="107"/>
      <c r="O2004" s="107"/>
      <c r="P2004" s="107"/>
      <c r="Q2004" s="107"/>
    </row>
    <row r="2008" spans="9:32" x14ac:dyDescent="0.25">
      <c r="I2008" s="114" t="s">
        <v>254</v>
      </c>
    </row>
    <row r="2009" spans="9:32" x14ac:dyDescent="0.25">
      <c r="I2009" s="114" t="s">
        <v>285</v>
      </c>
      <c r="J2009" s="152" t="s">
        <v>47</v>
      </c>
      <c r="K2009" s="153"/>
      <c r="L2009" s="154"/>
      <c r="M2009" s="43"/>
      <c r="N2009" s="43"/>
      <c r="O2009" s="152" t="s">
        <v>72</v>
      </c>
      <c r="P2009" s="153"/>
      <c r="Q2009" s="154"/>
      <c r="R2009" s="43"/>
      <c r="S2009" s="43"/>
      <c r="T2009" s="152" t="s">
        <v>73</v>
      </c>
      <c r="U2009" s="153"/>
      <c r="V2009" s="154"/>
      <c r="W2009" s="43"/>
      <c r="X2009" s="43"/>
      <c r="Y2009" s="152" t="s">
        <v>74</v>
      </c>
      <c r="Z2009" s="153"/>
      <c r="AA2009" s="154"/>
      <c r="AB2009" s="55"/>
      <c r="AC2009" s="43"/>
      <c r="AD2009" s="152" t="s">
        <v>80</v>
      </c>
      <c r="AE2009" s="154"/>
      <c r="AF2009" s="59"/>
    </row>
    <row r="2010" spans="9:32" ht="15.75" thickBot="1" x14ac:dyDescent="0.3">
      <c r="I2010" s="43"/>
      <c r="J2010" s="44" t="s">
        <v>48</v>
      </c>
      <c r="K2010" s="44" t="s">
        <v>49</v>
      </c>
      <c r="L2010" s="44" t="s">
        <v>50</v>
      </c>
      <c r="M2010" s="43"/>
      <c r="N2010" s="43"/>
      <c r="O2010" s="43"/>
      <c r="P2010" s="43"/>
      <c r="Q2010" s="43"/>
      <c r="R2010" s="43"/>
      <c r="S2010" s="43"/>
      <c r="T2010" s="44" t="s">
        <v>38</v>
      </c>
      <c r="U2010" s="44" t="s">
        <v>39</v>
      </c>
      <c r="V2010" s="44" t="s">
        <v>41</v>
      </c>
      <c r="W2010" s="43"/>
      <c r="X2010" s="43"/>
      <c r="Y2010" s="134" t="s">
        <v>75</v>
      </c>
      <c r="Z2010" s="134" t="s">
        <v>76</v>
      </c>
      <c r="AA2010" s="134" t="s">
        <v>77</v>
      </c>
      <c r="AB2010" s="61" t="s">
        <v>55</v>
      </c>
      <c r="AC2010" s="43"/>
      <c r="AD2010" s="134" t="s">
        <v>283</v>
      </c>
      <c r="AE2010" s="58">
        <f>(AE1939)</f>
        <v>94283918.195506543</v>
      </c>
      <c r="AF2010" s="42"/>
    </row>
    <row r="2011" spans="9:32" ht="16.5" thickTop="1" thickBot="1" x14ac:dyDescent="0.3">
      <c r="I2011" s="43"/>
      <c r="J2011" s="100">
        <f>(J1889)</f>
        <v>8000</v>
      </c>
      <c r="K2011" s="100">
        <f t="shared" ref="K2011:L2011" si="1731">(K1889)</f>
        <v>5000</v>
      </c>
      <c r="L2011" s="100">
        <f t="shared" si="1731"/>
        <v>1</v>
      </c>
      <c r="M2011" s="43"/>
      <c r="N2011" s="134" t="s">
        <v>75</v>
      </c>
      <c r="O2011" s="101">
        <f>(O2001)</f>
        <v>3344.8960499235163</v>
      </c>
      <c r="P2011" s="101">
        <f t="shared" ref="P2011:Q2011" si="1732">(P2001)</f>
        <v>10.204634686700947</v>
      </c>
      <c r="Q2011" s="101">
        <f t="shared" si="1732"/>
        <v>0.15369598985393662</v>
      </c>
      <c r="R2011" s="43"/>
      <c r="S2011" s="43"/>
      <c r="T2011" s="62">
        <f>(O1981)</f>
        <v>9.2671876611024589E-3</v>
      </c>
      <c r="U2011" s="62">
        <f t="shared" ref="U2011:U2020" si="1733">(P1981)</f>
        <v>0.70980222848824048</v>
      </c>
      <c r="V2011" s="62">
        <f t="shared" ref="V2011:V2020" si="1734">(Q1981)</f>
        <v>3.7498664860498633E-3</v>
      </c>
      <c r="W2011" s="43"/>
      <c r="X2011" s="43"/>
      <c r="Y2011" s="74">
        <f>((J2011 - O2011)^2 + (K2011 - P2011)^2 + (L2011 - Q2011)^2) * T2011</f>
        <v>431554.87031581328</v>
      </c>
      <c r="Z2011" s="74">
        <f>((J2011 -O2012)^2 + (K2011 - P2012)^2 + (L2011 - Q2012)^2) * U2011</f>
        <v>3776853.7141278698</v>
      </c>
      <c r="AA2011" s="75">
        <f>((J2011 -O2013)^2 + (K2011 - P2013)^2 + (L2011 - Q2013)^2) * V2011</f>
        <v>274516.97211225843</v>
      </c>
      <c r="AB2011" s="76">
        <f>SUM(Y2011:AA2011)</f>
        <v>4482925.5565559417</v>
      </c>
      <c r="AC2011" s="43"/>
      <c r="AD2011" s="134" t="s">
        <v>286</v>
      </c>
      <c r="AE2011" s="102">
        <f>(AB2021)</f>
        <v>94283943.940817744</v>
      </c>
      <c r="AF2011" s="42"/>
    </row>
    <row r="2012" spans="9:32" ht="16.5" thickTop="1" thickBot="1" x14ac:dyDescent="0.3">
      <c r="I2012" s="43"/>
      <c r="J2012" s="100">
        <f t="shared" ref="J2012:L2012" si="1735">(J1890)</f>
        <v>4000</v>
      </c>
      <c r="K2012" s="100">
        <f t="shared" si="1735"/>
        <v>3000</v>
      </c>
      <c r="L2012" s="100">
        <f t="shared" si="1735"/>
        <v>1</v>
      </c>
      <c r="M2012" s="43"/>
      <c r="N2012" s="134" t="s">
        <v>76</v>
      </c>
      <c r="O2012" s="101">
        <f t="shared" ref="O2012:P2012" si="1736">(O2002)</f>
        <v>7713.7451544477326</v>
      </c>
      <c r="P2012" s="101">
        <f t="shared" si="1736"/>
        <v>2711.1023160930067</v>
      </c>
      <c r="Q2012" s="101">
        <f>(Q2002)</f>
        <v>1.0027295815401152</v>
      </c>
      <c r="R2012" s="43"/>
      <c r="S2012" s="43"/>
      <c r="T2012" s="62">
        <f t="shared" ref="T2012:T2020" si="1737">(O1982)</f>
        <v>0.20216451922106213</v>
      </c>
      <c r="U2012" s="62">
        <f t="shared" si="1733"/>
        <v>9.2153547730137342E-2</v>
      </c>
      <c r="V2012" s="62">
        <f t="shared" si="1734"/>
        <v>6.0912650154114276E-2</v>
      </c>
      <c r="W2012" s="43"/>
      <c r="X2012" s="43"/>
      <c r="Y2012" s="74">
        <f>((J2012-O2011)^2 + (K2012-P2011)^2 + (L2012-Q2011)^2) * T2012</f>
        <v>1893884.9444253698</v>
      </c>
      <c r="Z2012" s="74">
        <f>((J2012 -O2012)^2 + (K2012 - P2012)^2 + (L2012 - Q2012)^2) * U2012</f>
        <v>1278664.1056361345</v>
      </c>
      <c r="AA2012" s="75">
        <f>((J2012 -O2013)^2 + (K2012 - P2013)^2 + (L2012 - Q2013)^2) * V2012</f>
        <v>1039571.3653884182</v>
      </c>
      <c r="AB2012" s="76">
        <f t="shared" ref="AB2012:AB2020" si="1738">SUM(Y2012:AA2012)</f>
        <v>4212120.4154499229</v>
      </c>
      <c r="AC2012" s="43"/>
      <c r="AD2012" s="134" t="s">
        <v>287</v>
      </c>
      <c r="AE2012" s="124">
        <f>(AE2010-AE2011)</f>
        <v>-25.745311200618744</v>
      </c>
      <c r="AF2012" s="42"/>
    </row>
    <row r="2013" spans="9:32" ht="16.5" thickTop="1" thickBot="1" x14ac:dyDescent="0.3">
      <c r="I2013" s="43"/>
      <c r="J2013" s="100">
        <f t="shared" ref="J2013:L2013" si="1739">(J1891)</f>
        <v>5000</v>
      </c>
      <c r="K2013" s="100">
        <f t="shared" si="1739"/>
        <v>2000</v>
      </c>
      <c r="L2013" s="100">
        <f t="shared" si="1739"/>
        <v>1</v>
      </c>
      <c r="M2013" s="43"/>
      <c r="N2013" s="134" t="s">
        <v>77</v>
      </c>
      <c r="O2013" s="101">
        <f t="shared" ref="O2013:Q2013" si="1740">(O2003)</f>
        <v>1.2748774468406825</v>
      </c>
      <c r="P2013" s="101">
        <f t="shared" si="1740"/>
        <v>1962.3152315036514</v>
      </c>
      <c r="Q2013" s="101">
        <f t="shared" si="1740"/>
        <v>1.0626824360674403</v>
      </c>
      <c r="R2013" s="43"/>
      <c r="S2013" s="43"/>
      <c r="T2013" s="62">
        <f t="shared" si="1737"/>
        <v>0.22266345184486372</v>
      </c>
      <c r="U2013" s="62">
        <f t="shared" si="1733"/>
        <v>0.16131027645111562</v>
      </c>
      <c r="V2013" s="62">
        <f t="shared" si="1734"/>
        <v>1.6000532313903044E-2</v>
      </c>
      <c r="W2013" s="43"/>
      <c r="X2013" s="43"/>
      <c r="Y2013" s="74">
        <f>((J2013 - O2011)^2 + (K2013 - P2011)^2 + (L2013 -Q2011)^2) * T2013</f>
        <v>1491545.7335514142</v>
      </c>
      <c r="Z2013" s="74">
        <f>((J2013 -O2012)^2 + (K2013 - P2012)^2 + (L2013 - Q2012)^2) * U2013</f>
        <v>1269524.6622921033</v>
      </c>
      <c r="AA2013" s="75">
        <f>((J2013 -O2013)^2 + (K2013 - P2013)^2 + (L2013 - Q2013)^2) * V2013</f>
        <v>399832.06976285158</v>
      </c>
      <c r="AB2013" s="76">
        <f t="shared" si="1738"/>
        <v>3160902.4656063691</v>
      </c>
      <c r="AC2013" s="43"/>
      <c r="AD2013" s="43"/>
      <c r="AE2013" s="43"/>
      <c r="AF2013" s="43"/>
    </row>
    <row r="2014" spans="9:32" ht="16.5" thickTop="1" thickBot="1" x14ac:dyDescent="0.3">
      <c r="I2014" s="43"/>
      <c r="J2014" s="100">
        <f t="shared" ref="J2014:L2014" si="1741">(J1892)</f>
        <v>2000</v>
      </c>
      <c r="K2014" s="100">
        <f t="shared" si="1741"/>
        <v>1000</v>
      </c>
      <c r="L2014" s="100">
        <f t="shared" si="1741"/>
        <v>1</v>
      </c>
      <c r="M2014" s="43"/>
      <c r="N2014" s="43"/>
      <c r="O2014" s="55"/>
      <c r="P2014" s="55"/>
      <c r="Q2014" s="55"/>
      <c r="R2014" s="43"/>
      <c r="S2014" s="43"/>
      <c r="T2014" s="62">
        <f t="shared" si="1737"/>
        <v>0.36953026597622091</v>
      </c>
      <c r="U2014" s="62">
        <f t="shared" si="1733"/>
        <v>2.2703639435432688E-3</v>
      </c>
      <c r="V2014" s="62">
        <f t="shared" si="1734"/>
        <v>0.11865382995827062</v>
      </c>
      <c r="W2014" s="43"/>
      <c r="X2014" s="43"/>
      <c r="Y2014" s="74">
        <f>((J2014-O2011)^2 + (K2014-P2011)^2 + (L2014-Q2011)^2) * T2014</f>
        <v>1030413.3320193589</v>
      </c>
      <c r="Z2014" s="74">
        <f>((J2014 -O2012)^2 + (K2014 - P2012)^2 + (L2014 - Q2012)^2) * U2014</f>
        <v>80767.640657617565</v>
      </c>
      <c r="AA2014" s="75">
        <f>((J2014 -O2013)^2 + (K2014 - P2013)^2 + (L2014 - Q2013)^2) * V2014</f>
        <v>583889.88777444267</v>
      </c>
      <c r="AB2014" s="76">
        <f t="shared" si="1738"/>
        <v>1695070.8604514189</v>
      </c>
      <c r="AC2014" s="43"/>
      <c r="AD2014" s="43"/>
      <c r="AE2014" s="43"/>
      <c r="AF2014" s="43"/>
    </row>
    <row r="2015" spans="9:32" ht="16.5" thickTop="1" thickBot="1" x14ac:dyDescent="0.3">
      <c r="I2015" s="43"/>
      <c r="J2015" s="100">
        <f t="shared" ref="J2015:L2015" si="1742">(J1893)</f>
        <v>500</v>
      </c>
      <c r="K2015" s="100">
        <f t="shared" si="1742"/>
        <v>2000</v>
      </c>
      <c r="L2015" s="100">
        <f t="shared" si="1742"/>
        <v>1</v>
      </c>
      <c r="M2015" s="43"/>
      <c r="N2015" s="43"/>
      <c r="O2015" s="55"/>
      <c r="P2015" s="55"/>
      <c r="Q2015" s="55"/>
      <c r="R2015" s="43"/>
      <c r="S2015" s="43"/>
      <c r="T2015" s="62">
        <f t="shared" si="1737"/>
        <v>4.095747858070259E-4</v>
      </c>
      <c r="U2015" s="62">
        <f t="shared" si="1733"/>
        <v>2.1550812861468354E-5</v>
      </c>
      <c r="V2015" s="62">
        <f t="shared" si="1734"/>
        <v>0.95085854751777932</v>
      </c>
      <c r="W2015" s="43"/>
      <c r="X2015" s="43"/>
      <c r="Y2015" s="74">
        <f>((J2015 - O2011)^2 + (K2015 -P2011)^2 + (L2015 - Q2011)^2) * T2015</f>
        <v>4936.4901496956554</v>
      </c>
      <c r="Z2015" s="74">
        <f>((J2015 -O2012)^2 + (K2015 - P2012)^2 + (L2015 - Q2012)^2) * U2015</f>
        <v>1132.3612917331125</v>
      </c>
      <c r="AA2015" s="75">
        <f>((J2015 -O2013)^2 + (K2015 - P2013)^2 + (L2015 - Q2013)^AA2547) * V2015</f>
        <v>237855.25900990295</v>
      </c>
      <c r="AB2015" s="76">
        <f t="shared" si="1738"/>
        <v>243924.11045133171</v>
      </c>
      <c r="AC2015" s="43"/>
      <c r="AD2015" s="152" t="s">
        <v>84</v>
      </c>
      <c r="AE2015" s="153"/>
      <c r="AF2015" s="154"/>
    </row>
    <row r="2016" spans="9:32" ht="16.5" thickTop="1" thickBot="1" x14ac:dyDescent="0.3">
      <c r="I2016" s="43"/>
      <c r="J2016" s="100">
        <f t="shared" ref="J2016:L2016" si="1743">(J1894)</f>
        <v>8000</v>
      </c>
      <c r="K2016" s="100">
        <f t="shared" si="1743"/>
        <v>2000</v>
      </c>
      <c r="L2016" s="100">
        <f t="shared" si="1743"/>
        <v>1</v>
      </c>
      <c r="M2016" s="43"/>
      <c r="N2016" s="43"/>
      <c r="O2016" s="55"/>
      <c r="P2016" s="55"/>
      <c r="Q2016" s="55"/>
      <c r="R2016" s="43"/>
      <c r="S2016" s="43"/>
      <c r="T2016" s="62">
        <f t="shared" si="1737"/>
        <v>4.9346026806627061E-4</v>
      </c>
      <c r="U2016" s="62">
        <f t="shared" si="1733"/>
        <v>0.93874332243925274</v>
      </c>
      <c r="V2016" s="62">
        <f t="shared" si="1734"/>
        <v>7.9180839601622707E-5</v>
      </c>
      <c r="W2016" s="43"/>
      <c r="X2016" s="43"/>
      <c r="Y2016" s="74">
        <f>((J2016-O2011)^2 + (K2016-P2011)^2 + (L2016-Q2011)^2) * T2016</f>
        <v>12647.030934079108</v>
      </c>
      <c r="Z2016" s="74">
        <f>((J2016 -O2012)^2 + (K2016 - P2012)^2 + (L2016 - Q2012)^2) * U2016</f>
        <v>551613.4059126022</v>
      </c>
      <c r="AA2016" s="75">
        <f>((J2016 -O2013)^2 + (K2016 - P2013)^2 + (L2016 - Q2013)^2) * V2016</f>
        <v>5066.0711776607159</v>
      </c>
      <c r="AB2016" s="76">
        <f t="shared" si="1738"/>
        <v>569326.50802434201</v>
      </c>
      <c r="AC2016" s="43"/>
      <c r="AD2016" s="152" t="s">
        <v>85</v>
      </c>
      <c r="AE2016" s="153"/>
      <c r="AF2016" s="154"/>
    </row>
    <row r="2017" spans="9:32" ht="16.5" thickTop="1" thickBot="1" x14ac:dyDescent="0.3">
      <c r="I2017" s="43"/>
      <c r="J2017" s="100">
        <f t="shared" ref="J2017:L2017" si="1744">(J1895)</f>
        <v>3000</v>
      </c>
      <c r="K2017" s="100">
        <f t="shared" si="1744"/>
        <v>2000</v>
      </c>
      <c r="L2017" s="100">
        <f t="shared" si="1744"/>
        <v>2</v>
      </c>
      <c r="M2017" s="43"/>
      <c r="N2017" s="43"/>
      <c r="O2017" s="55"/>
      <c r="P2017" s="55"/>
      <c r="Q2017" s="55"/>
      <c r="R2017" s="43"/>
      <c r="S2017" s="43"/>
      <c r="T2017" s="62">
        <f t="shared" si="1737"/>
        <v>0.37503697225231608</v>
      </c>
      <c r="U2017" s="62">
        <f t="shared" si="1733"/>
        <v>1.2078440759043234E-2</v>
      </c>
      <c r="V2017" s="62">
        <f t="shared" si="1734"/>
        <v>7.7114744939844382E-2</v>
      </c>
      <c r="W2017" s="43"/>
      <c r="X2017" s="43"/>
      <c r="Y2017" s="74">
        <f>((J2017 - O2011)^2 + (K2017 - P2011)^2 + (L2017 - Q2011)^2) * T2017</f>
        <v>1529491.6405205592</v>
      </c>
      <c r="Z2017" s="74">
        <f>((J2017 -O2012)^2 + (K2017 - P2012)^2 + (L2017 - Q2012)^2) * U2017</f>
        <v>274483.30157966528</v>
      </c>
      <c r="AA2017" s="75">
        <f>((J2017 -O2013)^2 + (K2017 - P2013)^2 + (L2017 - Q2013)^2) * V2017</f>
        <v>693552.54032044089</v>
      </c>
      <c r="AB2017" s="76">
        <f t="shared" si="1738"/>
        <v>2497527.4824206652</v>
      </c>
      <c r="AC2017" s="43"/>
      <c r="AD2017" s="43"/>
      <c r="AE2017" s="43"/>
      <c r="AF2017" s="43"/>
    </row>
    <row r="2018" spans="9:32" ht="16.5" thickTop="1" thickBot="1" x14ac:dyDescent="0.3">
      <c r="I2018" s="43"/>
      <c r="J2018" s="100">
        <f t="shared" ref="J2018:L2018" si="1745">(J1896)</f>
        <v>7000</v>
      </c>
      <c r="K2018" s="100">
        <f t="shared" si="1745"/>
        <v>3000</v>
      </c>
      <c r="L2018" s="100">
        <f t="shared" si="1745"/>
        <v>1</v>
      </c>
      <c r="M2018" s="43"/>
      <c r="N2018" s="43"/>
      <c r="O2018" s="55"/>
      <c r="P2018" s="55"/>
      <c r="Q2018" s="55"/>
      <c r="R2018" s="43"/>
      <c r="S2018" s="43"/>
      <c r="T2018" s="62">
        <f t="shared" si="1737"/>
        <v>6.5560710973967687E-4</v>
      </c>
      <c r="U2018" s="62">
        <f t="shared" si="1733"/>
        <v>0.92734893685144204</v>
      </c>
      <c r="V2018" s="62">
        <f t="shared" si="1734"/>
        <v>1.3008750953832663E-4</v>
      </c>
      <c r="W2018" s="43"/>
      <c r="X2018" s="43"/>
      <c r="Y2018" s="74">
        <f>((J2018-O2011)^2 + (K2018-P2011)^2 + (L2018-Q2011)^2) * T2018</f>
        <v>14619.161298034953</v>
      </c>
      <c r="Z2018" s="74">
        <f>((J2018 -O2012)^2 + (K2018 - P2012)^2 + (L2018 - Q2012)^2) * U2018</f>
        <v>549819.63658267073</v>
      </c>
      <c r="AA2018" s="75">
        <f>((J2018 -O2013)^2 + (K2018 - P2013)^2 + (L2018 - Q2013)^2) * V2018</f>
        <v>6512.0432280812956</v>
      </c>
      <c r="AB2018" s="76">
        <f t="shared" si="1738"/>
        <v>570950.84110878699</v>
      </c>
      <c r="AC2018" s="43"/>
      <c r="AD2018" s="43"/>
      <c r="AE2018" s="43"/>
      <c r="AF2018" s="43"/>
    </row>
    <row r="2019" spans="9:32" ht="16.5" thickTop="1" thickBot="1" x14ac:dyDescent="0.3">
      <c r="I2019" s="43"/>
      <c r="J2019" s="100">
        <f t="shared" ref="J2019:L2019" si="1746">(J1897)</f>
        <v>7000</v>
      </c>
      <c r="K2019" s="100">
        <f t="shared" si="1746"/>
        <v>2000</v>
      </c>
      <c r="L2019" s="100">
        <f t="shared" si="1746"/>
        <v>1</v>
      </c>
      <c r="M2019" s="43"/>
      <c r="N2019" s="43"/>
      <c r="O2019" s="55"/>
      <c r="P2019" s="55"/>
      <c r="Q2019" s="55"/>
      <c r="R2019" s="43"/>
      <c r="S2019" s="43"/>
      <c r="T2019" s="62">
        <f t="shared" si="1737"/>
        <v>2.9488923471636392E-3</v>
      </c>
      <c r="U2019" s="62">
        <f t="shared" si="1733"/>
        <v>0.85839531046630546</v>
      </c>
      <c r="V2019" s="62">
        <f t="shared" si="1734"/>
        <v>3.686415477540201E-4</v>
      </c>
      <c r="W2019" s="43"/>
      <c r="X2019" s="43"/>
      <c r="Y2019" s="74">
        <f>((J2019 - O2011)^2 + (K2019 - P2011)^2 + (L2019 - Q2011)^2) * T2019</f>
        <v>51072.076515521047</v>
      </c>
      <c r="Z2019" s="74">
        <f>((J2019 -O2012)^2 + (K2019 - P2012)^2 + (L2019 - Q2012)^2) * U2019</f>
        <v>871355.9203553471</v>
      </c>
      <c r="AA2019" s="75">
        <f>((J2019 -O2013)^2 + (K2019 - P2013)^2 + (L2019 - Q2013)^2) * V2019</f>
        <v>18057.38034468289</v>
      </c>
      <c r="AB2019" s="76">
        <f t="shared" si="1738"/>
        <v>940485.37721555098</v>
      </c>
      <c r="AC2019" s="43"/>
      <c r="AD2019" s="155" t="s">
        <v>86</v>
      </c>
      <c r="AE2019" s="155"/>
      <c r="AF2019" s="43"/>
    </row>
    <row r="2020" spans="9:32" ht="16.5" thickTop="1" thickBot="1" x14ac:dyDescent="0.3">
      <c r="I2020" s="43"/>
      <c r="J2020" s="100">
        <f t="shared" ref="J2020:L2020" si="1747">(J1898)</f>
        <v>10000</v>
      </c>
      <c r="K2020" s="100">
        <f t="shared" si="1747"/>
        <v>2000</v>
      </c>
      <c r="L2020" s="100">
        <f t="shared" si="1747"/>
        <v>1</v>
      </c>
      <c r="M2020" s="43"/>
      <c r="N2020" s="43"/>
      <c r="O2020" s="55"/>
      <c r="P2020" s="55"/>
      <c r="Q2020" s="55"/>
      <c r="R2020" s="43"/>
      <c r="S2020" s="43"/>
      <c r="T2020" s="62">
        <f t="shared" si="1737"/>
        <v>1.0204525551660432E-2</v>
      </c>
      <c r="U2020" s="62">
        <f t="shared" si="1733"/>
        <v>0.72289157170675411</v>
      </c>
      <c r="V2020" s="62">
        <f t="shared" si="1734"/>
        <v>2.3767812154582521E-3</v>
      </c>
      <c r="W2020" s="43"/>
      <c r="X2020" s="43"/>
      <c r="Y2020" s="74">
        <f>((J2020-O2011)^2 + (K2020-P2011)^2 + (L2020-Q2011)^2) * T2020</f>
        <v>492365.24445030169</v>
      </c>
      <c r="Z2020" s="74">
        <f t="shared" ref="Z2020" si="1748">((J2020 -O2021)^2 + (K2020 - P2021)^2 + (L2020 - Q2021)^2) * U2020</f>
        <v>75180724.180393994</v>
      </c>
      <c r="AA2020" s="75">
        <f>((J2020 -O2013)^2 + (K2020 - P2013)^2 + (L2020 - Q2013)^2) * V2020</f>
        <v>237620.89868912078</v>
      </c>
      <c r="AB2020" s="76">
        <f t="shared" si="1738"/>
        <v>75910710.323533416</v>
      </c>
      <c r="AC2020" s="43"/>
      <c r="AD2020" s="155"/>
      <c r="AE2020" s="155"/>
      <c r="AF2020" s="43"/>
    </row>
    <row r="2021" spans="9:32" ht="16.5" thickTop="1" thickBot="1" x14ac:dyDescent="0.3">
      <c r="I2021" s="43"/>
      <c r="J2021" s="43"/>
      <c r="K2021" s="43"/>
      <c r="L2021" s="43"/>
      <c r="M2021" s="43"/>
      <c r="N2021" s="43"/>
      <c r="O2021" s="43"/>
      <c r="P2021" s="43"/>
      <c r="Q2021" s="43"/>
      <c r="R2021" s="43"/>
      <c r="S2021" s="43"/>
      <c r="T2021" s="43"/>
      <c r="U2021" s="43"/>
      <c r="V2021" s="43"/>
      <c r="W2021" s="43"/>
      <c r="X2021" s="43"/>
      <c r="Y2021" s="43"/>
      <c r="Z2021" s="43"/>
      <c r="AA2021" s="72" t="s">
        <v>55</v>
      </c>
      <c r="AB2021" s="73">
        <f>SUM(AB2011:AB2020)</f>
        <v>94283943.940817744</v>
      </c>
      <c r="AC2021" s="43"/>
      <c r="AD2021" s="155"/>
      <c r="AE2021" s="155"/>
      <c r="AF2021" s="43"/>
    </row>
    <row r="2022" spans="9:32" ht="15.75" thickTop="1" x14ac:dyDescent="0.25">
      <c r="I2022" s="43"/>
      <c r="J2022" s="43"/>
      <c r="K2022" s="43"/>
      <c r="L2022" s="43"/>
      <c r="M2022" s="156" t="s">
        <v>78</v>
      </c>
      <c r="N2022" s="157"/>
      <c r="O2022" s="157"/>
      <c r="P2022" s="157"/>
      <c r="Q2022" s="157"/>
      <c r="R2022" s="157"/>
      <c r="S2022" s="157"/>
      <c r="T2022" s="158"/>
      <c r="U2022" s="43"/>
      <c r="V2022" s="43"/>
      <c r="W2022" s="43"/>
      <c r="X2022" s="43"/>
      <c r="Y2022" s="43"/>
      <c r="Z2022" s="43"/>
      <c r="AA2022" s="43"/>
      <c r="AB2022" s="43"/>
      <c r="AC2022" s="43"/>
      <c r="AD2022" s="162" t="s">
        <v>87</v>
      </c>
      <c r="AE2022" s="162"/>
      <c r="AF2022" s="43"/>
    </row>
    <row r="2023" spans="9:32" ht="15.75" thickBot="1" x14ac:dyDescent="0.3">
      <c r="I2023" s="43"/>
      <c r="J2023" s="43"/>
      <c r="K2023" s="43"/>
      <c r="L2023" s="43"/>
      <c r="M2023" s="159"/>
      <c r="N2023" s="160"/>
      <c r="O2023" s="160"/>
      <c r="P2023" s="160"/>
      <c r="Q2023" s="160"/>
      <c r="R2023" s="160"/>
      <c r="S2023" s="160"/>
      <c r="T2023" s="161"/>
      <c r="U2023" s="43"/>
      <c r="V2023" s="43"/>
      <c r="W2023" s="43"/>
      <c r="X2023" s="43"/>
      <c r="Y2023" s="43"/>
      <c r="Z2023" s="43"/>
      <c r="AA2023" s="43"/>
      <c r="AB2023" s="43"/>
      <c r="AC2023" s="43"/>
      <c r="AD2023" s="155" t="s">
        <v>88</v>
      </c>
      <c r="AE2023" s="155"/>
      <c r="AF2023" s="43"/>
    </row>
    <row r="2024" spans="9:32" ht="15.75" thickTop="1" x14ac:dyDescent="0.25"/>
    <row r="2027" spans="9:32" x14ac:dyDescent="0.25">
      <c r="I2027" s="83" t="s">
        <v>251</v>
      </c>
      <c r="J2027" s="83"/>
      <c r="K2027" s="78"/>
      <c r="L2027" s="78"/>
      <c r="M2027" s="78"/>
      <c r="N2027" s="78"/>
      <c r="O2027" s="78"/>
      <c r="P2027" s="78"/>
      <c r="Q2027" s="78"/>
      <c r="R2027" s="78"/>
      <c r="S2027" s="78"/>
      <c r="T2027" s="78"/>
      <c r="U2027" s="78"/>
      <c r="V2027" s="78"/>
      <c r="W2027" s="78"/>
      <c r="X2027" s="78"/>
      <c r="Y2027" s="78"/>
      <c r="Z2027" s="78"/>
      <c r="AA2027" s="78"/>
    </row>
    <row r="2028" spans="9:32" x14ac:dyDescent="0.25">
      <c r="I2028" s="83" t="s">
        <v>79</v>
      </c>
      <c r="J2028" s="83"/>
      <c r="K2028" s="78"/>
      <c r="L2028" s="78"/>
      <c r="M2028" s="78"/>
      <c r="N2028" s="78"/>
      <c r="O2028" s="78"/>
      <c r="P2028" s="78"/>
      <c r="Q2028" s="78"/>
      <c r="R2028" s="78"/>
      <c r="S2028" s="78"/>
      <c r="T2028" s="78"/>
      <c r="U2028" s="78"/>
      <c r="V2028" s="78"/>
      <c r="W2028" s="78"/>
      <c r="X2028" s="78"/>
      <c r="Y2028" s="78"/>
      <c r="Z2028" s="78"/>
      <c r="AA2028" s="78"/>
    </row>
    <row r="2029" spans="9:32" x14ac:dyDescent="0.25">
      <c r="I2029" s="115" t="s">
        <v>288</v>
      </c>
      <c r="J2029" s="78"/>
      <c r="K2029" s="78"/>
      <c r="L2029" s="78"/>
      <c r="M2029" s="78"/>
      <c r="N2029" s="78"/>
      <c r="O2029" s="78"/>
      <c r="P2029" s="78"/>
      <c r="Q2029" s="78"/>
      <c r="R2029" s="78"/>
      <c r="S2029" s="78"/>
      <c r="T2029" s="78"/>
      <c r="U2029" s="78"/>
      <c r="V2029" s="78"/>
      <c r="W2029" s="78"/>
      <c r="X2029" s="78"/>
      <c r="Y2029" s="78"/>
      <c r="Z2029" s="78"/>
      <c r="AA2029" s="78"/>
    </row>
    <row r="2030" spans="9:32" x14ac:dyDescent="0.25">
      <c r="I2030" s="78"/>
      <c r="J2030" s="78"/>
      <c r="K2030" s="78"/>
      <c r="L2030" s="78"/>
      <c r="M2030" s="78"/>
      <c r="N2030" s="78"/>
      <c r="O2030" s="78"/>
      <c r="P2030" s="78"/>
      <c r="Q2030" s="78"/>
      <c r="R2030" s="78"/>
      <c r="S2030" s="78"/>
      <c r="T2030" s="78"/>
      <c r="U2030" s="78"/>
      <c r="V2030" s="78"/>
      <c r="W2030" s="78"/>
      <c r="X2030" s="78"/>
      <c r="Y2030" s="78"/>
      <c r="Z2030" s="78"/>
      <c r="AA2030" s="78"/>
    </row>
    <row r="2031" spans="9:32" x14ac:dyDescent="0.25">
      <c r="I2031" s="78"/>
      <c r="J2031" s="172" t="s">
        <v>47</v>
      </c>
      <c r="K2031" s="173"/>
      <c r="L2031" s="174"/>
      <c r="M2031" s="78"/>
      <c r="N2031" s="78"/>
      <c r="O2031" s="172" t="s">
        <v>72</v>
      </c>
      <c r="P2031" s="173"/>
      <c r="Q2031" s="174"/>
      <c r="R2031" s="78"/>
      <c r="S2031" s="78"/>
      <c r="T2031" s="172" t="s">
        <v>90</v>
      </c>
      <c r="U2031" s="173"/>
      <c r="V2031" s="174"/>
      <c r="W2031" s="88"/>
      <c r="X2031" s="78"/>
      <c r="Y2031" s="172" t="s">
        <v>92</v>
      </c>
      <c r="Z2031" s="173"/>
      <c r="AA2031" s="174"/>
    </row>
    <row r="2032" spans="9:32" x14ac:dyDescent="0.25">
      <c r="I2032" s="78"/>
      <c r="J2032" s="89" t="s">
        <v>48</v>
      </c>
      <c r="K2032" s="89" t="s">
        <v>49</v>
      </c>
      <c r="L2032" s="89" t="s">
        <v>50</v>
      </c>
      <c r="M2032" s="78"/>
      <c r="N2032" s="78"/>
      <c r="O2032" s="79"/>
      <c r="P2032" s="79"/>
      <c r="Q2032" s="79"/>
      <c r="R2032" s="78"/>
      <c r="S2032" s="78"/>
      <c r="T2032" s="136" t="s">
        <v>75</v>
      </c>
      <c r="U2032" s="136" t="s">
        <v>76</v>
      </c>
      <c r="V2032" s="136" t="s">
        <v>77</v>
      </c>
      <c r="W2032" s="136" t="s">
        <v>91</v>
      </c>
      <c r="X2032" s="78"/>
      <c r="Y2032" s="136" t="s">
        <v>93</v>
      </c>
      <c r="Z2032" s="136" t="s">
        <v>94</v>
      </c>
      <c r="AA2032" s="136" t="s">
        <v>95</v>
      </c>
    </row>
    <row r="2033" spans="9:27" x14ac:dyDescent="0.25">
      <c r="I2033" s="78"/>
      <c r="J2033" s="79">
        <f>(J1961)</f>
        <v>8000</v>
      </c>
      <c r="K2033" s="79">
        <f t="shared" ref="K2033:L2033" si="1749">(K1961)</f>
        <v>5000</v>
      </c>
      <c r="L2033" s="79">
        <f t="shared" si="1749"/>
        <v>1</v>
      </c>
      <c r="M2033" s="78"/>
      <c r="N2033" s="78"/>
      <c r="O2033" s="116">
        <f>(O2011)</f>
        <v>3344.8960499235163</v>
      </c>
      <c r="P2033" s="116">
        <f t="shared" ref="P2033:Q2033" si="1750">(P2011)</f>
        <v>10.204634686700947</v>
      </c>
      <c r="Q2033" s="116">
        <f t="shared" si="1750"/>
        <v>0.15369598985393662</v>
      </c>
      <c r="R2033" s="78"/>
      <c r="S2033" s="78"/>
      <c r="T2033" s="117">
        <f>((J2033-O2033)^2 + (K2033-P2033)^2 + (L2033-Q2033)^2) ^ (-1/(2-1))</f>
        <v>2.1473949892676917E-8</v>
      </c>
      <c r="U2033" s="117">
        <f>((J2033-O2034)^2 + (K2033-P2034)^2 + (L2033-Q2034)^2) ^ (-1/(2-1))</f>
        <v>1.8793479499434202E-7</v>
      </c>
      <c r="V2033" s="117">
        <f>((J2033-O2035)^2 + (K2033-P2035)^2 + (L2033-Q2035)^2) ^ (-1/(2-1))</f>
        <v>1.3659871217421223E-8</v>
      </c>
      <c r="W2033" s="117">
        <f>SUM(T2033:V2033)</f>
        <v>2.2306861610444018E-7</v>
      </c>
      <c r="X2033" s="78"/>
      <c r="Y2033" s="122">
        <f>(T2033/W2033)</f>
        <v>9.6266118774067558E-2</v>
      </c>
      <c r="Z2033" s="122">
        <f>(U2033/W2033)</f>
        <v>0.84249769544610176</v>
      </c>
      <c r="AA2033" s="123">
        <f>(V2033/W2033)</f>
        <v>6.1236185779830657E-2</v>
      </c>
    </row>
    <row r="2034" spans="9:27" x14ac:dyDescent="0.25">
      <c r="I2034" s="78"/>
      <c r="J2034" s="79">
        <f t="shared" ref="J2034:L2034" si="1751">(J1962)</f>
        <v>4000</v>
      </c>
      <c r="K2034" s="79">
        <f t="shared" si="1751"/>
        <v>3000</v>
      </c>
      <c r="L2034" s="79">
        <f t="shared" si="1751"/>
        <v>1</v>
      </c>
      <c r="M2034" s="78"/>
      <c r="N2034" s="78"/>
      <c r="O2034" s="116">
        <f t="shared" ref="O2034:Q2034" si="1752">(O2012)</f>
        <v>7713.7451544477326</v>
      </c>
      <c r="P2034" s="116">
        <f t="shared" si="1752"/>
        <v>2711.1023160930067</v>
      </c>
      <c r="Q2034" s="116">
        <f t="shared" si="1752"/>
        <v>1.0027295815401152</v>
      </c>
      <c r="R2034" s="78"/>
      <c r="S2034" s="78"/>
      <c r="T2034" s="117">
        <f>((J2034-O2033)^2 + (K2034-P2033)^2 + (L2034-Q2033)^2) ^ (-1/(2-1))</f>
        <v>1.0674593502426388E-7</v>
      </c>
      <c r="U2034" s="117">
        <f>((J2034-O2034)^2 + (K2034-P2034)^2 + (L2034-Q2034)^2) ^ (-1/(2-1))</f>
        <v>7.2070176463028972E-8</v>
      </c>
      <c r="V2034" s="117">
        <f>((J2034-O2035)^2 + (K2034-P2035)^2 + (L2034-Q2035)^2) ^ (-1/(2-1))</f>
        <v>5.8594005358502056E-8</v>
      </c>
      <c r="W2034" s="117">
        <f t="shared" ref="W2034:W2042" si="1753">SUM(T2034:V2034)</f>
        <v>2.3741011684579491E-7</v>
      </c>
      <c r="X2034" s="78"/>
      <c r="Y2034" s="122">
        <f t="shared" ref="Y2034:Y2042" si="1754">(T2034/W2034)</f>
        <v>0.44962673218175708</v>
      </c>
      <c r="Z2034" s="122">
        <f t="shared" ref="Z2034:Z2042" si="1755">(U2034/W2034)</f>
        <v>0.30356826162484368</v>
      </c>
      <c r="AA2034" s="123">
        <f t="shared" ref="AA2034:AA2042" si="1756">(V2034/W2034)</f>
        <v>0.24680500619339926</v>
      </c>
    </row>
    <row r="2035" spans="9:27" x14ac:dyDescent="0.25">
      <c r="I2035" s="78"/>
      <c r="J2035" s="79">
        <f t="shared" ref="J2035:L2035" si="1757">(J1963)</f>
        <v>5000</v>
      </c>
      <c r="K2035" s="79">
        <f t="shared" si="1757"/>
        <v>2000</v>
      </c>
      <c r="L2035" s="79">
        <f t="shared" si="1757"/>
        <v>1</v>
      </c>
      <c r="M2035" s="78"/>
      <c r="N2035" s="78"/>
      <c r="O2035" s="116">
        <f t="shared" ref="O2035:Q2035" si="1758">(O2013)</f>
        <v>1.2748774468406825</v>
      </c>
      <c r="P2035" s="116">
        <f t="shared" si="1758"/>
        <v>1962.3152315036514</v>
      </c>
      <c r="Q2035" s="116">
        <f t="shared" si="1758"/>
        <v>1.0626824360674403</v>
      </c>
      <c r="R2035" s="78"/>
      <c r="S2035" s="78"/>
      <c r="T2035" s="117">
        <f>((J2035-O2033)^2 + (K2035-P2033)^2 + (L2035-Q2033)^2) ^ (-1/(2-1))</f>
        <v>1.4928369062790686E-7</v>
      </c>
      <c r="U2035" s="117">
        <f>((J2035-O2034)^2 + (K2035-P2034)^2 + (L2035-Q2034)^2) ^ (-1/(2-1))</f>
        <v>1.2706352325591917E-7</v>
      </c>
      <c r="V2035" s="117">
        <f>((J2035-O2035)^2 + (K2035-P2035)^2 + (L2035-Q2035)^2) ^ (-1/(2-1))</f>
        <v>4.0018131420506814E-8</v>
      </c>
      <c r="W2035" s="117">
        <f t="shared" si="1753"/>
        <v>3.1636534530433282E-7</v>
      </c>
      <c r="X2035" s="78"/>
      <c r="Y2035" s="122">
        <f t="shared" si="1754"/>
        <v>0.47187118577826842</v>
      </c>
      <c r="Z2035" s="122">
        <f t="shared" si="1755"/>
        <v>0.40163540394630876</v>
      </c>
      <c r="AA2035" s="123">
        <f t="shared" si="1756"/>
        <v>0.12649341027542291</v>
      </c>
    </row>
    <row r="2036" spans="9:27" x14ac:dyDescent="0.25">
      <c r="I2036" s="78"/>
      <c r="J2036" s="79">
        <f t="shared" ref="J2036:L2036" si="1759">(J1964)</f>
        <v>2000</v>
      </c>
      <c r="K2036" s="79">
        <f t="shared" si="1759"/>
        <v>1000</v>
      </c>
      <c r="L2036" s="79">
        <f t="shared" si="1759"/>
        <v>1</v>
      </c>
      <c r="M2036" s="78"/>
      <c r="N2036" s="78"/>
      <c r="O2036" s="81"/>
      <c r="P2036" s="81"/>
      <c r="Q2036" s="81"/>
      <c r="R2036" s="78"/>
      <c r="S2036" s="78"/>
      <c r="T2036" s="117">
        <f>((J2036-O2033)^2 + (K2036-P2033)^2 + (L2036-Q2033)^2) ^ (-1/(2-1))</f>
        <v>3.5862333540660979E-7</v>
      </c>
      <c r="U2036" s="117">
        <f>((J2036-O2034)^2 + (K2036-P2034)^2 + (L2036-Q2034)^2) ^ (-1/(2-1))</f>
        <v>2.8109821273195013E-8</v>
      </c>
      <c r="V2036" s="117">
        <f>((J2036-O2035)^2 + (K2036-P2035)^2 + (L2036-Q2035)^2) ^ (-1/(2-1))</f>
        <v>2.0321268177897736E-7</v>
      </c>
      <c r="W2036" s="117">
        <f t="shared" si="1753"/>
        <v>5.8994583845878216E-7</v>
      </c>
      <c r="X2036" s="78"/>
      <c r="Y2036" s="122">
        <f t="shared" si="1754"/>
        <v>0.60789196571587611</v>
      </c>
      <c r="Z2036" s="122">
        <f t="shared" si="1755"/>
        <v>4.764813893192496E-2</v>
      </c>
      <c r="AA2036" s="123">
        <f t="shared" si="1756"/>
        <v>0.34445989535219895</v>
      </c>
    </row>
    <row r="2037" spans="9:27" x14ac:dyDescent="0.25">
      <c r="I2037" s="78"/>
      <c r="J2037" s="79">
        <f t="shared" ref="J2037:L2037" si="1760">(J1965)</f>
        <v>500</v>
      </c>
      <c r="K2037" s="79">
        <f t="shared" si="1760"/>
        <v>2000</v>
      </c>
      <c r="L2037" s="79">
        <f t="shared" si="1760"/>
        <v>1</v>
      </c>
      <c r="M2037" s="78"/>
      <c r="N2037" s="78"/>
      <c r="O2037" s="78"/>
      <c r="P2037" s="78"/>
      <c r="Q2037" s="78"/>
      <c r="R2037" s="78"/>
      <c r="S2037" s="78"/>
      <c r="T2037" s="117">
        <f>((J2037-O2033)^2 + (K2037-P2033)^2 + (L2037-Q2033)^2) ^ (-1/(2-1))</f>
        <v>8.2968824688585075E-8</v>
      </c>
      <c r="U2037" s="117">
        <f>((J2037-O2034)^2 + (K2037-P2034)^2 + (L2037-Q2034)^2) ^ (-1/(2-1))</f>
        <v>1.9031746332907758E-8</v>
      </c>
      <c r="V2037" s="117">
        <f>((J2037-O2035)^2 + (K2037-P2035)^2 + (L2037-Q2035)^2) ^ (-1/(2-1))</f>
        <v>3.9976510830212152E-6</v>
      </c>
      <c r="W2037" s="117">
        <f t="shared" si="1753"/>
        <v>4.0996516540427083E-6</v>
      </c>
      <c r="X2037" s="78"/>
      <c r="Y2037" s="122">
        <f t="shared" si="1754"/>
        <v>2.0238018175707362E-2</v>
      </c>
      <c r="Z2037" s="122">
        <f t="shared" si="1755"/>
        <v>4.6422837691930136E-3</v>
      </c>
      <c r="AA2037" s="123">
        <f t="shared" si="1756"/>
        <v>0.97511969805509957</v>
      </c>
    </row>
    <row r="2038" spans="9:27" x14ac:dyDescent="0.25">
      <c r="I2038" s="78"/>
      <c r="J2038" s="79">
        <f t="shared" ref="J2038:L2038" si="1761">(J1966)</f>
        <v>8000</v>
      </c>
      <c r="K2038" s="79">
        <f t="shared" si="1761"/>
        <v>2000</v>
      </c>
      <c r="L2038" s="79">
        <f t="shared" si="1761"/>
        <v>1</v>
      </c>
      <c r="M2038" s="78"/>
      <c r="N2038" s="78"/>
      <c r="O2038" s="78"/>
      <c r="P2038" s="78"/>
      <c r="Q2038" s="78"/>
      <c r="R2038" s="78"/>
      <c r="S2038" s="78"/>
      <c r="T2038" s="117">
        <f>((J2038-O2033)^2 + (K2038-P2033)^2 + (L2038-Q2033)^2) ^ (-1/(2-1))</f>
        <v>3.9017874680497242E-8</v>
      </c>
      <c r="U2038" s="117">
        <f>((J2038-O2034)^2 + (K2038-P2034)^2 + (L2038-Q2034)^2) ^ (-1/(2-1))</f>
        <v>1.7018138289916534E-6</v>
      </c>
      <c r="V2038" s="117">
        <f>((J2038-O2035)^2 + (K2038-P2035)^2 + (L2038-Q2035)^2) ^ (-1/(2-1))</f>
        <v>1.5629634252036874E-8</v>
      </c>
      <c r="W2038" s="117">
        <f t="shared" si="1753"/>
        <v>1.7564613379241874E-6</v>
      </c>
      <c r="X2038" s="78"/>
      <c r="Y2038" s="122">
        <f t="shared" si="1754"/>
        <v>2.2213910342375746E-2</v>
      </c>
      <c r="Z2038" s="122">
        <f t="shared" si="1755"/>
        <v>0.96888772456721584</v>
      </c>
      <c r="AA2038" s="123">
        <f t="shared" si="1756"/>
        <v>8.8983650904085453E-3</v>
      </c>
    </row>
    <row r="2039" spans="9:27" x14ac:dyDescent="0.25">
      <c r="I2039" s="78"/>
      <c r="J2039" s="79">
        <f t="shared" ref="J2039:L2039" si="1762">(J1967)</f>
        <v>3000</v>
      </c>
      <c r="K2039" s="79">
        <f t="shared" si="1762"/>
        <v>2000</v>
      </c>
      <c r="L2039" s="79">
        <f t="shared" si="1762"/>
        <v>2</v>
      </c>
      <c r="M2039" s="78"/>
      <c r="N2039" s="78"/>
      <c r="O2039" s="78"/>
      <c r="P2039" s="78"/>
      <c r="Q2039" s="78"/>
      <c r="R2039" s="78"/>
      <c r="S2039" s="78"/>
      <c r="T2039" s="117">
        <f>((J2039-O2033)^2 + (K2039-P2033)^2 + (L2039-Q2033)^2) ^ (-1/(2-1))</f>
        <v>2.452036757289324E-7</v>
      </c>
      <c r="U2039" s="117">
        <f>((J2039-O2034)^2 + (K2039-P2034)^2 + (L2039-Q2034)^2) ^ (-1/(2-1))</f>
        <v>4.4004282553915653E-8</v>
      </c>
      <c r="V2039" s="117">
        <f>((J2039-O2035)^2 + (K2039-P2035)^2 + (L2039-Q2035)^2) ^ (-1/(2-1))</f>
        <v>1.1118803617129741E-7</v>
      </c>
      <c r="W2039" s="117">
        <f t="shared" si="1753"/>
        <v>4.0039599445414549E-7</v>
      </c>
      <c r="X2039" s="78"/>
      <c r="Y2039" s="122">
        <f t="shared" si="1754"/>
        <v>0.61240291892334064</v>
      </c>
      <c r="Z2039" s="122">
        <f t="shared" si="1755"/>
        <v>0.10990190502256673</v>
      </c>
      <c r="AA2039" s="123">
        <f t="shared" si="1756"/>
        <v>0.27769517605409255</v>
      </c>
    </row>
    <row r="2040" spans="9:27" x14ac:dyDescent="0.25">
      <c r="I2040" s="78"/>
      <c r="J2040" s="79">
        <f t="shared" ref="J2040:L2040" si="1763">(J1968)</f>
        <v>7000</v>
      </c>
      <c r="K2040" s="79">
        <f t="shared" si="1763"/>
        <v>3000</v>
      </c>
      <c r="L2040" s="79">
        <f t="shared" si="1763"/>
        <v>1</v>
      </c>
      <c r="M2040" s="78"/>
      <c r="N2040" s="78"/>
      <c r="O2040" s="78"/>
      <c r="P2040" s="78"/>
      <c r="Q2040" s="78"/>
      <c r="R2040" s="78"/>
      <c r="S2040" s="78"/>
      <c r="T2040" s="117">
        <f>((J2040-O2033)^2 + (K2040-P2033)^2 + (L2040-Q2033)^2) ^ (-1/(2-1))</f>
        <v>4.4845740215466461E-8</v>
      </c>
      <c r="U2040" s="117">
        <f>((J2040-O2034)^2 + (K2040-P2034)^2 + (L2040-Q2034)^2) ^ (-1/(2-1))</f>
        <v>1.6866420825113731E-6</v>
      </c>
      <c r="V2040" s="117">
        <f>((J2040-O2035)^2 + (K2040-P2035)^2 + (L2040-Q2035)^2) ^ (-1/(2-1))</f>
        <v>1.9976450552011389E-8</v>
      </c>
      <c r="W2040" s="117">
        <f t="shared" si="1753"/>
        <v>1.7514642732788508E-6</v>
      </c>
      <c r="X2040" s="78"/>
      <c r="Y2040" s="122">
        <f t="shared" si="1754"/>
        <v>2.5604713096152643E-2</v>
      </c>
      <c r="Z2040" s="122">
        <f t="shared" si="1755"/>
        <v>0.96298971565881475</v>
      </c>
      <c r="AA2040" s="123">
        <f t="shared" si="1756"/>
        <v>1.140557124503272E-2</v>
      </c>
    </row>
    <row r="2041" spans="9:27" x14ac:dyDescent="0.25">
      <c r="I2041" s="78"/>
      <c r="J2041" s="79">
        <f t="shared" ref="J2041:L2041" si="1764">(J1969)</f>
        <v>7000</v>
      </c>
      <c r="K2041" s="79">
        <f t="shared" si="1764"/>
        <v>2000</v>
      </c>
      <c r="L2041" s="79">
        <f t="shared" si="1764"/>
        <v>1</v>
      </c>
      <c r="M2041" s="78"/>
      <c r="N2041" s="78"/>
      <c r="O2041" s="78"/>
      <c r="P2041" s="78"/>
      <c r="Q2041" s="78"/>
      <c r="R2041" s="78"/>
      <c r="S2041" s="78"/>
      <c r="T2041" s="117">
        <f>((J2041-O2033)^2 + (K2041-P2033)^2 + (L2041-Q2033)^2) ^ (-1/(2-1))</f>
        <v>5.7739816908902398E-8</v>
      </c>
      <c r="U2041" s="117">
        <f>((J2041-O2034)^2 + (K2041-P2034)^2 + (L2041-Q2034)^2) ^ (-1/(2-1))</f>
        <v>9.8512592892723313E-7</v>
      </c>
      <c r="V2041" s="117">
        <f>((J2041-O2035)^2 + (K2041-P2035)^2 + (L2041-Q2035)^2) ^ (-1/(2-1))</f>
        <v>2.041500708947347E-8</v>
      </c>
      <c r="W2041" s="117">
        <f t="shared" si="1753"/>
        <v>1.0632807529256091E-6</v>
      </c>
      <c r="X2041" s="78"/>
      <c r="Y2041" s="122">
        <f t="shared" si="1754"/>
        <v>5.43034534858566E-2</v>
      </c>
      <c r="Z2041" s="122">
        <f t="shared" si="1755"/>
        <v>0.92649653087076622</v>
      </c>
      <c r="AA2041" s="123">
        <f t="shared" si="1756"/>
        <v>1.9200015643377095E-2</v>
      </c>
    </row>
    <row r="2042" spans="9:27" x14ac:dyDescent="0.25">
      <c r="I2042" s="78"/>
      <c r="J2042" s="79">
        <f t="shared" ref="J2042:L2042" si="1765">(J1970)</f>
        <v>10000</v>
      </c>
      <c r="K2042" s="79">
        <f t="shared" si="1765"/>
        <v>2000</v>
      </c>
      <c r="L2042" s="79">
        <f t="shared" si="1765"/>
        <v>1</v>
      </c>
      <c r="M2042" s="78"/>
      <c r="N2042" s="78"/>
      <c r="O2042" s="78"/>
      <c r="P2042" s="78"/>
      <c r="Q2042" s="78"/>
      <c r="R2042" s="78"/>
      <c r="S2042" s="78"/>
      <c r="T2042" s="117">
        <f>((J2042-O2033)^2 + (K2042-P2033)^2 + (L2042-Q2033)^2) ^ (-1/(2-1))</f>
        <v>2.0725519655745024E-8</v>
      </c>
      <c r="U2042" s="117">
        <f>((J2042-O2034)^2 + (K2042-P2034)^2 + (L2042-Q2034)^2) ^ (-1/(2-1))</f>
        <v>1.744400732717626E-7</v>
      </c>
      <c r="V2042" s="117">
        <f>((J2042-O2035)^2 + (K2042-P2035)^2 + (L2042-Q2035)^2) ^ (-1/(2-1))</f>
        <v>1.0002408157574527E-8</v>
      </c>
      <c r="W2042" s="117">
        <f t="shared" si="1753"/>
        <v>2.0516800108508216E-7</v>
      </c>
      <c r="X2042" s="78"/>
      <c r="Y2042" s="122">
        <f t="shared" si="1754"/>
        <v>0.10101731042917483</v>
      </c>
      <c r="Z2042" s="122">
        <f t="shared" si="1755"/>
        <v>0.85023040800316207</v>
      </c>
      <c r="AA2042" s="123">
        <f t="shared" si="1756"/>
        <v>4.8752281567663064E-2</v>
      </c>
    </row>
    <row r="2043" spans="9:27" x14ac:dyDescent="0.25">
      <c r="I2043" s="78"/>
      <c r="J2043" s="78"/>
      <c r="K2043" s="78"/>
      <c r="L2043" s="78"/>
      <c r="M2043" s="78"/>
      <c r="N2043" s="78"/>
      <c r="O2043" s="78"/>
      <c r="P2043" s="78"/>
      <c r="Q2043" s="78"/>
      <c r="R2043" s="78"/>
      <c r="S2043" s="78"/>
      <c r="T2043" s="78"/>
      <c r="U2043" s="78"/>
      <c r="V2043" s="78"/>
      <c r="W2043" s="78"/>
      <c r="X2043" s="78"/>
      <c r="Y2043" s="78"/>
      <c r="Z2043" s="78"/>
      <c r="AA2043" s="78"/>
    </row>
    <row r="2044" spans="9:27" x14ac:dyDescent="0.25">
      <c r="I2044" s="78"/>
      <c r="J2044" s="78"/>
      <c r="K2044" s="78"/>
      <c r="L2044" s="78"/>
      <c r="M2044" s="78"/>
      <c r="N2044" s="175" t="s">
        <v>109</v>
      </c>
      <c r="O2044" s="176"/>
      <c r="P2044" s="176"/>
      <c r="Q2044" s="176"/>
      <c r="R2044" s="176"/>
      <c r="S2044" s="177"/>
      <c r="T2044" s="78"/>
      <c r="U2044" s="78"/>
      <c r="V2044" s="78"/>
      <c r="W2044" s="78"/>
      <c r="X2044" s="78"/>
      <c r="Y2044" s="78"/>
      <c r="Z2044" s="78"/>
      <c r="AA2044" s="78"/>
    </row>
    <row r="2045" spans="9:27" x14ac:dyDescent="0.25">
      <c r="I2045" s="78"/>
      <c r="J2045" s="78"/>
      <c r="K2045" s="78"/>
      <c r="L2045" s="78"/>
      <c r="M2045" s="78"/>
      <c r="N2045" s="178"/>
      <c r="O2045" s="179"/>
      <c r="P2045" s="179"/>
      <c r="Q2045" s="179"/>
      <c r="R2045" s="179"/>
      <c r="S2045" s="180"/>
      <c r="T2045" s="78"/>
      <c r="U2045" s="78"/>
      <c r="V2045" s="78"/>
      <c r="W2045" s="78"/>
      <c r="X2045" s="78"/>
      <c r="Y2045" s="78"/>
      <c r="Z2045" s="78"/>
      <c r="AA2045" s="78"/>
    </row>
    <row r="2049" spans="9:37" x14ac:dyDescent="0.25">
      <c r="I2049" s="118" t="s">
        <v>252</v>
      </c>
      <c r="J2049" s="90"/>
      <c r="K2049" s="90"/>
      <c r="L2049" s="90"/>
      <c r="M2049" s="90"/>
      <c r="N2049" s="90"/>
      <c r="O2049" s="90"/>
      <c r="P2049" s="90"/>
      <c r="Q2049" s="90"/>
      <c r="R2049" s="90"/>
      <c r="S2049" s="90"/>
      <c r="T2049" s="90"/>
      <c r="U2049" s="90"/>
      <c r="V2049" s="90"/>
      <c r="W2049" s="90"/>
      <c r="X2049" s="90"/>
      <c r="Y2049" s="90"/>
      <c r="Z2049" s="90"/>
      <c r="AA2049" s="90"/>
      <c r="AB2049" s="90"/>
      <c r="AC2049" s="90"/>
      <c r="AD2049" s="90"/>
      <c r="AE2049" s="90"/>
      <c r="AF2049" s="90"/>
      <c r="AG2049" s="90"/>
      <c r="AH2049" s="90"/>
      <c r="AI2049" s="90"/>
      <c r="AJ2049" s="90"/>
      <c r="AK2049" s="90"/>
    </row>
    <row r="2050" spans="9:37" x14ac:dyDescent="0.25">
      <c r="I2050" s="118" t="s">
        <v>288</v>
      </c>
      <c r="J2050" s="90"/>
      <c r="K2050" s="90"/>
      <c r="L2050" s="90"/>
      <c r="M2050" s="90"/>
      <c r="N2050" s="90"/>
      <c r="O2050" s="90"/>
      <c r="P2050" s="90"/>
      <c r="Q2050" s="90"/>
      <c r="R2050" s="90"/>
      <c r="S2050" s="90"/>
      <c r="T2050" s="90"/>
      <c r="U2050" s="90"/>
      <c r="V2050" s="90"/>
      <c r="W2050" s="90"/>
      <c r="X2050" s="90"/>
      <c r="Y2050" s="90"/>
      <c r="Z2050" s="90"/>
      <c r="AA2050" s="90"/>
      <c r="AB2050" s="90"/>
      <c r="AC2050" s="90"/>
      <c r="AD2050" s="90"/>
      <c r="AE2050" s="90"/>
      <c r="AF2050" s="90"/>
      <c r="AG2050" s="90"/>
      <c r="AH2050" s="90"/>
      <c r="AI2050" s="90"/>
      <c r="AJ2050" s="90"/>
      <c r="AK2050" s="90"/>
    </row>
    <row r="2051" spans="9:37" x14ac:dyDescent="0.25">
      <c r="I2051" s="90"/>
      <c r="J2051" s="181" t="s">
        <v>92</v>
      </c>
      <c r="K2051" s="182"/>
      <c r="L2051" s="183"/>
      <c r="M2051" s="90"/>
      <c r="N2051" s="91"/>
      <c r="O2051" s="163" t="s">
        <v>97</v>
      </c>
      <c r="P2051" s="164"/>
      <c r="Q2051" s="165"/>
      <c r="R2051" s="90"/>
      <c r="S2051" s="90"/>
      <c r="T2051" s="163" t="s">
        <v>47</v>
      </c>
      <c r="U2051" s="164"/>
      <c r="V2051" s="165"/>
      <c r="W2051" s="90"/>
      <c r="X2051" s="91"/>
      <c r="Y2051" s="163" t="s">
        <v>98</v>
      </c>
      <c r="Z2051" s="164"/>
      <c r="AA2051" s="165"/>
      <c r="AB2051" s="90"/>
      <c r="AC2051" s="91"/>
      <c r="AD2051" s="163" t="s">
        <v>98</v>
      </c>
      <c r="AE2051" s="164"/>
      <c r="AF2051" s="165"/>
      <c r="AG2051" s="90"/>
      <c r="AH2051" s="135"/>
      <c r="AI2051" s="163" t="s">
        <v>98</v>
      </c>
      <c r="AJ2051" s="164"/>
      <c r="AK2051" s="165"/>
    </row>
    <row r="2052" spans="9:37" x14ac:dyDescent="0.25">
      <c r="I2052" s="90"/>
      <c r="J2052" s="135" t="s">
        <v>257</v>
      </c>
      <c r="K2052" s="135" t="s">
        <v>258</v>
      </c>
      <c r="L2052" s="135" t="s">
        <v>259</v>
      </c>
      <c r="M2052" s="90"/>
      <c r="N2052" s="91"/>
      <c r="O2052" s="133" t="s">
        <v>38</v>
      </c>
      <c r="P2052" s="133" t="s">
        <v>39</v>
      </c>
      <c r="Q2052" s="133" t="s">
        <v>41</v>
      </c>
      <c r="R2052" s="90"/>
      <c r="S2052" s="90"/>
      <c r="T2052" s="106" t="s">
        <v>48</v>
      </c>
      <c r="U2052" s="106" t="s">
        <v>49</v>
      </c>
      <c r="V2052" s="106" t="s">
        <v>50</v>
      </c>
      <c r="W2052" s="90"/>
      <c r="X2052" s="133" t="s">
        <v>38</v>
      </c>
      <c r="Y2052" s="133" t="s">
        <v>99</v>
      </c>
      <c r="Z2052" s="133" t="s">
        <v>102</v>
      </c>
      <c r="AA2052" s="133" t="s">
        <v>103</v>
      </c>
      <c r="AB2052" s="90"/>
      <c r="AC2052" s="106" t="s">
        <v>39</v>
      </c>
      <c r="AD2052" s="106" t="s">
        <v>104</v>
      </c>
      <c r="AE2052" s="106" t="s">
        <v>100</v>
      </c>
      <c r="AF2052" s="106" t="s">
        <v>105</v>
      </c>
      <c r="AG2052" s="90"/>
      <c r="AH2052" s="106" t="s">
        <v>41</v>
      </c>
      <c r="AI2052" s="106" t="s">
        <v>106</v>
      </c>
      <c r="AJ2052" s="106" t="s">
        <v>107</v>
      </c>
      <c r="AK2052" s="106" t="s">
        <v>101</v>
      </c>
    </row>
    <row r="2053" spans="9:37" x14ac:dyDescent="0.25">
      <c r="I2053" s="90"/>
      <c r="J2053" s="94">
        <f>(Y2033)</f>
        <v>9.6266118774067558E-2</v>
      </c>
      <c r="K2053" s="94">
        <f t="shared" ref="K2053:K2062" si="1766">(Z2033)</f>
        <v>0.84249769544610176</v>
      </c>
      <c r="L2053" s="94">
        <f>(AA2033)</f>
        <v>6.1236185779830657E-2</v>
      </c>
      <c r="M2053" s="98"/>
      <c r="N2053" s="91"/>
      <c r="O2053" s="95">
        <f>(J2053^2)</f>
        <v>9.2671656238228831E-3</v>
      </c>
      <c r="P2053" s="95">
        <f t="shared" ref="P2053:P2062" si="1767">(K2053^2)</f>
        <v>0.70980236683199238</v>
      </c>
      <c r="Q2053" s="95">
        <f t="shared" ref="Q2053:Q2062" si="1768">(L2053^2)</f>
        <v>3.7498704488619344E-3</v>
      </c>
      <c r="R2053" s="90"/>
      <c r="S2053" s="90"/>
      <c r="T2053" s="93">
        <f>(J2033)</f>
        <v>8000</v>
      </c>
      <c r="U2053" s="93">
        <f t="shared" ref="U2053:U2062" si="1769">(K2033)</f>
        <v>5000</v>
      </c>
      <c r="V2053" s="93">
        <f t="shared" ref="V2053:V2062" si="1770">(L2033)</f>
        <v>1</v>
      </c>
      <c r="W2053" s="90"/>
      <c r="X2053" s="95">
        <f>(O2053)</f>
        <v>9.2671656238228831E-3</v>
      </c>
      <c r="Y2053" s="96">
        <f>(X2053*T2053)</f>
        <v>74.137324990583068</v>
      </c>
      <c r="Z2053" s="96">
        <f>(X2053*U2053)</f>
        <v>46.335828119114417</v>
      </c>
      <c r="AA2053" s="96">
        <f>(X2053*V2053)</f>
        <v>9.2671656238228831E-3</v>
      </c>
      <c r="AB2053" s="90"/>
      <c r="AC2053" s="94">
        <f>(P2053)</f>
        <v>0.70980236683199238</v>
      </c>
      <c r="AD2053" s="97">
        <f>(AC2053*T2053)</f>
        <v>5678.4189346559388</v>
      </c>
      <c r="AE2053" s="97">
        <f>(AC2053*U2053)</f>
        <v>3549.0118341599618</v>
      </c>
      <c r="AF2053" s="97">
        <f>(AC2053*V2053)</f>
        <v>0.70980236683199238</v>
      </c>
      <c r="AG2053" s="90"/>
      <c r="AH2053" s="95">
        <f>(Q2053)</f>
        <v>3.7498704488619344E-3</v>
      </c>
      <c r="AI2053" s="95">
        <f>(AH2053*T2053)</f>
        <v>29.998963590895475</v>
      </c>
      <c r="AJ2053" s="95">
        <f>(AH2053*U2053)</f>
        <v>18.749352244309673</v>
      </c>
      <c r="AK2053" s="95">
        <f>(V2053*AH2053)</f>
        <v>3.7498704488619344E-3</v>
      </c>
    </row>
    <row r="2054" spans="9:37" x14ac:dyDescent="0.25">
      <c r="I2054" s="90"/>
      <c r="J2054" s="94">
        <f t="shared" ref="J2054:J2062" si="1771">(Y2034)</f>
        <v>0.44962673218175708</v>
      </c>
      <c r="K2054" s="94">
        <f t="shared" si="1766"/>
        <v>0.30356826162484368</v>
      </c>
      <c r="L2054" s="94">
        <f t="shared" ref="L2054:L2062" si="1772">(AA2034)</f>
        <v>0.24680500619339926</v>
      </c>
      <c r="M2054" s="98"/>
      <c r="N2054" s="91"/>
      <c r="O2054" s="95">
        <f t="shared" ref="O2054:O2062" si="1773">(J2054^2)</f>
        <v>0.2021641982924455</v>
      </c>
      <c r="P2054" s="95">
        <f t="shared" si="1767"/>
        <v>9.2153689465929542E-2</v>
      </c>
      <c r="Q2054" s="95">
        <f t="shared" si="1768"/>
        <v>6.0912711082123851E-2</v>
      </c>
      <c r="R2054" s="90"/>
      <c r="S2054" s="90"/>
      <c r="T2054" s="93">
        <f t="shared" ref="T2054:T2062" si="1774">(J2034)</f>
        <v>4000</v>
      </c>
      <c r="U2054" s="93">
        <f t="shared" si="1769"/>
        <v>3000</v>
      </c>
      <c r="V2054" s="93">
        <f t="shared" si="1770"/>
        <v>1</v>
      </c>
      <c r="W2054" s="90"/>
      <c r="X2054" s="95">
        <f t="shared" ref="X2054:X2062" si="1775">(O2054)</f>
        <v>0.2021641982924455</v>
      </c>
      <c r="Y2054" s="96">
        <f t="shared" ref="Y2054:Y2062" si="1776">(X2054*T2054)</f>
        <v>808.65679316978196</v>
      </c>
      <c r="Z2054" s="96">
        <f t="shared" ref="Z2054:Z2062" si="1777">(X2054*U2054)</f>
        <v>606.4925948773365</v>
      </c>
      <c r="AA2054" s="96">
        <f t="shared" ref="AA2054:AA2062" si="1778">(X2054*V2054)</f>
        <v>0.2021641982924455</v>
      </c>
      <c r="AB2054" s="90"/>
      <c r="AC2054" s="94">
        <f t="shared" ref="AC2054:AC2062" si="1779">(P2054)</f>
        <v>9.2153689465929542E-2</v>
      </c>
      <c r="AD2054" s="97">
        <f t="shared" ref="AD2054:AD2062" si="1780">(AC2054*T2054)</f>
        <v>368.61475786371818</v>
      </c>
      <c r="AE2054" s="97">
        <f t="shared" ref="AE2054:AE2062" si="1781">(AC2054*U2054)</f>
        <v>276.46106839778861</v>
      </c>
      <c r="AF2054" s="97">
        <f t="shared" ref="AF2054:AF2062" si="1782">(AC2054*V2054)</f>
        <v>9.2153689465929542E-2</v>
      </c>
      <c r="AG2054" s="90"/>
      <c r="AH2054" s="95">
        <f t="shared" ref="AH2054:AH2062" si="1783">(Q2054)</f>
        <v>6.0912711082123851E-2</v>
      </c>
      <c r="AI2054" s="95">
        <f t="shared" ref="AI2054:AI2062" si="1784">(AH2054*T2054)</f>
        <v>243.6508443284954</v>
      </c>
      <c r="AJ2054" s="95">
        <f t="shared" ref="AJ2054:AJ2061" si="1785">(AH2054*U2054)</f>
        <v>182.73813324637155</v>
      </c>
      <c r="AK2054" s="95">
        <f t="shared" ref="AK2054:AK2062" si="1786">(V2054*AH2054)</f>
        <v>6.0912711082123851E-2</v>
      </c>
    </row>
    <row r="2055" spans="9:37" x14ac:dyDescent="0.25">
      <c r="I2055" s="90"/>
      <c r="J2055" s="94">
        <f t="shared" si="1771"/>
        <v>0.47187118577826842</v>
      </c>
      <c r="K2055" s="94">
        <f t="shared" si="1766"/>
        <v>0.40163540394630876</v>
      </c>
      <c r="L2055" s="94">
        <f t="shared" si="1772"/>
        <v>0.12649341027542291</v>
      </c>
      <c r="M2055" s="98"/>
      <c r="N2055" s="91"/>
      <c r="O2055" s="95">
        <f t="shared" si="1773"/>
        <v>0.2226624159677891</v>
      </c>
      <c r="P2055" s="95">
        <f t="shared" si="1767"/>
        <v>0.16131099770311461</v>
      </c>
      <c r="Q2055" s="95">
        <f t="shared" si="1768"/>
        <v>1.6000582843106466E-2</v>
      </c>
      <c r="R2055" s="90"/>
      <c r="S2055" s="90"/>
      <c r="T2055" s="93">
        <f t="shared" si="1774"/>
        <v>5000</v>
      </c>
      <c r="U2055" s="93">
        <f t="shared" si="1769"/>
        <v>2000</v>
      </c>
      <c r="V2055" s="93">
        <f t="shared" si="1770"/>
        <v>1</v>
      </c>
      <c r="W2055" s="90"/>
      <c r="X2055" s="95">
        <f t="shared" si="1775"/>
        <v>0.2226624159677891</v>
      </c>
      <c r="Y2055" s="96">
        <f t="shared" si="1776"/>
        <v>1113.3120798389455</v>
      </c>
      <c r="Z2055" s="96">
        <f t="shared" si="1777"/>
        <v>445.32483193557817</v>
      </c>
      <c r="AA2055" s="96">
        <f t="shared" si="1778"/>
        <v>0.2226624159677891</v>
      </c>
      <c r="AB2055" s="90"/>
      <c r="AC2055" s="94">
        <f t="shared" si="1779"/>
        <v>0.16131099770311461</v>
      </c>
      <c r="AD2055" s="97">
        <f t="shared" si="1780"/>
        <v>806.55498851557297</v>
      </c>
      <c r="AE2055" s="97">
        <f t="shared" si="1781"/>
        <v>322.62199540622919</v>
      </c>
      <c r="AF2055" s="97">
        <f t="shared" si="1782"/>
        <v>0.16131099770311461</v>
      </c>
      <c r="AG2055" s="90"/>
      <c r="AH2055" s="95">
        <f t="shared" si="1783"/>
        <v>1.6000582843106466E-2</v>
      </c>
      <c r="AI2055" s="95">
        <f t="shared" si="1784"/>
        <v>80.002914215532329</v>
      </c>
      <c r="AJ2055" s="95">
        <f t="shared" si="1785"/>
        <v>32.001165686212929</v>
      </c>
      <c r="AK2055" s="95">
        <f t="shared" si="1786"/>
        <v>1.6000582843106466E-2</v>
      </c>
    </row>
    <row r="2056" spans="9:37" x14ac:dyDescent="0.25">
      <c r="I2056" s="90"/>
      <c r="J2056" s="94">
        <f t="shared" si="1771"/>
        <v>0.60789196571587611</v>
      </c>
      <c r="K2056" s="94">
        <f t="shared" si="1766"/>
        <v>4.764813893192496E-2</v>
      </c>
      <c r="L2056" s="94">
        <f t="shared" si="1772"/>
        <v>0.34445989535219895</v>
      </c>
      <c r="M2056" s="98"/>
      <c r="N2056" s="91"/>
      <c r="O2056" s="95">
        <f t="shared" si="1773"/>
        <v>0.36953264198191188</v>
      </c>
      <c r="P2056" s="95">
        <f t="shared" si="1767"/>
        <v>2.2703451436760229E-3</v>
      </c>
      <c r="Q2056" s="95">
        <f t="shared" si="1768"/>
        <v>0.11865261950604786</v>
      </c>
      <c r="R2056" s="90"/>
      <c r="S2056" s="90"/>
      <c r="T2056" s="93">
        <f t="shared" si="1774"/>
        <v>2000</v>
      </c>
      <c r="U2056" s="93">
        <f t="shared" si="1769"/>
        <v>1000</v>
      </c>
      <c r="V2056" s="93">
        <f t="shared" si="1770"/>
        <v>1</v>
      </c>
      <c r="W2056" s="90"/>
      <c r="X2056" s="95">
        <f t="shared" si="1775"/>
        <v>0.36953264198191188</v>
      </c>
      <c r="Y2056" s="96">
        <f t="shared" si="1776"/>
        <v>739.06528396382373</v>
      </c>
      <c r="Z2056" s="96">
        <f t="shared" si="1777"/>
        <v>369.53264198191187</v>
      </c>
      <c r="AA2056" s="96">
        <f t="shared" si="1778"/>
        <v>0.36953264198191188</v>
      </c>
      <c r="AB2056" s="90"/>
      <c r="AC2056" s="94">
        <f t="shared" si="1779"/>
        <v>2.2703451436760229E-3</v>
      </c>
      <c r="AD2056" s="97">
        <f t="shared" si="1780"/>
        <v>4.5406902873520458</v>
      </c>
      <c r="AE2056" s="97">
        <f t="shared" si="1781"/>
        <v>2.2703451436760229</v>
      </c>
      <c r="AF2056" s="97">
        <f t="shared" si="1782"/>
        <v>2.2703451436760229E-3</v>
      </c>
      <c r="AG2056" s="90"/>
      <c r="AH2056" s="95">
        <f t="shared" si="1783"/>
        <v>0.11865261950604786</v>
      </c>
      <c r="AI2056" s="95">
        <f t="shared" si="1784"/>
        <v>237.30523901209571</v>
      </c>
      <c r="AJ2056" s="95">
        <f t="shared" si="1785"/>
        <v>118.65261950604786</v>
      </c>
      <c r="AK2056" s="95">
        <f t="shared" si="1786"/>
        <v>0.11865261950604786</v>
      </c>
    </row>
    <row r="2057" spans="9:37" x14ac:dyDescent="0.25">
      <c r="I2057" s="90"/>
      <c r="J2057" s="94">
        <f t="shared" si="1771"/>
        <v>2.0238018175707362E-2</v>
      </c>
      <c r="K2057" s="94">
        <f t="shared" si="1766"/>
        <v>4.6422837691930136E-3</v>
      </c>
      <c r="L2057" s="94">
        <f t="shared" si="1772"/>
        <v>0.97511969805509957</v>
      </c>
      <c r="M2057" s="98"/>
      <c r="N2057" s="91"/>
      <c r="O2057" s="95">
        <f t="shared" si="1773"/>
        <v>4.0957737968026151E-4</v>
      </c>
      <c r="P2057" s="95">
        <f t="shared" si="1767"/>
        <v>2.1550798593712892E-5</v>
      </c>
      <c r="Q2057" s="95">
        <f t="shared" si="1768"/>
        <v>0.95085842553506861</v>
      </c>
      <c r="R2057" s="90"/>
      <c r="S2057" s="90"/>
      <c r="T2057" s="93">
        <f t="shared" si="1774"/>
        <v>500</v>
      </c>
      <c r="U2057" s="93">
        <f t="shared" si="1769"/>
        <v>2000</v>
      </c>
      <c r="V2057" s="93">
        <f t="shared" si="1770"/>
        <v>1</v>
      </c>
      <c r="W2057" s="90"/>
      <c r="X2057" s="95">
        <f t="shared" si="1775"/>
        <v>4.0957737968026151E-4</v>
      </c>
      <c r="Y2057" s="96">
        <f t="shared" si="1776"/>
        <v>0.20478868984013077</v>
      </c>
      <c r="Z2057" s="96">
        <f t="shared" si="1777"/>
        <v>0.81915475936052307</v>
      </c>
      <c r="AA2057" s="96">
        <f t="shared" si="1778"/>
        <v>4.0957737968026151E-4</v>
      </c>
      <c r="AB2057" s="90"/>
      <c r="AC2057" s="94">
        <f t="shared" si="1779"/>
        <v>2.1550798593712892E-5</v>
      </c>
      <c r="AD2057" s="97">
        <f t="shared" si="1780"/>
        <v>1.0775399296856445E-2</v>
      </c>
      <c r="AE2057" s="97">
        <f t="shared" si="1781"/>
        <v>4.3101597187425782E-2</v>
      </c>
      <c r="AF2057" s="97">
        <f t="shared" si="1782"/>
        <v>2.1550798593712892E-5</v>
      </c>
      <c r="AG2057" s="90"/>
      <c r="AH2057" s="95">
        <f t="shared" si="1783"/>
        <v>0.95085842553506861</v>
      </c>
      <c r="AI2057" s="95">
        <f t="shared" si="1784"/>
        <v>475.4292127675343</v>
      </c>
      <c r="AJ2057" s="95">
        <f t="shared" si="1785"/>
        <v>1901.7168510701372</v>
      </c>
      <c r="AK2057" s="95">
        <f t="shared" si="1786"/>
        <v>0.95085842553506861</v>
      </c>
    </row>
    <row r="2058" spans="9:37" x14ac:dyDescent="0.25">
      <c r="I2058" s="90"/>
      <c r="J2058" s="94">
        <f t="shared" si="1771"/>
        <v>2.2213910342375746E-2</v>
      </c>
      <c r="K2058" s="94">
        <f t="shared" si="1766"/>
        <v>0.96888772456721584</v>
      </c>
      <c r="L2058" s="94">
        <f t="shared" si="1772"/>
        <v>8.8983650904085453E-3</v>
      </c>
      <c r="M2058" s="98"/>
      <c r="N2058" s="91"/>
      <c r="O2058" s="95">
        <f t="shared" si="1773"/>
        <v>4.9345781269910809E-4</v>
      </c>
      <c r="P2058" s="95">
        <f t="shared" si="1767"/>
        <v>0.93874342281703704</v>
      </c>
      <c r="Q2058" s="95">
        <f t="shared" si="1768"/>
        <v>7.9180901282201483E-5</v>
      </c>
      <c r="R2058" s="90"/>
      <c r="S2058" s="90"/>
      <c r="T2058" s="93">
        <f t="shared" si="1774"/>
        <v>8000</v>
      </c>
      <c r="U2058" s="93">
        <f t="shared" si="1769"/>
        <v>2000</v>
      </c>
      <c r="V2058" s="93">
        <f t="shared" si="1770"/>
        <v>1</v>
      </c>
      <c r="W2058" s="90"/>
      <c r="X2058" s="95">
        <f t="shared" si="1775"/>
        <v>4.9345781269910809E-4</v>
      </c>
      <c r="Y2058" s="96">
        <f t="shared" si="1776"/>
        <v>3.9476625015928648</v>
      </c>
      <c r="Z2058" s="96">
        <f t="shared" si="1777"/>
        <v>0.9869156253982162</v>
      </c>
      <c r="AA2058" s="96">
        <f t="shared" si="1778"/>
        <v>4.9345781269910809E-4</v>
      </c>
      <c r="AB2058" s="90"/>
      <c r="AC2058" s="94">
        <f t="shared" si="1779"/>
        <v>0.93874342281703704</v>
      </c>
      <c r="AD2058" s="97">
        <f t="shared" si="1780"/>
        <v>7509.9473825362966</v>
      </c>
      <c r="AE2058" s="97">
        <f t="shared" si="1781"/>
        <v>1877.4868456340741</v>
      </c>
      <c r="AF2058" s="97">
        <f t="shared" si="1782"/>
        <v>0.93874342281703704</v>
      </c>
      <c r="AG2058" s="90"/>
      <c r="AH2058" s="95">
        <f t="shared" si="1783"/>
        <v>7.9180901282201483E-5</v>
      </c>
      <c r="AI2058" s="95">
        <f t="shared" si="1784"/>
        <v>0.63344721025761186</v>
      </c>
      <c r="AJ2058" s="95">
        <f t="shared" si="1785"/>
        <v>0.15836180256440296</v>
      </c>
      <c r="AK2058" s="95">
        <f t="shared" si="1786"/>
        <v>7.9180901282201483E-5</v>
      </c>
    </row>
    <row r="2059" spans="9:37" x14ac:dyDescent="0.25">
      <c r="I2059" s="90"/>
      <c r="J2059" s="94">
        <f t="shared" si="1771"/>
        <v>0.61240291892334064</v>
      </c>
      <c r="K2059" s="94">
        <f t="shared" si="1766"/>
        <v>0.10990190502256673</v>
      </c>
      <c r="L2059" s="94">
        <f t="shared" si="1772"/>
        <v>0.27769517605409255</v>
      </c>
      <c r="M2059" s="98"/>
      <c r="N2059" s="91"/>
      <c r="O2059" s="95">
        <f t="shared" si="1773"/>
        <v>0.37503733510582771</v>
      </c>
      <c r="P2059" s="95">
        <f t="shared" si="1767"/>
        <v>1.2078428727589279E-2</v>
      </c>
      <c r="Q2059" s="95">
        <f t="shared" si="1768"/>
        <v>7.7114610803713457E-2</v>
      </c>
      <c r="R2059" s="90"/>
      <c r="S2059" s="90"/>
      <c r="T2059" s="93">
        <f t="shared" si="1774"/>
        <v>3000</v>
      </c>
      <c r="U2059" s="93">
        <f t="shared" si="1769"/>
        <v>2000</v>
      </c>
      <c r="V2059" s="93">
        <f t="shared" si="1770"/>
        <v>2</v>
      </c>
      <c r="W2059" s="90"/>
      <c r="X2059" s="95">
        <f t="shared" si="1775"/>
        <v>0.37503733510582771</v>
      </c>
      <c r="Y2059" s="96">
        <f t="shared" si="1776"/>
        <v>1125.1120053174832</v>
      </c>
      <c r="Z2059" s="96">
        <f t="shared" si="1777"/>
        <v>750.07467021165542</v>
      </c>
      <c r="AA2059" s="96">
        <f t="shared" si="1778"/>
        <v>0.75007467021165541</v>
      </c>
      <c r="AB2059" s="90"/>
      <c r="AC2059" s="94">
        <f t="shared" si="1779"/>
        <v>1.2078428727589279E-2</v>
      </c>
      <c r="AD2059" s="97">
        <f t="shared" si="1780"/>
        <v>36.235286182767837</v>
      </c>
      <c r="AE2059" s="97">
        <f t="shared" si="1781"/>
        <v>24.156857455178557</v>
      </c>
      <c r="AF2059" s="97">
        <f t="shared" si="1782"/>
        <v>2.4156857455178558E-2</v>
      </c>
      <c r="AG2059" s="90"/>
      <c r="AH2059" s="95">
        <f t="shared" si="1783"/>
        <v>7.7114610803713457E-2</v>
      </c>
      <c r="AI2059" s="95">
        <f t="shared" si="1784"/>
        <v>231.34383241114037</v>
      </c>
      <c r="AJ2059" s="95">
        <f t="shared" si="1785"/>
        <v>154.22922160742692</v>
      </c>
      <c r="AK2059" s="95">
        <f t="shared" si="1786"/>
        <v>0.15422922160742691</v>
      </c>
    </row>
    <row r="2060" spans="9:37" x14ac:dyDescent="0.25">
      <c r="I2060" s="90"/>
      <c r="J2060" s="94">
        <f t="shared" si="1771"/>
        <v>2.5604713096152643E-2</v>
      </c>
      <c r="K2060" s="94">
        <f t="shared" si="1766"/>
        <v>0.96298971565881475</v>
      </c>
      <c r="L2060" s="94">
        <f t="shared" si="1772"/>
        <v>1.140557124503272E-2</v>
      </c>
      <c r="M2060" s="98"/>
      <c r="N2060" s="91"/>
      <c r="O2060" s="95">
        <f t="shared" si="1773"/>
        <v>6.5560133273629068E-4</v>
      </c>
      <c r="P2060" s="95">
        <f t="shared" si="1767"/>
        <v>0.92734919246464487</v>
      </c>
      <c r="Q2060" s="95">
        <f t="shared" si="1768"/>
        <v>1.3008705542551723E-4</v>
      </c>
      <c r="R2060" s="90"/>
      <c r="S2060" s="90"/>
      <c r="T2060" s="93">
        <f t="shared" si="1774"/>
        <v>7000</v>
      </c>
      <c r="U2060" s="93">
        <f t="shared" si="1769"/>
        <v>3000</v>
      </c>
      <c r="V2060" s="93">
        <f t="shared" si="1770"/>
        <v>1</v>
      </c>
      <c r="W2060" s="90"/>
      <c r="X2060" s="95">
        <f t="shared" si="1775"/>
        <v>6.5560133273629068E-4</v>
      </c>
      <c r="Y2060" s="96">
        <f t="shared" si="1776"/>
        <v>4.589209329154035</v>
      </c>
      <c r="Z2060" s="96">
        <f t="shared" si="1777"/>
        <v>1.9668039982088721</v>
      </c>
      <c r="AA2060" s="96">
        <f t="shared" si="1778"/>
        <v>6.5560133273629068E-4</v>
      </c>
      <c r="AB2060" s="90"/>
      <c r="AC2060" s="94">
        <f t="shared" si="1779"/>
        <v>0.92734919246464487</v>
      </c>
      <c r="AD2060" s="97">
        <f t="shared" si="1780"/>
        <v>6491.4443472525145</v>
      </c>
      <c r="AE2060" s="97">
        <f t="shared" si="1781"/>
        <v>2782.0475773939347</v>
      </c>
      <c r="AF2060" s="97">
        <f t="shared" si="1782"/>
        <v>0.92734919246464487</v>
      </c>
      <c r="AG2060" s="90"/>
      <c r="AH2060" s="95">
        <f t="shared" si="1783"/>
        <v>1.3008705542551723E-4</v>
      </c>
      <c r="AI2060" s="95">
        <f t="shared" si="1784"/>
        <v>0.91060938797862068</v>
      </c>
      <c r="AJ2060" s="95">
        <f t="shared" si="1785"/>
        <v>0.39026116627655172</v>
      </c>
      <c r="AK2060" s="95">
        <f t="shared" si="1786"/>
        <v>1.3008705542551723E-4</v>
      </c>
    </row>
    <row r="2061" spans="9:37" x14ac:dyDescent="0.25">
      <c r="I2061" s="90"/>
      <c r="J2061" s="94">
        <f t="shared" si="1771"/>
        <v>5.43034534858566E-2</v>
      </c>
      <c r="K2061" s="94">
        <f t="shared" si="1766"/>
        <v>0.92649653087076622</v>
      </c>
      <c r="L2061" s="94">
        <f t="shared" si="1772"/>
        <v>1.9200015643377095E-2</v>
      </c>
      <c r="M2061" s="98"/>
      <c r="N2061" s="91"/>
      <c r="O2061" s="95">
        <f t="shared" si="1773"/>
        <v>2.9488650604905914E-3</v>
      </c>
      <c r="P2061" s="95">
        <f t="shared" si="1767"/>
        <v>0.85839582171556472</v>
      </c>
      <c r="Q2061" s="95">
        <f t="shared" si="1768"/>
        <v>3.6864060070592515E-4</v>
      </c>
      <c r="R2061" s="90"/>
      <c r="S2061" s="90"/>
      <c r="T2061" s="93">
        <f t="shared" si="1774"/>
        <v>7000</v>
      </c>
      <c r="U2061" s="93">
        <f t="shared" si="1769"/>
        <v>2000</v>
      </c>
      <c r="V2061" s="93">
        <f t="shared" si="1770"/>
        <v>1</v>
      </c>
      <c r="W2061" s="90"/>
      <c r="X2061" s="95">
        <f t="shared" si="1775"/>
        <v>2.9488650604905914E-3</v>
      </c>
      <c r="Y2061" s="96">
        <f t="shared" si="1776"/>
        <v>20.64205542343414</v>
      </c>
      <c r="Z2061" s="96">
        <f t="shared" si="1777"/>
        <v>5.8977301209811825</v>
      </c>
      <c r="AA2061" s="96">
        <f t="shared" si="1778"/>
        <v>2.9488650604905914E-3</v>
      </c>
      <c r="AB2061" s="90"/>
      <c r="AC2061" s="94">
        <f t="shared" si="1779"/>
        <v>0.85839582171556472</v>
      </c>
      <c r="AD2061" s="97">
        <f t="shared" si="1780"/>
        <v>6008.7707520089534</v>
      </c>
      <c r="AE2061" s="97">
        <f t="shared" si="1781"/>
        <v>1716.7916434311294</v>
      </c>
      <c r="AF2061" s="97">
        <f t="shared" si="1782"/>
        <v>0.85839582171556472</v>
      </c>
      <c r="AG2061" s="90"/>
      <c r="AH2061" s="95">
        <f t="shared" si="1783"/>
        <v>3.6864060070592515E-4</v>
      </c>
      <c r="AI2061" s="95">
        <f t="shared" si="1784"/>
        <v>2.580484204941476</v>
      </c>
      <c r="AJ2061" s="95">
        <f t="shared" si="1785"/>
        <v>0.73728120141185027</v>
      </c>
      <c r="AK2061" s="95">
        <f t="shared" si="1786"/>
        <v>3.6864060070592515E-4</v>
      </c>
    </row>
    <row r="2062" spans="9:37" x14ac:dyDescent="0.25">
      <c r="I2062" s="90"/>
      <c r="J2062" s="94">
        <f t="shared" si="1771"/>
        <v>0.10101731042917483</v>
      </c>
      <c r="K2062" s="94">
        <f t="shared" si="1766"/>
        <v>0.85023040800316207</v>
      </c>
      <c r="L2062" s="94">
        <f t="shared" si="1772"/>
        <v>4.8752281567663064E-2</v>
      </c>
      <c r="M2062" s="98"/>
      <c r="N2062" s="91"/>
      <c r="O2062" s="95">
        <f t="shared" si="1773"/>
        <v>1.0204497006344274E-2</v>
      </c>
      <c r="P2062" s="95">
        <f t="shared" si="1767"/>
        <v>0.72289174669322342</v>
      </c>
      <c r="Q2062" s="95">
        <f t="shared" si="1768"/>
        <v>2.3767849580526995E-3</v>
      </c>
      <c r="R2062" s="90"/>
      <c r="S2062" s="90"/>
      <c r="T2062" s="93">
        <f t="shared" si="1774"/>
        <v>10000</v>
      </c>
      <c r="U2062" s="93">
        <f t="shared" si="1769"/>
        <v>2000</v>
      </c>
      <c r="V2062" s="93">
        <f t="shared" si="1770"/>
        <v>1</v>
      </c>
      <c r="W2062" s="90"/>
      <c r="X2062" s="95">
        <f t="shared" si="1775"/>
        <v>1.0204497006344274E-2</v>
      </c>
      <c r="Y2062" s="96">
        <f t="shared" si="1776"/>
        <v>102.04497006344273</v>
      </c>
      <c r="Z2062" s="96">
        <f t="shared" si="1777"/>
        <v>20.408994012688549</v>
      </c>
      <c r="AA2062" s="96">
        <f t="shared" si="1778"/>
        <v>1.0204497006344274E-2</v>
      </c>
      <c r="AB2062" s="90"/>
      <c r="AC2062" s="94">
        <f t="shared" si="1779"/>
        <v>0.72289174669322342</v>
      </c>
      <c r="AD2062" s="97">
        <f t="shared" si="1780"/>
        <v>7228.9174669322347</v>
      </c>
      <c r="AE2062" s="97">
        <f t="shared" si="1781"/>
        <v>1445.7834933864469</v>
      </c>
      <c r="AF2062" s="97">
        <f t="shared" si="1782"/>
        <v>0.72289174669322342</v>
      </c>
      <c r="AG2062" s="90"/>
      <c r="AH2062" s="95">
        <f t="shared" si="1783"/>
        <v>2.3767849580526995E-3</v>
      </c>
      <c r="AI2062" s="95">
        <f t="shared" si="1784"/>
        <v>23.767849580526995</v>
      </c>
      <c r="AJ2062" s="95">
        <f>(AH2062*U2062)</f>
        <v>4.7535699161053993</v>
      </c>
      <c r="AK2062" s="95">
        <f t="shared" si="1786"/>
        <v>2.3767849580526995E-3</v>
      </c>
    </row>
    <row r="2063" spans="9:37" x14ac:dyDescent="0.25">
      <c r="I2063" s="90"/>
      <c r="J2063" s="98"/>
      <c r="K2063" s="90"/>
      <c r="L2063" s="90"/>
      <c r="M2063" s="90"/>
      <c r="N2063" s="112" t="s">
        <v>55</v>
      </c>
      <c r="O2063" s="105">
        <f>SUM(O2053:O2062)</f>
        <v>1.1933757555637476</v>
      </c>
      <c r="P2063" s="105">
        <f t="shared" ref="P2063:Q2063" si="1787">SUM(P2053:P2062)</f>
        <v>4.4250175623613659</v>
      </c>
      <c r="Q2063" s="105">
        <f t="shared" si="1787"/>
        <v>1.2302435137343886</v>
      </c>
      <c r="R2063" s="90"/>
      <c r="S2063" s="90"/>
      <c r="T2063" s="90"/>
      <c r="U2063" s="90"/>
      <c r="V2063" s="90"/>
      <c r="W2063" s="90"/>
      <c r="X2063" s="133" t="s">
        <v>55</v>
      </c>
      <c r="Y2063" s="104">
        <f>SUM(Y2053:Y2062)</f>
        <v>3991.712173288081</v>
      </c>
      <c r="Z2063" s="104">
        <f t="shared" ref="Z2063" si="1788">SUM(Z2053:Z2062)</f>
        <v>2247.8401656422338</v>
      </c>
      <c r="AA2063" s="104">
        <f>SUM(AA2053:AA2062)</f>
        <v>1.5684130906695752</v>
      </c>
      <c r="AB2063" s="99"/>
      <c r="AC2063" s="133" t="s">
        <v>55</v>
      </c>
      <c r="AD2063" s="104">
        <f>SUM(AD2053:AD2062)</f>
        <v>34133.455381634645</v>
      </c>
      <c r="AE2063" s="104">
        <f t="shared" ref="AE2063:AF2063" si="1789">SUM(AE2053:AE2062)</f>
        <v>11996.674762005607</v>
      </c>
      <c r="AF2063" s="104">
        <f t="shared" si="1789"/>
        <v>4.4370959910889551</v>
      </c>
      <c r="AG2063" s="99"/>
      <c r="AH2063" s="133" t="s">
        <v>55</v>
      </c>
      <c r="AI2063" s="105">
        <f>SUM(AI2053:AI2062)</f>
        <v>1325.6233967093981</v>
      </c>
      <c r="AJ2063" s="105">
        <f t="shared" ref="AJ2063:AK2063" si="1790">SUM(AJ2053:AJ2062)</f>
        <v>2414.1268174468642</v>
      </c>
      <c r="AK2063" s="105">
        <f t="shared" si="1790"/>
        <v>1.3073581245381021</v>
      </c>
    </row>
    <row r="2067" spans="9:17" x14ac:dyDescent="0.25">
      <c r="I2067" s="113" t="s">
        <v>253</v>
      </c>
      <c r="J2067" s="107"/>
      <c r="K2067" s="107"/>
      <c r="L2067" s="107"/>
      <c r="M2067" s="107"/>
      <c r="N2067" s="107"/>
      <c r="O2067" s="107"/>
      <c r="P2067" s="107"/>
      <c r="Q2067" s="107"/>
    </row>
    <row r="2068" spans="9:17" x14ac:dyDescent="0.25">
      <c r="I2068" s="113" t="s">
        <v>288</v>
      </c>
      <c r="J2068" s="107"/>
      <c r="K2068" s="107"/>
      <c r="L2068" s="166" t="s">
        <v>69</v>
      </c>
      <c r="M2068" s="166"/>
      <c r="N2068" s="166"/>
      <c r="O2068" s="107"/>
      <c r="P2068" s="107"/>
      <c r="Q2068" s="107"/>
    </row>
    <row r="2069" spans="9:17" x14ac:dyDescent="0.25">
      <c r="I2069" s="107"/>
      <c r="J2069" s="107"/>
      <c r="K2069" s="107"/>
      <c r="L2069" s="107"/>
      <c r="M2069" s="107"/>
      <c r="N2069" s="107"/>
      <c r="O2069" s="107"/>
      <c r="P2069" s="107"/>
      <c r="Q2069" s="107"/>
    </row>
    <row r="2070" spans="9:17" x14ac:dyDescent="0.25">
      <c r="I2070" s="108"/>
      <c r="J2070" s="167" t="s">
        <v>68</v>
      </c>
      <c r="K2070" s="168"/>
      <c r="L2070" s="169"/>
      <c r="M2070" s="107"/>
      <c r="N2070" s="108"/>
      <c r="O2070" s="167" t="s">
        <v>72</v>
      </c>
      <c r="P2070" s="168"/>
      <c r="Q2070" s="169"/>
    </row>
    <row r="2071" spans="9:17" x14ac:dyDescent="0.25">
      <c r="I2071" s="108"/>
      <c r="J2071" s="108" t="s">
        <v>38</v>
      </c>
      <c r="K2071" s="108" t="s">
        <v>39</v>
      </c>
      <c r="L2071" s="108" t="s">
        <v>41</v>
      </c>
      <c r="M2071" s="107"/>
      <c r="N2071" s="170" t="s">
        <v>64</v>
      </c>
      <c r="O2071" s="170" t="s">
        <v>38</v>
      </c>
      <c r="P2071" s="170" t="s">
        <v>39</v>
      </c>
      <c r="Q2071" s="170" t="s">
        <v>41</v>
      </c>
    </row>
    <row r="2072" spans="9:17" x14ac:dyDescent="0.25">
      <c r="I2072" s="108" t="s">
        <v>64</v>
      </c>
      <c r="J2072" s="109">
        <f>(O2063)</f>
        <v>1.1933757555637476</v>
      </c>
      <c r="K2072" s="109">
        <f t="shared" ref="K2072" si="1791">(P2063)</f>
        <v>4.4250175623613659</v>
      </c>
      <c r="L2072" s="109">
        <f t="shared" ref="L2072" si="1792">(Q2063)</f>
        <v>1.2302435137343886</v>
      </c>
      <c r="M2072" s="107"/>
      <c r="N2072" s="171"/>
      <c r="O2072" s="171"/>
      <c r="P2072" s="171"/>
      <c r="Q2072" s="171"/>
    </row>
    <row r="2073" spans="9:17" x14ac:dyDescent="0.25">
      <c r="I2073" s="108" t="s">
        <v>65</v>
      </c>
      <c r="J2073" s="110">
        <f>(Y2063)</f>
        <v>3991.712173288081</v>
      </c>
      <c r="K2073" s="110">
        <f>(AD2063)</f>
        <v>34133.455381634645</v>
      </c>
      <c r="L2073" s="110">
        <f>(AA2063)</f>
        <v>1.5684130906695752</v>
      </c>
      <c r="M2073" s="107"/>
      <c r="N2073" s="109">
        <f>(J2072)</f>
        <v>1.1933757555637476</v>
      </c>
      <c r="O2073" s="67">
        <f>(J2073/N2073)</f>
        <v>3344.8912923510889</v>
      </c>
      <c r="P2073" s="67">
        <f t="shared" ref="P2073" si="1793">(K2073/O2073)</f>
        <v>10.2046531257052</v>
      </c>
      <c r="Q2073" s="67">
        <f t="shared" ref="Q2073" si="1794">(L2073/P2073)</f>
        <v>0.15369587494540035</v>
      </c>
    </row>
    <row r="2074" spans="9:17" x14ac:dyDescent="0.25">
      <c r="I2074" s="108" t="s">
        <v>66</v>
      </c>
      <c r="J2074" s="110">
        <f>(Z2063)</f>
        <v>2247.8401656422338</v>
      </c>
      <c r="K2074" s="110">
        <f>(AE2063)</f>
        <v>11996.674762005607</v>
      </c>
      <c r="L2074" s="109">
        <f>(AJ2063)</f>
        <v>2414.1268174468642</v>
      </c>
      <c r="M2074" s="107"/>
      <c r="N2074" s="109">
        <f>(K2072)</f>
        <v>4.4250175623613659</v>
      </c>
      <c r="O2074" s="67">
        <f>(K2073/N2074)</f>
        <v>7713.7446124439048</v>
      </c>
      <c r="P2074" s="68">
        <f>(K2074/N2074)</f>
        <v>2711.1021804857432</v>
      </c>
      <c r="Q2074" s="68">
        <f>(K2075/N2074)</f>
        <v>1.002729577579607</v>
      </c>
    </row>
    <row r="2075" spans="9:17" x14ac:dyDescent="0.25">
      <c r="I2075" s="108" t="s">
        <v>67</v>
      </c>
      <c r="J2075" s="110">
        <f>(AA2063)</f>
        <v>1.5684130906695752</v>
      </c>
      <c r="K2075" s="110">
        <f>(AF2063)</f>
        <v>4.4370959910889551</v>
      </c>
      <c r="L2075" s="109">
        <f>(AK2063)</f>
        <v>1.3073581245381021</v>
      </c>
      <c r="M2075" s="107"/>
      <c r="N2075" s="109">
        <f>(L2072)</f>
        <v>1.2302435137343886</v>
      </c>
      <c r="O2075" s="67">
        <f>(L2073/N2075)</f>
        <v>1.2748801949856881</v>
      </c>
      <c r="P2075" s="68">
        <f>(L2074/N2075)</f>
        <v>1962.3162329210847</v>
      </c>
      <c r="Q2075" s="68">
        <f>(L2075/N2075)</f>
        <v>1.0626823957556444</v>
      </c>
    </row>
    <row r="2076" spans="9:17" x14ac:dyDescent="0.25">
      <c r="I2076" s="111"/>
      <c r="J2076" s="111"/>
      <c r="K2076" s="111"/>
      <c r="L2076" s="111"/>
      <c r="M2076" s="107"/>
      <c r="N2076" s="107"/>
      <c r="O2076" s="107"/>
      <c r="P2076" s="107"/>
      <c r="Q2076" s="107"/>
    </row>
    <row r="2080" spans="9:17" x14ac:dyDescent="0.25">
      <c r="I2080" s="114" t="s">
        <v>254</v>
      </c>
    </row>
    <row r="2081" spans="9:32" x14ac:dyDescent="0.25">
      <c r="I2081" s="114" t="s">
        <v>288</v>
      </c>
      <c r="J2081" s="152" t="s">
        <v>47</v>
      </c>
      <c r="K2081" s="153"/>
      <c r="L2081" s="154"/>
      <c r="M2081" s="43"/>
      <c r="N2081" s="43"/>
      <c r="O2081" s="152" t="s">
        <v>72</v>
      </c>
      <c r="P2081" s="153"/>
      <c r="Q2081" s="154"/>
      <c r="R2081" s="43"/>
      <c r="S2081" s="43"/>
      <c r="T2081" s="152" t="s">
        <v>73</v>
      </c>
      <c r="U2081" s="153"/>
      <c r="V2081" s="154"/>
      <c r="W2081" s="43"/>
      <c r="X2081" s="43"/>
      <c r="Y2081" s="152" t="s">
        <v>74</v>
      </c>
      <c r="Z2081" s="153"/>
      <c r="AA2081" s="154"/>
      <c r="AB2081" s="55"/>
      <c r="AC2081" s="43"/>
      <c r="AD2081" s="152" t="s">
        <v>80</v>
      </c>
      <c r="AE2081" s="154"/>
      <c r="AF2081" s="59"/>
    </row>
    <row r="2082" spans="9:32" ht="15.75" thickBot="1" x14ac:dyDescent="0.3">
      <c r="I2082" s="43"/>
      <c r="J2082" s="44" t="s">
        <v>48</v>
      </c>
      <c r="K2082" s="44" t="s">
        <v>49</v>
      </c>
      <c r="L2082" s="44" t="s">
        <v>50</v>
      </c>
      <c r="M2082" s="43"/>
      <c r="N2082" s="43"/>
      <c r="O2082" s="43"/>
      <c r="P2082" s="43"/>
      <c r="Q2082" s="43"/>
      <c r="R2082" s="43"/>
      <c r="S2082" s="43"/>
      <c r="T2082" s="44" t="s">
        <v>38</v>
      </c>
      <c r="U2082" s="44" t="s">
        <v>39</v>
      </c>
      <c r="V2082" s="44" t="s">
        <v>41</v>
      </c>
      <c r="W2082" s="43"/>
      <c r="X2082" s="43"/>
      <c r="Y2082" s="134" t="s">
        <v>75</v>
      </c>
      <c r="Z2082" s="134" t="s">
        <v>76</v>
      </c>
      <c r="AA2082" s="134" t="s">
        <v>77</v>
      </c>
      <c r="AB2082" s="61" t="s">
        <v>55</v>
      </c>
      <c r="AC2082" s="43"/>
      <c r="AD2082" s="134" t="s">
        <v>286</v>
      </c>
      <c r="AE2082" s="58">
        <f>(AE2011)</f>
        <v>94283943.940817744</v>
      </c>
      <c r="AF2082" s="42"/>
    </row>
    <row r="2083" spans="9:32" ht="16.5" thickTop="1" thickBot="1" x14ac:dyDescent="0.3">
      <c r="I2083" s="43"/>
      <c r="J2083" s="100">
        <f>(J1961)</f>
        <v>8000</v>
      </c>
      <c r="K2083" s="100">
        <f t="shared" ref="K2083:L2083" si="1795">(K1961)</f>
        <v>5000</v>
      </c>
      <c r="L2083" s="100">
        <f t="shared" si="1795"/>
        <v>1</v>
      </c>
      <c r="M2083" s="43"/>
      <c r="N2083" s="134" t="s">
        <v>75</v>
      </c>
      <c r="O2083" s="101">
        <f>(O2073)</f>
        <v>3344.8912923510889</v>
      </c>
      <c r="P2083" s="101">
        <f t="shared" ref="P2083:Q2083" si="1796">(P2073)</f>
        <v>10.2046531257052</v>
      </c>
      <c r="Q2083" s="101">
        <f t="shared" si="1796"/>
        <v>0.15369587494540035</v>
      </c>
      <c r="R2083" s="43"/>
      <c r="S2083" s="43"/>
      <c r="T2083" s="62">
        <f>(O2053)</f>
        <v>9.2671656238228831E-3</v>
      </c>
      <c r="U2083" s="62">
        <f t="shared" ref="U2083:U2092" si="1797">(P2053)</f>
        <v>0.70980236683199238</v>
      </c>
      <c r="V2083" s="62">
        <f t="shared" ref="V2083:V2092" si="1798">(Q2053)</f>
        <v>3.7498704488619344E-3</v>
      </c>
      <c r="W2083" s="43"/>
      <c r="X2083" s="43"/>
      <c r="Y2083" s="74">
        <f>((J2083 - O2083)^2 + (K2083 - P2083)^2 + (L2083 - Q2083)^2) * T2083</f>
        <v>431554.25285730028</v>
      </c>
      <c r="Z2083" s="74">
        <f>((J2083 -O2084)^2 + (K2083 - P2084)^2 + (L2083 - Q2084)^2) * U2083</f>
        <v>3776855.1111405836</v>
      </c>
      <c r="AA2083" s="75">
        <f>((J2083 -O2085)^2 + (K2083 - P2085)^2 + (L2083 - Q2085)^2) * V2083</f>
        <v>274517.23923937272</v>
      </c>
      <c r="AB2083" s="76">
        <f>SUM(Y2083:AA2083)</f>
        <v>4482926.6032372564</v>
      </c>
      <c r="AC2083" s="43"/>
      <c r="AD2083" s="134" t="s">
        <v>289</v>
      </c>
      <c r="AE2083" s="102">
        <f>(AB2093)</f>
        <v>94283959.394337684</v>
      </c>
      <c r="AF2083" s="42"/>
    </row>
    <row r="2084" spans="9:32" ht="16.5" thickTop="1" thickBot="1" x14ac:dyDescent="0.3">
      <c r="I2084" s="43"/>
      <c r="J2084" s="100">
        <f t="shared" ref="J2084:L2084" si="1799">(J1962)</f>
        <v>4000</v>
      </c>
      <c r="K2084" s="100">
        <f t="shared" si="1799"/>
        <v>3000</v>
      </c>
      <c r="L2084" s="100">
        <f t="shared" si="1799"/>
        <v>1</v>
      </c>
      <c r="M2084" s="43"/>
      <c r="N2084" s="134" t="s">
        <v>76</v>
      </c>
      <c r="O2084" s="101">
        <f t="shared" ref="O2084:P2084" si="1800">(O2074)</f>
        <v>7713.7446124439048</v>
      </c>
      <c r="P2084" s="101">
        <f t="shared" si="1800"/>
        <v>2711.1021804857432</v>
      </c>
      <c r="Q2084" s="101">
        <f>(Q2074)</f>
        <v>1.002729577579607</v>
      </c>
      <c r="R2084" s="43"/>
      <c r="S2084" s="43"/>
      <c r="T2084" s="62">
        <f t="shared" ref="T2084:T2092" si="1801">(O2054)</f>
        <v>0.2021641982924455</v>
      </c>
      <c r="U2084" s="62">
        <f t="shared" si="1797"/>
        <v>9.2153689465929542E-2</v>
      </c>
      <c r="V2084" s="62">
        <f t="shared" si="1798"/>
        <v>6.0912711082123851E-2</v>
      </c>
      <c r="W2084" s="43"/>
      <c r="X2084" s="43"/>
      <c r="Y2084" s="74">
        <f>((J2084-O2083)^2 + (K2084-P2083)^2 + (L2084-Q2083)^2) * T2084</f>
        <v>1893883.1758404057</v>
      </c>
      <c r="Z2084" s="74">
        <f>((J2084 -O2084)^2 + (K2084 - P2084)^2 + (L2084 - Q2084)^2) * U2084</f>
        <v>1278665.7085068421</v>
      </c>
      <c r="AA2084" s="75">
        <f>((J2084 -O2085)^2 + (K2084 - P2085)^2 + (L2084 - Q2085)^2) * V2084</f>
        <v>1039572.2772876566</v>
      </c>
      <c r="AB2084" s="76">
        <f t="shared" ref="AB2084:AB2092" si="1802">SUM(Y2084:AA2084)</f>
        <v>4212121.1616349043</v>
      </c>
      <c r="AC2084" s="43"/>
      <c r="AD2084" s="134" t="s">
        <v>290</v>
      </c>
      <c r="AE2084" s="124">
        <f>(AE2082-AE2083)</f>
        <v>-15.453519940376282</v>
      </c>
      <c r="AF2084" s="42"/>
    </row>
    <row r="2085" spans="9:32" ht="16.5" thickTop="1" thickBot="1" x14ac:dyDescent="0.3">
      <c r="I2085" s="43"/>
      <c r="J2085" s="100">
        <f t="shared" ref="J2085:L2085" si="1803">(J1963)</f>
        <v>5000</v>
      </c>
      <c r="K2085" s="100">
        <f t="shared" si="1803"/>
        <v>2000</v>
      </c>
      <c r="L2085" s="100">
        <f t="shared" si="1803"/>
        <v>1</v>
      </c>
      <c r="M2085" s="43"/>
      <c r="N2085" s="134" t="s">
        <v>77</v>
      </c>
      <c r="O2085" s="101">
        <f t="shared" ref="O2085:Q2085" si="1804">(O2075)</f>
        <v>1.2748801949856881</v>
      </c>
      <c r="P2085" s="101">
        <f t="shared" si="1804"/>
        <v>1962.3162329210847</v>
      </c>
      <c r="Q2085" s="101">
        <f t="shared" si="1804"/>
        <v>1.0626823957556444</v>
      </c>
      <c r="R2085" s="43"/>
      <c r="S2085" s="43"/>
      <c r="T2085" s="62">
        <f t="shared" si="1801"/>
        <v>0.2226624159677891</v>
      </c>
      <c r="U2085" s="62">
        <f t="shared" si="1797"/>
        <v>0.16131099770311461</v>
      </c>
      <c r="V2085" s="62">
        <f t="shared" si="1798"/>
        <v>1.6000582843106466E-2</v>
      </c>
      <c r="W2085" s="43"/>
      <c r="X2085" s="43"/>
      <c r="Y2085" s="74">
        <f>((J2085 - O2083)^2 + (K2085 - P2083)^2 + (L2085 -Q2083)^2) * T2085</f>
        <v>1491542.2848450858</v>
      </c>
      <c r="Z2085" s="74">
        <f>((J2085 -O2084)^2 + (K2085 - P2084)^2 + (L2085 - Q2084)^2) * U2085</f>
        <v>1269529.8329600396</v>
      </c>
      <c r="AA2085" s="75">
        <f>((J2085 -O2085)^2 + (K2085 - P2085)^2 + (L2085 - Q2085)^2) * V2085</f>
        <v>399833.33077333565</v>
      </c>
      <c r="AB2085" s="76">
        <f t="shared" si="1802"/>
        <v>3160905.4485784611</v>
      </c>
      <c r="AC2085" s="43"/>
      <c r="AD2085" s="43"/>
      <c r="AE2085" s="43"/>
      <c r="AF2085" s="43"/>
    </row>
    <row r="2086" spans="9:32" ht="16.5" thickTop="1" thickBot="1" x14ac:dyDescent="0.3">
      <c r="I2086" s="43"/>
      <c r="J2086" s="100">
        <f t="shared" ref="J2086:L2086" si="1805">(J1964)</f>
        <v>2000</v>
      </c>
      <c r="K2086" s="100">
        <f t="shared" si="1805"/>
        <v>1000</v>
      </c>
      <c r="L2086" s="100">
        <f t="shared" si="1805"/>
        <v>1</v>
      </c>
      <c r="M2086" s="43"/>
      <c r="N2086" s="43"/>
      <c r="O2086" s="55"/>
      <c r="P2086" s="55"/>
      <c r="Q2086" s="55"/>
      <c r="R2086" s="43"/>
      <c r="S2086" s="43"/>
      <c r="T2086" s="62">
        <f t="shared" si="1801"/>
        <v>0.36953264198191188</v>
      </c>
      <c r="U2086" s="62">
        <f t="shared" si="1797"/>
        <v>2.2703451436760229E-3</v>
      </c>
      <c r="V2086" s="62">
        <f t="shared" si="1798"/>
        <v>0.11865261950604786</v>
      </c>
      <c r="W2086" s="43"/>
      <c r="X2086" s="43"/>
      <c r="Y2086" s="74">
        <f>((J2086-O2083)^2 + (K2086-P2083)^2 + (L2086-Q2083)^2) * T2086</f>
        <v>1030415.2150256921</v>
      </c>
      <c r="Z2086" s="74">
        <f>((J2086 -O2084)^2 + (K2086 - P2084)^2 + (L2086 - Q2084)^2) * U2086</f>
        <v>80766.956741402522</v>
      </c>
      <c r="AA2086" s="75">
        <f>((J2086 -O2085)^2 + (K2086 - P2085)^2 + (L2086 - Q2085)^2) * V2086</f>
        <v>583884.15857906546</v>
      </c>
      <c r="AB2086" s="76">
        <f t="shared" si="1802"/>
        <v>1695066.3303461601</v>
      </c>
      <c r="AC2086" s="43"/>
      <c r="AD2086" s="43"/>
      <c r="AE2086" s="43"/>
      <c r="AF2086" s="43"/>
    </row>
    <row r="2087" spans="9:32" ht="16.5" thickTop="1" thickBot="1" x14ac:dyDescent="0.3">
      <c r="I2087" s="43"/>
      <c r="J2087" s="100">
        <f t="shared" ref="J2087:L2087" si="1806">(J1965)</f>
        <v>500</v>
      </c>
      <c r="K2087" s="100">
        <f t="shared" si="1806"/>
        <v>2000</v>
      </c>
      <c r="L2087" s="100">
        <f t="shared" si="1806"/>
        <v>1</v>
      </c>
      <c r="M2087" s="43"/>
      <c r="N2087" s="43"/>
      <c r="O2087" s="55"/>
      <c r="P2087" s="55"/>
      <c r="Q2087" s="55"/>
      <c r="R2087" s="43"/>
      <c r="S2087" s="43"/>
      <c r="T2087" s="62">
        <f t="shared" si="1801"/>
        <v>4.0957737968026151E-4</v>
      </c>
      <c r="U2087" s="62">
        <f t="shared" si="1797"/>
        <v>2.1550798593712892E-5</v>
      </c>
      <c r="V2087" s="62">
        <f t="shared" si="1798"/>
        <v>0.95085842553506861</v>
      </c>
      <c r="W2087" s="43"/>
      <c r="X2087" s="43"/>
      <c r="Y2087" s="74">
        <f>((J2087 - O2083)^2 + (K2087 -P2083)^2 + (L2087 - Q2083)^2) * T2087</f>
        <v>4936.5102957827485</v>
      </c>
      <c r="Z2087" s="74">
        <f>((J2087 -O2084)^2 + (K2087 - P2084)^2 + (L2087 - Q2084)^2) * U2087</f>
        <v>1132.3603693729553</v>
      </c>
      <c r="AA2087" s="75">
        <f>((J2087 -O2085)^2 + (K2087 - P2085)^2 + (L2087 - Q2085)^AA2619) * V2087</f>
        <v>237855.15412336402</v>
      </c>
      <c r="AB2087" s="76">
        <f t="shared" si="1802"/>
        <v>243924.02478851972</v>
      </c>
      <c r="AC2087" s="43"/>
      <c r="AD2087" s="152" t="s">
        <v>84</v>
      </c>
      <c r="AE2087" s="153"/>
      <c r="AF2087" s="154"/>
    </row>
    <row r="2088" spans="9:32" ht="16.5" thickTop="1" thickBot="1" x14ac:dyDescent="0.3">
      <c r="I2088" s="43"/>
      <c r="J2088" s="100">
        <f t="shared" ref="J2088:L2088" si="1807">(J1966)</f>
        <v>8000</v>
      </c>
      <c r="K2088" s="100">
        <f t="shared" si="1807"/>
        <v>2000</v>
      </c>
      <c r="L2088" s="100">
        <f t="shared" si="1807"/>
        <v>1</v>
      </c>
      <c r="M2088" s="43"/>
      <c r="N2088" s="43"/>
      <c r="O2088" s="55"/>
      <c r="P2088" s="55"/>
      <c r="Q2088" s="55"/>
      <c r="R2088" s="43"/>
      <c r="S2088" s="43"/>
      <c r="T2088" s="62">
        <f t="shared" si="1801"/>
        <v>4.9345781269910809E-4</v>
      </c>
      <c r="U2088" s="62">
        <f t="shared" si="1797"/>
        <v>0.93874342281703704</v>
      </c>
      <c r="V2088" s="62">
        <f t="shared" si="1798"/>
        <v>7.9180901282201483E-5</v>
      </c>
      <c r="W2088" s="43"/>
      <c r="X2088" s="43"/>
      <c r="Y2088" s="74">
        <f>((J2088-O2083)^2 + (K2088-P2083)^2 + (L2088-Q2083)^2) * T2088</f>
        <v>12646.989825804927</v>
      </c>
      <c r="Z2088" s="74">
        <f>((J2088 -O2084)^2 + (K2088 - P2084)^2 + (L2088 - Q2084)^2) * U2088</f>
        <v>551613.57514284051</v>
      </c>
      <c r="AA2088" s="75">
        <f>((J2088 -O2085)^2 + (K2088 - P2085)^2 + (L2088 - Q2085)^2) * V2088</f>
        <v>5066.0751145900285</v>
      </c>
      <c r="AB2088" s="76">
        <f t="shared" si="1802"/>
        <v>569326.64008323546</v>
      </c>
      <c r="AC2088" s="43"/>
      <c r="AD2088" s="152" t="s">
        <v>85</v>
      </c>
      <c r="AE2088" s="153"/>
      <c r="AF2088" s="154"/>
    </row>
    <row r="2089" spans="9:32" ht="16.5" thickTop="1" thickBot="1" x14ac:dyDescent="0.3">
      <c r="I2089" s="43"/>
      <c r="J2089" s="100">
        <f t="shared" ref="J2089:L2089" si="1808">(J1967)</f>
        <v>3000</v>
      </c>
      <c r="K2089" s="100">
        <f t="shared" si="1808"/>
        <v>2000</v>
      </c>
      <c r="L2089" s="100">
        <f t="shared" si="1808"/>
        <v>2</v>
      </c>
      <c r="M2089" s="43"/>
      <c r="N2089" s="43"/>
      <c r="O2089" s="55"/>
      <c r="P2089" s="55"/>
      <c r="Q2089" s="55"/>
      <c r="R2089" s="43"/>
      <c r="S2089" s="43"/>
      <c r="T2089" s="62">
        <f t="shared" si="1801"/>
        <v>0.37503733510582771</v>
      </c>
      <c r="U2089" s="62">
        <f t="shared" si="1797"/>
        <v>1.2078428727589279E-2</v>
      </c>
      <c r="V2089" s="62">
        <f t="shared" si="1798"/>
        <v>7.7114610803713457E-2</v>
      </c>
      <c r="W2089" s="43"/>
      <c r="X2089" s="43"/>
      <c r="Y2089" s="74">
        <f>((J2089 - O2083)^2 + (K2089 - P2083)^2 + (L2089 - Q2083)^2) * T2089</f>
        <v>1529491.862040143</v>
      </c>
      <c r="Z2089" s="74">
        <f>((J2089 -O2084)^2 + (K2089 - P2084)^2 + (L2089 - Q2084)^2) * U2089</f>
        <v>274482.96411710425</v>
      </c>
      <c r="AA2089" s="75">
        <f>((J2089 -O2085)^2 + (K2089 - P2085)^2 + (L2089 - Q2085)^2) * V2089</f>
        <v>693551.32683923701</v>
      </c>
      <c r="AB2089" s="76">
        <f t="shared" si="1802"/>
        <v>2497526.1529964842</v>
      </c>
      <c r="AC2089" s="43"/>
      <c r="AD2089" s="43"/>
      <c r="AE2089" s="43"/>
      <c r="AF2089" s="43"/>
    </row>
    <row r="2090" spans="9:32" ht="16.5" thickTop="1" thickBot="1" x14ac:dyDescent="0.3">
      <c r="I2090" s="43"/>
      <c r="J2090" s="100">
        <f t="shared" ref="J2090:L2090" si="1809">(J1968)</f>
        <v>7000</v>
      </c>
      <c r="K2090" s="100">
        <f t="shared" si="1809"/>
        <v>3000</v>
      </c>
      <c r="L2090" s="100">
        <f t="shared" si="1809"/>
        <v>1</v>
      </c>
      <c r="M2090" s="43"/>
      <c r="N2090" s="43"/>
      <c r="O2090" s="55"/>
      <c r="P2090" s="55"/>
      <c r="Q2090" s="55"/>
      <c r="R2090" s="43"/>
      <c r="S2090" s="43"/>
      <c r="T2090" s="62">
        <f t="shared" si="1801"/>
        <v>6.5560133273629068E-4</v>
      </c>
      <c r="U2090" s="62">
        <f t="shared" si="1797"/>
        <v>0.92734919246464487</v>
      </c>
      <c r="V2090" s="62">
        <f t="shared" si="1798"/>
        <v>1.3008705542551723E-4</v>
      </c>
      <c r="W2090" s="43"/>
      <c r="X2090" s="43"/>
      <c r="Y2090" s="74">
        <f>((J2090-O2083)^2 + (K2090-P2083)^2 + (L2090-Q2083)^2) * T2090</f>
        <v>14619.055207375533</v>
      </c>
      <c r="Z2090" s="74">
        <f>((J2090 -O2084)^2 + (K2090 - P2084)^2 + (L2090 - Q2084)^2) * U2090</f>
        <v>549819.14330041746</v>
      </c>
      <c r="AA2090" s="75">
        <f>((J2090 -O2085)^2 + (K2090 - P2085)^2 + (L2090 - Q2085)^2) * V2090</f>
        <v>6512.0202203087247</v>
      </c>
      <c r="AB2090" s="76">
        <f t="shared" si="1802"/>
        <v>570950.2187281017</v>
      </c>
      <c r="AC2090" s="43"/>
      <c r="AD2090" s="43"/>
      <c r="AE2090" s="43"/>
      <c r="AF2090" s="43"/>
    </row>
    <row r="2091" spans="9:32" ht="16.5" thickTop="1" thickBot="1" x14ac:dyDescent="0.3">
      <c r="I2091" s="43"/>
      <c r="J2091" s="100">
        <f t="shared" ref="J2091:L2091" si="1810">(J1969)</f>
        <v>7000</v>
      </c>
      <c r="K2091" s="100">
        <f t="shared" si="1810"/>
        <v>2000</v>
      </c>
      <c r="L2091" s="100">
        <f t="shared" si="1810"/>
        <v>1</v>
      </c>
      <c r="M2091" s="43"/>
      <c r="N2091" s="43"/>
      <c r="O2091" s="55"/>
      <c r="P2091" s="55"/>
      <c r="Q2091" s="55"/>
      <c r="R2091" s="43"/>
      <c r="S2091" s="43"/>
      <c r="T2091" s="62">
        <f t="shared" si="1801"/>
        <v>2.9488650604905914E-3</v>
      </c>
      <c r="U2091" s="62">
        <f t="shared" si="1797"/>
        <v>0.85839582171556472</v>
      </c>
      <c r="V2091" s="62">
        <f t="shared" si="1798"/>
        <v>3.6864060070592515E-4</v>
      </c>
      <c r="W2091" s="43"/>
      <c r="X2091" s="43"/>
      <c r="Y2091" s="74">
        <f>((J2091 - O2083)^2 + (K2091 - P2083)^2 + (L2091 - Q2083)^2) * T2091</f>
        <v>51071.706277484875</v>
      </c>
      <c r="Z2091" s="74">
        <f>((J2091 -O2084)^2 + (K2091 - P2084)^2 + (L2091 - Q2084)^2) * U2091</f>
        <v>871355.60962741135</v>
      </c>
      <c r="AA2091" s="75">
        <f>((J2091 -O2085)^2 + (K2091 - P2085)^2 + (L2091 - Q2085)^2) * V2091</f>
        <v>18057.333912879145</v>
      </c>
      <c r="AB2091" s="76">
        <f t="shared" si="1802"/>
        <v>940484.64981777535</v>
      </c>
      <c r="AC2091" s="43"/>
      <c r="AD2091" s="155" t="s">
        <v>86</v>
      </c>
      <c r="AE2091" s="155"/>
      <c r="AF2091" s="43"/>
    </row>
    <row r="2092" spans="9:32" ht="16.5" thickTop="1" thickBot="1" x14ac:dyDescent="0.3">
      <c r="I2092" s="43"/>
      <c r="J2092" s="100">
        <f t="shared" ref="J2092:L2092" si="1811">(J1970)</f>
        <v>10000</v>
      </c>
      <c r="K2092" s="100">
        <f t="shared" si="1811"/>
        <v>2000</v>
      </c>
      <c r="L2092" s="100">
        <f t="shared" si="1811"/>
        <v>1</v>
      </c>
      <c r="M2092" s="43"/>
      <c r="N2092" s="43"/>
      <c r="O2092" s="55"/>
      <c r="P2092" s="55"/>
      <c r="Q2092" s="55"/>
      <c r="R2092" s="43"/>
      <c r="S2092" s="43"/>
      <c r="T2092" s="62">
        <f t="shared" si="1801"/>
        <v>1.0204497006344274E-2</v>
      </c>
      <c r="U2092" s="62">
        <f t="shared" si="1797"/>
        <v>0.72289174669322342</v>
      </c>
      <c r="V2092" s="62">
        <f t="shared" si="1798"/>
        <v>2.3767849580526995E-3</v>
      </c>
      <c r="W2092" s="43"/>
      <c r="X2092" s="43"/>
      <c r="Y2092" s="74">
        <f>((J2092-O2083)^2 + (K2092-P2083)^2 + (L2092-Q2083)^2) * T2092</f>
        <v>492364.51259134291</v>
      </c>
      <c r="Z2092" s="74">
        <f t="shared" ref="Z2092" si="1812">((J2092 -O2093)^2 + (K2092 - P2093)^2 + (L2092 - Q2093)^2) * U2092</f>
        <v>75180742.378986984</v>
      </c>
      <c r="AA2092" s="75">
        <f>((J2092 -O2085)^2 + (K2092 - P2085)^2 + (L2092 - Q2085)^2) * V2092</f>
        <v>237621.27254845251</v>
      </c>
      <c r="AB2092" s="76">
        <f t="shared" si="1802"/>
        <v>75910728.164126784</v>
      </c>
      <c r="AC2092" s="43"/>
      <c r="AD2092" s="155"/>
      <c r="AE2092" s="155"/>
      <c r="AF2092" s="43"/>
    </row>
    <row r="2093" spans="9:32" ht="16.5" thickTop="1" thickBot="1" x14ac:dyDescent="0.3">
      <c r="I2093" s="43"/>
      <c r="J2093" s="43"/>
      <c r="K2093" s="43"/>
      <c r="L2093" s="43"/>
      <c r="M2093" s="43"/>
      <c r="N2093" s="43"/>
      <c r="O2093" s="43"/>
      <c r="P2093" s="43"/>
      <c r="Q2093" s="43"/>
      <c r="R2093" s="43"/>
      <c r="S2093" s="43"/>
      <c r="T2093" s="43"/>
      <c r="U2093" s="43"/>
      <c r="V2093" s="43"/>
      <c r="W2093" s="43"/>
      <c r="X2093" s="43"/>
      <c r="Y2093" s="43"/>
      <c r="Z2093" s="43"/>
      <c r="AA2093" s="72" t="s">
        <v>55</v>
      </c>
      <c r="AB2093" s="73">
        <f>SUM(AB2083:AB2092)</f>
        <v>94283959.394337684</v>
      </c>
      <c r="AC2093" s="43"/>
      <c r="AD2093" s="155"/>
      <c r="AE2093" s="155"/>
      <c r="AF2093" s="43"/>
    </row>
    <row r="2094" spans="9:32" ht="15.75" thickTop="1" x14ac:dyDescent="0.25">
      <c r="I2094" s="43"/>
      <c r="J2094" s="43"/>
      <c r="K2094" s="43"/>
      <c r="L2094" s="43"/>
      <c r="M2094" s="156" t="s">
        <v>78</v>
      </c>
      <c r="N2094" s="157"/>
      <c r="O2094" s="157"/>
      <c r="P2094" s="157"/>
      <c r="Q2094" s="157"/>
      <c r="R2094" s="157"/>
      <c r="S2094" s="157"/>
      <c r="T2094" s="158"/>
      <c r="U2094" s="43"/>
      <c r="V2094" s="43"/>
      <c r="W2094" s="43"/>
      <c r="X2094" s="43"/>
      <c r="Y2094" s="43"/>
      <c r="Z2094" s="43"/>
      <c r="AA2094" s="43"/>
      <c r="AB2094" s="43"/>
      <c r="AC2094" s="43"/>
      <c r="AD2094" s="162" t="s">
        <v>87</v>
      </c>
      <c r="AE2094" s="162"/>
      <c r="AF2094" s="43"/>
    </row>
    <row r="2095" spans="9:32" ht="15.75" thickBot="1" x14ac:dyDescent="0.3">
      <c r="I2095" s="43"/>
      <c r="J2095" s="43"/>
      <c r="K2095" s="43"/>
      <c r="L2095" s="43"/>
      <c r="M2095" s="159"/>
      <c r="N2095" s="160"/>
      <c r="O2095" s="160"/>
      <c r="P2095" s="160"/>
      <c r="Q2095" s="160"/>
      <c r="R2095" s="160"/>
      <c r="S2095" s="160"/>
      <c r="T2095" s="161"/>
      <c r="U2095" s="43"/>
      <c r="V2095" s="43"/>
      <c r="W2095" s="43"/>
      <c r="X2095" s="43"/>
      <c r="Y2095" s="43"/>
      <c r="Z2095" s="43"/>
      <c r="AA2095" s="43"/>
      <c r="AB2095" s="43"/>
      <c r="AC2095" s="43"/>
      <c r="AD2095" s="155" t="s">
        <v>88</v>
      </c>
      <c r="AE2095" s="155"/>
      <c r="AF2095" s="43"/>
    </row>
    <row r="2096" spans="9:32" ht="15.75" thickTop="1" x14ac:dyDescent="0.25"/>
    <row r="2099" spans="9:27" x14ac:dyDescent="0.25">
      <c r="I2099" s="83" t="s">
        <v>251</v>
      </c>
      <c r="J2099" s="83"/>
      <c r="K2099" s="78"/>
      <c r="L2099" s="78"/>
      <c r="M2099" s="78"/>
      <c r="N2099" s="78"/>
      <c r="O2099" s="78"/>
      <c r="P2099" s="78"/>
      <c r="Q2099" s="78"/>
      <c r="R2099" s="78"/>
      <c r="S2099" s="78"/>
      <c r="T2099" s="78"/>
      <c r="U2099" s="78"/>
      <c r="V2099" s="78"/>
      <c r="W2099" s="78"/>
      <c r="X2099" s="78"/>
      <c r="Y2099" s="78"/>
      <c r="Z2099" s="78"/>
      <c r="AA2099" s="78"/>
    </row>
    <row r="2100" spans="9:27" x14ac:dyDescent="0.25">
      <c r="I2100" s="83" t="s">
        <v>79</v>
      </c>
      <c r="J2100" s="83"/>
      <c r="K2100" s="78"/>
      <c r="L2100" s="78"/>
      <c r="M2100" s="78"/>
      <c r="N2100" s="78"/>
      <c r="O2100" s="78"/>
      <c r="P2100" s="78"/>
      <c r="Q2100" s="78"/>
      <c r="R2100" s="78"/>
      <c r="S2100" s="78"/>
      <c r="T2100" s="78"/>
      <c r="U2100" s="78"/>
      <c r="V2100" s="78"/>
      <c r="W2100" s="78"/>
      <c r="X2100" s="78"/>
      <c r="Y2100" s="78"/>
      <c r="Z2100" s="78"/>
      <c r="AA2100" s="78"/>
    </row>
    <row r="2101" spans="9:27" x14ac:dyDescent="0.25">
      <c r="I2101" s="115" t="s">
        <v>291</v>
      </c>
      <c r="J2101" s="78"/>
      <c r="K2101" s="78"/>
      <c r="L2101" s="78"/>
      <c r="M2101" s="78"/>
      <c r="N2101" s="78"/>
      <c r="O2101" s="78"/>
      <c r="P2101" s="78"/>
      <c r="Q2101" s="78"/>
      <c r="R2101" s="78"/>
      <c r="S2101" s="78"/>
      <c r="T2101" s="78"/>
      <c r="U2101" s="78"/>
      <c r="V2101" s="78"/>
      <c r="W2101" s="78"/>
      <c r="X2101" s="78"/>
      <c r="Y2101" s="78"/>
      <c r="Z2101" s="78"/>
      <c r="AA2101" s="78"/>
    </row>
    <row r="2102" spans="9:27" x14ac:dyDescent="0.25">
      <c r="I2102" s="78"/>
      <c r="J2102" s="78"/>
      <c r="K2102" s="78"/>
      <c r="L2102" s="78"/>
      <c r="M2102" s="78"/>
      <c r="N2102" s="78"/>
      <c r="O2102" s="78"/>
      <c r="P2102" s="78"/>
      <c r="Q2102" s="78"/>
      <c r="R2102" s="78"/>
      <c r="S2102" s="78"/>
      <c r="T2102" s="78"/>
      <c r="U2102" s="78"/>
      <c r="V2102" s="78"/>
      <c r="W2102" s="78"/>
      <c r="X2102" s="78"/>
      <c r="Y2102" s="78"/>
      <c r="Z2102" s="78"/>
      <c r="AA2102" s="78"/>
    </row>
    <row r="2103" spans="9:27" x14ac:dyDescent="0.25">
      <c r="I2103" s="78"/>
      <c r="J2103" s="172" t="s">
        <v>47</v>
      </c>
      <c r="K2103" s="173"/>
      <c r="L2103" s="174"/>
      <c r="M2103" s="78"/>
      <c r="N2103" s="78"/>
      <c r="O2103" s="172" t="s">
        <v>72</v>
      </c>
      <c r="P2103" s="173"/>
      <c r="Q2103" s="174"/>
      <c r="R2103" s="78"/>
      <c r="S2103" s="78"/>
      <c r="T2103" s="172" t="s">
        <v>90</v>
      </c>
      <c r="U2103" s="173"/>
      <c r="V2103" s="174"/>
      <c r="W2103" s="88"/>
      <c r="X2103" s="78"/>
      <c r="Y2103" s="172" t="s">
        <v>92</v>
      </c>
      <c r="Z2103" s="173"/>
      <c r="AA2103" s="174"/>
    </row>
    <row r="2104" spans="9:27" x14ac:dyDescent="0.25">
      <c r="I2104" s="78"/>
      <c r="J2104" s="89" t="s">
        <v>48</v>
      </c>
      <c r="K2104" s="89" t="s">
        <v>49</v>
      </c>
      <c r="L2104" s="89" t="s">
        <v>50</v>
      </c>
      <c r="M2104" s="78"/>
      <c r="N2104" s="78"/>
      <c r="O2104" s="79"/>
      <c r="P2104" s="79"/>
      <c r="Q2104" s="79"/>
      <c r="R2104" s="78"/>
      <c r="S2104" s="78"/>
      <c r="T2104" s="136" t="s">
        <v>75</v>
      </c>
      <c r="U2104" s="136" t="s">
        <v>76</v>
      </c>
      <c r="V2104" s="136" t="s">
        <v>77</v>
      </c>
      <c r="W2104" s="136" t="s">
        <v>91</v>
      </c>
      <c r="X2104" s="78"/>
      <c r="Y2104" s="136" t="s">
        <v>93</v>
      </c>
      <c r="Z2104" s="136" t="s">
        <v>94</v>
      </c>
      <c r="AA2104" s="136" t="s">
        <v>95</v>
      </c>
    </row>
    <row r="2105" spans="9:27" x14ac:dyDescent="0.25">
      <c r="I2105" s="78"/>
      <c r="J2105" s="79">
        <f>(J2033)</f>
        <v>8000</v>
      </c>
      <c r="K2105" s="79">
        <f t="shared" ref="K2105:L2105" si="1813">(K2033)</f>
        <v>5000</v>
      </c>
      <c r="L2105" s="79">
        <f t="shared" si="1813"/>
        <v>1</v>
      </c>
      <c r="M2105" s="78"/>
      <c r="N2105" s="78"/>
      <c r="O2105" s="116">
        <f>(O2083)</f>
        <v>3344.8912923510889</v>
      </c>
      <c r="P2105" s="116">
        <f t="shared" ref="P2105:Q2105" si="1814">(P2083)</f>
        <v>10.2046531257052</v>
      </c>
      <c r="Q2105" s="116">
        <f t="shared" si="1814"/>
        <v>0.15369587494540035</v>
      </c>
      <c r="R2105" s="78"/>
      <c r="S2105" s="78"/>
      <c r="T2105" s="117">
        <f>((J2105-O2105)^2 + (K2105-P2105)^2 + (L2105-Q2105)^2) ^ (-1/(2-1))</f>
        <v>2.1473929552229918E-8</v>
      </c>
      <c r="U2105" s="117">
        <f>((J2105-O2106)^2 + (K2105-P2106)^2 + (L2105-Q2106)^2) ^ (-1/(2-1))</f>
        <v>1.8793476210890097E-7</v>
      </c>
      <c r="V2105" s="117">
        <f>((J2105-O2107)^2 + (K2105-P2107)^2 + (L2105-Q2107)^2) ^ (-1/(2-1))</f>
        <v>1.3659872360847012E-8</v>
      </c>
      <c r="W2105" s="117">
        <f>SUM(T2105:V2105)</f>
        <v>2.2306856402197789E-7</v>
      </c>
      <c r="X2105" s="78"/>
      <c r="Y2105" s="122">
        <f>(T2105/W2105)</f>
        <v>9.6266050065728637E-2</v>
      </c>
      <c r="Z2105" s="122">
        <f>(U2105/W2105)</f>
        <v>0.84249774473100858</v>
      </c>
      <c r="AA2105" s="123">
        <f>(V2105/W2105)</f>
        <v>6.1236205203262839E-2</v>
      </c>
    </row>
    <row r="2106" spans="9:27" x14ac:dyDescent="0.25">
      <c r="I2106" s="78"/>
      <c r="J2106" s="79">
        <f t="shared" ref="J2106:L2106" si="1815">(J2034)</f>
        <v>4000</v>
      </c>
      <c r="K2106" s="79">
        <f t="shared" si="1815"/>
        <v>3000</v>
      </c>
      <c r="L2106" s="79">
        <f t="shared" si="1815"/>
        <v>1</v>
      </c>
      <c r="M2106" s="78"/>
      <c r="N2106" s="78"/>
      <c r="O2106" s="116">
        <f t="shared" ref="O2106:Q2106" si="1816">(O2084)</f>
        <v>7713.7446124439048</v>
      </c>
      <c r="P2106" s="116">
        <f t="shared" si="1816"/>
        <v>2711.1021804857432</v>
      </c>
      <c r="Q2106" s="116">
        <f t="shared" si="1816"/>
        <v>1.002729577579607</v>
      </c>
      <c r="R2106" s="78"/>
      <c r="S2106" s="78"/>
      <c r="T2106" s="117">
        <f>((J2106-O2105)^2 + (K2106-P2105)^2 + (L2106-Q2105)^2) ^ (-1/(2-1))</f>
        <v>1.0674586525261023E-7</v>
      </c>
      <c r="U2106" s="117">
        <f>((J2106-O2106)^2 + (K2106-P2106)^2 + (L2106-Q2106)^2) ^ (-1/(2-1))</f>
        <v>7.207019696613411E-8</v>
      </c>
      <c r="V2106" s="117">
        <f>((J2106-O2107)^2 + (K2106-P2107)^2 + (L2106-Q2107)^2) ^ (-1/(2-1))</f>
        <v>5.8594012569333744E-8</v>
      </c>
      <c r="W2106" s="117">
        <f t="shared" ref="W2106:W2114" si="1817">SUM(T2106:V2106)</f>
        <v>2.3741007478807809E-7</v>
      </c>
      <c r="X2106" s="78"/>
      <c r="Y2106" s="122">
        <f t="shared" ref="Y2106:Y2114" si="1818">(T2106/W2106)</f>
        <v>0.44962651794746261</v>
      </c>
      <c r="Z2106" s="122">
        <f t="shared" ref="Z2106:Z2114" si="1819">(U2106/W2106)</f>
        <v>0.30356840176419181</v>
      </c>
      <c r="AA2106" s="123">
        <f t="shared" ref="AA2106:AA2114" si="1820">(V2106/W2106)</f>
        <v>0.24680508028834558</v>
      </c>
    </row>
    <row r="2107" spans="9:27" x14ac:dyDescent="0.25">
      <c r="I2107" s="78"/>
      <c r="J2107" s="79">
        <f t="shared" ref="J2107:L2107" si="1821">(J2035)</f>
        <v>5000</v>
      </c>
      <c r="K2107" s="79">
        <f t="shared" si="1821"/>
        <v>2000</v>
      </c>
      <c r="L2107" s="79">
        <f t="shared" si="1821"/>
        <v>1</v>
      </c>
      <c r="M2107" s="78"/>
      <c r="N2107" s="78"/>
      <c r="O2107" s="116">
        <f t="shared" ref="O2107:Q2107" si="1822">(O2085)</f>
        <v>1.2748801949856881</v>
      </c>
      <c r="P2107" s="116">
        <f t="shared" si="1822"/>
        <v>1962.3162329210847</v>
      </c>
      <c r="Q2107" s="116">
        <f t="shared" si="1822"/>
        <v>1.0626823957556444</v>
      </c>
      <c r="R2107" s="78"/>
      <c r="S2107" s="78"/>
      <c r="T2107" s="117">
        <f>((J2107-O2105)^2 + (K2107-P2105)^2 + (L2107-Q2105)^2) ^ (-1/(2-1))</f>
        <v>1.4928334129723664E-7</v>
      </c>
      <c r="U2107" s="117">
        <f>((J2107-O2106)^2 + (K2107-P2106)^2 + (L2107-Q2106)^2) ^ (-1/(2-1))</f>
        <v>1.2706357386419301E-7</v>
      </c>
      <c r="V2107" s="117">
        <f>((J2107-O2107)^2 + (K2107-P2107)^2 + (L2107-Q2107)^2) ^ (-1/(2-1))</f>
        <v>4.0018131585375881E-8</v>
      </c>
      <c r="W2107" s="117">
        <f t="shared" si="1817"/>
        <v>3.1636504674680555E-7</v>
      </c>
      <c r="X2107" s="78"/>
      <c r="Y2107" s="122">
        <f t="shared" si="1818"/>
        <v>0.47187052688760411</v>
      </c>
      <c r="Z2107" s="122">
        <f t="shared" si="1819"/>
        <v>0.40163594294247368</v>
      </c>
      <c r="AA2107" s="123">
        <f t="shared" si="1820"/>
        <v>0.12649353016992215</v>
      </c>
    </row>
    <row r="2108" spans="9:27" x14ac:dyDescent="0.25">
      <c r="I2108" s="78"/>
      <c r="J2108" s="79">
        <f t="shared" ref="J2108:L2108" si="1823">(J2036)</f>
        <v>2000</v>
      </c>
      <c r="K2108" s="79">
        <f t="shared" si="1823"/>
        <v>1000</v>
      </c>
      <c r="L2108" s="79">
        <f t="shared" si="1823"/>
        <v>1</v>
      </c>
      <c r="M2108" s="78"/>
      <c r="N2108" s="78"/>
      <c r="O2108" s="81"/>
      <c r="P2108" s="81"/>
      <c r="Q2108" s="81"/>
      <c r="R2108" s="78"/>
      <c r="S2108" s="78"/>
      <c r="T2108" s="117">
        <f>((J2108-O2105)^2 + (K2108-P2105)^2 + (L2108-Q2105)^2) ^ (-1/(2-1))</f>
        <v>3.5862498592152293E-7</v>
      </c>
      <c r="U2108" s="117">
        <f>((J2108-O2106)^2 + (K2108-P2106)^2 + (L2108-Q2106)^2) ^ (-1/(2-1))</f>
        <v>2.810982653395191E-8</v>
      </c>
      <c r="V2108" s="117">
        <f>((J2108-O2107)^2 + (K2108-P2107)^2 + (L2108-Q2107)^2) ^ (-1/(2-1))</f>
        <v>2.032126026415919E-7</v>
      </c>
      <c r="W2108" s="117">
        <f t="shared" si="1817"/>
        <v>5.899474150970667E-7</v>
      </c>
      <c r="X2108" s="78"/>
      <c r="Y2108" s="122">
        <f t="shared" si="1818"/>
        <v>0.60789313885292084</v>
      </c>
      <c r="Z2108" s="122">
        <f t="shared" si="1819"/>
        <v>4.7648020509297215E-2</v>
      </c>
      <c r="AA2108" s="123">
        <f t="shared" si="1820"/>
        <v>0.34445884063778198</v>
      </c>
    </row>
    <row r="2109" spans="9:27" x14ac:dyDescent="0.25">
      <c r="I2109" s="78"/>
      <c r="J2109" s="79">
        <f t="shared" ref="J2109:L2109" si="1824">(J2037)</f>
        <v>500</v>
      </c>
      <c r="K2109" s="79">
        <f t="shared" si="1824"/>
        <v>2000</v>
      </c>
      <c r="L2109" s="79">
        <f t="shared" si="1824"/>
        <v>1</v>
      </c>
      <c r="M2109" s="78"/>
      <c r="N2109" s="78"/>
      <c r="O2109" s="78"/>
      <c r="P2109" s="78"/>
      <c r="Q2109" s="78"/>
      <c r="R2109" s="78"/>
      <c r="S2109" s="78"/>
      <c r="T2109" s="117">
        <f>((J2109-O2105)^2 + (K2109-P2105)^2 + (L2109-Q2105)^2) ^ (-1/(2-1))</f>
        <v>8.2969011536380802E-8</v>
      </c>
      <c r="U2109" s="117">
        <f>((J2109-O2106)^2 + (K2109-P2106)^2 + (L2109-Q2106)^2) ^ (-1/(2-1))</f>
        <v>1.9031749235136734E-8</v>
      </c>
      <c r="V2109" s="117">
        <f>((J2109-O2107)^2 + (K2109-P2107)^2 + (L2109-Q2107)^2) ^ (-1/(2-1))</f>
        <v>3.9976523330163804E-6</v>
      </c>
      <c r="W2109" s="117">
        <f t="shared" si="1817"/>
        <v>4.0996530937878981E-6</v>
      </c>
      <c r="X2109" s="78"/>
      <c r="Y2109" s="122">
        <f t="shared" si="1818"/>
        <v>2.0238056644866286E-2</v>
      </c>
      <c r="Z2109" s="122">
        <f t="shared" si="1819"/>
        <v>4.6422828468035667E-3</v>
      </c>
      <c r="AA2109" s="123">
        <f t="shared" si="1820"/>
        <v>0.9751196605083301</v>
      </c>
    </row>
    <row r="2110" spans="9:27" x14ac:dyDescent="0.25">
      <c r="I2110" s="78"/>
      <c r="J2110" s="79">
        <f t="shared" ref="J2110:L2110" si="1825">(J2038)</f>
        <v>8000</v>
      </c>
      <c r="K2110" s="79">
        <f t="shared" si="1825"/>
        <v>2000</v>
      </c>
      <c r="L2110" s="79">
        <f t="shared" si="1825"/>
        <v>1</v>
      </c>
      <c r="M2110" s="78"/>
      <c r="N2110" s="78"/>
      <c r="O2110" s="78"/>
      <c r="P2110" s="78"/>
      <c r="Q2110" s="78"/>
      <c r="R2110" s="78"/>
      <c r="S2110" s="78"/>
      <c r="T2110" s="117">
        <f>((J2110-O2105)^2 + (K2110-P2105)^2 + (L2110-Q2105)^2) ^ (-1/(2-1))</f>
        <v>3.901780735936519E-8</v>
      </c>
      <c r="U2110" s="117">
        <f>((J2110-O2106)^2 + (K2110-P2106)^2 + (L2110-Q2106)^2) ^ (-1/(2-1))</f>
        <v>1.7018134888611997E-6</v>
      </c>
      <c r="V2110" s="117">
        <f>((J2110-O2107)^2 + (K2110-P2107)^2 + (L2110-Q2107)^2) ^ (-1/(2-1))</f>
        <v>1.5629634281214006E-8</v>
      </c>
      <c r="W2110" s="117">
        <f t="shared" si="1817"/>
        <v>1.7564609305017789E-6</v>
      </c>
      <c r="X2110" s="78"/>
      <c r="Y2110" s="122">
        <f t="shared" si="1818"/>
        <v>2.2213877167321185E-2</v>
      </c>
      <c r="Z2110" s="122">
        <f t="shared" si="1819"/>
        <v>0.96888775566162599</v>
      </c>
      <c r="AA2110" s="123">
        <f t="shared" si="1820"/>
        <v>8.8983671710528706E-3</v>
      </c>
    </row>
    <row r="2111" spans="9:27" x14ac:dyDescent="0.25">
      <c r="I2111" s="78"/>
      <c r="J2111" s="79">
        <f t="shared" ref="J2111:L2111" si="1826">(J2039)</f>
        <v>3000</v>
      </c>
      <c r="K2111" s="79">
        <f t="shared" si="1826"/>
        <v>2000</v>
      </c>
      <c r="L2111" s="79">
        <f t="shared" si="1826"/>
        <v>2</v>
      </c>
      <c r="M2111" s="78"/>
      <c r="N2111" s="78"/>
      <c r="O2111" s="78"/>
      <c r="P2111" s="78"/>
      <c r="Q2111" s="78"/>
      <c r="R2111" s="78"/>
      <c r="S2111" s="78"/>
      <c r="T2111" s="117">
        <f>((J2111-O2105)^2 + (K2111-P2105)^2 + (L2111-Q2105)^2) ^ (-1/(2-1))</f>
        <v>2.4520387745350719E-7</v>
      </c>
      <c r="U2111" s="117">
        <f>((J2111-O2106)^2 + (K2111-P2106)^2 + (L2111-Q2106)^2) ^ (-1/(2-1))</f>
        <v>4.40042928217439E-8</v>
      </c>
      <c r="V2111" s="117">
        <f>((J2111-O2107)^2 + (K2111-P2107)^2 + (L2111-Q2107)^2) ^ (-1/(2-1))</f>
        <v>1.1118803730814342E-7</v>
      </c>
      <c r="W2111" s="117">
        <f t="shared" si="1817"/>
        <v>4.0039620758339449E-7</v>
      </c>
      <c r="X2111" s="78"/>
      <c r="Y2111" s="122">
        <f t="shared" si="1818"/>
        <v>0.61240309675619531</v>
      </c>
      <c r="Z2111" s="122">
        <f t="shared" si="1819"/>
        <v>0.1099018721664058</v>
      </c>
      <c r="AA2111" s="123">
        <f t="shared" si="1820"/>
        <v>0.27769503107739896</v>
      </c>
    </row>
    <row r="2112" spans="9:27" x14ac:dyDescent="0.25">
      <c r="I2112" s="78"/>
      <c r="J2112" s="79">
        <f t="shared" ref="J2112:L2112" si="1827">(J2040)</f>
        <v>7000</v>
      </c>
      <c r="K2112" s="79">
        <f t="shared" si="1827"/>
        <v>3000</v>
      </c>
      <c r="L2112" s="79">
        <f t="shared" si="1827"/>
        <v>1</v>
      </c>
      <c r="M2112" s="78"/>
      <c r="N2112" s="78"/>
      <c r="O2112" s="78"/>
      <c r="P2112" s="78"/>
      <c r="Q2112" s="78"/>
      <c r="R2112" s="78"/>
      <c r="S2112" s="78"/>
      <c r="T2112" s="117">
        <f>((J2112-O2105)^2 + (K2112-P2105)^2 + (L2112-Q2105)^2) ^ (-1/(2-1))</f>
        <v>4.4845670492134809E-8</v>
      </c>
      <c r="U2112" s="117">
        <f>((J2112-O2106)^2 + (K2112-P2106)^2 + (L2112-Q2106)^2) ^ (-1/(2-1))</f>
        <v>1.6866440606233083E-6</v>
      </c>
      <c r="V2112" s="117">
        <f>((J2112-O2107)^2 + (K2112-P2107)^2 + (L2112-Q2107)^2) ^ (-1/(2-1))</f>
        <v>1.9976451396729541E-8</v>
      </c>
      <c r="W2112" s="117">
        <f t="shared" si="1817"/>
        <v>1.7514661825121727E-6</v>
      </c>
      <c r="X2112" s="78"/>
      <c r="Y2112" s="122">
        <f t="shared" si="1818"/>
        <v>2.560464537648767E-2</v>
      </c>
      <c r="Z2112" s="122">
        <f t="shared" si="1819"/>
        <v>0.96298979532914053</v>
      </c>
      <c r="AA2112" s="123">
        <f t="shared" si="1820"/>
        <v>1.1405559294371762E-2</v>
      </c>
    </row>
    <row r="2113" spans="9:37" x14ac:dyDescent="0.25">
      <c r="I2113" s="78"/>
      <c r="J2113" s="79">
        <f t="shared" ref="J2113:L2113" si="1828">(J2041)</f>
        <v>7000</v>
      </c>
      <c r="K2113" s="79">
        <f t="shared" si="1828"/>
        <v>2000</v>
      </c>
      <c r="L2113" s="79">
        <f t="shared" si="1828"/>
        <v>1</v>
      </c>
      <c r="M2113" s="78"/>
      <c r="N2113" s="78"/>
      <c r="O2113" s="78"/>
      <c r="P2113" s="78"/>
      <c r="Q2113" s="78"/>
      <c r="R2113" s="78"/>
      <c r="S2113" s="78"/>
      <c r="T2113" s="117">
        <f>((J2113-O2105)^2 + (K2113-P2105)^2 + (L2113-Q2105)^2) ^ (-1/(2-1))</f>
        <v>5.7739701204982225E-8</v>
      </c>
      <c r="U2113" s="117">
        <f>((J2113-O2106)^2 + (K2113-P2106)^2 + (L2113-Q2106)^2) ^ (-1/(2-1))</f>
        <v>9.8512686695459697E-7</v>
      </c>
      <c r="V2113" s="117">
        <f>((J2113-O2107)^2 + (K2113-P2107)^2 + (L2113-Q2107)^2) ^ (-1/(2-1))</f>
        <v>2.0415007136961525E-8</v>
      </c>
      <c r="W2113" s="117">
        <f t="shared" si="1817"/>
        <v>1.0632815752965408E-6</v>
      </c>
      <c r="X2113" s="78"/>
      <c r="Y2113" s="122">
        <f t="shared" si="1818"/>
        <v>5.4303302668325726E-2</v>
      </c>
      <c r="Z2113" s="122">
        <f t="shared" si="1819"/>
        <v>0.92649669649345046</v>
      </c>
      <c r="AA2113" s="123">
        <f t="shared" si="1820"/>
        <v>1.9200000838223819E-2</v>
      </c>
    </row>
    <row r="2114" spans="9:37" x14ac:dyDescent="0.25">
      <c r="I2114" s="78"/>
      <c r="J2114" s="79">
        <f t="shared" ref="J2114:L2114" si="1829">(J2042)</f>
        <v>10000</v>
      </c>
      <c r="K2114" s="79">
        <f t="shared" si="1829"/>
        <v>2000</v>
      </c>
      <c r="L2114" s="79">
        <f t="shared" si="1829"/>
        <v>1</v>
      </c>
      <c r="M2114" s="78"/>
      <c r="N2114" s="78"/>
      <c r="O2114" s="78"/>
      <c r="P2114" s="78"/>
      <c r="Q2114" s="78"/>
      <c r="R2114" s="78"/>
      <c r="S2114" s="78"/>
      <c r="T2114" s="117">
        <f>((J2114-O2105)^2 + (K2114-P2105)^2 + (L2114-Q2105)^2) ^ (-1/(2-1))</f>
        <v>2.0725492486526732E-8</v>
      </c>
      <c r="U2114" s="117">
        <f>((J2114-O2106)^2 + (K2114-P2106)^2 + (L2114-Q2106)^2) ^ (-1/(2-1))</f>
        <v>1.7444000372685054E-7</v>
      </c>
      <c r="V2114" s="117">
        <f>((J2114-O2107)^2 + (K2114-P2107)^2 + (L2114-Q2107)^2) ^ (-1/(2-1))</f>
        <v>1.000240817062394E-8</v>
      </c>
      <c r="W2114" s="117">
        <f t="shared" si="1817"/>
        <v>2.0516790438400122E-7</v>
      </c>
      <c r="X2114" s="78"/>
      <c r="Y2114" s="122">
        <f t="shared" si="1818"/>
        <v>0.10101722561700487</v>
      </c>
      <c r="Z2114" s="122">
        <f t="shared" si="1819"/>
        <v>0.85023046977348371</v>
      </c>
      <c r="AA2114" s="123">
        <f t="shared" si="1820"/>
        <v>4.8752304609511417E-2</v>
      </c>
    </row>
    <row r="2115" spans="9:37" x14ac:dyDescent="0.25">
      <c r="I2115" s="78"/>
      <c r="J2115" s="78"/>
      <c r="K2115" s="78"/>
      <c r="L2115" s="78"/>
      <c r="M2115" s="78"/>
      <c r="N2115" s="78"/>
      <c r="O2115" s="78"/>
      <c r="P2115" s="78"/>
      <c r="Q2115" s="78"/>
      <c r="R2115" s="78"/>
      <c r="S2115" s="78"/>
      <c r="T2115" s="78"/>
      <c r="U2115" s="78"/>
      <c r="V2115" s="78"/>
      <c r="W2115" s="78"/>
      <c r="X2115" s="78"/>
      <c r="Y2115" s="78"/>
      <c r="Z2115" s="78"/>
      <c r="AA2115" s="78"/>
    </row>
    <row r="2116" spans="9:37" x14ac:dyDescent="0.25">
      <c r="I2116" s="78"/>
      <c r="J2116" s="78"/>
      <c r="K2116" s="78"/>
      <c r="L2116" s="78"/>
      <c r="M2116" s="78"/>
      <c r="N2116" s="175" t="s">
        <v>109</v>
      </c>
      <c r="O2116" s="176"/>
      <c r="P2116" s="176"/>
      <c r="Q2116" s="176"/>
      <c r="R2116" s="176"/>
      <c r="S2116" s="177"/>
      <c r="T2116" s="78"/>
      <c r="U2116" s="78"/>
      <c r="V2116" s="78"/>
      <c r="W2116" s="78"/>
      <c r="X2116" s="78"/>
      <c r="Y2116" s="78"/>
      <c r="Z2116" s="78"/>
      <c r="AA2116" s="78"/>
    </row>
    <row r="2117" spans="9:37" x14ac:dyDescent="0.25">
      <c r="I2117" s="78"/>
      <c r="J2117" s="78"/>
      <c r="K2117" s="78"/>
      <c r="L2117" s="78"/>
      <c r="M2117" s="78"/>
      <c r="N2117" s="178"/>
      <c r="O2117" s="179"/>
      <c r="P2117" s="179"/>
      <c r="Q2117" s="179"/>
      <c r="R2117" s="179"/>
      <c r="S2117" s="180"/>
      <c r="T2117" s="78"/>
      <c r="U2117" s="78"/>
      <c r="V2117" s="78"/>
      <c r="W2117" s="78"/>
      <c r="X2117" s="78"/>
      <c r="Y2117" s="78"/>
      <c r="Z2117" s="78"/>
      <c r="AA2117" s="78"/>
    </row>
    <row r="2121" spans="9:37" x14ac:dyDescent="0.25">
      <c r="I2121" s="118" t="s">
        <v>252</v>
      </c>
      <c r="J2121" s="90"/>
      <c r="K2121" s="90"/>
      <c r="L2121" s="90"/>
      <c r="M2121" s="90"/>
      <c r="N2121" s="90"/>
      <c r="O2121" s="90"/>
      <c r="P2121" s="90"/>
      <c r="Q2121" s="90"/>
      <c r="R2121" s="90"/>
      <c r="S2121" s="90"/>
      <c r="T2121" s="90"/>
      <c r="U2121" s="90"/>
      <c r="V2121" s="90"/>
      <c r="W2121" s="90"/>
      <c r="X2121" s="90"/>
      <c r="Y2121" s="90"/>
      <c r="Z2121" s="90"/>
      <c r="AA2121" s="90"/>
      <c r="AB2121" s="90"/>
      <c r="AC2121" s="90"/>
      <c r="AD2121" s="90"/>
      <c r="AE2121" s="90"/>
      <c r="AF2121" s="90"/>
      <c r="AG2121" s="90"/>
      <c r="AH2121" s="90"/>
      <c r="AI2121" s="90"/>
      <c r="AJ2121" s="90"/>
      <c r="AK2121" s="90"/>
    </row>
    <row r="2122" spans="9:37" x14ac:dyDescent="0.25">
      <c r="I2122" s="118" t="s">
        <v>291</v>
      </c>
      <c r="J2122" s="90"/>
      <c r="K2122" s="90"/>
      <c r="L2122" s="90"/>
      <c r="M2122" s="90"/>
      <c r="N2122" s="90"/>
      <c r="O2122" s="90"/>
      <c r="P2122" s="90"/>
      <c r="Q2122" s="90"/>
      <c r="R2122" s="90"/>
      <c r="S2122" s="90"/>
      <c r="T2122" s="90"/>
      <c r="U2122" s="90"/>
      <c r="V2122" s="90"/>
      <c r="W2122" s="90"/>
      <c r="X2122" s="90"/>
      <c r="Y2122" s="90"/>
      <c r="Z2122" s="90"/>
      <c r="AA2122" s="90"/>
      <c r="AB2122" s="90"/>
      <c r="AC2122" s="90"/>
      <c r="AD2122" s="90"/>
      <c r="AE2122" s="90"/>
      <c r="AF2122" s="90"/>
      <c r="AG2122" s="90"/>
      <c r="AH2122" s="90"/>
      <c r="AI2122" s="90"/>
      <c r="AJ2122" s="90"/>
      <c r="AK2122" s="90"/>
    </row>
    <row r="2123" spans="9:37" x14ac:dyDescent="0.25">
      <c r="I2123" s="90"/>
      <c r="J2123" s="181" t="s">
        <v>92</v>
      </c>
      <c r="K2123" s="182"/>
      <c r="L2123" s="183"/>
      <c r="M2123" s="90"/>
      <c r="N2123" s="91"/>
      <c r="O2123" s="163" t="s">
        <v>97</v>
      </c>
      <c r="P2123" s="164"/>
      <c r="Q2123" s="165"/>
      <c r="R2123" s="90"/>
      <c r="S2123" s="90"/>
      <c r="T2123" s="163" t="s">
        <v>47</v>
      </c>
      <c r="U2123" s="164"/>
      <c r="V2123" s="165"/>
      <c r="W2123" s="90"/>
      <c r="X2123" s="91"/>
      <c r="Y2123" s="163" t="s">
        <v>98</v>
      </c>
      <c r="Z2123" s="164"/>
      <c r="AA2123" s="165"/>
      <c r="AB2123" s="90"/>
      <c r="AC2123" s="91"/>
      <c r="AD2123" s="163" t="s">
        <v>98</v>
      </c>
      <c r="AE2123" s="164"/>
      <c r="AF2123" s="165"/>
      <c r="AG2123" s="90"/>
      <c r="AH2123" s="135"/>
      <c r="AI2123" s="163" t="s">
        <v>98</v>
      </c>
      <c r="AJ2123" s="164"/>
      <c r="AK2123" s="165"/>
    </row>
    <row r="2124" spans="9:37" x14ac:dyDescent="0.25">
      <c r="I2124" s="90"/>
      <c r="J2124" s="135" t="s">
        <v>257</v>
      </c>
      <c r="K2124" s="135" t="s">
        <v>258</v>
      </c>
      <c r="L2124" s="135" t="s">
        <v>259</v>
      </c>
      <c r="M2124" s="90"/>
      <c r="N2124" s="91"/>
      <c r="O2124" s="133" t="s">
        <v>38</v>
      </c>
      <c r="P2124" s="133" t="s">
        <v>39</v>
      </c>
      <c r="Q2124" s="133" t="s">
        <v>41</v>
      </c>
      <c r="R2124" s="90"/>
      <c r="S2124" s="90"/>
      <c r="T2124" s="106" t="s">
        <v>48</v>
      </c>
      <c r="U2124" s="106" t="s">
        <v>49</v>
      </c>
      <c r="V2124" s="106" t="s">
        <v>50</v>
      </c>
      <c r="W2124" s="90"/>
      <c r="X2124" s="133" t="s">
        <v>38</v>
      </c>
      <c r="Y2124" s="133" t="s">
        <v>99</v>
      </c>
      <c r="Z2124" s="133" t="s">
        <v>102</v>
      </c>
      <c r="AA2124" s="133" t="s">
        <v>103</v>
      </c>
      <c r="AB2124" s="90"/>
      <c r="AC2124" s="106" t="s">
        <v>39</v>
      </c>
      <c r="AD2124" s="106" t="s">
        <v>104</v>
      </c>
      <c r="AE2124" s="106" t="s">
        <v>100</v>
      </c>
      <c r="AF2124" s="106" t="s">
        <v>105</v>
      </c>
      <c r="AG2124" s="90"/>
      <c r="AH2124" s="106" t="s">
        <v>41</v>
      </c>
      <c r="AI2124" s="106" t="s">
        <v>106</v>
      </c>
      <c r="AJ2124" s="106" t="s">
        <v>107</v>
      </c>
      <c r="AK2124" s="106" t="s">
        <v>101</v>
      </c>
    </row>
    <row r="2125" spans="9:37" x14ac:dyDescent="0.25">
      <c r="I2125" s="90"/>
      <c r="J2125" s="94">
        <f>(Y2105)</f>
        <v>9.6266050065728637E-2</v>
      </c>
      <c r="K2125" s="94">
        <f t="shared" ref="K2125:K2134" si="1830">(Z2105)</f>
        <v>0.84249774473100858</v>
      </c>
      <c r="L2125" s="94">
        <f>(AA2105)</f>
        <v>6.1236205203262839E-2</v>
      </c>
      <c r="M2125" s="98"/>
      <c r="N2125" s="91"/>
      <c r="O2125" s="95">
        <f>(J2125^2)</f>
        <v>9.2671523952573727E-3</v>
      </c>
      <c r="P2125" s="95">
        <f t="shared" ref="P2125:P2134" si="1831">(K2125^2)</f>
        <v>0.70980244987683572</v>
      </c>
      <c r="Q2125" s="95">
        <f t="shared" ref="Q2125:Q2134" si="1832">(L2125^2)</f>
        <v>3.7498728276961148E-3</v>
      </c>
      <c r="R2125" s="90"/>
      <c r="S2125" s="90"/>
      <c r="T2125" s="93">
        <f>(J2105)</f>
        <v>8000</v>
      </c>
      <c r="U2125" s="93">
        <f t="shared" ref="U2125:U2134" si="1833">(K2105)</f>
        <v>5000</v>
      </c>
      <c r="V2125" s="93">
        <f t="shared" ref="V2125:V2134" si="1834">(L2105)</f>
        <v>1</v>
      </c>
      <c r="W2125" s="90"/>
      <c r="X2125" s="95">
        <f>(O2125)</f>
        <v>9.2671523952573727E-3</v>
      </c>
      <c r="Y2125" s="96">
        <f>(X2125*T2125)</f>
        <v>74.137219162058983</v>
      </c>
      <c r="Z2125" s="96">
        <f>(X2125*U2125)</f>
        <v>46.335761976286861</v>
      </c>
      <c r="AA2125" s="96">
        <f>(X2125*V2125)</f>
        <v>9.2671523952573727E-3</v>
      </c>
      <c r="AB2125" s="90"/>
      <c r="AC2125" s="94">
        <f>(P2125)</f>
        <v>0.70980244987683572</v>
      </c>
      <c r="AD2125" s="97">
        <f>(AC2125*T2125)</f>
        <v>5678.4195990146854</v>
      </c>
      <c r="AE2125" s="97">
        <f>(AC2125*U2125)</f>
        <v>3549.0122493841786</v>
      </c>
      <c r="AF2125" s="97">
        <f>(AC2125*V2125)</f>
        <v>0.70980244987683572</v>
      </c>
      <c r="AG2125" s="90"/>
      <c r="AH2125" s="95">
        <f>(Q2125)</f>
        <v>3.7498728276961148E-3</v>
      </c>
      <c r="AI2125" s="95">
        <f>(AH2125*T2125)</f>
        <v>29.998982621568917</v>
      </c>
      <c r="AJ2125" s="95">
        <f>(AH2125*U2125)</f>
        <v>18.749364138480573</v>
      </c>
      <c r="AK2125" s="95">
        <f>(V2125*AH2125)</f>
        <v>3.7498728276961148E-3</v>
      </c>
    </row>
    <row r="2126" spans="9:37" x14ac:dyDescent="0.25">
      <c r="I2126" s="90"/>
      <c r="J2126" s="94">
        <f t="shared" ref="J2126:J2134" si="1835">(Y2106)</f>
        <v>0.44962651794746261</v>
      </c>
      <c r="K2126" s="94">
        <f t="shared" si="1830"/>
        <v>0.30356840176419181</v>
      </c>
      <c r="L2126" s="94">
        <f t="shared" ref="L2126:L2134" si="1836">(AA2106)</f>
        <v>0.24680508028834558</v>
      </c>
      <c r="M2126" s="98"/>
      <c r="N2126" s="91"/>
      <c r="O2126" s="95">
        <f t="shared" ref="O2126:O2134" si="1837">(J2126^2)</f>
        <v>0.20216400564155992</v>
      </c>
      <c r="P2126" s="95">
        <f t="shared" si="1831"/>
        <v>9.2153774549665779E-2</v>
      </c>
      <c r="Q2126" s="95">
        <f t="shared" si="1832"/>
        <v>6.0912747656136711E-2</v>
      </c>
      <c r="R2126" s="90"/>
      <c r="S2126" s="90"/>
      <c r="T2126" s="93">
        <f t="shared" ref="T2126:T2134" si="1838">(J2106)</f>
        <v>4000</v>
      </c>
      <c r="U2126" s="93">
        <f t="shared" si="1833"/>
        <v>3000</v>
      </c>
      <c r="V2126" s="93">
        <f t="shared" si="1834"/>
        <v>1</v>
      </c>
      <c r="W2126" s="90"/>
      <c r="X2126" s="95">
        <f t="shared" ref="X2126:X2134" si="1839">(O2126)</f>
        <v>0.20216400564155992</v>
      </c>
      <c r="Y2126" s="96">
        <f t="shared" ref="Y2126:Y2134" si="1840">(X2126*T2126)</f>
        <v>808.6560225662397</v>
      </c>
      <c r="Z2126" s="96">
        <f t="shared" ref="Z2126:Z2134" si="1841">(X2126*U2126)</f>
        <v>606.49201692467977</v>
      </c>
      <c r="AA2126" s="96">
        <f t="shared" ref="AA2126:AA2134" si="1842">(X2126*V2126)</f>
        <v>0.20216400564155992</v>
      </c>
      <c r="AB2126" s="90"/>
      <c r="AC2126" s="94">
        <f t="shared" ref="AC2126:AC2134" si="1843">(P2126)</f>
        <v>9.2153774549665779E-2</v>
      </c>
      <c r="AD2126" s="97">
        <f t="shared" ref="AD2126:AD2134" si="1844">(AC2126*T2126)</f>
        <v>368.61509819866313</v>
      </c>
      <c r="AE2126" s="97">
        <f t="shared" ref="AE2126:AE2134" si="1845">(AC2126*U2126)</f>
        <v>276.46132364899734</v>
      </c>
      <c r="AF2126" s="97">
        <f t="shared" ref="AF2126:AF2134" si="1846">(AC2126*V2126)</f>
        <v>9.2153774549665779E-2</v>
      </c>
      <c r="AG2126" s="90"/>
      <c r="AH2126" s="95">
        <f t="shared" ref="AH2126:AH2134" si="1847">(Q2126)</f>
        <v>6.0912747656136711E-2</v>
      </c>
      <c r="AI2126" s="95">
        <f t="shared" ref="AI2126:AI2134" si="1848">(AH2126*T2126)</f>
        <v>243.65099062454684</v>
      </c>
      <c r="AJ2126" s="95">
        <f t="shared" ref="AJ2126:AJ2133" si="1849">(AH2126*U2126)</f>
        <v>182.73824296841013</v>
      </c>
      <c r="AK2126" s="95">
        <f t="shared" ref="AK2126:AK2134" si="1850">(V2126*AH2126)</f>
        <v>6.0912747656136711E-2</v>
      </c>
    </row>
    <row r="2127" spans="9:37" x14ac:dyDescent="0.25">
      <c r="I2127" s="90"/>
      <c r="J2127" s="94">
        <f t="shared" si="1835"/>
        <v>0.47187052688760411</v>
      </c>
      <c r="K2127" s="94">
        <f t="shared" si="1830"/>
        <v>0.40163594294247368</v>
      </c>
      <c r="L2127" s="94">
        <f t="shared" si="1836"/>
        <v>0.12649353016992215</v>
      </c>
      <c r="M2127" s="98"/>
      <c r="N2127" s="91"/>
      <c r="O2127" s="95">
        <f t="shared" si="1837"/>
        <v>0.22266179414518511</v>
      </c>
      <c r="P2127" s="95">
        <f t="shared" si="1831"/>
        <v>0.16131143066328998</v>
      </c>
      <c r="Q2127" s="95">
        <f t="shared" si="1832"/>
        <v>1.6000613174849007E-2</v>
      </c>
      <c r="R2127" s="90"/>
      <c r="S2127" s="90"/>
      <c r="T2127" s="93">
        <f t="shared" si="1838"/>
        <v>5000</v>
      </c>
      <c r="U2127" s="93">
        <f t="shared" si="1833"/>
        <v>2000</v>
      </c>
      <c r="V2127" s="93">
        <f t="shared" si="1834"/>
        <v>1</v>
      </c>
      <c r="W2127" s="90"/>
      <c r="X2127" s="95">
        <f t="shared" si="1839"/>
        <v>0.22266179414518511</v>
      </c>
      <c r="Y2127" s="96">
        <f t="shared" si="1840"/>
        <v>1113.3089707259255</v>
      </c>
      <c r="Z2127" s="96">
        <f t="shared" si="1841"/>
        <v>445.3235882903702</v>
      </c>
      <c r="AA2127" s="96">
        <f t="shared" si="1842"/>
        <v>0.22266179414518511</v>
      </c>
      <c r="AB2127" s="90"/>
      <c r="AC2127" s="94">
        <f t="shared" si="1843"/>
        <v>0.16131143066328998</v>
      </c>
      <c r="AD2127" s="97">
        <f t="shared" si="1844"/>
        <v>806.5571533164499</v>
      </c>
      <c r="AE2127" s="97">
        <f t="shared" si="1845"/>
        <v>322.62286132657999</v>
      </c>
      <c r="AF2127" s="97">
        <f t="shared" si="1846"/>
        <v>0.16131143066328998</v>
      </c>
      <c r="AG2127" s="90"/>
      <c r="AH2127" s="95">
        <f t="shared" si="1847"/>
        <v>1.6000613174849007E-2</v>
      </c>
      <c r="AI2127" s="95">
        <f t="shared" si="1848"/>
        <v>80.003065874245038</v>
      </c>
      <c r="AJ2127" s="95">
        <f t="shared" si="1849"/>
        <v>32.001226349698015</v>
      </c>
      <c r="AK2127" s="95">
        <f t="shared" si="1850"/>
        <v>1.6000613174849007E-2</v>
      </c>
    </row>
    <row r="2128" spans="9:37" x14ac:dyDescent="0.25">
      <c r="I2128" s="90"/>
      <c r="J2128" s="94">
        <f t="shared" si="1835"/>
        <v>0.60789313885292084</v>
      </c>
      <c r="K2128" s="94">
        <f t="shared" si="1830"/>
        <v>4.7648020509297215E-2</v>
      </c>
      <c r="L2128" s="94">
        <f t="shared" si="1836"/>
        <v>0.34445884063778198</v>
      </c>
      <c r="M2128" s="98"/>
      <c r="N2128" s="91"/>
      <c r="O2128" s="95">
        <f t="shared" si="1837"/>
        <v>0.36953406826445651</v>
      </c>
      <c r="P2128" s="95">
        <f t="shared" si="1831"/>
        <v>2.2703338584544081E-3</v>
      </c>
      <c r="Q2128" s="95">
        <f t="shared" si="1832"/>
        <v>0.11865189289352489</v>
      </c>
      <c r="R2128" s="90"/>
      <c r="S2128" s="90"/>
      <c r="T2128" s="93">
        <f t="shared" si="1838"/>
        <v>2000</v>
      </c>
      <c r="U2128" s="93">
        <f t="shared" si="1833"/>
        <v>1000</v>
      </c>
      <c r="V2128" s="93">
        <f t="shared" si="1834"/>
        <v>1</v>
      </c>
      <c r="W2128" s="90"/>
      <c r="X2128" s="95">
        <f t="shared" si="1839"/>
        <v>0.36953406826445651</v>
      </c>
      <c r="Y2128" s="96">
        <f t="shared" si="1840"/>
        <v>739.06813652891299</v>
      </c>
      <c r="Z2128" s="96">
        <f t="shared" si="1841"/>
        <v>369.53406826445649</v>
      </c>
      <c r="AA2128" s="96">
        <f t="shared" si="1842"/>
        <v>0.36953406826445651</v>
      </c>
      <c r="AB2128" s="90"/>
      <c r="AC2128" s="94">
        <f t="shared" si="1843"/>
        <v>2.2703338584544081E-3</v>
      </c>
      <c r="AD2128" s="97">
        <f t="shared" si="1844"/>
        <v>4.5406677169088159</v>
      </c>
      <c r="AE2128" s="97">
        <f t="shared" si="1845"/>
        <v>2.2703338584544079</v>
      </c>
      <c r="AF2128" s="97">
        <f t="shared" si="1846"/>
        <v>2.2703338584544081E-3</v>
      </c>
      <c r="AG2128" s="90"/>
      <c r="AH2128" s="95">
        <f t="shared" si="1847"/>
        <v>0.11865189289352489</v>
      </c>
      <c r="AI2128" s="95">
        <f t="shared" si="1848"/>
        <v>237.30378578704978</v>
      </c>
      <c r="AJ2128" s="95">
        <f t="shared" si="1849"/>
        <v>118.65189289352489</v>
      </c>
      <c r="AK2128" s="95">
        <f t="shared" si="1850"/>
        <v>0.11865189289352489</v>
      </c>
    </row>
    <row r="2129" spans="9:37" x14ac:dyDescent="0.25">
      <c r="I2129" s="90"/>
      <c r="J2129" s="94">
        <f t="shared" si="1835"/>
        <v>2.0238056644866286E-2</v>
      </c>
      <c r="K2129" s="94">
        <f t="shared" si="1830"/>
        <v>4.6422828468035667E-3</v>
      </c>
      <c r="L2129" s="94">
        <f t="shared" si="1836"/>
        <v>0.9751196605083301</v>
      </c>
      <c r="M2129" s="98"/>
      <c r="N2129" s="91"/>
      <c r="O2129" s="95">
        <f t="shared" si="1837"/>
        <v>4.0957893676081645E-4</v>
      </c>
      <c r="P2129" s="95">
        <f t="shared" si="1831"/>
        <v>2.1550790029726628E-5</v>
      </c>
      <c r="Q2129" s="95">
        <f t="shared" si="1832"/>
        <v>0.95085835230988092</v>
      </c>
      <c r="R2129" s="90"/>
      <c r="S2129" s="90"/>
      <c r="T2129" s="93">
        <f t="shared" si="1838"/>
        <v>500</v>
      </c>
      <c r="U2129" s="93">
        <f t="shared" si="1833"/>
        <v>2000</v>
      </c>
      <c r="V2129" s="93">
        <f t="shared" si="1834"/>
        <v>1</v>
      </c>
      <c r="W2129" s="90"/>
      <c r="X2129" s="95">
        <f t="shared" si="1839"/>
        <v>4.0957893676081645E-4</v>
      </c>
      <c r="Y2129" s="96">
        <f t="shared" si="1840"/>
        <v>0.20478946838040823</v>
      </c>
      <c r="Z2129" s="96">
        <f t="shared" si="1841"/>
        <v>0.81915787352163294</v>
      </c>
      <c r="AA2129" s="96">
        <f t="shared" si="1842"/>
        <v>4.0957893676081645E-4</v>
      </c>
      <c r="AB2129" s="90"/>
      <c r="AC2129" s="94">
        <f t="shared" si="1843"/>
        <v>2.1550790029726628E-5</v>
      </c>
      <c r="AD2129" s="97">
        <f t="shared" si="1844"/>
        <v>1.0775395014863314E-2</v>
      </c>
      <c r="AE2129" s="97">
        <f t="shared" si="1845"/>
        <v>4.3101580059453255E-2</v>
      </c>
      <c r="AF2129" s="97">
        <f t="shared" si="1846"/>
        <v>2.1550790029726628E-5</v>
      </c>
      <c r="AG2129" s="90"/>
      <c r="AH2129" s="95">
        <f t="shared" si="1847"/>
        <v>0.95085835230988092</v>
      </c>
      <c r="AI2129" s="95">
        <f t="shared" si="1848"/>
        <v>475.42917615494048</v>
      </c>
      <c r="AJ2129" s="95">
        <f t="shared" si="1849"/>
        <v>1901.7167046197619</v>
      </c>
      <c r="AK2129" s="95">
        <f t="shared" si="1850"/>
        <v>0.95085835230988092</v>
      </c>
    </row>
    <row r="2130" spans="9:37" x14ac:dyDescent="0.25">
      <c r="I2130" s="90"/>
      <c r="J2130" s="94">
        <f t="shared" si="1835"/>
        <v>2.2213877167321185E-2</v>
      </c>
      <c r="K2130" s="94">
        <f t="shared" si="1830"/>
        <v>0.96888775566162599</v>
      </c>
      <c r="L2130" s="94">
        <f t="shared" si="1836"/>
        <v>8.8983671710528706E-3</v>
      </c>
      <c r="M2130" s="98"/>
      <c r="N2130" s="91"/>
      <c r="O2130" s="95">
        <f t="shared" si="1837"/>
        <v>4.9345633880483345E-4</v>
      </c>
      <c r="P2130" s="95">
        <f t="shared" si="1831"/>
        <v>0.93874348307102262</v>
      </c>
      <c r="Q2130" s="95">
        <f t="shared" si="1832"/>
        <v>7.9180938310871463E-5</v>
      </c>
      <c r="R2130" s="90"/>
      <c r="S2130" s="90"/>
      <c r="T2130" s="93">
        <f t="shared" si="1838"/>
        <v>8000</v>
      </c>
      <c r="U2130" s="93">
        <f t="shared" si="1833"/>
        <v>2000</v>
      </c>
      <c r="V2130" s="93">
        <f t="shared" si="1834"/>
        <v>1</v>
      </c>
      <c r="W2130" s="90"/>
      <c r="X2130" s="95">
        <f t="shared" si="1839"/>
        <v>4.9345633880483345E-4</v>
      </c>
      <c r="Y2130" s="96">
        <f t="shared" si="1840"/>
        <v>3.9476507104386678</v>
      </c>
      <c r="Z2130" s="96">
        <f t="shared" si="1841"/>
        <v>0.98691267760966694</v>
      </c>
      <c r="AA2130" s="96">
        <f t="shared" si="1842"/>
        <v>4.9345633880483345E-4</v>
      </c>
      <c r="AB2130" s="90"/>
      <c r="AC2130" s="94">
        <f t="shared" si="1843"/>
        <v>0.93874348307102262</v>
      </c>
      <c r="AD2130" s="97">
        <f t="shared" si="1844"/>
        <v>7509.9478645681811</v>
      </c>
      <c r="AE2130" s="97">
        <f t="shared" si="1845"/>
        <v>1877.4869661420453</v>
      </c>
      <c r="AF2130" s="97">
        <f t="shared" si="1846"/>
        <v>0.93874348307102262</v>
      </c>
      <c r="AG2130" s="90"/>
      <c r="AH2130" s="95">
        <f t="shared" si="1847"/>
        <v>7.9180938310871463E-5</v>
      </c>
      <c r="AI2130" s="95">
        <f t="shared" si="1848"/>
        <v>0.63344750648697168</v>
      </c>
      <c r="AJ2130" s="95">
        <f t="shared" si="1849"/>
        <v>0.15836187662174292</v>
      </c>
      <c r="AK2130" s="95">
        <f t="shared" si="1850"/>
        <v>7.9180938310871463E-5</v>
      </c>
    </row>
    <row r="2131" spans="9:37" x14ac:dyDescent="0.25">
      <c r="I2131" s="90"/>
      <c r="J2131" s="94">
        <f t="shared" si="1835"/>
        <v>0.61240309675619531</v>
      </c>
      <c r="K2131" s="94">
        <f t="shared" si="1830"/>
        <v>0.1099018721664058</v>
      </c>
      <c r="L2131" s="94">
        <f t="shared" si="1836"/>
        <v>0.27769503107739896</v>
      </c>
      <c r="M2131" s="98"/>
      <c r="N2131" s="91"/>
      <c r="O2131" s="95">
        <f t="shared" si="1837"/>
        <v>0.37503755291657792</v>
      </c>
      <c r="P2131" s="95">
        <f t="shared" si="1831"/>
        <v>1.2078421505681003E-2</v>
      </c>
      <c r="Q2131" s="95">
        <f t="shared" si="1832"/>
        <v>7.7114530285077573E-2</v>
      </c>
      <c r="R2131" s="90"/>
      <c r="S2131" s="90"/>
      <c r="T2131" s="93">
        <f t="shared" si="1838"/>
        <v>3000</v>
      </c>
      <c r="U2131" s="93">
        <f t="shared" si="1833"/>
        <v>2000</v>
      </c>
      <c r="V2131" s="93">
        <f t="shared" si="1834"/>
        <v>2</v>
      </c>
      <c r="W2131" s="90"/>
      <c r="X2131" s="95">
        <f t="shared" si="1839"/>
        <v>0.37503755291657792</v>
      </c>
      <c r="Y2131" s="96">
        <f t="shared" si="1840"/>
        <v>1125.1126587497338</v>
      </c>
      <c r="Z2131" s="96">
        <f t="shared" si="1841"/>
        <v>750.07510583315582</v>
      </c>
      <c r="AA2131" s="96">
        <f t="shared" si="1842"/>
        <v>0.75007510583315584</v>
      </c>
      <c r="AB2131" s="90"/>
      <c r="AC2131" s="94">
        <f t="shared" si="1843"/>
        <v>1.2078421505681003E-2</v>
      </c>
      <c r="AD2131" s="97">
        <f t="shared" si="1844"/>
        <v>36.235264517043007</v>
      </c>
      <c r="AE2131" s="97">
        <f t="shared" si="1845"/>
        <v>24.156843011362007</v>
      </c>
      <c r="AF2131" s="97">
        <f t="shared" si="1846"/>
        <v>2.4156843011362006E-2</v>
      </c>
      <c r="AG2131" s="90"/>
      <c r="AH2131" s="95">
        <f t="shared" si="1847"/>
        <v>7.7114530285077573E-2</v>
      </c>
      <c r="AI2131" s="95">
        <f t="shared" si="1848"/>
        <v>231.34359085523272</v>
      </c>
      <c r="AJ2131" s="95">
        <f t="shared" si="1849"/>
        <v>154.22906057015516</v>
      </c>
      <c r="AK2131" s="95">
        <f t="shared" si="1850"/>
        <v>0.15422906057015515</v>
      </c>
    </row>
    <row r="2132" spans="9:37" x14ac:dyDescent="0.25">
      <c r="I2132" s="90"/>
      <c r="J2132" s="94">
        <f t="shared" si="1835"/>
        <v>2.560464537648767E-2</v>
      </c>
      <c r="K2132" s="94">
        <f t="shared" si="1830"/>
        <v>0.96298979532914053</v>
      </c>
      <c r="L2132" s="94">
        <f t="shared" si="1836"/>
        <v>1.1405559294371762E-2</v>
      </c>
      <c r="M2132" s="98"/>
      <c r="N2132" s="91"/>
      <c r="O2132" s="95">
        <f t="shared" si="1837"/>
        <v>6.5559786485569135E-4</v>
      </c>
      <c r="P2132" s="95">
        <f t="shared" si="1831"/>
        <v>0.92734934590805995</v>
      </c>
      <c r="Q2132" s="95">
        <f t="shared" si="1832"/>
        <v>1.3008678281743009E-4</v>
      </c>
      <c r="R2132" s="90"/>
      <c r="S2132" s="90"/>
      <c r="T2132" s="93">
        <f t="shared" si="1838"/>
        <v>7000</v>
      </c>
      <c r="U2132" s="93">
        <f t="shared" si="1833"/>
        <v>3000</v>
      </c>
      <c r="V2132" s="93">
        <f t="shared" si="1834"/>
        <v>1</v>
      </c>
      <c r="W2132" s="90"/>
      <c r="X2132" s="95">
        <f t="shared" si="1839"/>
        <v>6.5559786485569135E-4</v>
      </c>
      <c r="Y2132" s="96">
        <f t="shared" si="1840"/>
        <v>4.5891850539898398</v>
      </c>
      <c r="Z2132" s="96">
        <f t="shared" si="1841"/>
        <v>1.966793594567074</v>
      </c>
      <c r="AA2132" s="96">
        <f t="shared" si="1842"/>
        <v>6.5559786485569135E-4</v>
      </c>
      <c r="AB2132" s="90"/>
      <c r="AC2132" s="94">
        <f t="shared" si="1843"/>
        <v>0.92734934590805995</v>
      </c>
      <c r="AD2132" s="97">
        <f t="shared" si="1844"/>
        <v>6491.4454213564195</v>
      </c>
      <c r="AE2132" s="97">
        <f t="shared" si="1845"/>
        <v>2782.0480377241797</v>
      </c>
      <c r="AF2132" s="97">
        <f t="shared" si="1846"/>
        <v>0.92734934590805995</v>
      </c>
      <c r="AG2132" s="90"/>
      <c r="AH2132" s="95">
        <f t="shared" si="1847"/>
        <v>1.3008678281743009E-4</v>
      </c>
      <c r="AI2132" s="95">
        <f t="shared" si="1848"/>
        <v>0.91060747972201062</v>
      </c>
      <c r="AJ2132" s="95">
        <f t="shared" si="1849"/>
        <v>0.39026034845229024</v>
      </c>
      <c r="AK2132" s="95">
        <f t="shared" si="1850"/>
        <v>1.3008678281743009E-4</v>
      </c>
    </row>
    <row r="2133" spans="9:37" x14ac:dyDescent="0.25">
      <c r="I2133" s="90"/>
      <c r="J2133" s="94">
        <f t="shared" si="1835"/>
        <v>5.4303302668325726E-2</v>
      </c>
      <c r="K2133" s="94">
        <f t="shared" si="1830"/>
        <v>0.92649669649345046</v>
      </c>
      <c r="L2133" s="94">
        <f t="shared" si="1836"/>
        <v>1.9200000838223819E-2</v>
      </c>
      <c r="M2133" s="98"/>
      <c r="N2133" s="91"/>
      <c r="O2133" s="95">
        <f t="shared" si="1837"/>
        <v>2.9488486806877917E-3</v>
      </c>
      <c r="P2133" s="95">
        <f t="shared" si="1831"/>
        <v>0.85839612861327685</v>
      </c>
      <c r="Q2133" s="95">
        <f t="shared" si="1832"/>
        <v>3.6864003218779534E-4</v>
      </c>
      <c r="R2133" s="90"/>
      <c r="S2133" s="90"/>
      <c r="T2133" s="93">
        <f t="shared" si="1838"/>
        <v>7000</v>
      </c>
      <c r="U2133" s="93">
        <f t="shared" si="1833"/>
        <v>2000</v>
      </c>
      <c r="V2133" s="93">
        <f t="shared" si="1834"/>
        <v>1</v>
      </c>
      <c r="W2133" s="90"/>
      <c r="X2133" s="95">
        <f t="shared" si="1839"/>
        <v>2.9488486806877917E-3</v>
      </c>
      <c r="Y2133" s="96">
        <f t="shared" si="1840"/>
        <v>20.641940764814542</v>
      </c>
      <c r="Z2133" s="96">
        <f t="shared" si="1841"/>
        <v>5.8976973613755836</v>
      </c>
      <c r="AA2133" s="96">
        <f t="shared" si="1842"/>
        <v>2.9488486806877917E-3</v>
      </c>
      <c r="AB2133" s="90"/>
      <c r="AC2133" s="94">
        <f t="shared" si="1843"/>
        <v>0.85839612861327685</v>
      </c>
      <c r="AD2133" s="97">
        <f t="shared" si="1844"/>
        <v>6008.7729002929382</v>
      </c>
      <c r="AE2133" s="97">
        <f t="shared" si="1845"/>
        <v>1716.7922572265536</v>
      </c>
      <c r="AF2133" s="97">
        <f t="shared" si="1846"/>
        <v>0.85839612861327685</v>
      </c>
      <c r="AG2133" s="90"/>
      <c r="AH2133" s="95">
        <f t="shared" si="1847"/>
        <v>3.6864003218779534E-4</v>
      </c>
      <c r="AI2133" s="95">
        <f t="shared" si="1848"/>
        <v>2.5804802253145676</v>
      </c>
      <c r="AJ2133" s="95">
        <f t="shared" si="1849"/>
        <v>0.73728006437559068</v>
      </c>
      <c r="AK2133" s="95">
        <f t="shared" si="1850"/>
        <v>3.6864003218779534E-4</v>
      </c>
    </row>
    <row r="2134" spans="9:37" x14ac:dyDescent="0.25">
      <c r="I2134" s="90"/>
      <c r="J2134" s="94">
        <f t="shared" si="1835"/>
        <v>0.10101722561700487</v>
      </c>
      <c r="K2134" s="94">
        <f t="shared" si="1830"/>
        <v>0.85023046977348371</v>
      </c>
      <c r="L2134" s="94">
        <f t="shared" si="1836"/>
        <v>4.8752304609511417E-2</v>
      </c>
      <c r="M2134" s="98"/>
      <c r="N2134" s="91"/>
      <c r="O2134" s="95">
        <f t="shared" si="1837"/>
        <v>1.0204479871356864E-2</v>
      </c>
      <c r="P2134" s="95">
        <f t="shared" si="1831"/>
        <v>0.72289185173123882</v>
      </c>
      <c r="Q2134" s="95">
        <f t="shared" si="1832"/>
        <v>2.3767872047385881E-3</v>
      </c>
      <c r="R2134" s="90"/>
      <c r="S2134" s="90"/>
      <c r="T2134" s="93">
        <f t="shared" si="1838"/>
        <v>10000</v>
      </c>
      <c r="U2134" s="93">
        <f t="shared" si="1833"/>
        <v>2000</v>
      </c>
      <c r="V2134" s="93">
        <f t="shared" si="1834"/>
        <v>1</v>
      </c>
      <c r="W2134" s="90"/>
      <c r="X2134" s="95">
        <f t="shared" si="1839"/>
        <v>1.0204479871356864E-2</v>
      </c>
      <c r="Y2134" s="96">
        <f t="shared" si="1840"/>
        <v>102.04479871356864</v>
      </c>
      <c r="Z2134" s="96">
        <f t="shared" si="1841"/>
        <v>20.408959742713726</v>
      </c>
      <c r="AA2134" s="96">
        <f t="shared" si="1842"/>
        <v>1.0204479871356864E-2</v>
      </c>
      <c r="AB2134" s="90"/>
      <c r="AC2134" s="94">
        <f t="shared" si="1843"/>
        <v>0.72289185173123882</v>
      </c>
      <c r="AD2134" s="97">
        <f t="shared" si="1844"/>
        <v>7228.9185173123878</v>
      </c>
      <c r="AE2134" s="97">
        <f t="shared" si="1845"/>
        <v>1445.7837034624777</v>
      </c>
      <c r="AF2134" s="97">
        <f t="shared" si="1846"/>
        <v>0.72289185173123882</v>
      </c>
      <c r="AG2134" s="90"/>
      <c r="AH2134" s="95">
        <f t="shared" si="1847"/>
        <v>2.3767872047385881E-3</v>
      </c>
      <c r="AI2134" s="95">
        <f t="shared" si="1848"/>
        <v>23.767872047385879</v>
      </c>
      <c r="AJ2134" s="95">
        <f>(AH2134*U2134)</f>
        <v>4.7535744094771761</v>
      </c>
      <c r="AK2134" s="95">
        <f t="shared" si="1850"/>
        <v>2.3767872047385881E-3</v>
      </c>
    </row>
    <row r="2135" spans="9:37" x14ac:dyDescent="0.25">
      <c r="I2135" s="90"/>
      <c r="J2135" s="98"/>
      <c r="K2135" s="90"/>
      <c r="L2135" s="90"/>
      <c r="M2135" s="90"/>
      <c r="N2135" s="112" t="s">
        <v>55</v>
      </c>
      <c r="O2135" s="105">
        <f>SUM(O2125:O2134)</f>
        <v>1.1933765350555028</v>
      </c>
      <c r="P2135" s="105">
        <f t="shared" ref="P2135:Q2135" si="1851">SUM(P2125:P2134)</f>
        <v>4.4250187705675552</v>
      </c>
      <c r="Q2135" s="105">
        <f t="shared" si="1851"/>
        <v>1.23024270410522</v>
      </c>
      <c r="R2135" s="90"/>
      <c r="S2135" s="90"/>
      <c r="T2135" s="90"/>
      <c r="U2135" s="90"/>
      <c r="V2135" s="90"/>
      <c r="W2135" s="90"/>
      <c r="X2135" s="133" t="s">
        <v>55</v>
      </c>
      <c r="Y2135" s="104">
        <f>SUM(Y2125:Y2134)</f>
        <v>3991.7113724440628</v>
      </c>
      <c r="Z2135" s="104">
        <f t="shared" ref="Z2135" si="1852">SUM(Z2125:Z2134)</f>
        <v>2247.8400625387371</v>
      </c>
      <c r="AA2135" s="104">
        <f>SUM(AA2125:AA2134)</f>
        <v>1.5684140879720809</v>
      </c>
      <c r="AB2135" s="99"/>
      <c r="AC2135" s="133" t="s">
        <v>55</v>
      </c>
      <c r="AD2135" s="104">
        <f>SUM(AD2125:AD2134)</f>
        <v>34133.463261688696</v>
      </c>
      <c r="AE2135" s="104">
        <f t="shared" ref="AE2135:AF2135" si="1853">SUM(AE2125:AE2134)</f>
        <v>11996.677677364889</v>
      </c>
      <c r="AF2135" s="104">
        <f t="shared" si="1853"/>
        <v>4.4370971920732361</v>
      </c>
      <c r="AG2135" s="99"/>
      <c r="AH2135" s="133" t="s">
        <v>55</v>
      </c>
      <c r="AI2135" s="105">
        <f>SUM(AI2125:AI2134)</f>
        <v>1325.6219991764935</v>
      </c>
      <c r="AJ2135" s="105">
        <f t="shared" ref="AJ2135:AK2135" si="1854">SUM(AJ2125:AJ2134)</f>
        <v>2414.1259682389573</v>
      </c>
      <c r="AK2135" s="105">
        <f t="shared" si="1854"/>
        <v>1.3073572343902975</v>
      </c>
    </row>
    <row r="2139" spans="9:37" x14ac:dyDescent="0.25">
      <c r="I2139" s="113" t="s">
        <v>253</v>
      </c>
      <c r="J2139" s="107"/>
      <c r="K2139" s="107"/>
      <c r="L2139" s="107"/>
      <c r="M2139" s="107"/>
      <c r="N2139" s="107"/>
      <c r="O2139" s="107"/>
      <c r="P2139" s="107"/>
      <c r="Q2139" s="107"/>
    </row>
    <row r="2140" spans="9:37" x14ac:dyDescent="0.25">
      <c r="I2140" s="113" t="s">
        <v>291</v>
      </c>
      <c r="J2140" s="107"/>
      <c r="K2140" s="107"/>
      <c r="L2140" s="166" t="s">
        <v>69</v>
      </c>
      <c r="M2140" s="166"/>
      <c r="N2140" s="166"/>
      <c r="O2140" s="107"/>
      <c r="P2140" s="107"/>
      <c r="Q2140" s="107"/>
    </row>
    <row r="2141" spans="9:37" x14ac:dyDescent="0.25">
      <c r="I2141" s="107"/>
      <c r="J2141" s="107"/>
      <c r="K2141" s="107"/>
      <c r="L2141" s="107"/>
      <c r="M2141" s="107"/>
      <c r="N2141" s="107"/>
      <c r="O2141" s="107"/>
      <c r="P2141" s="107"/>
      <c r="Q2141" s="107"/>
    </row>
    <row r="2142" spans="9:37" x14ac:dyDescent="0.25">
      <c r="I2142" s="108"/>
      <c r="J2142" s="167" t="s">
        <v>68</v>
      </c>
      <c r="K2142" s="168"/>
      <c r="L2142" s="169"/>
      <c r="M2142" s="107"/>
      <c r="N2142" s="108"/>
      <c r="O2142" s="167" t="s">
        <v>72</v>
      </c>
      <c r="P2142" s="168"/>
      <c r="Q2142" s="169"/>
    </row>
    <row r="2143" spans="9:37" x14ac:dyDescent="0.25">
      <c r="I2143" s="108"/>
      <c r="J2143" s="108" t="s">
        <v>38</v>
      </c>
      <c r="K2143" s="108" t="s">
        <v>39</v>
      </c>
      <c r="L2143" s="108" t="s">
        <v>41</v>
      </c>
      <c r="M2143" s="107"/>
      <c r="N2143" s="170" t="s">
        <v>64</v>
      </c>
      <c r="O2143" s="170" t="s">
        <v>38</v>
      </c>
      <c r="P2143" s="170" t="s">
        <v>39</v>
      </c>
      <c r="Q2143" s="170" t="s">
        <v>41</v>
      </c>
    </row>
    <row r="2144" spans="9:37" x14ac:dyDescent="0.25">
      <c r="I2144" s="108" t="s">
        <v>64</v>
      </c>
      <c r="J2144" s="109">
        <f>(O2135)</f>
        <v>1.1933765350555028</v>
      </c>
      <c r="K2144" s="109">
        <f t="shared" ref="K2144" si="1855">(P2135)</f>
        <v>4.4250187705675552</v>
      </c>
      <c r="L2144" s="109">
        <f t="shared" ref="L2144" si="1856">(Q2135)</f>
        <v>1.23024270410522</v>
      </c>
      <c r="M2144" s="107"/>
      <c r="N2144" s="171"/>
      <c r="O2144" s="171"/>
      <c r="P2144" s="171"/>
      <c r="Q2144" s="171"/>
    </row>
    <row r="2145" spans="9:32" x14ac:dyDescent="0.25">
      <c r="I2145" s="108" t="s">
        <v>65</v>
      </c>
      <c r="J2145" s="110">
        <f>(Y2135)</f>
        <v>3991.7113724440628</v>
      </c>
      <c r="K2145" s="110">
        <f>(AD2135)</f>
        <v>34133.463261688696</v>
      </c>
      <c r="L2145" s="110">
        <f>(AA2135)</f>
        <v>1.5684140879720809</v>
      </c>
      <c r="M2145" s="107"/>
      <c r="N2145" s="109">
        <f>(J2144)</f>
        <v>1.1933765350555028</v>
      </c>
      <c r="O2145" s="67">
        <f>(J2145/N2145)</f>
        <v>3344.8884364551482</v>
      </c>
      <c r="P2145" s="67">
        <f t="shared" ref="P2145" si="1857">(K2145/O2145)</f>
        <v>10.204664194379744</v>
      </c>
      <c r="Q2145" s="67">
        <f t="shared" ref="Q2145" si="1858">(L2145/P2145)</f>
        <v>0.15369580596644139</v>
      </c>
    </row>
    <row r="2146" spans="9:32" x14ac:dyDescent="0.25">
      <c r="I2146" s="108" t="s">
        <v>66</v>
      </c>
      <c r="J2146" s="110">
        <f>(Z2135)</f>
        <v>2247.8400625387371</v>
      </c>
      <c r="K2146" s="110">
        <f>(AE2135)</f>
        <v>11996.677677364889</v>
      </c>
      <c r="L2146" s="109">
        <f>(AJ2135)</f>
        <v>2414.1259682389573</v>
      </c>
      <c r="M2146" s="107"/>
      <c r="N2146" s="109">
        <f>(K2144)</f>
        <v>4.4250187705675552</v>
      </c>
      <c r="O2146" s="67">
        <f>(K2145/N2146)</f>
        <v>7713.7442870803279</v>
      </c>
      <c r="P2146" s="68">
        <f>(K2146/N2146)</f>
        <v>2711.1020990824381</v>
      </c>
      <c r="Q2146" s="68">
        <f>(K2147/N2146)</f>
        <v>1.0027295752022611</v>
      </c>
    </row>
    <row r="2147" spans="9:32" x14ac:dyDescent="0.25">
      <c r="I2147" s="108" t="s">
        <v>67</v>
      </c>
      <c r="J2147" s="110">
        <f>(AA2135)</f>
        <v>1.5684140879720809</v>
      </c>
      <c r="K2147" s="110">
        <f>(AF2135)</f>
        <v>4.4370971920732361</v>
      </c>
      <c r="L2147" s="109">
        <f>(AK2135)</f>
        <v>1.3073572343902975</v>
      </c>
      <c r="M2147" s="107"/>
      <c r="N2147" s="109">
        <f>(L2144)</f>
        <v>1.23024270410522</v>
      </c>
      <c r="O2147" s="67">
        <f>(L2145/N2147)</f>
        <v>1.2748818446461097</v>
      </c>
      <c r="P2147" s="68">
        <f>(L2146/N2147)</f>
        <v>1962.3168340549512</v>
      </c>
      <c r="Q2147" s="68">
        <f>(L2147/N2147)</f>
        <v>1.0626823715578664</v>
      </c>
    </row>
    <row r="2148" spans="9:32" x14ac:dyDescent="0.25">
      <c r="I2148" s="111"/>
      <c r="J2148" s="111"/>
      <c r="K2148" s="111"/>
      <c r="L2148" s="111"/>
      <c r="M2148" s="107"/>
      <c r="N2148" s="107"/>
      <c r="O2148" s="107"/>
      <c r="P2148" s="107"/>
      <c r="Q2148" s="107"/>
    </row>
    <row r="2152" spans="9:32" x14ac:dyDescent="0.25">
      <c r="I2152" s="114" t="s">
        <v>254</v>
      </c>
    </row>
    <row r="2153" spans="9:32" x14ac:dyDescent="0.25">
      <c r="I2153" s="114" t="s">
        <v>291</v>
      </c>
      <c r="J2153" s="152" t="s">
        <v>47</v>
      </c>
      <c r="K2153" s="153"/>
      <c r="L2153" s="154"/>
      <c r="M2153" s="43"/>
      <c r="N2153" s="43"/>
      <c r="O2153" s="152" t="s">
        <v>72</v>
      </c>
      <c r="P2153" s="153"/>
      <c r="Q2153" s="154"/>
      <c r="R2153" s="43"/>
      <c r="S2153" s="43"/>
      <c r="T2153" s="152" t="s">
        <v>73</v>
      </c>
      <c r="U2153" s="153"/>
      <c r="V2153" s="154"/>
      <c r="W2153" s="43"/>
      <c r="X2153" s="43"/>
      <c r="Y2153" s="152" t="s">
        <v>74</v>
      </c>
      <c r="Z2153" s="153"/>
      <c r="AA2153" s="154"/>
      <c r="AB2153" s="55"/>
      <c r="AC2153" s="43"/>
      <c r="AD2153" s="152" t="s">
        <v>80</v>
      </c>
      <c r="AE2153" s="154"/>
      <c r="AF2153" s="59"/>
    </row>
    <row r="2154" spans="9:32" ht="15.75" thickBot="1" x14ac:dyDescent="0.3">
      <c r="I2154" s="43"/>
      <c r="J2154" s="44" t="s">
        <v>48</v>
      </c>
      <c r="K2154" s="44" t="s">
        <v>49</v>
      </c>
      <c r="L2154" s="44" t="s">
        <v>50</v>
      </c>
      <c r="M2154" s="43"/>
      <c r="N2154" s="43"/>
      <c r="O2154" s="43"/>
      <c r="P2154" s="43"/>
      <c r="Q2154" s="43"/>
      <c r="R2154" s="43"/>
      <c r="S2154" s="43"/>
      <c r="T2154" s="44" t="s">
        <v>38</v>
      </c>
      <c r="U2154" s="44" t="s">
        <v>39</v>
      </c>
      <c r="V2154" s="44" t="s">
        <v>41</v>
      </c>
      <c r="W2154" s="43"/>
      <c r="X2154" s="43"/>
      <c r="Y2154" s="134" t="s">
        <v>75</v>
      </c>
      <c r="Z2154" s="134" t="s">
        <v>76</v>
      </c>
      <c r="AA2154" s="134" t="s">
        <v>77</v>
      </c>
      <c r="AB2154" s="61" t="s">
        <v>55</v>
      </c>
      <c r="AC2154" s="43"/>
      <c r="AD2154" s="134" t="s">
        <v>289</v>
      </c>
      <c r="AE2154" s="58">
        <f>(AE2083)</f>
        <v>94283959.394337684</v>
      </c>
      <c r="AF2154" s="42"/>
    </row>
    <row r="2155" spans="9:32" ht="16.5" thickTop="1" thickBot="1" x14ac:dyDescent="0.3">
      <c r="I2155" s="43"/>
      <c r="J2155" s="100">
        <f>(J2033)</f>
        <v>8000</v>
      </c>
      <c r="K2155" s="100">
        <f t="shared" ref="K2155:L2155" si="1859">(K2033)</f>
        <v>5000</v>
      </c>
      <c r="L2155" s="100">
        <f t="shared" si="1859"/>
        <v>1</v>
      </c>
      <c r="M2155" s="43"/>
      <c r="N2155" s="134" t="s">
        <v>75</v>
      </c>
      <c r="O2155" s="101">
        <f>(O2145)</f>
        <v>3344.8884364551482</v>
      </c>
      <c r="P2155" s="101">
        <f t="shared" ref="P2155:Q2155" si="1860">(P2145)</f>
        <v>10.204664194379744</v>
      </c>
      <c r="Q2155" s="101">
        <f t="shared" si="1860"/>
        <v>0.15369580596644139</v>
      </c>
      <c r="R2155" s="43"/>
      <c r="S2155" s="43"/>
      <c r="T2155" s="62">
        <f>(O2125)</f>
        <v>9.2671523952573727E-3</v>
      </c>
      <c r="U2155" s="62">
        <f t="shared" ref="U2155:U2164" si="1861">(P2125)</f>
        <v>0.70980244987683572</v>
      </c>
      <c r="V2155" s="62">
        <f t="shared" ref="V2155:V2164" si="1862">(Q2125)</f>
        <v>3.7498728276961148E-3</v>
      </c>
      <c r="W2155" s="43"/>
      <c r="X2155" s="43"/>
      <c r="Y2155" s="74">
        <f>((J2155 - O2155)^2 + (K2155 - P2155)^2 + (L2155 - Q2155)^2) * T2155</f>
        <v>431553.88220904622</v>
      </c>
      <c r="Z2155" s="74">
        <f>((J2155 -O2156)^2 + (K2155 - P2156)^2 + (L2155 - Q2156)^2) * U2155</f>
        <v>3776855.9497459885</v>
      </c>
      <c r="AA2155" s="75">
        <f>((J2155 -O2157)^2 + (K2155 - P2157)^2 + (L2155 - Q2157)^2) * V2155</f>
        <v>274517.39959308272</v>
      </c>
      <c r="AB2155" s="76">
        <f>SUM(Y2155:AA2155)</f>
        <v>4482927.2315481175</v>
      </c>
      <c r="AC2155" s="43"/>
      <c r="AD2155" s="134" t="s">
        <v>292</v>
      </c>
      <c r="AE2155" s="102">
        <f>(AB2165)</f>
        <v>94283968.670482755</v>
      </c>
      <c r="AF2155" s="42"/>
    </row>
    <row r="2156" spans="9:32" ht="16.5" thickTop="1" thickBot="1" x14ac:dyDescent="0.3">
      <c r="I2156" s="43"/>
      <c r="J2156" s="100">
        <f t="shared" ref="J2156:L2156" si="1863">(J2034)</f>
        <v>4000</v>
      </c>
      <c r="K2156" s="100">
        <f t="shared" si="1863"/>
        <v>3000</v>
      </c>
      <c r="L2156" s="100">
        <f t="shared" si="1863"/>
        <v>1</v>
      </c>
      <c r="M2156" s="43"/>
      <c r="N2156" s="134" t="s">
        <v>76</v>
      </c>
      <c r="O2156" s="101">
        <f t="shared" ref="O2156:P2156" si="1864">(O2146)</f>
        <v>7713.7442870803279</v>
      </c>
      <c r="P2156" s="101">
        <f t="shared" si="1864"/>
        <v>2711.1020990824381</v>
      </c>
      <c r="Q2156" s="101">
        <f>(Q2146)</f>
        <v>1.0027295752022611</v>
      </c>
      <c r="R2156" s="43"/>
      <c r="S2156" s="43"/>
      <c r="T2156" s="62">
        <f t="shared" ref="T2156:T2164" si="1865">(O2126)</f>
        <v>0.20216400564155992</v>
      </c>
      <c r="U2156" s="62">
        <f t="shared" si="1861"/>
        <v>9.2153774549665779E-2</v>
      </c>
      <c r="V2156" s="62">
        <f t="shared" si="1862"/>
        <v>6.0912747656136711E-2</v>
      </c>
      <c r="W2156" s="43"/>
      <c r="X2156" s="43"/>
      <c r="Y2156" s="74">
        <f>((J2156-O2155)^2 + (K2156-P2155)^2 + (L2156-Q2155)^2) * T2156</f>
        <v>1893882.1141658744</v>
      </c>
      <c r="Z2156" s="74">
        <f>((J2156 -O2156)^2 + (K2156 - P2156)^2 + (L2156 - Q2156)^2) * U2156</f>
        <v>1278666.6707068249</v>
      </c>
      <c r="AA2156" s="75">
        <f>((J2156 -O2157)^2 + (K2156 - P2157)^2 + (L2156 - Q2157)^2) * V2156</f>
        <v>1039572.824684598</v>
      </c>
      <c r="AB2156" s="76">
        <f t="shared" ref="AB2156:AB2164" si="1866">SUM(Y2156:AA2156)</f>
        <v>4212121.6095572971</v>
      </c>
      <c r="AC2156" s="43"/>
      <c r="AD2156" s="134" t="s">
        <v>290</v>
      </c>
      <c r="AE2156" s="124">
        <f>(AE2154-AE2155)</f>
        <v>-9.2761450707912445</v>
      </c>
      <c r="AF2156" s="42"/>
    </row>
    <row r="2157" spans="9:32" ht="16.5" thickTop="1" thickBot="1" x14ac:dyDescent="0.3">
      <c r="I2157" s="43"/>
      <c r="J2157" s="100">
        <f t="shared" ref="J2157:L2157" si="1867">(J2035)</f>
        <v>5000</v>
      </c>
      <c r="K2157" s="100">
        <f t="shared" si="1867"/>
        <v>2000</v>
      </c>
      <c r="L2157" s="100">
        <f t="shared" si="1867"/>
        <v>1</v>
      </c>
      <c r="M2157" s="43"/>
      <c r="N2157" s="134" t="s">
        <v>77</v>
      </c>
      <c r="O2157" s="101">
        <f t="shared" ref="O2157:Q2157" si="1868">(O2147)</f>
        <v>1.2748818446461097</v>
      </c>
      <c r="P2157" s="101">
        <f t="shared" si="1868"/>
        <v>1962.3168340549512</v>
      </c>
      <c r="Q2157" s="101">
        <f t="shared" si="1868"/>
        <v>1.0626823715578664</v>
      </c>
      <c r="R2157" s="43"/>
      <c r="S2157" s="43"/>
      <c r="T2157" s="62">
        <f t="shared" si="1865"/>
        <v>0.22266179414518511</v>
      </c>
      <c r="U2157" s="62">
        <f t="shared" si="1861"/>
        <v>0.16131143066328998</v>
      </c>
      <c r="V2157" s="62">
        <f t="shared" si="1862"/>
        <v>1.6000613174849007E-2</v>
      </c>
      <c r="W2157" s="43"/>
      <c r="X2157" s="43"/>
      <c r="Y2157" s="74">
        <f>((J2157 - O2155)^2 + (K2157 - P2155)^2 + (L2157 -Q2155)^2) * T2157</f>
        <v>1491540.2146175143</v>
      </c>
      <c r="Z2157" s="74">
        <f>((J2157 -O2156)^2 + (K2157 - P2156)^2 + (L2157 - Q2156)^2) * U2157</f>
        <v>1269532.9368531974</v>
      </c>
      <c r="AA2157" s="75">
        <f>((J2157 -O2157)^2 + (K2157 - P2157)^2 + (L2157 - Q2157)^2) * V2157</f>
        <v>399834.08773452218</v>
      </c>
      <c r="AB2157" s="76">
        <f t="shared" si="1866"/>
        <v>3160907.2392052338</v>
      </c>
      <c r="AC2157" s="43"/>
      <c r="AD2157" s="43"/>
      <c r="AE2157" s="43"/>
      <c r="AF2157" s="43"/>
    </row>
    <row r="2158" spans="9:32" ht="16.5" thickTop="1" thickBot="1" x14ac:dyDescent="0.3">
      <c r="I2158" s="43"/>
      <c r="J2158" s="100">
        <f t="shared" ref="J2158:L2158" si="1869">(J2036)</f>
        <v>2000</v>
      </c>
      <c r="K2158" s="100">
        <f t="shared" si="1869"/>
        <v>1000</v>
      </c>
      <c r="L2158" s="100">
        <f t="shared" si="1869"/>
        <v>1</v>
      </c>
      <c r="M2158" s="43"/>
      <c r="N2158" s="43"/>
      <c r="O2158" s="55"/>
      <c r="P2158" s="55"/>
      <c r="Q2158" s="55"/>
      <c r="R2158" s="43"/>
      <c r="S2158" s="43"/>
      <c r="T2158" s="62">
        <f t="shared" si="1865"/>
        <v>0.36953406826445651</v>
      </c>
      <c r="U2158" s="62">
        <f t="shared" si="1861"/>
        <v>2.2703338584544081E-3</v>
      </c>
      <c r="V2158" s="62">
        <f t="shared" si="1862"/>
        <v>0.11865189289352489</v>
      </c>
      <c r="W2158" s="43"/>
      <c r="X2158" s="43"/>
      <c r="Y2158" s="74">
        <f>((J2158-O2155)^2 + (K2158-P2155)^2 + (L2158-Q2155)^2) * T2158</f>
        <v>1030416.3453537722</v>
      </c>
      <c r="Z2158" s="74">
        <f>((J2158 -O2156)^2 + (K2158 - P2156)^2 + (L2158 - Q2156)^2) * U2158</f>
        <v>80766.546198716242</v>
      </c>
      <c r="AA2158" s="75">
        <f>((J2158 -O2157)^2 + (K2158 - P2157)^2 + (L2158 - Q2157)^2) * V2158</f>
        <v>583880.71944510122</v>
      </c>
      <c r="AB2158" s="76">
        <f t="shared" si="1866"/>
        <v>1695063.6109975895</v>
      </c>
      <c r="AC2158" s="43"/>
      <c r="AD2158" s="43"/>
      <c r="AE2158" s="43"/>
      <c r="AF2158" s="43"/>
    </row>
    <row r="2159" spans="9:32" ht="16.5" thickTop="1" thickBot="1" x14ac:dyDescent="0.3">
      <c r="I2159" s="43"/>
      <c r="J2159" s="100">
        <f t="shared" ref="J2159:L2159" si="1870">(J2037)</f>
        <v>500</v>
      </c>
      <c r="K2159" s="100">
        <f t="shared" si="1870"/>
        <v>2000</v>
      </c>
      <c r="L2159" s="100">
        <f t="shared" si="1870"/>
        <v>1</v>
      </c>
      <c r="M2159" s="43"/>
      <c r="N2159" s="43"/>
      <c r="O2159" s="55"/>
      <c r="P2159" s="55"/>
      <c r="Q2159" s="55"/>
      <c r="R2159" s="43"/>
      <c r="S2159" s="43"/>
      <c r="T2159" s="62">
        <f t="shared" si="1865"/>
        <v>4.0957893676081645E-4</v>
      </c>
      <c r="U2159" s="62">
        <f t="shared" si="1861"/>
        <v>2.1550790029726628E-5</v>
      </c>
      <c r="V2159" s="62">
        <f t="shared" si="1862"/>
        <v>0.95085835230988092</v>
      </c>
      <c r="W2159" s="43"/>
      <c r="X2159" s="43"/>
      <c r="Y2159" s="74">
        <f>((J2159 - O2155)^2 + (K2159 -P2155)^2 + (L2159 - Q2155)^2) * T2159</f>
        <v>4936.5223893350949</v>
      </c>
      <c r="Z2159" s="74">
        <f>((J2159 -O2156)^2 + (K2159 - P2156)^2 + (L2159 - Q2156)^2) * U2159</f>
        <v>1132.35981573051</v>
      </c>
      <c r="AA2159" s="75">
        <f>((J2159 -O2157)^2 + (K2159 - P2157)^2 + (L2159 - Q2157)^AA2691) * V2159</f>
        <v>237855.09116242648</v>
      </c>
      <c r="AB2159" s="76">
        <f t="shared" si="1866"/>
        <v>243923.97336749209</v>
      </c>
      <c r="AC2159" s="43"/>
      <c r="AD2159" s="152" t="s">
        <v>84</v>
      </c>
      <c r="AE2159" s="153"/>
      <c r="AF2159" s="154"/>
    </row>
    <row r="2160" spans="9:32" ht="16.5" thickTop="1" thickBot="1" x14ac:dyDescent="0.3">
      <c r="I2160" s="43"/>
      <c r="J2160" s="100">
        <f t="shared" ref="J2160:L2160" si="1871">(J2038)</f>
        <v>8000</v>
      </c>
      <c r="K2160" s="100">
        <f t="shared" si="1871"/>
        <v>2000</v>
      </c>
      <c r="L2160" s="100">
        <f t="shared" si="1871"/>
        <v>1</v>
      </c>
      <c r="M2160" s="43"/>
      <c r="N2160" s="43"/>
      <c r="O2160" s="55"/>
      <c r="P2160" s="55"/>
      <c r="Q2160" s="55"/>
      <c r="R2160" s="43"/>
      <c r="S2160" s="43"/>
      <c r="T2160" s="62">
        <f t="shared" si="1865"/>
        <v>4.9345633880483345E-4</v>
      </c>
      <c r="U2160" s="62">
        <f t="shared" si="1861"/>
        <v>0.93874348307102262</v>
      </c>
      <c r="V2160" s="62">
        <f t="shared" si="1862"/>
        <v>7.9180938310871463E-5</v>
      </c>
      <c r="W2160" s="43"/>
      <c r="X2160" s="43"/>
      <c r="Y2160" s="74">
        <f>((J2160-O2155)^2 + (K2160-P2155)^2 + (L2160-Q2155)^2) * T2160</f>
        <v>12646.965149676522</v>
      </c>
      <c r="Z2160" s="74">
        <f>((J2160 -O2156)^2 + (K2160 - P2156)^2 + (L2160 - Q2156)^2) * U2160</f>
        <v>551613.67673200765</v>
      </c>
      <c r="AA2160" s="75">
        <f>((J2160 -O2157)^2 + (K2160 - P2157)^2 + (L2160 - Q2157)^2) * V2160</f>
        <v>5066.0774780452812</v>
      </c>
      <c r="AB2160" s="76">
        <f t="shared" si="1866"/>
        <v>569326.71935972944</v>
      </c>
      <c r="AC2160" s="43"/>
      <c r="AD2160" s="152" t="s">
        <v>85</v>
      </c>
      <c r="AE2160" s="153"/>
      <c r="AF2160" s="154"/>
    </row>
    <row r="2161" spans="9:32" ht="16.5" thickTop="1" thickBot="1" x14ac:dyDescent="0.3">
      <c r="I2161" s="43"/>
      <c r="J2161" s="100">
        <f t="shared" ref="J2161:L2161" si="1872">(J2039)</f>
        <v>3000</v>
      </c>
      <c r="K2161" s="100">
        <f t="shared" si="1872"/>
        <v>2000</v>
      </c>
      <c r="L2161" s="100">
        <f t="shared" si="1872"/>
        <v>2</v>
      </c>
      <c r="M2161" s="43"/>
      <c r="N2161" s="43"/>
      <c r="O2161" s="55"/>
      <c r="P2161" s="55"/>
      <c r="Q2161" s="55"/>
      <c r="R2161" s="43"/>
      <c r="S2161" s="43"/>
      <c r="T2161" s="62">
        <f t="shared" si="1865"/>
        <v>0.37503755291657792</v>
      </c>
      <c r="U2161" s="62">
        <f t="shared" si="1861"/>
        <v>1.2078421505681003E-2</v>
      </c>
      <c r="V2161" s="62">
        <f t="shared" si="1862"/>
        <v>7.7114530285077573E-2</v>
      </c>
      <c r="W2161" s="43"/>
      <c r="X2161" s="43"/>
      <c r="Y2161" s="74">
        <f>((J2161 - O2155)^2 + (K2161 - P2155)^2 + (L2161 - Q2155)^2) * T2161</f>
        <v>1529491.9950034185</v>
      </c>
      <c r="Z2161" s="74">
        <f>((J2161 -O2156)^2 + (K2161 - P2156)^2 + (L2161 - Q2156)^2) * U2161</f>
        <v>274482.76155160752</v>
      </c>
      <c r="AA2161" s="75">
        <f>((J2161 -O2157)^2 + (K2161 - P2157)^2 + (L2161 - Q2157)^2) * V2161</f>
        <v>693550.59841621015</v>
      </c>
      <c r="AB2161" s="76">
        <f t="shared" si="1866"/>
        <v>2497525.3549712361</v>
      </c>
      <c r="AC2161" s="43"/>
      <c r="AD2161" s="43"/>
      <c r="AE2161" s="43"/>
      <c r="AF2161" s="43"/>
    </row>
    <row r="2162" spans="9:32" ht="16.5" thickTop="1" thickBot="1" x14ac:dyDescent="0.3">
      <c r="I2162" s="43"/>
      <c r="J2162" s="100">
        <f t="shared" ref="J2162:L2162" si="1873">(J2040)</f>
        <v>7000</v>
      </c>
      <c r="K2162" s="100">
        <f t="shared" si="1873"/>
        <v>3000</v>
      </c>
      <c r="L2162" s="100">
        <f t="shared" si="1873"/>
        <v>1</v>
      </c>
      <c r="M2162" s="43"/>
      <c r="N2162" s="43"/>
      <c r="O2162" s="55"/>
      <c r="P2162" s="55"/>
      <c r="Q2162" s="55"/>
      <c r="R2162" s="43"/>
      <c r="S2162" s="43"/>
      <c r="T2162" s="62">
        <f t="shared" si="1865"/>
        <v>6.5559786485569135E-4</v>
      </c>
      <c r="U2162" s="62">
        <f t="shared" si="1861"/>
        <v>0.92734934590805995</v>
      </c>
      <c r="V2162" s="62">
        <f t="shared" si="1862"/>
        <v>1.3008678281743009E-4</v>
      </c>
      <c r="W2162" s="43"/>
      <c r="X2162" s="43"/>
      <c r="Y2162" s="74">
        <f>((J2162-O2155)^2 + (K2162-P2155)^2 + (L2162-Q2155)^2) * T2162</f>
        <v>14618.991521833155</v>
      </c>
      <c r="Z2162" s="74">
        <f>((J2162 -O2156)^2 + (K2162 - P2156)^2 + (L2162 - Q2156)^2) * U2162</f>
        <v>549818.84718330146</v>
      </c>
      <c r="AA2162" s="75">
        <f>((J2162 -O2157)^2 + (K2162 - P2157)^2 + (L2162 - Q2157)^2) * V2162</f>
        <v>6512.0064085399554</v>
      </c>
      <c r="AB2162" s="76">
        <f t="shared" si="1866"/>
        <v>570949.84511367453</v>
      </c>
      <c r="AC2162" s="43"/>
      <c r="AD2162" s="43"/>
      <c r="AE2162" s="43"/>
      <c r="AF2162" s="43"/>
    </row>
    <row r="2163" spans="9:32" ht="16.5" thickTop="1" thickBot="1" x14ac:dyDescent="0.3">
      <c r="I2163" s="43"/>
      <c r="J2163" s="100">
        <f t="shared" ref="J2163:L2163" si="1874">(J2041)</f>
        <v>7000</v>
      </c>
      <c r="K2163" s="100">
        <f t="shared" si="1874"/>
        <v>2000</v>
      </c>
      <c r="L2163" s="100">
        <f t="shared" si="1874"/>
        <v>1</v>
      </c>
      <c r="M2163" s="43"/>
      <c r="N2163" s="43"/>
      <c r="O2163" s="55"/>
      <c r="P2163" s="55"/>
      <c r="Q2163" s="55"/>
      <c r="R2163" s="43"/>
      <c r="S2163" s="43"/>
      <c r="T2163" s="62">
        <f t="shared" si="1865"/>
        <v>2.9488486806877917E-3</v>
      </c>
      <c r="U2163" s="62">
        <f t="shared" si="1861"/>
        <v>0.85839612861327685</v>
      </c>
      <c r="V2163" s="62">
        <f t="shared" si="1862"/>
        <v>3.6864003218779534E-4</v>
      </c>
      <c r="W2163" s="43"/>
      <c r="X2163" s="43"/>
      <c r="Y2163" s="74">
        <f>((J2163 - O2155)^2 + (K2163 - P2155)^2 + (L2163 - Q2155)^2) * T2163</f>
        <v>51071.484027840037</v>
      </c>
      <c r="Z2163" s="74">
        <f>((J2163 -O2156)^2 + (K2163 - P2156)^2 + (L2163 - Q2156)^2) * U2163</f>
        <v>871355.42309565435</v>
      </c>
      <c r="AA2163" s="75">
        <f>((J2163 -O2157)^2 + (K2163 - P2157)^2 + (L2163 - Q2157)^2) * V2163</f>
        <v>18057.306039615873</v>
      </c>
      <c r="AB2163" s="76">
        <f t="shared" si="1866"/>
        <v>940484.21316311031</v>
      </c>
      <c r="AC2163" s="43"/>
      <c r="AD2163" s="155" t="s">
        <v>86</v>
      </c>
      <c r="AE2163" s="155"/>
      <c r="AF2163" s="43"/>
    </row>
    <row r="2164" spans="9:32" ht="16.5" thickTop="1" thickBot="1" x14ac:dyDescent="0.3">
      <c r="I2164" s="43"/>
      <c r="J2164" s="100">
        <f t="shared" ref="J2164:L2164" si="1875">(J2042)</f>
        <v>10000</v>
      </c>
      <c r="K2164" s="100">
        <f t="shared" si="1875"/>
        <v>2000</v>
      </c>
      <c r="L2164" s="100">
        <f t="shared" si="1875"/>
        <v>1</v>
      </c>
      <c r="M2164" s="43"/>
      <c r="N2164" s="43"/>
      <c r="O2164" s="55"/>
      <c r="P2164" s="55"/>
      <c r="Q2164" s="55"/>
      <c r="R2164" s="43"/>
      <c r="S2164" s="43"/>
      <c r="T2164" s="62">
        <f t="shared" si="1865"/>
        <v>1.0204479871356864E-2</v>
      </c>
      <c r="U2164" s="62">
        <f t="shared" si="1861"/>
        <v>0.72289185173123882</v>
      </c>
      <c r="V2164" s="62">
        <f t="shared" si="1862"/>
        <v>2.3767872047385881E-3</v>
      </c>
      <c r="W2164" s="43"/>
      <c r="X2164" s="43"/>
      <c r="Y2164" s="74">
        <f>((J2164-O2155)^2 + (K2164-P2155)^2 + (L2164-Q2155)^2) * T2164</f>
        <v>492364.07328170334</v>
      </c>
      <c r="Z2164" s="74">
        <f t="shared" ref="Z2164" si="1876">((J2164 -O2165)^2 + (K2164 - P2165)^2 + (L2164 - Q2165)^2) * U2164</f>
        <v>75180753.302940696</v>
      </c>
      <c r="AA2164" s="75">
        <f>((J2164 -O2157)^2 + (K2164 - P2157)^2 + (L2164 - Q2157)^2) * V2164</f>
        <v>237621.4969768608</v>
      </c>
      <c r="AB2164" s="76">
        <f t="shared" si="1866"/>
        <v>75910738.873199269</v>
      </c>
      <c r="AC2164" s="43"/>
      <c r="AD2164" s="155"/>
      <c r="AE2164" s="155"/>
      <c r="AF2164" s="43"/>
    </row>
    <row r="2165" spans="9:32" ht="16.5" thickTop="1" thickBot="1" x14ac:dyDescent="0.3">
      <c r="I2165" s="43"/>
      <c r="J2165" s="43"/>
      <c r="K2165" s="43"/>
      <c r="L2165" s="43"/>
      <c r="M2165" s="43"/>
      <c r="N2165" s="43"/>
      <c r="O2165" s="43"/>
      <c r="P2165" s="43"/>
      <c r="Q2165" s="43"/>
      <c r="R2165" s="43"/>
      <c r="S2165" s="43"/>
      <c r="T2165" s="43"/>
      <c r="U2165" s="43"/>
      <c r="V2165" s="43"/>
      <c r="W2165" s="43"/>
      <c r="X2165" s="43"/>
      <c r="Y2165" s="43"/>
      <c r="Z2165" s="43"/>
      <c r="AA2165" s="72" t="s">
        <v>55</v>
      </c>
      <c r="AB2165" s="73">
        <f>SUM(AB2155:AB2164)</f>
        <v>94283968.670482755</v>
      </c>
      <c r="AC2165" s="43"/>
      <c r="AD2165" s="155"/>
      <c r="AE2165" s="155"/>
      <c r="AF2165" s="43"/>
    </row>
    <row r="2166" spans="9:32" ht="15.75" thickTop="1" x14ac:dyDescent="0.25">
      <c r="I2166" s="43"/>
      <c r="J2166" s="43"/>
      <c r="K2166" s="43"/>
      <c r="L2166" s="43"/>
      <c r="M2166" s="156" t="s">
        <v>78</v>
      </c>
      <c r="N2166" s="157"/>
      <c r="O2166" s="157"/>
      <c r="P2166" s="157"/>
      <c r="Q2166" s="157"/>
      <c r="R2166" s="157"/>
      <c r="S2166" s="157"/>
      <c r="T2166" s="158"/>
      <c r="U2166" s="43"/>
      <c r="V2166" s="43"/>
      <c r="W2166" s="43"/>
      <c r="X2166" s="43"/>
      <c r="Y2166" s="43"/>
      <c r="Z2166" s="43"/>
      <c r="AA2166" s="43"/>
      <c r="AB2166" s="43"/>
      <c r="AC2166" s="43"/>
      <c r="AD2166" s="162" t="s">
        <v>87</v>
      </c>
      <c r="AE2166" s="162"/>
      <c r="AF2166" s="43"/>
    </row>
    <row r="2167" spans="9:32" ht="15.75" thickBot="1" x14ac:dyDescent="0.3">
      <c r="I2167" s="43"/>
      <c r="J2167" s="43"/>
      <c r="K2167" s="43"/>
      <c r="L2167" s="43"/>
      <c r="M2167" s="159"/>
      <c r="N2167" s="160"/>
      <c r="O2167" s="160"/>
      <c r="P2167" s="160"/>
      <c r="Q2167" s="160"/>
      <c r="R2167" s="160"/>
      <c r="S2167" s="160"/>
      <c r="T2167" s="161"/>
      <c r="U2167" s="43"/>
      <c r="V2167" s="43"/>
      <c r="W2167" s="43"/>
      <c r="X2167" s="43"/>
      <c r="Y2167" s="43"/>
      <c r="Z2167" s="43"/>
      <c r="AA2167" s="43"/>
      <c r="AB2167" s="43"/>
      <c r="AC2167" s="43"/>
      <c r="AD2167" s="155" t="s">
        <v>88</v>
      </c>
      <c r="AE2167" s="155"/>
      <c r="AF2167" s="43"/>
    </row>
    <row r="2168" spans="9:32" ht="15.75" thickTop="1" x14ac:dyDescent="0.25"/>
    <row r="2171" spans="9:32" x14ac:dyDescent="0.25">
      <c r="I2171" s="83" t="s">
        <v>251</v>
      </c>
      <c r="J2171" s="83"/>
      <c r="K2171" s="78"/>
      <c r="L2171" s="78"/>
      <c r="M2171" s="78"/>
      <c r="N2171" s="78"/>
      <c r="O2171" s="78"/>
      <c r="P2171" s="78"/>
      <c r="Q2171" s="78"/>
      <c r="R2171" s="78"/>
      <c r="S2171" s="78"/>
      <c r="T2171" s="78"/>
      <c r="U2171" s="78"/>
      <c r="V2171" s="78"/>
      <c r="W2171" s="78"/>
      <c r="X2171" s="78"/>
      <c r="Y2171" s="78"/>
      <c r="Z2171" s="78"/>
      <c r="AA2171" s="78"/>
    </row>
    <row r="2172" spans="9:32" x14ac:dyDescent="0.25">
      <c r="I2172" s="83" t="s">
        <v>79</v>
      </c>
      <c r="J2172" s="83"/>
      <c r="K2172" s="78"/>
      <c r="L2172" s="78"/>
      <c r="M2172" s="78"/>
      <c r="N2172" s="78"/>
      <c r="O2172" s="78"/>
      <c r="P2172" s="78"/>
      <c r="Q2172" s="78"/>
      <c r="R2172" s="78"/>
      <c r="S2172" s="78"/>
      <c r="T2172" s="78"/>
      <c r="U2172" s="78"/>
      <c r="V2172" s="78"/>
      <c r="W2172" s="78"/>
      <c r="X2172" s="78"/>
      <c r="Y2172" s="78"/>
      <c r="Z2172" s="78"/>
      <c r="AA2172" s="78"/>
    </row>
    <row r="2173" spans="9:32" x14ac:dyDescent="0.25">
      <c r="I2173" s="115" t="s">
        <v>293</v>
      </c>
      <c r="J2173" s="78"/>
      <c r="K2173" s="78"/>
      <c r="L2173" s="78"/>
      <c r="M2173" s="78"/>
      <c r="N2173" s="78"/>
      <c r="O2173" s="78"/>
      <c r="P2173" s="78"/>
      <c r="Q2173" s="78"/>
      <c r="R2173" s="78"/>
      <c r="S2173" s="78"/>
      <c r="T2173" s="78"/>
      <c r="U2173" s="78"/>
      <c r="V2173" s="78"/>
      <c r="W2173" s="78"/>
      <c r="X2173" s="78"/>
      <c r="Y2173" s="78"/>
      <c r="Z2173" s="78"/>
      <c r="AA2173" s="78"/>
    </row>
    <row r="2174" spans="9:32" x14ac:dyDescent="0.25">
      <c r="I2174" s="78"/>
      <c r="J2174" s="78"/>
      <c r="K2174" s="78"/>
      <c r="L2174" s="78"/>
      <c r="M2174" s="78"/>
      <c r="N2174" s="78"/>
      <c r="O2174" s="78"/>
      <c r="P2174" s="78"/>
      <c r="Q2174" s="78"/>
      <c r="R2174" s="78"/>
      <c r="S2174" s="78"/>
      <c r="T2174" s="78"/>
      <c r="U2174" s="78"/>
      <c r="V2174" s="78"/>
      <c r="W2174" s="78"/>
      <c r="X2174" s="78"/>
      <c r="Y2174" s="78"/>
      <c r="Z2174" s="78"/>
      <c r="AA2174" s="78"/>
    </row>
    <row r="2175" spans="9:32" x14ac:dyDescent="0.25">
      <c r="I2175" s="78"/>
      <c r="J2175" s="172" t="s">
        <v>47</v>
      </c>
      <c r="K2175" s="173"/>
      <c r="L2175" s="174"/>
      <c r="M2175" s="78"/>
      <c r="N2175" s="78"/>
      <c r="O2175" s="172" t="s">
        <v>72</v>
      </c>
      <c r="P2175" s="173"/>
      <c r="Q2175" s="174"/>
      <c r="R2175" s="78"/>
      <c r="S2175" s="78"/>
      <c r="T2175" s="172" t="s">
        <v>90</v>
      </c>
      <c r="U2175" s="173"/>
      <c r="V2175" s="174"/>
      <c r="W2175" s="88"/>
      <c r="X2175" s="78"/>
      <c r="Y2175" s="172" t="s">
        <v>92</v>
      </c>
      <c r="Z2175" s="173"/>
      <c r="AA2175" s="174"/>
    </row>
    <row r="2176" spans="9:32" x14ac:dyDescent="0.25">
      <c r="I2176" s="78"/>
      <c r="J2176" s="89" t="s">
        <v>48</v>
      </c>
      <c r="K2176" s="89" t="s">
        <v>49</v>
      </c>
      <c r="L2176" s="89" t="s">
        <v>50</v>
      </c>
      <c r="M2176" s="78"/>
      <c r="N2176" s="78"/>
      <c r="O2176" s="79"/>
      <c r="P2176" s="79"/>
      <c r="Q2176" s="79"/>
      <c r="R2176" s="78"/>
      <c r="S2176" s="78"/>
      <c r="T2176" s="136" t="s">
        <v>75</v>
      </c>
      <c r="U2176" s="136" t="s">
        <v>76</v>
      </c>
      <c r="V2176" s="136" t="s">
        <v>77</v>
      </c>
      <c r="W2176" s="136" t="s">
        <v>91</v>
      </c>
      <c r="X2176" s="78"/>
      <c r="Y2176" s="136" t="s">
        <v>93</v>
      </c>
      <c r="Z2176" s="136" t="s">
        <v>94</v>
      </c>
      <c r="AA2176" s="136" t="s">
        <v>95</v>
      </c>
    </row>
    <row r="2177" spans="9:27" x14ac:dyDescent="0.25">
      <c r="I2177" s="78"/>
      <c r="J2177" s="79">
        <f>(J2105)</f>
        <v>8000</v>
      </c>
      <c r="K2177" s="79">
        <f t="shared" ref="K2177:L2177" si="1877">(K2105)</f>
        <v>5000</v>
      </c>
      <c r="L2177" s="79">
        <f t="shared" si="1877"/>
        <v>1</v>
      </c>
      <c r="M2177" s="78"/>
      <c r="N2177" s="78"/>
      <c r="O2177" s="116">
        <f>(O2155)</f>
        <v>3344.8884364551482</v>
      </c>
      <c r="P2177" s="116">
        <f t="shared" ref="P2177:Q2177" si="1878">(P2155)</f>
        <v>10.204664194379744</v>
      </c>
      <c r="Q2177" s="116">
        <f t="shared" si="1878"/>
        <v>0.15369580596644139</v>
      </c>
      <c r="R2177" s="78"/>
      <c r="S2177" s="78"/>
      <c r="T2177" s="117">
        <f>((J2177-O2177)^2 + (K2177-P2177)^2 + (L2177-Q2177)^2) ^ (-1/(2-1))</f>
        <v>2.1473917342187948E-8</v>
      </c>
      <c r="U2177" s="117">
        <f>((J2177-O2178)^2 + (K2177-P2178)^2 + (L2177-Q2178)^2) ^ (-1/(2-1))</f>
        <v>1.8793474236807294E-7</v>
      </c>
      <c r="V2177" s="117">
        <f>((J2177-O2179)^2 + (K2177-P2179)^2 + (L2177-Q2179)^2) ^ (-1/(2-1))</f>
        <v>1.3659873047225978E-8</v>
      </c>
      <c r="W2177" s="117">
        <f>SUM(T2177:V2177)</f>
        <v>2.2306853275748687E-7</v>
      </c>
      <c r="X2177" s="78"/>
      <c r="Y2177" s="122">
        <f>(T2177/W2177)</f>
        <v>9.626600882130569E-2</v>
      </c>
      <c r="Z2177" s="122">
        <f>(U2177/W2177)</f>
        <v>0.84249777431579609</v>
      </c>
      <c r="AA2177" s="123">
        <f>(V2177/W2177)</f>
        <v>6.1236216862898207E-2</v>
      </c>
    </row>
    <row r="2178" spans="9:27" x14ac:dyDescent="0.25">
      <c r="I2178" s="78"/>
      <c r="J2178" s="79">
        <f t="shared" ref="J2178:L2178" si="1879">(J2106)</f>
        <v>4000</v>
      </c>
      <c r="K2178" s="79">
        <f t="shared" si="1879"/>
        <v>3000</v>
      </c>
      <c r="L2178" s="79">
        <f t="shared" si="1879"/>
        <v>1</v>
      </c>
      <c r="M2178" s="78"/>
      <c r="N2178" s="78"/>
      <c r="O2178" s="116">
        <f t="shared" ref="O2178:Q2178" si="1880">(O2156)</f>
        <v>7713.7442870803279</v>
      </c>
      <c r="P2178" s="116">
        <f t="shared" si="1880"/>
        <v>2711.1020990824381</v>
      </c>
      <c r="Q2178" s="116">
        <f t="shared" si="1880"/>
        <v>1.0027295752022611</v>
      </c>
      <c r="R2178" s="78"/>
      <c r="S2178" s="78"/>
      <c r="T2178" s="117">
        <f>((J2178-O2177)^2 + (K2178-P2177)^2 + (L2178-Q2177)^2) ^ (-1/(2-1))</f>
        <v>1.0674582336958145E-7</v>
      </c>
      <c r="U2178" s="117">
        <f>((J2178-O2178)^2 + (K2178-P2178)^2 + (L2178-Q2178)^2) ^ (-1/(2-1))</f>
        <v>7.2070209274106413E-8</v>
      </c>
      <c r="V2178" s="117">
        <f>((J2178-O2179)^2 + (K2178-P2179)^2 + (L2178-Q2179)^2) ^ (-1/(2-1))</f>
        <v>5.8594016897870892E-8</v>
      </c>
      <c r="W2178" s="117">
        <f t="shared" ref="W2178:W2186" si="1881">SUM(T2178:V2178)</f>
        <v>2.3741004954155877E-7</v>
      </c>
      <c r="X2178" s="78"/>
      <c r="Y2178" s="122">
        <f t="shared" ref="Y2178:Y2186" si="1882">(T2178/W2178)</f>
        <v>0.44962638934496973</v>
      </c>
      <c r="Z2178" s="122">
        <f t="shared" ref="Z2178:Z2186" si="1883">(U2178/W2178)</f>
        <v>0.30356848588875962</v>
      </c>
      <c r="AA2178" s="123">
        <f t="shared" ref="AA2178:AA2186" si="1884">(V2178/W2178)</f>
        <v>0.24680512476627059</v>
      </c>
    </row>
    <row r="2179" spans="9:27" x14ac:dyDescent="0.25">
      <c r="I2179" s="78"/>
      <c r="J2179" s="79">
        <f t="shared" ref="J2179:L2179" si="1885">(J2107)</f>
        <v>5000</v>
      </c>
      <c r="K2179" s="79">
        <f t="shared" si="1885"/>
        <v>2000</v>
      </c>
      <c r="L2179" s="79">
        <f t="shared" si="1885"/>
        <v>1</v>
      </c>
      <c r="M2179" s="78"/>
      <c r="N2179" s="78"/>
      <c r="O2179" s="116">
        <f t="shared" ref="O2179:Q2179" si="1886">(O2157)</f>
        <v>1.2748818446461097</v>
      </c>
      <c r="P2179" s="116">
        <f t="shared" si="1886"/>
        <v>1962.3168340549512</v>
      </c>
      <c r="Q2179" s="116">
        <f t="shared" si="1886"/>
        <v>1.0626823715578664</v>
      </c>
      <c r="R2179" s="78"/>
      <c r="S2179" s="78"/>
      <c r="T2179" s="117">
        <f>((J2179-O2177)^2 + (K2179-P2177)^2 + (L2179-Q2177)^2) ^ (-1/(2-1))</f>
        <v>1.4928313159983003E-7</v>
      </c>
      <c r="U2179" s="117">
        <f>((J2179-O2178)^2 + (K2179-P2178)^2 + (L2179-Q2178)^2) ^ (-1/(2-1))</f>
        <v>1.270636042441987E-7</v>
      </c>
      <c r="V2179" s="117">
        <f>((J2179-O2179)^2 + (K2179-P2179)^2 + (L2179-Q2179)^2) ^ (-1/(2-1))</f>
        <v>4.001813168434237E-8</v>
      </c>
      <c r="W2179" s="117">
        <f t="shared" si="1881"/>
        <v>3.1636486752837114E-7</v>
      </c>
      <c r="X2179" s="78"/>
      <c r="Y2179" s="122">
        <f t="shared" si="1882"/>
        <v>0.47187013136483158</v>
      </c>
      <c r="Z2179" s="122">
        <f t="shared" si="1883"/>
        <v>0.40163626649474227</v>
      </c>
      <c r="AA2179" s="123">
        <f t="shared" si="1884"/>
        <v>0.12649360214042604</v>
      </c>
    </row>
    <row r="2180" spans="9:27" x14ac:dyDescent="0.25">
      <c r="I2180" s="78"/>
      <c r="J2180" s="79">
        <f t="shared" ref="J2180:L2180" si="1887">(J2108)</f>
        <v>2000</v>
      </c>
      <c r="K2180" s="79">
        <f t="shared" si="1887"/>
        <v>1000</v>
      </c>
      <c r="L2180" s="79">
        <f t="shared" si="1887"/>
        <v>1</v>
      </c>
      <c r="M2180" s="78"/>
      <c r="N2180" s="78"/>
      <c r="O2180" s="81"/>
      <c r="P2180" s="81"/>
      <c r="Q2180" s="81"/>
      <c r="R2180" s="78"/>
      <c r="S2180" s="78"/>
      <c r="T2180" s="117">
        <f>((J2180-O2177)^2 + (K2180-P2177)^2 + (L2180-Q2177)^2) ^ (-1/(2-1))</f>
        <v>3.5862597670418808E-7</v>
      </c>
      <c r="U2180" s="117">
        <f>((J2180-O2178)^2 + (K2180-P2178)^2 + (L2180-Q2178)^2) ^ (-1/(2-1))</f>
        <v>2.8109829691968363E-8</v>
      </c>
      <c r="V2180" s="117">
        <f>((J2180-O2179)^2 + (K2180-P2179)^2 + (L2180-Q2179)^2) ^ (-1/(2-1))</f>
        <v>2.0321255513675345E-7</v>
      </c>
      <c r="W2180" s="117">
        <f t="shared" si="1881"/>
        <v>5.8994836153290987E-7</v>
      </c>
      <c r="X2180" s="78"/>
      <c r="Y2180" s="122">
        <f t="shared" si="1882"/>
        <v>0.60789384306847061</v>
      </c>
      <c r="Z2180" s="122">
        <f t="shared" si="1883"/>
        <v>4.7647949422095777E-2</v>
      </c>
      <c r="AA2180" s="123">
        <f t="shared" si="1884"/>
        <v>0.34445820750943362</v>
      </c>
    </row>
    <row r="2181" spans="9:27" x14ac:dyDescent="0.25">
      <c r="I2181" s="78"/>
      <c r="J2181" s="79">
        <f t="shared" ref="J2181:L2181" si="1888">(J2109)</f>
        <v>500</v>
      </c>
      <c r="K2181" s="79">
        <f t="shared" si="1888"/>
        <v>2000</v>
      </c>
      <c r="L2181" s="79">
        <f t="shared" si="1888"/>
        <v>1</v>
      </c>
      <c r="M2181" s="78"/>
      <c r="N2181" s="78"/>
      <c r="O2181" s="78"/>
      <c r="P2181" s="78"/>
      <c r="Q2181" s="78"/>
      <c r="R2181" s="78"/>
      <c r="S2181" s="78"/>
      <c r="T2181" s="117">
        <f>((J2181-O2177)^2 + (K2181-P2177)^2 + (L2181-Q2177)^2) ^ (-1/(2-1))</f>
        <v>8.296912369843076E-8</v>
      </c>
      <c r="U2181" s="117">
        <f>((J2181-O2178)^2 + (K2181-P2178)^2 + (L2181-Q2178)^2) ^ (-1/(2-1))</f>
        <v>1.9031750977337307E-8</v>
      </c>
      <c r="V2181" s="117">
        <f>((J2181-O2179)^2 + (K2181-P2179)^2 + (L2181-Q2179)^2) ^ (-1/(2-1))</f>
        <v>3.9976530833521455E-6</v>
      </c>
      <c r="W2181" s="117">
        <f t="shared" si="1881"/>
        <v>4.0996539580279139E-6</v>
      </c>
      <c r="X2181" s="78"/>
      <c r="Y2181" s="122">
        <f t="shared" si="1882"/>
        <v>2.0238079737427885E-2</v>
      </c>
      <c r="Z2181" s="122">
        <f t="shared" si="1883"/>
        <v>4.6422822931358543E-3</v>
      </c>
      <c r="AA2181" s="123">
        <f t="shared" si="1884"/>
        <v>0.97511963796943613</v>
      </c>
    </row>
    <row r="2182" spans="9:27" x14ac:dyDescent="0.25">
      <c r="I2182" s="78"/>
      <c r="J2182" s="79">
        <f t="shared" ref="J2182:L2182" si="1889">(J2110)</f>
        <v>8000</v>
      </c>
      <c r="K2182" s="79">
        <f t="shared" si="1889"/>
        <v>2000</v>
      </c>
      <c r="L2182" s="79">
        <f t="shared" si="1889"/>
        <v>1</v>
      </c>
      <c r="M2182" s="78"/>
      <c r="N2182" s="78"/>
      <c r="O2182" s="78"/>
      <c r="P2182" s="78"/>
      <c r="Q2182" s="78"/>
      <c r="R2182" s="78"/>
      <c r="S2182" s="78"/>
      <c r="T2182" s="117">
        <f>((J2182-O2177)^2 + (K2182-P2177)^2 + (L2182-Q2177)^2) ^ (-1/(2-1))</f>
        <v>3.9017766947626551E-8</v>
      </c>
      <c r="U2182" s="117">
        <f>((J2182-O2178)^2 + (K2182-P2178)^2 + (L2182-Q2178)^2) ^ (-1/(2-1))</f>
        <v>1.7018132846751287E-6</v>
      </c>
      <c r="V2182" s="117">
        <f>((J2182-O2179)^2 + (K2182-P2179)^2 + (L2182-Q2179)^2) ^ (-1/(2-1))</f>
        <v>1.5629634298728292E-8</v>
      </c>
      <c r="W2182" s="117">
        <f t="shared" si="1881"/>
        <v>1.7564606859214836E-6</v>
      </c>
      <c r="X2182" s="78"/>
      <c r="Y2182" s="122">
        <f t="shared" si="1882"/>
        <v>2.2213857253034302E-2</v>
      </c>
      <c r="Z2182" s="122">
        <f t="shared" si="1883"/>
        <v>0.96888777432687856</v>
      </c>
      <c r="AA2182" s="123">
        <f t="shared" si="1884"/>
        <v>8.8983684200871199E-3</v>
      </c>
    </row>
    <row r="2183" spans="9:27" x14ac:dyDescent="0.25">
      <c r="I2183" s="78"/>
      <c r="J2183" s="79">
        <f t="shared" ref="J2183:L2183" si="1890">(J2111)</f>
        <v>3000</v>
      </c>
      <c r="K2183" s="79">
        <f t="shared" si="1890"/>
        <v>2000</v>
      </c>
      <c r="L2183" s="79">
        <f t="shared" si="1890"/>
        <v>2</v>
      </c>
      <c r="M2183" s="78"/>
      <c r="N2183" s="78"/>
      <c r="O2183" s="78"/>
      <c r="P2183" s="78"/>
      <c r="Q2183" s="78"/>
      <c r="R2183" s="78"/>
      <c r="S2183" s="78"/>
      <c r="T2183" s="117">
        <f>((J2183-O2177)^2 + (K2183-P2177)^2 + (L2183-Q2177)^2) ^ (-1/(2-1))</f>
        <v>2.4520399854445769E-7</v>
      </c>
      <c r="U2183" s="117">
        <f>((J2183-O2178)^2 + (K2183-P2178)^2 + (L2183-Q2178)^2) ^ (-1/(2-1))</f>
        <v>4.4004298985494026E-8</v>
      </c>
      <c r="V2183" s="117">
        <f>((J2183-O2179)^2 + (K2183-P2179)^2 + (L2183-Q2179)^2) ^ (-1/(2-1))</f>
        <v>1.1118803799056054E-7</v>
      </c>
      <c r="W2183" s="117">
        <f t="shared" si="1881"/>
        <v>4.0039633552051229E-7</v>
      </c>
      <c r="X2183" s="78"/>
      <c r="Y2183" s="122">
        <f t="shared" si="1882"/>
        <v>0.61240320350508282</v>
      </c>
      <c r="Z2183" s="122">
        <f t="shared" si="1883"/>
        <v>0.10990185244400091</v>
      </c>
      <c r="AA2183" s="123">
        <f t="shared" si="1884"/>
        <v>0.27769494405091621</v>
      </c>
    </row>
    <row r="2184" spans="9:27" x14ac:dyDescent="0.25">
      <c r="I2184" s="78"/>
      <c r="J2184" s="79">
        <f t="shared" ref="J2184:L2184" si="1891">(J2112)</f>
        <v>7000</v>
      </c>
      <c r="K2184" s="79">
        <f t="shared" si="1891"/>
        <v>3000</v>
      </c>
      <c r="L2184" s="79">
        <f t="shared" si="1891"/>
        <v>1</v>
      </c>
      <c r="M2184" s="78"/>
      <c r="N2184" s="78"/>
      <c r="O2184" s="78"/>
      <c r="P2184" s="78"/>
      <c r="Q2184" s="78"/>
      <c r="R2184" s="78"/>
      <c r="S2184" s="78"/>
      <c r="T2184" s="117">
        <f>((J2184-O2177)^2 + (K2184-P2177)^2 + (L2184-Q2177)^2) ^ (-1/(2-1))</f>
        <v>4.4845628638375616E-8</v>
      </c>
      <c r="U2184" s="117">
        <f>((J2184-O2178)^2 + (K2184-P2178)^2 + (L2184-Q2178)^2) ^ (-1/(2-1))</f>
        <v>1.686645248082766E-6</v>
      </c>
      <c r="V2184" s="117">
        <f>((J2184-O2179)^2 + (K2184-P2179)^2 + (L2184-Q2179)^2) ^ (-1/(2-1))</f>
        <v>1.9976451903799121E-8</v>
      </c>
      <c r="W2184" s="117">
        <f t="shared" si="1881"/>
        <v>1.7514673286249406E-6</v>
      </c>
      <c r="X2184" s="78"/>
      <c r="Y2184" s="122">
        <f t="shared" si="1882"/>
        <v>2.5604604725104101E-2</v>
      </c>
      <c r="Z2184" s="122">
        <f t="shared" si="1883"/>
        <v>0.96298984315450187</v>
      </c>
      <c r="AA2184" s="123">
        <f t="shared" si="1884"/>
        <v>1.1405552120394066E-2</v>
      </c>
    </row>
    <row r="2185" spans="9:27" x14ac:dyDescent="0.25">
      <c r="I2185" s="78"/>
      <c r="J2185" s="79">
        <f t="shared" ref="J2185:L2185" si="1892">(J2113)</f>
        <v>7000</v>
      </c>
      <c r="K2185" s="79">
        <f t="shared" si="1892"/>
        <v>2000</v>
      </c>
      <c r="L2185" s="79">
        <f t="shared" si="1892"/>
        <v>1</v>
      </c>
      <c r="M2185" s="78"/>
      <c r="N2185" s="78"/>
      <c r="O2185" s="78"/>
      <c r="P2185" s="78"/>
      <c r="Q2185" s="78"/>
      <c r="R2185" s="78"/>
      <c r="S2185" s="78"/>
      <c r="T2185" s="117">
        <f>((J2185-O2177)^2 + (K2185-P2177)^2 + (L2185-Q2177)^2) ^ (-1/(2-1))</f>
        <v>5.7739631749888417E-8</v>
      </c>
      <c r="U2185" s="117">
        <f>((J2185-O2178)^2 + (K2185-P2178)^2 + (L2185-Q2178)^2) ^ (-1/(2-1))</f>
        <v>9.8512743004876567E-7</v>
      </c>
      <c r="V2185" s="117">
        <f>((J2185-O2179)^2 + (K2185-P2179)^2 + (L2185-Q2179)^2) ^ (-1/(2-1))</f>
        <v>2.0415007165467377E-8</v>
      </c>
      <c r="W2185" s="117">
        <f t="shared" si="1881"/>
        <v>1.0632820689641215E-6</v>
      </c>
      <c r="X2185" s="78"/>
      <c r="Y2185" s="122">
        <f t="shared" si="1882"/>
        <v>5.4303212134612547E-2</v>
      </c>
      <c r="Z2185" s="122">
        <f t="shared" si="1883"/>
        <v>0.92649679591465672</v>
      </c>
      <c r="AA2185" s="123">
        <f t="shared" si="1884"/>
        <v>1.919999195073066E-2</v>
      </c>
    </row>
    <row r="2186" spans="9:27" x14ac:dyDescent="0.25">
      <c r="I2186" s="78"/>
      <c r="J2186" s="79">
        <f t="shared" ref="J2186:L2186" si="1893">(J2114)</f>
        <v>10000</v>
      </c>
      <c r="K2186" s="79">
        <f t="shared" si="1893"/>
        <v>2000</v>
      </c>
      <c r="L2186" s="79">
        <f t="shared" si="1893"/>
        <v>1</v>
      </c>
      <c r="M2186" s="78"/>
      <c r="N2186" s="78"/>
      <c r="O2186" s="78"/>
      <c r="P2186" s="78"/>
      <c r="Q2186" s="78"/>
      <c r="R2186" s="78"/>
      <c r="S2186" s="78"/>
      <c r="T2186" s="117">
        <f>((J2186-O2177)^2 + (K2186-P2177)^2 + (L2186-Q2177)^2) ^ (-1/(2-1))</f>
        <v>2.0725476177297014E-8</v>
      </c>
      <c r="U2186" s="117">
        <f>((J2186-O2178)^2 + (K2186-P2178)^2 + (L2186-Q2178)^2) ^ (-1/(2-1))</f>
        <v>1.7443996197916607E-7</v>
      </c>
      <c r="V2186" s="117">
        <f>((J2186-O2179)^2 + (K2186-P2179)^2 + (L2186-Q2179)^2) ^ (-1/(2-1))</f>
        <v>1.000240817845717E-8</v>
      </c>
      <c r="W2186" s="117">
        <f t="shared" si="1881"/>
        <v>2.0516784633492027E-7</v>
      </c>
      <c r="X2186" s="78"/>
      <c r="Y2186" s="122">
        <f t="shared" si="1882"/>
        <v>0.10101717470613945</v>
      </c>
      <c r="Z2186" s="122">
        <f t="shared" si="1883"/>
        <v>0.85023050685245605</v>
      </c>
      <c r="AA2186" s="123">
        <f t="shared" si="1884"/>
        <v>4.8752318441404457E-2</v>
      </c>
    </row>
    <row r="2187" spans="9:27" x14ac:dyDescent="0.25">
      <c r="I2187" s="78"/>
      <c r="J2187" s="78"/>
      <c r="K2187" s="78"/>
      <c r="L2187" s="78"/>
      <c r="M2187" s="78"/>
      <c r="N2187" s="78"/>
      <c r="O2187" s="78"/>
      <c r="P2187" s="78"/>
      <c r="Q2187" s="78"/>
      <c r="R2187" s="78"/>
      <c r="S2187" s="78"/>
      <c r="T2187" s="78"/>
      <c r="U2187" s="78"/>
      <c r="V2187" s="78"/>
      <c r="W2187" s="78"/>
      <c r="X2187" s="78"/>
      <c r="Y2187" s="78"/>
      <c r="Z2187" s="78"/>
      <c r="AA2187" s="78"/>
    </row>
    <row r="2188" spans="9:27" x14ac:dyDescent="0.25">
      <c r="I2188" s="78"/>
      <c r="J2188" s="78"/>
      <c r="K2188" s="78"/>
      <c r="L2188" s="78"/>
      <c r="M2188" s="78"/>
      <c r="N2188" s="175" t="s">
        <v>109</v>
      </c>
      <c r="O2188" s="176"/>
      <c r="P2188" s="176"/>
      <c r="Q2188" s="176"/>
      <c r="R2188" s="176"/>
      <c r="S2188" s="177"/>
      <c r="T2188" s="78"/>
      <c r="U2188" s="78"/>
      <c r="V2188" s="78"/>
      <c r="W2188" s="78"/>
      <c r="X2188" s="78"/>
      <c r="Y2188" s="78"/>
      <c r="Z2188" s="78"/>
      <c r="AA2188" s="78"/>
    </row>
    <row r="2189" spans="9:27" x14ac:dyDescent="0.25">
      <c r="I2189" s="78"/>
      <c r="J2189" s="78"/>
      <c r="K2189" s="78"/>
      <c r="L2189" s="78"/>
      <c r="M2189" s="78"/>
      <c r="N2189" s="178"/>
      <c r="O2189" s="179"/>
      <c r="P2189" s="179"/>
      <c r="Q2189" s="179"/>
      <c r="R2189" s="179"/>
      <c r="S2189" s="180"/>
      <c r="T2189" s="78"/>
      <c r="U2189" s="78"/>
      <c r="V2189" s="78"/>
      <c r="W2189" s="78"/>
      <c r="X2189" s="78"/>
      <c r="Y2189" s="78"/>
      <c r="Z2189" s="78"/>
      <c r="AA2189" s="78"/>
    </row>
    <row r="2193" spans="9:37" x14ac:dyDescent="0.25">
      <c r="I2193" s="118" t="s">
        <v>252</v>
      </c>
      <c r="J2193" s="90"/>
      <c r="K2193" s="90"/>
      <c r="L2193" s="90"/>
      <c r="M2193" s="90"/>
      <c r="N2193" s="90"/>
      <c r="O2193" s="90"/>
      <c r="P2193" s="90"/>
      <c r="Q2193" s="90"/>
      <c r="R2193" s="90"/>
      <c r="S2193" s="90"/>
      <c r="T2193" s="90"/>
      <c r="U2193" s="90"/>
      <c r="V2193" s="90"/>
      <c r="W2193" s="90"/>
      <c r="X2193" s="90"/>
      <c r="Y2193" s="90"/>
      <c r="Z2193" s="90"/>
      <c r="AA2193" s="90"/>
      <c r="AB2193" s="90"/>
      <c r="AC2193" s="90"/>
      <c r="AD2193" s="90"/>
      <c r="AE2193" s="90"/>
      <c r="AF2193" s="90"/>
      <c r="AG2193" s="90"/>
      <c r="AH2193" s="90"/>
      <c r="AI2193" s="90"/>
      <c r="AJ2193" s="90"/>
      <c r="AK2193" s="90"/>
    </row>
    <row r="2194" spans="9:37" x14ac:dyDescent="0.25">
      <c r="I2194" s="118" t="s">
        <v>293</v>
      </c>
      <c r="J2194" s="90"/>
      <c r="K2194" s="90"/>
      <c r="L2194" s="90"/>
      <c r="M2194" s="90"/>
      <c r="N2194" s="90"/>
      <c r="O2194" s="90"/>
      <c r="P2194" s="90"/>
      <c r="Q2194" s="90"/>
      <c r="R2194" s="90"/>
      <c r="S2194" s="90"/>
      <c r="T2194" s="90"/>
      <c r="U2194" s="90"/>
      <c r="V2194" s="90"/>
      <c r="W2194" s="90"/>
      <c r="X2194" s="90"/>
      <c r="Y2194" s="90"/>
      <c r="Z2194" s="90"/>
      <c r="AA2194" s="90"/>
      <c r="AB2194" s="90"/>
      <c r="AC2194" s="90"/>
      <c r="AD2194" s="90"/>
      <c r="AE2194" s="90"/>
      <c r="AF2194" s="90"/>
      <c r="AG2194" s="90"/>
      <c r="AH2194" s="90"/>
      <c r="AI2194" s="90"/>
      <c r="AJ2194" s="90"/>
      <c r="AK2194" s="90"/>
    </row>
    <row r="2195" spans="9:37" x14ac:dyDescent="0.25">
      <c r="I2195" s="90"/>
      <c r="J2195" s="181" t="s">
        <v>92</v>
      </c>
      <c r="K2195" s="182"/>
      <c r="L2195" s="183"/>
      <c r="M2195" s="90"/>
      <c r="N2195" s="91"/>
      <c r="O2195" s="163" t="s">
        <v>97</v>
      </c>
      <c r="P2195" s="164"/>
      <c r="Q2195" s="165"/>
      <c r="R2195" s="90"/>
      <c r="S2195" s="90"/>
      <c r="T2195" s="163" t="s">
        <v>47</v>
      </c>
      <c r="U2195" s="164"/>
      <c r="V2195" s="165"/>
      <c r="W2195" s="90"/>
      <c r="X2195" s="91"/>
      <c r="Y2195" s="163" t="s">
        <v>98</v>
      </c>
      <c r="Z2195" s="164"/>
      <c r="AA2195" s="165"/>
      <c r="AB2195" s="90"/>
      <c r="AC2195" s="91"/>
      <c r="AD2195" s="163" t="s">
        <v>98</v>
      </c>
      <c r="AE2195" s="164"/>
      <c r="AF2195" s="165"/>
      <c r="AG2195" s="90"/>
      <c r="AH2195" s="135"/>
      <c r="AI2195" s="163" t="s">
        <v>98</v>
      </c>
      <c r="AJ2195" s="164"/>
      <c r="AK2195" s="165"/>
    </row>
    <row r="2196" spans="9:37" x14ac:dyDescent="0.25">
      <c r="I2196" s="90"/>
      <c r="J2196" s="135" t="s">
        <v>257</v>
      </c>
      <c r="K2196" s="135" t="s">
        <v>258</v>
      </c>
      <c r="L2196" s="135" t="s">
        <v>259</v>
      </c>
      <c r="M2196" s="90"/>
      <c r="N2196" s="91"/>
      <c r="O2196" s="133" t="s">
        <v>38</v>
      </c>
      <c r="P2196" s="133" t="s">
        <v>39</v>
      </c>
      <c r="Q2196" s="133" t="s">
        <v>41</v>
      </c>
      <c r="R2196" s="90"/>
      <c r="S2196" s="90"/>
      <c r="T2196" s="106" t="s">
        <v>48</v>
      </c>
      <c r="U2196" s="106" t="s">
        <v>49</v>
      </c>
      <c r="V2196" s="106" t="s">
        <v>50</v>
      </c>
      <c r="W2196" s="90"/>
      <c r="X2196" s="133" t="s">
        <v>38</v>
      </c>
      <c r="Y2196" s="133" t="s">
        <v>99</v>
      </c>
      <c r="Z2196" s="133" t="s">
        <v>102</v>
      </c>
      <c r="AA2196" s="133" t="s">
        <v>103</v>
      </c>
      <c r="AB2196" s="90"/>
      <c r="AC2196" s="106" t="s">
        <v>39</v>
      </c>
      <c r="AD2196" s="106" t="s">
        <v>104</v>
      </c>
      <c r="AE2196" s="106" t="s">
        <v>100</v>
      </c>
      <c r="AF2196" s="106" t="s">
        <v>105</v>
      </c>
      <c r="AG2196" s="90"/>
      <c r="AH2196" s="106" t="s">
        <v>41</v>
      </c>
      <c r="AI2196" s="106" t="s">
        <v>106</v>
      </c>
      <c r="AJ2196" s="106" t="s">
        <v>107</v>
      </c>
      <c r="AK2196" s="106" t="s">
        <v>101</v>
      </c>
    </row>
    <row r="2197" spans="9:37" x14ac:dyDescent="0.25">
      <c r="I2197" s="90"/>
      <c r="J2197" s="94">
        <f>(Y2177)</f>
        <v>9.626600882130569E-2</v>
      </c>
      <c r="K2197" s="94">
        <f t="shared" ref="K2197:K2206" si="1894">(Z2177)</f>
        <v>0.84249777431579609</v>
      </c>
      <c r="L2197" s="94">
        <f>(AA2177)</f>
        <v>6.1236216862898207E-2</v>
      </c>
      <c r="M2197" s="98"/>
      <c r="N2197" s="91"/>
      <c r="O2197" s="95">
        <f>(J2197^2)</f>
        <v>9.2671444543837057E-3</v>
      </c>
      <c r="P2197" s="95">
        <f t="shared" ref="P2197:P2206" si="1895">(K2197^2)</f>
        <v>0.7098024997270701</v>
      </c>
      <c r="Q2197" s="95">
        <f t="shared" ref="Q2197:Q2206" si="1896">(L2197^2)</f>
        <v>3.749874255679899E-3</v>
      </c>
      <c r="R2197" s="90"/>
      <c r="S2197" s="90"/>
      <c r="T2197" s="93">
        <f>(J2177)</f>
        <v>8000</v>
      </c>
      <c r="U2197" s="93">
        <f t="shared" ref="U2197:U2206" si="1897">(K2177)</f>
        <v>5000</v>
      </c>
      <c r="V2197" s="93">
        <f t="shared" ref="V2197:V2206" si="1898">(L2177)</f>
        <v>1</v>
      </c>
      <c r="W2197" s="90"/>
      <c r="X2197" s="95">
        <f>(O2197)</f>
        <v>9.2671444543837057E-3</v>
      </c>
      <c r="Y2197" s="96">
        <f>(X2197*T2197)</f>
        <v>74.137155635069647</v>
      </c>
      <c r="Z2197" s="96">
        <f>(X2197*U2197)</f>
        <v>46.335722271918527</v>
      </c>
      <c r="AA2197" s="96">
        <f>(X2197*V2197)</f>
        <v>9.2671444543837057E-3</v>
      </c>
      <c r="AB2197" s="90"/>
      <c r="AC2197" s="94">
        <f>(P2197)</f>
        <v>0.7098024997270701</v>
      </c>
      <c r="AD2197" s="97">
        <f>(AC2197*T2197)</f>
        <v>5678.4199978165607</v>
      </c>
      <c r="AE2197" s="97">
        <f>(AC2197*U2197)</f>
        <v>3549.0124986353503</v>
      </c>
      <c r="AF2197" s="97">
        <f>(AC2197*V2197)</f>
        <v>0.7098024997270701</v>
      </c>
      <c r="AG2197" s="90"/>
      <c r="AH2197" s="95">
        <f>(Q2197)</f>
        <v>3.749874255679899E-3</v>
      </c>
      <c r="AI2197" s="95">
        <f>(AH2197*T2197)</f>
        <v>29.99899404543919</v>
      </c>
      <c r="AJ2197" s="95">
        <f>(AH2197*U2197)</f>
        <v>18.749371278399494</v>
      </c>
      <c r="AK2197" s="95">
        <f>(V2197*AH2197)</f>
        <v>3.749874255679899E-3</v>
      </c>
    </row>
    <row r="2198" spans="9:37" x14ac:dyDescent="0.25">
      <c r="I2198" s="90"/>
      <c r="J2198" s="94">
        <f t="shared" ref="J2198:J2206" si="1899">(Y2178)</f>
        <v>0.44962638934496973</v>
      </c>
      <c r="K2198" s="94">
        <f t="shared" si="1894"/>
        <v>0.30356848588875962</v>
      </c>
      <c r="L2198" s="94">
        <f t="shared" ref="L2198:L2206" si="1900">(AA2178)</f>
        <v>0.24680512476627059</v>
      </c>
      <c r="M2198" s="98"/>
      <c r="N2198" s="91"/>
      <c r="O2198" s="95">
        <f t="shared" ref="O2198:O2206" si="1901">(J2198^2)</f>
        <v>0.20216388999539431</v>
      </c>
      <c r="P2198" s="95">
        <f t="shared" si="1895"/>
        <v>9.2153825624794045E-2</v>
      </c>
      <c r="Q2198" s="95">
        <f t="shared" si="1896"/>
        <v>6.0912769610894389E-2</v>
      </c>
      <c r="R2198" s="90"/>
      <c r="S2198" s="90"/>
      <c r="T2198" s="93">
        <f t="shared" ref="T2198:T2206" si="1902">(J2178)</f>
        <v>4000</v>
      </c>
      <c r="U2198" s="93">
        <f t="shared" si="1897"/>
        <v>3000</v>
      </c>
      <c r="V2198" s="93">
        <f t="shared" si="1898"/>
        <v>1</v>
      </c>
      <c r="W2198" s="90"/>
      <c r="X2198" s="95">
        <f t="shared" ref="X2198:X2206" si="1903">(O2198)</f>
        <v>0.20216388999539431</v>
      </c>
      <c r="Y2198" s="96">
        <f t="shared" ref="Y2198:Y2206" si="1904">(X2198*T2198)</f>
        <v>808.6555599815772</v>
      </c>
      <c r="Z2198" s="96">
        <f t="shared" ref="Z2198:Z2206" si="1905">(X2198*U2198)</f>
        <v>606.49166998618296</v>
      </c>
      <c r="AA2198" s="96">
        <f t="shared" ref="AA2198:AA2206" si="1906">(X2198*V2198)</f>
        <v>0.20216388999539431</v>
      </c>
      <c r="AB2198" s="90"/>
      <c r="AC2198" s="94">
        <f t="shared" ref="AC2198:AC2206" si="1907">(P2198)</f>
        <v>9.2153825624794045E-2</v>
      </c>
      <c r="AD2198" s="97">
        <f t="shared" ref="AD2198:AD2206" si="1908">(AC2198*T2198)</f>
        <v>368.61530249917615</v>
      </c>
      <c r="AE2198" s="97">
        <f t="shared" ref="AE2198:AE2206" si="1909">(AC2198*U2198)</f>
        <v>276.46147687438213</v>
      </c>
      <c r="AF2198" s="97">
        <f t="shared" ref="AF2198:AF2206" si="1910">(AC2198*V2198)</f>
        <v>9.2153825624794045E-2</v>
      </c>
      <c r="AG2198" s="90"/>
      <c r="AH2198" s="95">
        <f t="shared" ref="AH2198:AH2206" si="1911">(Q2198)</f>
        <v>6.0912769610894389E-2</v>
      </c>
      <c r="AI2198" s="95">
        <f t="shared" ref="AI2198:AI2206" si="1912">(AH2198*T2198)</f>
        <v>243.65107844357755</v>
      </c>
      <c r="AJ2198" s="95">
        <f t="shared" ref="AJ2198:AJ2205" si="1913">(AH2198*U2198)</f>
        <v>182.73830883268317</v>
      </c>
      <c r="AK2198" s="95">
        <f t="shared" ref="AK2198:AK2206" si="1914">(V2198*AH2198)</f>
        <v>6.0912769610894389E-2</v>
      </c>
    </row>
    <row r="2199" spans="9:37" x14ac:dyDescent="0.25">
      <c r="I2199" s="90"/>
      <c r="J2199" s="94">
        <f t="shared" si="1899"/>
        <v>0.47187013136483158</v>
      </c>
      <c r="K2199" s="94">
        <f t="shared" si="1894"/>
        <v>0.40163626649474227</v>
      </c>
      <c r="L2199" s="94">
        <f t="shared" si="1900"/>
        <v>0.12649360214042604</v>
      </c>
      <c r="M2199" s="98"/>
      <c r="N2199" s="91"/>
      <c r="O2199" s="95">
        <f t="shared" si="1901"/>
        <v>0.22266142087426341</v>
      </c>
      <c r="P2199" s="95">
        <f t="shared" si="1895"/>
        <v>0.16131169056383562</v>
      </c>
      <c r="Q2199" s="95">
        <f t="shared" si="1896"/>
        <v>1.6000631382460394E-2</v>
      </c>
      <c r="R2199" s="90"/>
      <c r="S2199" s="90"/>
      <c r="T2199" s="93">
        <f t="shared" si="1902"/>
        <v>5000</v>
      </c>
      <c r="U2199" s="93">
        <f t="shared" si="1897"/>
        <v>2000</v>
      </c>
      <c r="V2199" s="93">
        <f t="shared" si="1898"/>
        <v>1</v>
      </c>
      <c r="W2199" s="90"/>
      <c r="X2199" s="95">
        <f t="shared" si="1903"/>
        <v>0.22266142087426341</v>
      </c>
      <c r="Y2199" s="96">
        <f t="shared" si="1904"/>
        <v>1113.3071043713171</v>
      </c>
      <c r="Z2199" s="96">
        <f t="shared" si="1905"/>
        <v>445.3228417485268</v>
      </c>
      <c r="AA2199" s="96">
        <f t="shared" si="1906"/>
        <v>0.22266142087426341</v>
      </c>
      <c r="AB2199" s="90"/>
      <c r="AC2199" s="94">
        <f t="shared" si="1907"/>
        <v>0.16131169056383562</v>
      </c>
      <c r="AD2199" s="97">
        <f t="shared" si="1908"/>
        <v>806.55845281917811</v>
      </c>
      <c r="AE2199" s="97">
        <f t="shared" si="1909"/>
        <v>322.62338112767122</v>
      </c>
      <c r="AF2199" s="97">
        <f t="shared" si="1910"/>
        <v>0.16131169056383562</v>
      </c>
      <c r="AG2199" s="90"/>
      <c r="AH2199" s="95">
        <f t="shared" si="1911"/>
        <v>1.6000631382460394E-2</v>
      </c>
      <c r="AI2199" s="95">
        <f t="shared" si="1912"/>
        <v>80.003156912301975</v>
      </c>
      <c r="AJ2199" s="95">
        <f t="shared" si="1913"/>
        <v>32.001262764920789</v>
      </c>
      <c r="AK2199" s="95">
        <f t="shared" si="1914"/>
        <v>1.6000631382460394E-2</v>
      </c>
    </row>
    <row r="2200" spans="9:37" x14ac:dyDescent="0.25">
      <c r="I2200" s="90"/>
      <c r="J2200" s="94">
        <f t="shared" si="1899"/>
        <v>0.60789384306847061</v>
      </c>
      <c r="K2200" s="94">
        <f t="shared" si="1894"/>
        <v>4.7647949422095777E-2</v>
      </c>
      <c r="L2200" s="94">
        <f t="shared" si="1900"/>
        <v>0.34445820750943362</v>
      </c>
      <c r="M2200" s="98"/>
      <c r="N2200" s="91"/>
      <c r="O2200" s="95">
        <f t="shared" si="1901"/>
        <v>0.36953492444055436</v>
      </c>
      <c r="P2200" s="95">
        <f t="shared" si="1895"/>
        <v>2.2703270841305974E-3</v>
      </c>
      <c r="Q2200" s="95">
        <f t="shared" si="1896"/>
        <v>0.11865145672061203</v>
      </c>
      <c r="R2200" s="90"/>
      <c r="S2200" s="90"/>
      <c r="T2200" s="93">
        <f t="shared" si="1902"/>
        <v>2000</v>
      </c>
      <c r="U2200" s="93">
        <f t="shared" si="1897"/>
        <v>1000</v>
      </c>
      <c r="V2200" s="93">
        <f t="shared" si="1898"/>
        <v>1</v>
      </c>
      <c r="W2200" s="90"/>
      <c r="X2200" s="95">
        <f t="shared" si="1903"/>
        <v>0.36953492444055436</v>
      </c>
      <c r="Y2200" s="96">
        <f t="shared" si="1904"/>
        <v>739.06984888110867</v>
      </c>
      <c r="Z2200" s="96">
        <f t="shared" si="1905"/>
        <v>369.53492444055433</v>
      </c>
      <c r="AA2200" s="96">
        <f t="shared" si="1906"/>
        <v>0.36953492444055436</v>
      </c>
      <c r="AB2200" s="90"/>
      <c r="AC2200" s="94">
        <f t="shared" si="1907"/>
        <v>2.2703270841305974E-3</v>
      </c>
      <c r="AD2200" s="97">
        <f t="shared" si="1908"/>
        <v>4.5406541682611952</v>
      </c>
      <c r="AE2200" s="97">
        <f t="shared" si="1909"/>
        <v>2.2703270841305976</v>
      </c>
      <c r="AF2200" s="97">
        <f t="shared" si="1910"/>
        <v>2.2703270841305974E-3</v>
      </c>
      <c r="AG2200" s="90"/>
      <c r="AH2200" s="95">
        <f t="shared" si="1911"/>
        <v>0.11865145672061203</v>
      </c>
      <c r="AI2200" s="95">
        <f t="shared" si="1912"/>
        <v>237.30291344122406</v>
      </c>
      <c r="AJ2200" s="95">
        <f t="shared" si="1913"/>
        <v>118.65145672061203</v>
      </c>
      <c r="AK2200" s="95">
        <f t="shared" si="1914"/>
        <v>0.11865145672061203</v>
      </c>
    </row>
    <row r="2201" spans="9:37" x14ac:dyDescent="0.25">
      <c r="I2201" s="90"/>
      <c r="J2201" s="94">
        <f t="shared" si="1899"/>
        <v>2.0238079737427885E-2</v>
      </c>
      <c r="K2201" s="94">
        <f t="shared" si="1894"/>
        <v>4.6422822931358543E-3</v>
      </c>
      <c r="L2201" s="94">
        <f t="shared" si="1900"/>
        <v>0.97511963796943613</v>
      </c>
      <c r="M2201" s="98"/>
      <c r="N2201" s="91"/>
      <c r="O2201" s="95">
        <f t="shared" si="1901"/>
        <v>4.0957987145848911E-4</v>
      </c>
      <c r="P2201" s="95">
        <f t="shared" si="1895"/>
        <v>2.1550784889162686E-5</v>
      </c>
      <c r="Q2201" s="95">
        <f t="shared" si="1896"/>
        <v>0.95085830835364415</v>
      </c>
      <c r="R2201" s="90"/>
      <c r="S2201" s="90"/>
      <c r="T2201" s="93">
        <f t="shared" si="1902"/>
        <v>500</v>
      </c>
      <c r="U2201" s="93">
        <f t="shared" si="1897"/>
        <v>2000</v>
      </c>
      <c r="V2201" s="93">
        <f t="shared" si="1898"/>
        <v>1</v>
      </c>
      <c r="W2201" s="90"/>
      <c r="X2201" s="95">
        <f t="shared" si="1903"/>
        <v>4.0957987145848911E-4</v>
      </c>
      <c r="Y2201" s="96">
        <f t="shared" si="1904"/>
        <v>0.20478993572924456</v>
      </c>
      <c r="Z2201" s="96">
        <f t="shared" si="1905"/>
        <v>0.81915974291697824</v>
      </c>
      <c r="AA2201" s="96">
        <f t="shared" si="1906"/>
        <v>4.0957987145848911E-4</v>
      </c>
      <c r="AB2201" s="90"/>
      <c r="AC2201" s="94">
        <f t="shared" si="1907"/>
        <v>2.1550784889162686E-5</v>
      </c>
      <c r="AD2201" s="97">
        <f t="shared" si="1908"/>
        <v>1.0775392444581342E-2</v>
      </c>
      <c r="AE2201" s="97">
        <f t="shared" si="1909"/>
        <v>4.3101569778325369E-2</v>
      </c>
      <c r="AF2201" s="97">
        <f t="shared" si="1910"/>
        <v>2.1550784889162686E-5</v>
      </c>
      <c r="AG2201" s="90"/>
      <c r="AH2201" s="95">
        <f t="shared" si="1911"/>
        <v>0.95085830835364415</v>
      </c>
      <c r="AI2201" s="95">
        <f t="shared" si="1912"/>
        <v>475.42915417682207</v>
      </c>
      <c r="AJ2201" s="95">
        <f t="shared" si="1913"/>
        <v>1901.7166167072883</v>
      </c>
      <c r="AK2201" s="95">
        <f t="shared" si="1914"/>
        <v>0.95085830835364415</v>
      </c>
    </row>
    <row r="2202" spans="9:37" x14ac:dyDescent="0.25">
      <c r="I2202" s="90"/>
      <c r="J2202" s="94">
        <f t="shared" si="1899"/>
        <v>2.2213857253034302E-2</v>
      </c>
      <c r="K2202" s="94">
        <f t="shared" si="1894"/>
        <v>0.96888777432687856</v>
      </c>
      <c r="L2202" s="94">
        <f t="shared" si="1900"/>
        <v>8.8983684200871199E-3</v>
      </c>
      <c r="M2202" s="98"/>
      <c r="N2202" s="91"/>
      <c r="O2202" s="95">
        <f t="shared" si="1901"/>
        <v>4.9345545405818467E-4</v>
      </c>
      <c r="P2202" s="95">
        <f t="shared" si="1895"/>
        <v>0.93874351924009236</v>
      </c>
      <c r="Q2202" s="95">
        <f t="shared" si="1896"/>
        <v>7.9180960539603745E-5</v>
      </c>
      <c r="R2202" s="90"/>
      <c r="S2202" s="90"/>
      <c r="T2202" s="93">
        <f t="shared" si="1902"/>
        <v>8000</v>
      </c>
      <c r="U2202" s="93">
        <f t="shared" si="1897"/>
        <v>2000</v>
      </c>
      <c r="V2202" s="93">
        <f t="shared" si="1898"/>
        <v>1</v>
      </c>
      <c r="W2202" s="90"/>
      <c r="X2202" s="95">
        <f t="shared" si="1903"/>
        <v>4.9345545405818467E-4</v>
      </c>
      <c r="Y2202" s="96">
        <f t="shared" si="1904"/>
        <v>3.9476436324654776</v>
      </c>
      <c r="Z2202" s="96">
        <f t="shared" si="1905"/>
        <v>0.98691090811636939</v>
      </c>
      <c r="AA2202" s="96">
        <f t="shared" si="1906"/>
        <v>4.9345545405818467E-4</v>
      </c>
      <c r="AB2202" s="90"/>
      <c r="AC2202" s="94">
        <f t="shared" si="1907"/>
        <v>0.93874351924009236</v>
      </c>
      <c r="AD2202" s="97">
        <f t="shared" si="1908"/>
        <v>7509.9481539207391</v>
      </c>
      <c r="AE2202" s="97">
        <f t="shared" si="1909"/>
        <v>1877.4870384801848</v>
      </c>
      <c r="AF2202" s="97">
        <f t="shared" si="1910"/>
        <v>0.93874351924009236</v>
      </c>
      <c r="AG2202" s="90"/>
      <c r="AH2202" s="95">
        <f t="shared" si="1911"/>
        <v>7.9180960539603745E-5</v>
      </c>
      <c r="AI2202" s="95">
        <f t="shared" si="1912"/>
        <v>0.63344768431682996</v>
      </c>
      <c r="AJ2202" s="95">
        <f t="shared" si="1913"/>
        <v>0.15836192107920749</v>
      </c>
      <c r="AK2202" s="95">
        <f t="shared" si="1914"/>
        <v>7.9180960539603745E-5</v>
      </c>
    </row>
    <row r="2203" spans="9:37" x14ac:dyDescent="0.25">
      <c r="I2203" s="90"/>
      <c r="J2203" s="94">
        <f t="shared" si="1899"/>
        <v>0.61240320350508282</v>
      </c>
      <c r="K2203" s="94">
        <f t="shared" si="1894"/>
        <v>0.10990185244400091</v>
      </c>
      <c r="L2203" s="94">
        <f t="shared" si="1900"/>
        <v>0.27769494405091621</v>
      </c>
      <c r="M2203" s="98"/>
      <c r="N2203" s="91"/>
      <c r="O2203" s="95">
        <f t="shared" si="1901"/>
        <v>0.37503768366328788</v>
      </c>
      <c r="P2203" s="95">
        <f t="shared" si="1895"/>
        <v>1.2078417170622949E-2</v>
      </c>
      <c r="Q2203" s="95">
        <f t="shared" si="1896"/>
        <v>7.7114481951441494E-2</v>
      </c>
      <c r="R2203" s="90"/>
      <c r="S2203" s="90"/>
      <c r="T2203" s="93">
        <f t="shared" si="1902"/>
        <v>3000</v>
      </c>
      <c r="U2203" s="93">
        <f t="shared" si="1897"/>
        <v>2000</v>
      </c>
      <c r="V2203" s="93">
        <f t="shared" si="1898"/>
        <v>2</v>
      </c>
      <c r="W2203" s="90"/>
      <c r="X2203" s="95">
        <f t="shared" si="1903"/>
        <v>0.37503768366328788</v>
      </c>
      <c r="Y2203" s="96">
        <f t="shared" si="1904"/>
        <v>1125.1130509898637</v>
      </c>
      <c r="Z2203" s="96">
        <f t="shared" si="1905"/>
        <v>750.07536732657582</v>
      </c>
      <c r="AA2203" s="96">
        <f t="shared" si="1906"/>
        <v>0.75007536732657576</v>
      </c>
      <c r="AB2203" s="90"/>
      <c r="AC2203" s="94">
        <f t="shared" si="1907"/>
        <v>1.2078417170622949E-2</v>
      </c>
      <c r="AD2203" s="97">
        <f t="shared" si="1908"/>
        <v>36.235251511868846</v>
      </c>
      <c r="AE2203" s="97">
        <f t="shared" si="1909"/>
        <v>24.156834341245897</v>
      </c>
      <c r="AF2203" s="97">
        <f t="shared" si="1910"/>
        <v>2.4156834341245898E-2</v>
      </c>
      <c r="AG2203" s="90"/>
      <c r="AH2203" s="95">
        <f t="shared" si="1911"/>
        <v>7.7114481951441494E-2</v>
      </c>
      <c r="AI2203" s="95">
        <f t="shared" si="1912"/>
        <v>231.34344585432447</v>
      </c>
      <c r="AJ2203" s="95">
        <f t="shared" si="1913"/>
        <v>154.22896390288298</v>
      </c>
      <c r="AK2203" s="95">
        <f t="shared" si="1914"/>
        <v>0.15422896390288299</v>
      </c>
    </row>
    <row r="2204" spans="9:37" x14ac:dyDescent="0.25">
      <c r="I2204" s="90"/>
      <c r="J2204" s="94">
        <f t="shared" si="1899"/>
        <v>2.5604604725104101E-2</v>
      </c>
      <c r="K2204" s="94">
        <f t="shared" si="1894"/>
        <v>0.96298984315450187</v>
      </c>
      <c r="L2204" s="94">
        <f t="shared" si="1900"/>
        <v>1.1405552120394066E-2</v>
      </c>
      <c r="M2204" s="98"/>
      <c r="N2204" s="91"/>
      <c r="O2204" s="95">
        <f t="shared" si="1901"/>
        <v>6.5559578312882332E-4</v>
      </c>
      <c r="P2204" s="95">
        <f t="shared" si="1895"/>
        <v>0.92734943801873215</v>
      </c>
      <c r="Q2204" s="95">
        <f t="shared" si="1896"/>
        <v>1.3008661917102555E-4</v>
      </c>
      <c r="R2204" s="90"/>
      <c r="S2204" s="90"/>
      <c r="T2204" s="93">
        <f t="shared" si="1902"/>
        <v>7000</v>
      </c>
      <c r="U2204" s="93">
        <f t="shared" si="1897"/>
        <v>3000</v>
      </c>
      <c r="V2204" s="93">
        <f t="shared" si="1898"/>
        <v>1</v>
      </c>
      <c r="W2204" s="90"/>
      <c r="X2204" s="95">
        <f t="shared" si="1903"/>
        <v>6.5559578312882332E-4</v>
      </c>
      <c r="Y2204" s="96">
        <f t="shared" si="1904"/>
        <v>4.5891704819017631</v>
      </c>
      <c r="Z2204" s="96">
        <f t="shared" si="1905"/>
        <v>1.96678734938647</v>
      </c>
      <c r="AA2204" s="96">
        <f t="shared" si="1906"/>
        <v>6.5559578312882332E-4</v>
      </c>
      <c r="AB2204" s="90"/>
      <c r="AC2204" s="94">
        <f t="shared" si="1907"/>
        <v>0.92734943801873215</v>
      </c>
      <c r="AD2204" s="97">
        <f t="shared" si="1908"/>
        <v>6491.446066131125</v>
      </c>
      <c r="AE2204" s="97">
        <f t="shared" si="1909"/>
        <v>2782.0483140561964</v>
      </c>
      <c r="AF2204" s="97">
        <f t="shared" si="1910"/>
        <v>0.92734943801873215</v>
      </c>
      <c r="AG2204" s="90"/>
      <c r="AH2204" s="95">
        <f t="shared" si="1911"/>
        <v>1.3008661917102555E-4</v>
      </c>
      <c r="AI2204" s="95">
        <f t="shared" si="1912"/>
        <v>0.91060633419717885</v>
      </c>
      <c r="AJ2204" s="95">
        <f t="shared" si="1913"/>
        <v>0.39025985751307668</v>
      </c>
      <c r="AK2204" s="95">
        <f t="shared" si="1914"/>
        <v>1.3008661917102555E-4</v>
      </c>
    </row>
    <row r="2205" spans="9:37" x14ac:dyDescent="0.25">
      <c r="I2205" s="90"/>
      <c r="J2205" s="94">
        <f t="shared" si="1899"/>
        <v>5.4303212134612547E-2</v>
      </c>
      <c r="K2205" s="94">
        <f t="shared" si="1894"/>
        <v>0.92649679591465672</v>
      </c>
      <c r="L2205" s="94">
        <f t="shared" si="1900"/>
        <v>1.919999195073066E-2</v>
      </c>
      <c r="M2205" s="98"/>
      <c r="N2205" s="91"/>
      <c r="O2205" s="95">
        <f t="shared" si="1901"/>
        <v>2.9488388481367315E-3</v>
      </c>
      <c r="P2205" s="95">
        <f t="shared" si="1895"/>
        <v>0.85839631284012508</v>
      </c>
      <c r="Q2205" s="95">
        <f t="shared" si="1896"/>
        <v>3.6863969090812214E-4</v>
      </c>
      <c r="R2205" s="90"/>
      <c r="S2205" s="90"/>
      <c r="T2205" s="93">
        <f t="shared" si="1902"/>
        <v>7000</v>
      </c>
      <c r="U2205" s="93">
        <f t="shared" si="1897"/>
        <v>2000</v>
      </c>
      <c r="V2205" s="93">
        <f t="shared" si="1898"/>
        <v>1</v>
      </c>
      <c r="W2205" s="90"/>
      <c r="X2205" s="95">
        <f t="shared" si="1903"/>
        <v>2.9488388481367315E-3</v>
      </c>
      <c r="Y2205" s="96">
        <f t="shared" si="1904"/>
        <v>20.64187193695712</v>
      </c>
      <c r="Z2205" s="96">
        <f t="shared" si="1905"/>
        <v>5.8976776962734627</v>
      </c>
      <c r="AA2205" s="96">
        <f t="shared" si="1906"/>
        <v>2.9488388481367315E-3</v>
      </c>
      <c r="AB2205" s="90"/>
      <c r="AC2205" s="94">
        <f t="shared" si="1907"/>
        <v>0.85839631284012508</v>
      </c>
      <c r="AD2205" s="97">
        <f t="shared" si="1908"/>
        <v>6008.7741898808754</v>
      </c>
      <c r="AE2205" s="97">
        <f t="shared" si="1909"/>
        <v>1716.7926256802502</v>
      </c>
      <c r="AF2205" s="97">
        <f t="shared" si="1910"/>
        <v>0.85839631284012508</v>
      </c>
      <c r="AG2205" s="90"/>
      <c r="AH2205" s="95">
        <f t="shared" si="1911"/>
        <v>3.6863969090812214E-4</v>
      </c>
      <c r="AI2205" s="95">
        <f t="shared" si="1912"/>
        <v>2.580477836356855</v>
      </c>
      <c r="AJ2205" s="95">
        <f t="shared" si="1913"/>
        <v>0.73727938181624431</v>
      </c>
      <c r="AK2205" s="95">
        <f t="shared" si="1914"/>
        <v>3.6863969090812214E-4</v>
      </c>
    </row>
    <row r="2206" spans="9:37" x14ac:dyDescent="0.25">
      <c r="I2206" s="90"/>
      <c r="J2206" s="94">
        <f t="shared" si="1899"/>
        <v>0.10101717470613945</v>
      </c>
      <c r="K2206" s="94">
        <f t="shared" si="1894"/>
        <v>0.85023050685245605</v>
      </c>
      <c r="L2206" s="94">
        <f t="shared" si="1900"/>
        <v>4.8752318441404457E-2</v>
      </c>
      <c r="M2206" s="98"/>
      <c r="N2206" s="91"/>
      <c r="O2206" s="95">
        <f t="shared" si="1901"/>
        <v>1.0204469585610701E-2</v>
      </c>
      <c r="P2206" s="95">
        <f t="shared" si="1895"/>
        <v>0.7228919147825843</v>
      </c>
      <c r="Q2206" s="95">
        <f t="shared" si="1896"/>
        <v>2.3767885534121051E-3</v>
      </c>
      <c r="R2206" s="90"/>
      <c r="S2206" s="90"/>
      <c r="T2206" s="93">
        <f t="shared" si="1902"/>
        <v>10000</v>
      </c>
      <c r="U2206" s="93">
        <f t="shared" si="1897"/>
        <v>2000</v>
      </c>
      <c r="V2206" s="93">
        <f t="shared" si="1898"/>
        <v>1</v>
      </c>
      <c r="W2206" s="90"/>
      <c r="X2206" s="95">
        <f t="shared" si="1903"/>
        <v>1.0204469585610701E-2</v>
      </c>
      <c r="Y2206" s="96">
        <f t="shared" si="1904"/>
        <v>102.04469585610701</v>
      </c>
      <c r="Z2206" s="96">
        <f t="shared" si="1905"/>
        <v>20.408939171221402</v>
      </c>
      <c r="AA2206" s="96">
        <f t="shared" si="1906"/>
        <v>1.0204469585610701E-2</v>
      </c>
      <c r="AB2206" s="90"/>
      <c r="AC2206" s="94">
        <f t="shared" si="1907"/>
        <v>0.7228919147825843</v>
      </c>
      <c r="AD2206" s="97">
        <f t="shared" si="1908"/>
        <v>7228.9191478258426</v>
      </c>
      <c r="AE2206" s="97">
        <f t="shared" si="1909"/>
        <v>1445.7838295651686</v>
      </c>
      <c r="AF2206" s="97">
        <f t="shared" si="1910"/>
        <v>0.7228919147825843</v>
      </c>
      <c r="AG2206" s="90"/>
      <c r="AH2206" s="95">
        <f t="shared" si="1911"/>
        <v>2.3767885534121051E-3</v>
      </c>
      <c r="AI2206" s="95">
        <f t="shared" si="1912"/>
        <v>23.767885534121049</v>
      </c>
      <c r="AJ2206" s="95">
        <f>(AH2206*U2206)</f>
        <v>4.7535771068242099</v>
      </c>
      <c r="AK2206" s="95">
        <f t="shared" si="1914"/>
        <v>2.3767885534121051E-3</v>
      </c>
    </row>
    <row r="2207" spans="9:37" x14ac:dyDescent="0.25">
      <c r="I2207" s="90"/>
      <c r="J2207" s="98"/>
      <c r="K2207" s="90"/>
      <c r="L2207" s="90"/>
      <c r="M2207" s="90"/>
      <c r="N2207" s="112" t="s">
        <v>55</v>
      </c>
      <c r="O2207" s="105">
        <f>SUM(O2197:O2206)</f>
        <v>1.1933770029702766</v>
      </c>
      <c r="P2207" s="105">
        <f t="shared" ref="P2207:Q2207" si="1915">SUM(P2197:P2206)</f>
        <v>4.4250194958368763</v>
      </c>
      <c r="Q2207" s="105">
        <f t="shared" si="1915"/>
        <v>1.2302422180987633</v>
      </c>
      <c r="R2207" s="90"/>
      <c r="S2207" s="90"/>
      <c r="T2207" s="90"/>
      <c r="U2207" s="90"/>
      <c r="V2207" s="90"/>
      <c r="W2207" s="90"/>
      <c r="X2207" s="133" t="s">
        <v>55</v>
      </c>
      <c r="Y2207" s="104">
        <f>SUM(Y2197:Y2206)</f>
        <v>3991.7108917020969</v>
      </c>
      <c r="Z2207" s="104">
        <f t="shared" ref="Z2207" si="1916">SUM(Z2197:Z2206)</f>
        <v>2247.8400006416732</v>
      </c>
      <c r="AA2207" s="104">
        <f>SUM(AA2197:AA2206)</f>
        <v>1.5684146866335646</v>
      </c>
      <c r="AB2207" s="99"/>
      <c r="AC2207" s="133" t="s">
        <v>55</v>
      </c>
      <c r="AD2207" s="104">
        <f>SUM(AD2197:AD2206)</f>
        <v>34133.46799196607</v>
      </c>
      <c r="AE2207" s="104">
        <f t="shared" ref="AE2207:AF2207" si="1917">SUM(AE2197:AE2206)</f>
        <v>11996.679427414359</v>
      </c>
      <c r="AF2207" s="104">
        <f t="shared" si="1917"/>
        <v>4.4370979130074995</v>
      </c>
      <c r="AG2207" s="99"/>
      <c r="AH2207" s="133" t="s">
        <v>55</v>
      </c>
      <c r="AI2207" s="105">
        <f>SUM(AI2197:AI2206)</f>
        <v>1325.6211602626811</v>
      </c>
      <c r="AJ2207" s="105">
        <f t="shared" ref="AJ2207:AK2207" si="1918">SUM(AJ2197:AJ2206)</f>
        <v>2414.12545847402</v>
      </c>
      <c r="AK2207" s="105">
        <f t="shared" si="1918"/>
        <v>1.3073567000502049</v>
      </c>
    </row>
    <row r="2211" spans="9:17" x14ac:dyDescent="0.25">
      <c r="I2211" s="113" t="s">
        <v>253</v>
      </c>
      <c r="J2211" s="107"/>
      <c r="K2211" s="107"/>
      <c r="L2211" s="107"/>
      <c r="M2211" s="107"/>
      <c r="N2211" s="107"/>
      <c r="O2211" s="107"/>
      <c r="P2211" s="107"/>
      <c r="Q2211" s="107"/>
    </row>
    <row r="2212" spans="9:17" x14ac:dyDescent="0.25">
      <c r="I2212" s="113" t="s">
        <v>293</v>
      </c>
      <c r="J2212" s="107"/>
      <c r="K2212" s="107"/>
      <c r="L2212" s="166" t="s">
        <v>69</v>
      </c>
      <c r="M2212" s="166"/>
      <c r="N2212" s="166"/>
      <c r="O2212" s="107"/>
      <c r="P2212" s="107"/>
      <c r="Q2212" s="107"/>
    </row>
    <row r="2213" spans="9:17" x14ac:dyDescent="0.25">
      <c r="I2213" s="107"/>
      <c r="J2213" s="107"/>
      <c r="K2213" s="107"/>
      <c r="L2213" s="107"/>
      <c r="M2213" s="107"/>
      <c r="N2213" s="107"/>
      <c r="O2213" s="107"/>
      <c r="P2213" s="107"/>
      <c r="Q2213" s="107"/>
    </row>
    <row r="2214" spans="9:17" x14ac:dyDescent="0.25">
      <c r="I2214" s="108"/>
      <c r="J2214" s="167" t="s">
        <v>68</v>
      </c>
      <c r="K2214" s="168"/>
      <c r="L2214" s="169"/>
      <c r="M2214" s="107"/>
      <c r="N2214" s="108"/>
      <c r="O2214" s="167" t="s">
        <v>72</v>
      </c>
      <c r="P2214" s="168"/>
      <c r="Q2214" s="169"/>
    </row>
    <row r="2215" spans="9:17" x14ac:dyDescent="0.25">
      <c r="I2215" s="108"/>
      <c r="J2215" s="108" t="s">
        <v>38</v>
      </c>
      <c r="K2215" s="108" t="s">
        <v>39</v>
      </c>
      <c r="L2215" s="108" t="s">
        <v>41</v>
      </c>
      <c r="M2215" s="107"/>
      <c r="N2215" s="170" t="s">
        <v>64</v>
      </c>
      <c r="O2215" s="170" t="s">
        <v>38</v>
      </c>
      <c r="P2215" s="170" t="s">
        <v>39</v>
      </c>
      <c r="Q2215" s="170" t="s">
        <v>41</v>
      </c>
    </row>
    <row r="2216" spans="9:17" x14ac:dyDescent="0.25">
      <c r="I2216" s="108" t="s">
        <v>64</v>
      </c>
      <c r="J2216" s="109">
        <f>(O2207)</f>
        <v>1.1933770029702766</v>
      </c>
      <c r="K2216" s="109">
        <f t="shared" ref="K2216" si="1919">(P2207)</f>
        <v>4.4250194958368763</v>
      </c>
      <c r="L2216" s="109">
        <f t="shared" ref="L2216" si="1920">(Q2207)</f>
        <v>1.2302422180987633</v>
      </c>
      <c r="M2216" s="107"/>
      <c r="N2216" s="171"/>
      <c r="O2216" s="171"/>
      <c r="P2216" s="171"/>
      <c r="Q2216" s="171"/>
    </row>
    <row r="2217" spans="9:17" x14ac:dyDescent="0.25">
      <c r="I2217" s="108" t="s">
        <v>65</v>
      </c>
      <c r="J2217" s="110">
        <f>(Y2207)</f>
        <v>3991.7108917020969</v>
      </c>
      <c r="K2217" s="110">
        <f>(AD2207)</f>
        <v>34133.46799196607</v>
      </c>
      <c r="L2217" s="110">
        <f>(AA2207)</f>
        <v>1.5684146866335646</v>
      </c>
      <c r="M2217" s="107"/>
      <c r="N2217" s="109">
        <f>(J2216)</f>
        <v>1.1933770029702766</v>
      </c>
      <c r="O2217" s="67">
        <f>(J2217/N2217)</f>
        <v>3344.8867221061391</v>
      </c>
      <c r="P2217" s="67">
        <f t="shared" ref="P2217" si="1921">(K2217/O2217)</f>
        <v>10.204670838740277</v>
      </c>
      <c r="Q2217" s="67">
        <f t="shared" ref="Q2217" si="1922">(L2217/P2217)</f>
        <v>0.15369576455904368</v>
      </c>
    </row>
    <row r="2218" spans="9:17" x14ac:dyDescent="0.25">
      <c r="I2218" s="108" t="s">
        <v>66</v>
      </c>
      <c r="J2218" s="110">
        <f>(Z2207)</f>
        <v>2247.8400006416732</v>
      </c>
      <c r="K2218" s="110">
        <f>(AE2207)</f>
        <v>11996.679427414359</v>
      </c>
      <c r="L2218" s="109">
        <f>(AJ2207)</f>
        <v>2414.12545847402</v>
      </c>
      <c r="M2218" s="107"/>
      <c r="N2218" s="109">
        <f>(K2216)</f>
        <v>4.4250194958368763</v>
      </c>
      <c r="O2218" s="67">
        <f>(K2217/N2218)</f>
        <v>7713.7440917671302</v>
      </c>
      <c r="P2218" s="68">
        <f>(K2218/N2218)</f>
        <v>2711.1020502171828</v>
      </c>
      <c r="Q2218" s="68">
        <f>(K2219/N2218)</f>
        <v>1.0027295737752087</v>
      </c>
    </row>
    <row r="2219" spans="9:17" x14ac:dyDescent="0.25">
      <c r="I2219" s="108" t="s">
        <v>67</v>
      </c>
      <c r="J2219" s="110">
        <f>(AA2207)</f>
        <v>1.5684146866335646</v>
      </c>
      <c r="K2219" s="110">
        <f>(AF2207)</f>
        <v>4.4370979130074995</v>
      </c>
      <c r="L2219" s="109">
        <f>(AK2207)</f>
        <v>1.3073567000502049</v>
      </c>
      <c r="M2219" s="107"/>
      <c r="N2219" s="109">
        <f>(L2216)</f>
        <v>1.2302422180987633</v>
      </c>
      <c r="O2219" s="67">
        <f>(L2217/N2219)</f>
        <v>1.2748828349082497</v>
      </c>
      <c r="P2219" s="68">
        <f>(L2218/N2219)</f>
        <v>1962.3171949056093</v>
      </c>
      <c r="Q2219" s="68">
        <f>(L2219/N2219)</f>
        <v>1.0626823570325976</v>
      </c>
    </row>
    <row r="2220" spans="9:17" x14ac:dyDescent="0.25">
      <c r="I2220" s="111"/>
      <c r="J2220" s="111"/>
      <c r="K2220" s="111"/>
      <c r="L2220" s="111"/>
      <c r="M2220" s="107"/>
      <c r="N2220" s="107"/>
      <c r="O2220" s="107"/>
      <c r="P2220" s="107"/>
      <c r="Q2220" s="107"/>
    </row>
    <row r="2224" spans="9:17" x14ac:dyDescent="0.25">
      <c r="I2224" s="114" t="s">
        <v>254</v>
      </c>
    </row>
    <row r="2225" spans="9:32" x14ac:dyDescent="0.25">
      <c r="I2225" s="114" t="s">
        <v>293</v>
      </c>
      <c r="J2225" s="152" t="s">
        <v>47</v>
      </c>
      <c r="K2225" s="153"/>
      <c r="L2225" s="154"/>
      <c r="M2225" s="43"/>
      <c r="N2225" s="43"/>
      <c r="O2225" s="152" t="s">
        <v>72</v>
      </c>
      <c r="P2225" s="153"/>
      <c r="Q2225" s="154"/>
      <c r="R2225" s="43"/>
      <c r="S2225" s="43"/>
      <c r="T2225" s="152" t="s">
        <v>73</v>
      </c>
      <c r="U2225" s="153"/>
      <c r="V2225" s="154"/>
      <c r="W2225" s="43"/>
      <c r="X2225" s="43"/>
      <c r="Y2225" s="152" t="s">
        <v>74</v>
      </c>
      <c r="Z2225" s="153"/>
      <c r="AA2225" s="154"/>
      <c r="AB2225" s="55"/>
      <c r="AC2225" s="43"/>
      <c r="AD2225" s="152" t="s">
        <v>80</v>
      </c>
      <c r="AE2225" s="154"/>
      <c r="AF2225" s="59"/>
    </row>
    <row r="2226" spans="9:32" ht="15.75" thickBot="1" x14ac:dyDescent="0.3">
      <c r="I2226" s="43"/>
      <c r="J2226" s="44" t="s">
        <v>48</v>
      </c>
      <c r="K2226" s="44" t="s">
        <v>49</v>
      </c>
      <c r="L2226" s="44" t="s">
        <v>50</v>
      </c>
      <c r="M2226" s="43"/>
      <c r="N2226" s="43"/>
      <c r="O2226" s="43"/>
      <c r="P2226" s="43"/>
      <c r="Q2226" s="43"/>
      <c r="R2226" s="43"/>
      <c r="S2226" s="43"/>
      <c r="T2226" s="44" t="s">
        <v>38</v>
      </c>
      <c r="U2226" s="44" t="s">
        <v>39</v>
      </c>
      <c r="V2226" s="44" t="s">
        <v>41</v>
      </c>
      <c r="W2226" s="43"/>
      <c r="X2226" s="43"/>
      <c r="Y2226" s="134" t="s">
        <v>75</v>
      </c>
      <c r="Z2226" s="134" t="s">
        <v>76</v>
      </c>
      <c r="AA2226" s="134" t="s">
        <v>77</v>
      </c>
      <c r="AB2226" s="61" t="s">
        <v>55</v>
      </c>
      <c r="AC2226" s="43"/>
      <c r="AD2226" s="134" t="s">
        <v>292</v>
      </c>
      <c r="AE2226" s="58">
        <f>(AE2155)</f>
        <v>94283968.670482755</v>
      </c>
      <c r="AF2226" s="42"/>
    </row>
    <row r="2227" spans="9:32" ht="16.5" thickTop="1" thickBot="1" x14ac:dyDescent="0.3">
      <c r="I2227" s="43"/>
      <c r="J2227" s="100">
        <f>(J2105)</f>
        <v>8000</v>
      </c>
      <c r="K2227" s="100">
        <f t="shared" ref="K2227:L2227" si="1923">(K2105)</f>
        <v>5000</v>
      </c>
      <c r="L2227" s="100">
        <f t="shared" si="1923"/>
        <v>1</v>
      </c>
      <c r="M2227" s="43"/>
      <c r="N2227" s="134" t="s">
        <v>75</v>
      </c>
      <c r="O2227" s="101">
        <f>(O2217)</f>
        <v>3344.8867221061391</v>
      </c>
      <c r="P2227" s="101">
        <f t="shared" ref="P2227:Q2227" si="1924">(P2217)</f>
        <v>10.204670838740277</v>
      </c>
      <c r="Q2227" s="101">
        <f t="shared" si="1924"/>
        <v>0.15369576455904368</v>
      </c>
      <c r="R2227" s="43"/>
      <c r="S2227" s="43"/>
      <c r="T2227" s="62">
        <f>(O2197)</f>
        <v>9.2671444543837057E-3</v>
      </c>
      <c r="U2227" s="62">
        <f t="shared" ref="U2227:U2236" si="1925">(P2197)</f>
        <v>0.7098024997270701</v>
      </c>
      <c r="V2227" s="62">
        <f t="shared" ref="V2227:V2236" si="1926">(Q2197)</f>
        <v>3.749874255679899E-3</v>
      </c>
      <c r="W2227" s="43"/>
      <c r="X2227" s="43"/>
      <c r="Y2227" s="74">
        <f>((J2227 - O2227)^2 + (K2227 - P2227)^2 + (L2227 - Q2227)^2) * T2227</f>
        <v>431553.65971564682</v>
      </c>
      <c r="Z2227" s="74">
        <f>((J2227 -O2228)^2 + (K2227 - P2228)^2 + (L2227 - Q2228)^2) * U2227</f>
        <v>3776856.4531477285</v>
      </c>
      <c r="AA2227" s="75">
        <f>((J2227 -O2229)^2 + (K2227 - P2229)^2 + (L2227 - Q2229)^2) * V2227</f>
        <v>274517.4958514137</v>
      </c>
      <c r="AB2227" s="76">
        <f>SUM(Y2227:AA2227)</f>
        <v>4482927.6087147882</v>
      </c>
      <c r="AC2227" s="43"/>
      <c r="AD2227" s="134" t="s">
        <v>295</v>
      </c>
      <c r="AE2227" s="102">
        <f>(AB2237)</f>
        <v>94283974.238674939</v>
      </c>
      <c r="AF2227" s="42"/>
    </row>
    <row r="2228" spans="9:32" ht="16.5" thickTop="1" thickBot="1" x14ac:dyDescent="0.3">
      <c r="I2228" s="43"/>
      <c r="J2228" s="100">
        <f t="shared" ref="J2228:L2228" si="1927">(J2106)</f>
        <v>4000</v>
      </c>
      <c r="K2228" s="100">
        <f t="shared" si="1927"/>
        <v>3000</v>
      </c>
      <c r="L2228" s="100">
        <f t="shared" si="1927"/>
        <v>1</v>
      </c>
      <c r="M2228" s="43"/>
      <c r="N2228" s="134" t="s">
        <v>76</v>
      </c>
      <c r="O2228" s="101">
        <f t="shared" ref="O2228:P2228" si="1928">(O2218)</f>
        <v>7713.7440917671302</v>
      </c>
      <c r="P2228" s="101">
        <f t="shared" si="1928"/>
        <v>2711.1020502171828</v>
      </c>
      <c r="Q2228" s="101">
        <f>(Q2218)</f>
        <v>1.0027295737752087</v>
      </c>
      <c r="R2228" s="43"/>
      <c r="S2228" s="43"/>
      <c r="T2228" s="62">
        <f t="shared" ref="T2228:T2236" si="1929">(O2198)</f>
        <v>0.20216388999539431</v>
      </c>
      <c r="U2228" s="62">
        <f t="shared" si="1925"/>
        <v>9.2153825624794045E-2</v>
      </c>
      <c r="V2228" s="62">
        <f t="shared" si="1926"/>
        <v>6.0912769610894389E-2</v>
      </c>
      <c r="W2228" s="43"/>
      <c r="X2228" s="43"/>
      <c r="Y2228" s="74">
        <f>((J2228-O2227)^2 + (K2228-P2227)^2 + (L2228-Q2227)^2) * T2228</f>
        <v>1893881.4768519949</v>
      </c>
      <c r="Z2228" s="74">
        <f>((J2228 -O2228)^2 + (K2228 - P2228)^2 + (L2228 - Q2228)^2) * U2228</f>
        <v>1278667.2483081194</v>
      </c>
      <c r="AA2228" s="75">
        <f>((J2228 -O2229)^2 + (K2228 - P2229)^2 + (L2228 - Q2229)^2) * V2228</f>
        <v>1039573.1532776181</v>
      </c>
      <c r="AB2228" s="76">
        <f t="shared" ref="AB2228:AB2236" si="1930">SUM(Y2228:AA2228)</f>
        <v>4212121.8784377323</v>
      </c>
      <c r="AC2228" s="43"/>
      <c r="AD2228" s="134" t="s">
        <v>296</v>
      </c>
      <c r="AE2228" s="124">
        <f>(AE2226-AE2227)</f>
        <v>-5.568192183971405</v>
      </c>
      <c r="AF2228" s="42"/>
    </row>
    <row r="2229" spans="9:32" ht="16.5" thickTop="1" thickBot="1" x14ac:dyDescent="0.3">
      <c r="I2229" s="43"/>
      <c r="J2229" s="100">
        <f t="shared" ref="J2229:L2229" si="1931">(J2107)</f>
        <v>5000</v>
      </c>
      <c r="K2229" s="100">
        <f t="shared" si="1931"/>
        <v>2000</v>
      </c>
      <c r="L2229" s="100">
        <f t="shared" si="1931"/>
        <v>1</v>
      </c>
      <c r="M2229" s="43"/>
      <c r="N2229" s="134" t="s">
        <v>77</v>
      </c>
      <c r="O2229" s="101">
        <f t="shared" ref="O2229:Q2229" si="1932">(O2219)</f>
        <v>1.2748828349082497</v>
      </c>
      <c r="P2229" s="101">
        <f t="shared" si="1932"/>
        <v>1962.3171949056093</v>
      </c>
      <c r="Q2229" s="101">
        <f t="shared" si="1932"/>
        <v>1.0626823570325976</v>
      </c>
      <c r="R2229" s="43"/>
      <c r="S2229" s="43"/>
      <c r="T2229" s="62">
        <f t="shared" si="1929"/>
        <v>0.22266142087426341</v>
      </c>
      <c r="U2229" s="62">
        <f t="shared" si="1925"/>
        <v>0.16131169056383562</v>
      </c>
      <c r="V2229" s="62">
        <f t="shared" si="1926"/>
        <v>1.6000631382460394E-2</v>
      </c>
      <c r="W2229" s="43"/>
      <c r="X2229" s="43"/>
      <c r="Y2229" s="74">
        <f>((J2229 - O2227)^2 + (K2229 - P2227)^2 + (L2229 -Q2227)^2) * T2229</f>
        <v>1491538.9718843102</v>
      </c>
      <c r="Z2229" s="74">
        <f>((J2229 -O2228)^2 + (K2229 - P2228)^2 + (L2229 - Q2228)^2) * U2229</f>
        <v>1269534.800079124</v>
      </c>
      <c r="AA2229" s="75">
        <f>((J2229 -O2229)^2 + (K2229 - P2229)^2 + (L2229 - Q2229)^2) * V2229</f>
        <v>399834.54212500743</v>
      </c>
      <c r="AB2229" s="76">
        <f t="shared" si="1930"/>
        <v>3160908.3140884419</v>
      </c>
      <c r="AC2229" s="43"/>
      <c r="AD2229" s="43"/>
      <c r="AE2229" s="43"/>
      <c r="AF2229" s="43"/>
    </row>
    <row r="2230" spans="9:32" ht="16.5" thickTop="1" thickBot="1" x14ac:dyDescent="0.3">
      <c r="I2230" s="43"/>
      <c r="J2230" s="100">
        <f t="shared" ref="J2230:L2230" si="1933">(J2108)</f>
        <v>2000</v>
      </c>
      <c r="K2230" s="100">
        <f t="shared" si="1933"/>
        <v>1000</v>
      </c>
      <c r="L2230" s="100">
        <f t="shared" si="1933"/>
        <v>1</v>
      </c>
      <c r="M2230" s="43"/>
      <c r="N2230" s="43"/>
      <c r="O2230" s="55"/>
      <c r="P2230" s="55"/>
      <c r="Q2230" s="55"/>
      <c r="R2230" s="43"/>
      <c r="S2230" s="43"/>
      <c r="T2230" s="62">
        <f t="shared" si="1929"/>
        <v>0.36953492444055436</v>
      </c>
      <c r="U2230" s="62">
        <f t="shared" si="1925"/>
        <v>2.2703270841305974E-3</v>
      </c>
      <c r="V2230" s="62">
        <f t="shared" si="1926"/>
        <v>0.11865145672061203</v>
      </c>
      <c r="W2230" s="43"/>
      <c r="X2230" s="43"/>
      <c r="Y2230" s="74">
        <f>((J2230-O2227)^2 + (K2230-P2227)^2 + (L2230-Q2227)^2) * T2230</f>
        <v>1030417.0238677986</v>
      </c>
      <c r="Z2230" s="74">
        <f>((J2230 -O2228)^2 + (K2230 - P2228)^2 + (L2230 - Q2228)^2) * U2230</f>
        <v>80766.299756987792</v>
      </c>
      <c r="AA2230" s="75">
        <f>((J2230 -O2229)^2 + (K2230 - P2229)^2 + (L2230 - Q2229)^2) * V2230</f>
        <v>583878.65499187901</v>
      </c>
      <c r="AB2230" s="76">
        <f t="shared" si="1930"/>
        <v>1695061.9786166656</v>
      </c>
      <c r="AC2230" s="43"/>
      <c r="AD2230" s="43"/>
      <c r="AE2230" s="43"/>
      <c r="AF2230" s="43"/>
    </row>
    <row r="2231" spans="9:32" ht="16.5" thickTop="1" thickBot="1" x14ac:dyDescent="0.3">
      <c r="I2231" s="43"/>
      <c r="J2231" s="100">
        <f t="shared" ref="J2231:L2231" si="1934">(J2109)</f>
        <v>500</v>
      </c>
      <c r="K2231" s="100">
        <f t="shared" si="1934"/>
        <v>2000</v>
      </c>
      <c r="L2231" s="100">
        <f t="shared" si="1934"/>
        <v>1</v>
      </c>
      <c r="M2231" s="43"/>
      <c r="N2231" s="43"/>
      <c r="O2231" s="55"/>
      <c r="P2231" s="55"/>
      <c r="Q2231" s="55"/>
      <c r="R2231" s="43"/>
      <c r="S2231" s="43"/>
      <c r="T2231" s="62">
        <f t="shared" si="1929"/>
        <v>4.0957987145848911E-4</v>
      </c>
      <c r="U2231" s="62">
        <f t="shared" si="1925"/>
        <v>2.1550784889162686E-5</v>
      </c>
      <c r="V2231" s="62">
        <f t="shared" si="1926"/>
        <v>0.95085830835364415</v>
      </c>
      <c r="W2231" s="43"/>
      <c r="X2231" s="43"/>
      <c r="Y2231" s="74">
        <f>((J2231 - O2227)^2 + (K2231 -P2227)^2 + (L2231 - Q2227)^2) * T2231</f>
        <v>4936.5296489649472</v>
      </c>
      <c r="Z2231" s="74">
        <f>((J2231 -O2228)^2 + (K2231 - P2228)^2 + (L2231 - Q2228)^2) * U2231</f>
        <v>1132.3594834006828</v>
      </c>
      <c r="AA2231" s="75">
        <f>((J2231 -O2229)^2 + (K2231 - P2229)^2 + (L2231 - Q2229)^AA2763) * V2231</f>
        <v>237855.0533682644</v>
      </c>
      <c r="AB2231" s="76">
        <f t="shared" si="1930"/>
        <v>243923.94250063004</v>
      </c>
      <c r="AC2231" s="43"/>
      <c r="AD2231" s="152" t="s">
        <v>84</v>
      </c>
      <c r="AE2231" s="153"/>
      <c r="AF2231" s="154"/>
    </row>
    <row r="2232" spans="9:32" ht="16.5" thickTop="1" thickBot="1" x14ac:dyDescent="0.3">
      <c r="I2232" s="43"/>
      <c r="J2232" s="100">
        <f t="shared" ref="J2232:L2232" si="1935">(J2110)</f>
        <v>8000</v>
      </c>
      <c r="K2232" s="100">
        <f t="shared" si="1935"/>
        <v>2000</v>
      </c>
      <c r="L2232" s="100">
        <f t="shared" si="1935"/>
        <v>1</v>
      </c>
      <c r="M2232" s="43"/>
      <c r="N2232" s="43"/>
      <c r="O2232" s="55"/>
      <c r="P2232" s="55"/>
      <c r="Q2232" s="55"/>
      <c r="R2232" s="43"/>
      <c r="S2232" s="43"/>
      <c r="T2232" s="62">
        <f t="shared" si="1929"/>
        <v>4.9345545405818467E-4</v>
      </c>
      <c r="U2232" s="62">
        <f t="shared" si="1925"/>
        <v>0.93874351924009236</v>
      </c>
      <c r="V2232" s="62">
        <f t="shared" si="1926"/>
        <v>7.9180960539603745E-5</v>
      </c>
      <c r="W2232" s="43"/>
      <c r="X2232" s="43"/>
      <c r="Y2232" s="74">
        <f>((J2232-O2227)^2 + (K2232-P2227)^2 + (L2232-Q2227)^2) * T2232</f>
        <v>12646.950337177321</v>
      </c>
      <c r="Z2232" s="74">
        <f>((J2232 -O2228)^2 + (K2232 - P2228)^2 + (L2232 - Q2228)^2) * U2232</f>
        <v>551613.737715428</v>
      </c>
      <c r="AA2232" s="75">
        <f>((J2232 -O2229)^2 + (K2232 - P2229)^2 + (L2232 - Q2229)^2) * V2232</f>
        <v>5066.0788968545721</v>
      </c>
      <c r="AB2232" s="76">
        <f t="shared" si="1930"/>
        <v>569326.76694945991</v>
      </c>
      <c r="AC2232" s="43"/>
      <c r="AD2232" s="152" t="s">
        <v>85</v>
      </c>
      <c r="AE2232" s="153"/>
      <c r="AF2232" s="154"/>
    </row>
    <row r="2233" spans="9:32" ht="16.5" thickTop="1" thickBot="1" x14ac:dyDescent="0.3">
      <c r="I2233" s="43"/>
      <c r="J2233" s="100">
        <f t="shared" ref="J2233:L2233" si="1936">(J2111)</f>
        <v>3000</v>
      </c>
      <c r="K2233" s="100">
        <f t="shared" si="1936"/>
        <v>2000</v>
      </c>
      <c r="L2233" s="100">
        <f t="shared" si="1936"/>
        <v>2</v>
      </c>
      <c r="M2233" s="43"/>
      <c r="N2233" s="43"/>
      <c r="O2233" s="55"/>
      <c r="P2233" s="55"/>
      <c r="Q2233" s="55"/>
      <c r="R2233" s="43"/>
      <c r="S2233" s="43"/>
      <c r="T2233" s="62">
        <f t="shared" si="1929"/>
        <v>0.37503768366328788</v>
      </c>
      <c r="U2233" s="62">
        <f t="shared" si="1925"/>
        <v>1.2078417170622949E-2</v>
      </c>
      <c r="V2233" s="62">
        <f t="shared" si="1926"/>
        <v>7.7114481951441494E-2</v>
      </c>
      <c r="W2233" s="43"/>
      <c r="X2233" s="43"/>
      <c r="Y2233" s="74">
        <f>((J2233 - O2227)^2 + (K2233 - P2227)^2 + (L2233 - Q2227)^2) * T2233</f>
        <v>1529492.0748150297</v>
      </c>
      <c r="Z2233" s="74">
        <f>((J2233 -O2228)^2 + (K2233 - P2228)^2 + (L2233 - Q2228)^2) * U2233</f>
        <v>274482.63995763467</v>
      </c>
      <c r="AA2233" s="75">
        <f>((J2233 -O2229)^2 + (K2233 - P2229)^2 + (L2233 - Q2229)^2) * V2233</f>
        <v>693550.16115926846</v>
      </c>
      <c r="AB2233" s="76">
        <f t="shared" si="1930"/>
        <v>2497524.8759319331</v>
      </c>
      <c r="AC2233" s="43"/>
      <c r="AD2233" s="43"/>
      <c r="AE2233" s="43"/>
      <c r="AF2233" s="43"/>
    </row>
    <row r="2234" spans="9:32" ht="16.5" thickTop="1" thickBot="1" x14ac:dyDescent="0.3">
      <c r="I2234" s="43"/>
      <c r="J2234" s="100">
        <f t="shared" ref="J2234:L2234" si="1937">(J2112)</f>
        <v>7000</v>
      </c>
      <c r="K2234" s="100">
        <f t="shared" si="1937"/>
        <v>3000</v>
      </c>
      <c r="L2234" s="100">
        <f t="shared" si="1937"/>
        <v>1</v>
      </c>
      <c r="M2234" s="43"/>
      <c r="N2234" s="43"/>
      <c r="O2234" s="55"/>
      <c r="P2234" s="55"/>
      <c r="Q2234" s="55"/>
      <c r="R2234" s="43"/>
      <c r="S2234" s="43"/>
      <c r="T2234" s="62">
        <f t="shared" si="1929"/>
        <v>6.5559578312882332E-4</v>
      </c>
      <c r="U2234" s="62">
        <f t="shared" si="1925"/>
        <v>0.92734943801873215</v>
      </c>
      <c r="V2234" s="62">
        <f t="shared" si="1926"/>
        <v>1.3008661917102555E-4</v>
      </c>
      <c r="W2234" s="43"/>
      <c r="X2234" s="43"/>
      <c r="Y2234" s="74">
        <f>((J2234-O2227)^2 + (K2234-P2227)^2 + (L2234-Q2227)^2) * T2234</f>
        <v>14618.953292054633</v>
      </c>
      <c r="Z2234" s="74">
        <f>((J2234 -O2228)^2 + (K2234 - P2228)^2 + (L2234 - Q2228)^2) * U2234</f>
        <v>549818.66942616936</v>
      </c>
      <c r="AA2234" s="75">
        <f>((J2234 -O2229)^2 + (K2234 - P2229)^2 + (L2234 - Q2229)^2) * V2234</f>
        <v>6511.9981173498181</v>
      </c>
      <c r="AB2234" s="76">
        <f t="shared" si="1930"/>
        <v>570949.62083557376</v>
      </c>
      <c r="AC2234" s="43"/>
      <c r="AD2234" s="43"/>
      <c r="AE2234" s="43"/>
      <c r="AF2234" s="43"/>
    </row>
    <row r="2235" spans="9:32" ht="16.5" thickTop="1" thickBot="1" x14ac:dyDescent="0.3">
      <c r="I2235" s="43"/>
      <c r="J2235" s="100">
        <f t="shared" ref="J2235:L2235" si="1938">(J2113)</f>
        <v>7000</v>
      </c>
      <c r="K2235" s="100">
        <f t="shared" si="1938"/>
        <v>2000</v>
      </c>
      <c r="L2235" s="100">
        <f t="shared" si="1938"/>
        <v>1</v>
      </c>
      <c r="M2235" s="43"/>
      <c r="N2235" s="43"/>
      <c r="O2235" s="55"/>
      <c r="P2235" s="55"/>
      <c r="Q2235" s="55"/>
      <c r="R2235" s="43"/>
      <c r="S2235" s="43"/>
      <c r="T2235" s="62">
        <f t="shared" si="1929"/>
        <v>2.9488388481367315E-3</v>
      </c>
      <c r="U2235" s="62">
        <f t="shared" si="1925"/>
        <v>0.85839631284012508</v>
      </c>
      <c r="V2235" s="62">
        <f t="shared" si="1926"/>
        <v>3.6863969090812214E-4</v>
      </c>
      <c r="W2235" s="43"/>
      <c r="X2235" s="43"/>
      <c r="Y2235" s="74">
        <f>((J2235 - O2227)^2 + (K2235 - P2227)^2 + (L2235 - Q2227)^2) * T2235</f>
        <v>51071.350614334006</v>
      </c>
      <c r="Z2235" s="74">
        <f>((J2235 -O2228)^2 + (K2235 - P2228)^2 + (L2235 - Q2228)^2) * U2235</f>
        <v>871355.31112119183</v>
      </c>
      <c r="AA2235" s="75">
        <f>((J2235 -O2229)^2 + (K2235 - P2229)^2 + (L2235 - Q2229)^2) * V2235</f>
        <v>18057.28930738274</v>
      </c>
      <c r="AB2235" s="76">
        <f t="shared" si="1930"/>
        <v>940483.95104290859</v>
      </c>
      <c r="AC2235" s="43"/>
      <c r="AD2235" s="155" t="s">
        <v>86</v>
      </c>
      <c r="AE2235" s="155"/>
      <c r="AF2235" s="43"/>
    </row>
    <row r="2236" spans="9:32" ht="16.5" thickTop="1" thickBot="1" x14ac:dyDescent="0.3">
      <c r="I2236" s="43"/>
      <c r="J2236" s="100">
        <f t="shared" ref="J2236:L2236" si="1939">(J2114)</f>
        <v>10000</v>
      </c>
      <c r="K2236" s="100">
        <f t="shared" si="1939"/>
        <v>2000</v>
      </c>
      <c r="L2236" s="100">
        <f t="shared" si="1939"/>
        <v>1</v>
      </c>
      <c r="M2236" s="43"/>
      <c r="N2236" s="43"/>
      <c r="O2236" s="55"/>
      <c r="P2236" s="55"/>
      <c r="Q2236" s="55"/>
      <c r="R2236" s="43"/>
      <c r="S2236" s="43"/>
      <c r="T2236" s="62">
        <f t="shared" si="1929"/>
        <v>1.0204469585610701E-2</v>
      </c>
      <c r="U2236" s="62">
        <f t="shared" si="1925"/>
        <v>0.7228919147825843</v>
      </c>
      <c r="V2236" s="62">
        <f t="shared" si="1926"/>
        <v>2.3767885534121051E-3</v>
      </c>
      <c r="W2236" s="43"/>
      <c r="X2236" s="43"/>
      <c r="Y2236" s="74">
        <f>((J2236-O2227)^2 + (K2236-P2227)^2 + (L2236-Q2227)^2) * T2236</f>
        <v>492363.8095760945</v>
      </c>
      <c r="Z2236" s="74">
        <f t="shared" ref="Z2236" si="1940">((J2236 -O2237)^2 + (K2236 - P2237)^2 + (L2236 - Q2237)^2) * U2236</f>
        <v>75180759.860280678</v>
      </c>
      <c r="AA2236" s="75">
        <f>((J2236 -O2229)^2 + (K2236 - P2229)^2 + (L2236 - Q2229)^2) * V2236</f>
        <v>237621.63170003612</v>
      </c>
      <c r="AB2236" s="76">
        <f t="shared" si="1930"/>
        <v>75910745.301556811</v>
      </c>
      <c r="AC2236" s="43"/>
      <c r="AD2236" s="155"/>
      <c r="AE2236" s="155"/>
      <c r="AF2236" s="43"/>
    </row>
    <row r="2237" spans="9:32" ht="16.5" thickTop="1" thickBot="1" x14ac:dyDescent="0.3">
      <c r="I2237" s="43"/>
      <c r="J2237" s="43"/>
      <c r="K2237" s="43"/>
      <c r="L2237" s="43"/>
      <c r="M2237" s="43"/>
      <c r="N2237" s="43"/>
      <c r="O2237" s="43"/>
      <c r="P2237" s="43"/>
      <c r="Q2237" s="43"/>
      <c r="R2237" s="43"/>
      <c r="S2237" s="43"/>
      <c r="T2237" s="43"/>
      <c r="U2237" s="43"/>
      <c r="V2237" s="43"/>
      <c r="W2237" s="43"/>
      <c r="X2237" s="43"/>
      <c r="Y2237" s="43"/>
      <c r="Z2237" s="43"/>
      <c r="AA2237" s="72" t="s">
        <v>55</v>
      </c>
      <c r="AB2237" s="73">
        <f>SUM(AB2227:AB2236)</f>
        <v>94283974.238674939</v>
      </c>
      <c r="AC2237" s="43"/>
      <c r="AD2237" s="155"/>
      <c r="AE2237" s="155"/>
      <c r="AF2237" s="43"/>
    </row>
    <row r="2238" spans="9:32" ht="15.75" thickTop="1" x14ac:dyDescent="0.25">
      <c r="I2238" s="43"/>
      <c r="J2238" s="43"/>
      <c r="K2238" s="43"/>
      <c r="L2238" s="43"/>
      <c r="M2238" s="156" t="s">
        <v>78</v>
      </c>
      <c r="N2238" s="157"/>
      <c r="O2238" s="157"/>
      <c r="P2238" s="157"/>
      <c r="Q2238" s="157"/>
      <c r="R2238" s="157"/>
      <c r="S2238" s="157"/>
      <c r="T2238" s="158"/>
      <c r="U2238" s="43"/>
      <c r="V2238" s="43"/>
      <c r="W2238" s="43"/>
      <c r="X2238" s="43"/>
      <c r="Y2238" s="43"/>
      <c r="Z2238" s="43"/>
      <c r="AA2238" s="43"/>
      <c r="AB2238" s="43"/>
      <c r="AC2238" s="43"/>
      <c r="AD2238" s="162" t="s">
        <v>87</v>
      </c>
      <c r="AE2238" s="162"/>
      <c r="AF2238" s="43"/>
    </row>
    <row r="2239" spans="9:32" ht="15.75" thickBot="1" x14ac:dyDescent="0.3">
      <c r="I2239" s="43"/>
      <c r="J2239" s="43"/>
      <c r="K2239" s="43"/>
      <c r="L2239" s="43"/>
      <c r="M2239" s="159"/>
      <c r="N2239" s="160"/>
      <c r="O2239" s="160"/>
      <c r="P2239" s="160"/>
      <c r="Q2239" s="160"/>
      <c r="R2239" s="160"/>
      <c r="S2239" s="160"/>
      <c r="T2239" s="161"/>
      <c r="U2239" s="43"/>
      <c r="V2239" s="43"/>
      <c r="W2239" s="43"/>
      <c r="X2239" s="43"/>
      <c r="Y2239" s="43"/>
      <c r="Z2239" s="43"/>
      <c r="AA2239" s="43"/>
      <c r="AB2239" s="43"/>
      <c r="AC2239" s="43"/>
      <c r="AD2239" s="155" t="s">
        <v>88</v>
      </c>
      <c r="AE2239" s="155"/>
      <c r="AF2239" s="43"/>
    </row>
    <row r="2240" spans="9:32" ht="15.75" thickTop="1" x14ac:dyDescent="0.25"/>
    <row r="2243" spans="9:27" x14ac:dyDescent="0.25">
      <c r="I2243" s="83" t="s">
        <v>251</v>
      </c>
      <c r="J2243" s="83"/>
      <c r="K2243" s="78"/>
      <c r="L2243" s="78"/>
      <c r="M2243" s="78"/>
      <c r="N2243" s="78"/>
      <c r="O2243" s="78"/>
      <c r="P2243" s="78"/>
      <c r="Q2243" s="78"/>
      <c r="R2243" s="78"/>
      <c r="S2243" s="78"/>
      <c r="T2243" s="78"/>
      <c r="U2243" s="78"/>
      <c r="V2243" s="78"/>
      <c r="W2243" s="78"/>
      <c r="X2243" s="78"/>
      <c r="Y2243" s="78"/>
      <c r="Z2243" s="78"/>
      <c r="AA2243" s="78"/>
    </row>
    <row r="2244" spans="9:27" x14ac:dyDescent="0.25">
      <c r="I2244" s="83" t="s">
        <v>79</v>
      </c>
      <c r="J2244" s="83"/>
      <c r="K2244" s="78"/>
      <c r="L2244" s="78"/>
      <c r="M2244" s="78"/>
      <c r="N2244" s="78"/>
      <c r="O2244" s="78"/>
      <c r="P2244" s="78"/>
      <c r="Q2244" s="78"/>
      <c r="R2244" s="78"/>
      <c r="S2244" s="78"/>
      <c r="T2244" s="78"/>
      <c r="U2244" s="78"/>
      <c r="V2244" s="78"/>
      <c r="W2244" s="78"/>
      <c r="X2244" s="78"/>
      <c r="Y2244" s="78"/>
      <c r="Z2244" s="78"/>
      <c r="AA2244" s="78"/>
    </row>
    <row r="2245" spans="9:27" x14ac:dyDescent="0.25">
      <c r="I2245" s="115" t="s">
        <v>294</v>
      </c>
      <c r="J2245" s="78"/>
      <c r="K2245" s="78"/>
      <c r="L2245" s="78"/>
      <c r="M2245" s="78"/>
      <c r="N2245" s="78"/>
      <c r="O2245" s="78"/>
      <c r="P2245" s="78"/>
      <c r="Q2245" s="78"/>
      <c r="R2245" s="78"/>
      <c r="S2245" s="78"/>
      <c r="T2245" s="78"/>
      <c r="U2245" s="78"/>
      <c r="V2245" s="78"/>
      <c r="W2245" s="78"/>
      <c r="X2245" s="78"/>
      <c r="Y2245" s="78"/>
      <c r="Z2245" s="78"/>
      <c r="AA2245" s="78"/>
    </row>
    <row r="2246" spans="9:27" x14ac:dyDescent="0.25">
      <c r="I2246" s="78"/>
      <c r="J2246" s="78"/>
      <c r="K2246" s="78"/>
      <c r="L2246" s="78"/>
      <c r="M2246" s="78"/>
      <c r="N2246" s="78"/>
      <c r="O2246" s="78"/>
      <c r="P2246" s="78"/>
      <c r="Q2246" s="78"/>
      <c r="R2246" s="78"/>
      <c r="S2246" s="78"/>
      <c r="T2246" s="78"/>
      <c r="U2246" s="78"/>
      <c r="V2246" s="78"/>
      <c r="W2246" s="78"/>
      <c r="X2246" s="78"/>
      <c r="Y2246" s="78"/>
      <c r="Z2246" s="78"/>
      <c r="AA2246" s="78"/>
    </row>
    <row r="2247" spans="9:27" x14ac:dyDescent="0.25">
      <c r="I2247" s="78"/>
      <c r="J2247" s="172" t="s">
        <v>47</v>
      </c>
      <c r="K2247" s="173"/>
      <c r="L2247" s="174"/>
      <c r="M2247" s="78"/>
      <c r="N2247" s="78"/>
      <c r="O2247" s="172" t="s">
        <v>72</v>
      </c>
      <c r="P2247" s="173"/>
      <c r="Q2247" s="174"/>
      <c r="R2247" s="78"/>
      <c r="S2247" s="78"/>
      <c r="T2247" s="172" t="s">
        <v>90</v>
      </c>
      <c r="U2247" s="173"/>
      <c r="V2247" s="174"/>
      <c r="W2247" s="88"/>
      <c r="X2247" s="78"/>
      <c r="Y2247" s="172" t="s">
        <v>92</v>
      </c>
      <c r="Z2247" s="173"/>
      <c r="AA2247" s="174"/>
    </row>
    <row r="2248" spans="9:27" x14ac:dyDescent="0.25">
      <c r="I2248" s="78"/>
      <c r="J2248" s="89" t="s">
        <v>48</v>
      </c>
      <c r="K2248" s="89" t="s">
        <v>49</v>
      </c>
      <c r="L2248" s="89" t="s">
        <v>50</v>
      </c>
      <c r="M2248" s="78"/>
      <c r="N2248" s="78"/>
      <c r="O2248" s="79"/>
      <c r="P2248" s="79"/>
      <c r="Q2248" s="79"/>
      <c r="R2248" s="78"/>
      <c r="S2248" s="78"/>
      <c r="T2248" s="136" t="s">
        <v>75</v>
      </c>
      <c r="U2248" s="136" t="s">
        <v>76</v>
      </c>
      <c r="V2248" s="136" t="s">
        <v>77</v>
      </c>
      <c r="W2248" s="136" t="s">
        <v>91</v>
      </c>
      <c r="X2248" s="78"/>
      <c r="Y2248" s="136" t="s">
        <v>93</v>
      </c>
      <c r="Z2248" s="136" t="s">
        <v>94</v>
      </c>
      <c r="AA2248" s="136" t="s">
        <v>95</v>
      </c>
    </row>
    <row r="2249" spans="9:27" x14ac:dyDescent="0.25">
      <c r="I2249" s="78"/>
      <c r="J2249" s="79">
        <f>(J2177)</f>
        <v>8000</v>
      </c>
      <c r="K2249" s="79">
        <f t="shared" ref="K2249:L2249" si="1941">(K2177)</f>
        <v>5000</v>
      </c>
      <c r="L2249" s="79">
        <f t="shared" si="1941"/>
        <v>1</v>
      </c>
      <c r="M2249" s="78"/>
      <c r="N2249" s="78"/>
      <c r="O2249" s="116">
        <f>(O2227)</f>
        <v>3344.8867221061391</v>
      </c>
      <c r="P2249" s="116">
        <f t="shared" ref="P2249:Q2249" si="1942">(P2227)</f>
        <v>10.204670838740277</v>
      </c>
      <c r="Q2249" s="116">
        <f t="shared" si="1942"/>
        <v>0.15369576455904368</v>
      </c>
      <c r="R2249" s="78"/>
      <c r="S2249" s="78"/>
      <c r="T2249" s="117">
        <f>((J2249-O2249)^2 + (K2249-P2249)^2 + (L2249-Q2249)^2) ^ (-1/(2-1))</f>
        <v>2.1473910012696639E-8</v>
      </c>
      <c r="U2249" s="117">
        <f>((J2249-O2250)^2 + (K2249-P2250)^2 + (L2249-Q2250)^2) ^ (-1/(2-1))</f>
        <v>1.8793473051788944E-7</v>
      </c>
      <c r="V2249" s="117">
        <f>((J2249-O2251)^2 + (K2249-P2251)^2 + (L2249-Q2251)^2) ^ (-1/(2-1))</f>
        <v>1.3659873459247819E-8</v>
      </c>
      <c r="W2249" s="117">
        <f>SUM(T2249:V2249)</f>
        <v>2.2306851398983389E-7</v>
      </c>
      <c r="X2249" s="78"/>
      <c r="Y2249" s="122">
        <f>(T2249/W2249)</f>
        <v>9.6265984062973986E-2</v>
      </c>
      <c r="Z2249" s="122">
        <f>(U2249/W2249)</f>
        <v>0.84249779207501407</v>
      </c>
      <c r="AA2249" s="123">
        <f>(V2249/W2249)</f>
        <v>6.1236223862011982E-2</v>
      </c>
    </row>
    <row r="2250" spans="9:27" x14ac:dyDescent="0.25">
      <c r="I2250" s="78"/>
      <c r="J2250" s="79">
        <f t="shared" ref="J2250:L2250" si="1943">(J2178)</f>
        <v>4000</v>
      </c>
      <c r="K2250" s="79">
        <f t="shared" si="1943"/>
        <v>3000</v>
      </c>
      <c r="L2250" s="79">
        <f t="shared" si="1943"/>
        <v>1</v>
      </c>
      <c r="M2250" s="78"/>
      <c r="N2250" s="78"/>
      <c r="O2250" s="116">
        <f t="shared" ref="O2250:Q2250" si="1944">(O2228)</f>
        <v>7713.7440917671302</v>
      </c>
      <c r="P2250" s="116">
        <f t="shared" si="1944"/>
        <v>2711.1020502171828</v>
      </c>
      <c r="Q2250" s="116">
        <f t="shared" si="1944"/>
        <v>1.0027295737752087</v>
      </c>
      <c r="R2250" s="78"/>
      <c r="S2250" s="78"/>
      <c r="T2250" s="117">
        <f>((J2250-O2249)^2 + (K2250-P2249)^2 + (L2250-Q2249)^2) ^ (-1/(2-1))</f>
        <v>1.0674579822779122E-7</v>
      </c>
      <c r="U2250" s="117">
        <f>((J2250-O2250)^2 + (K2250-P2250)^2 + (L2250-Q2250)^2) ^ (-1/(2-1))</f>
        <v>7.2070216662488422E-8</v>
      </c>
      <c r="V2250" s="117">
        <f>((J2250-O2251)^2 + (K2250-P2251)^2 + (L2250-Q2251)^2) ^ (-1/(2-1))</f>
        <v>5.8594019496218778E-8</v>
      </c>
      <c r="W2250" s="117">
        <f t="shared" ref="W2250:W2258" si="1945">SUM(T2250:V2250)</f>
        <v>2.3741003438649843E-7</v>
      </c>
      <c r="X2250" s="78"/>
      <c r="Y2250" s="122">
        <f t="shared" ref="Y2250:Y2258" si="1946">(T2250/W2250)</f>
        <v>0.44962631214656817</v>
      </c>
      <c r="Z2250" s="122">
        <f t="shared" ref="Z2250:Z2258" si="1947">(U2250/W2250)</f>
        <v>0.30356853638780767</v>
      </c>
      <c r="AA2250" s="123">
        <f t="shared" ref="AA2250:AA2258" si="1948">(V2250/W2250)</f>
        <v>0.24680515146562412</v>
      </c>
    </row>
    <row r="2251" spans="9:27" x14ac:dyDescent="0.25">
      <c r="I2251" s="78"/>
      <c r="J2251" s="79">
        <f t="shared" ref="J2251:L2251" si="1949">(J2179)</f>
        <v>5000</v>
      </c>
      <c r="K2251" s="79">
        <f t="shared" si="1949"/>
        <v>2000</v>
      </c>
      <c r="L2251" s="79">
        <f t="shared" si="1949"/>
        <v>1</v>
      </c>
      <c r="M2251" s="78"/>
      <c r="N2251" s="78"/>
      <c r="O2251" s="116">
        <f t="shared" ref="O2251:Q2251" si="1950">(O2229)</f>
        <v>1.2748828349082497</v>
      </c>
      <c r="P2251" s="116">
        <f t="shared" si="1950"/>
        <v>1962.3171949056093</v>
      </c>
      <c r="Q2251" s="116">
        <f t="shared" si="1950"/>
        <v>1.0626823570325976</v>
      </c>
      <c r="R2251" s="78"/>
      <c r="S2251" s="78"/>
      <c r="T2251" s="117">
        <f>((J2251-O2249)^2 + (K2251-P2249)^2 + (L2251-Q2249)^2) ^ (-1/(2-1))</f>
        <v>1.4928300572191413E-7</v>
      </c>
      <c r="U2251" s="117">
        <f>((J2251-O2250)^2 + (K2251-P2250)^2 + (L2251-Q2250)^2) ^ (-1/(2-1))</f>
        <v>1.2706362248107089E-7</v>
      </c>
      <c r="V2251" s="117">
        <f>((J2251-O2251)^2 + (K2251-P2251)^2 + (L2251-Q2251)^2) ^ (-1/(2-1))</f>
        <v>4.001813174374972E-8</v>
      </c>
      <c r="W2251" s="117">
        <f t="shared" si="1945"/>
        <v>3.1636475994673477E-7</v>
      </c>
      <c r="X2251" s="78"/>
      <c r="Y2251" s="122">
        <f t="shared" si="1946"/>
        <v>0.47186989393840323</v>
      </c>
      <c r="Z2251" s="122">
        <f t="shared" si="1947"/>
        <v>0.40163646071852044</v>
      </c>
      <c r="AA2251" s="123">
        <f t="shared" si="1948"/>
        <v>0.12649364534307625</v>
      </c>
    </row>
    <row r="2252" spans="9:27" x14ac:dyDescent="0.25">
      <c r="I2252" s="78"/>
      <c r="J2252" s="79">
        <f t="shared" ref="J2252:L2252" si="1951">(J2180)</f>
        <v>2000</v>
      </c>
      <c r="K2252" s="79">
        <f t="shared" si="1951"/>
        <v>1000</v>
      </c>
      <c r="L2252" s="79">
        <f t="shared" si="1951"/>
        <v>1</v>
      </c>
      <c r="M2252" s="78"/>
      <c r="N2252" s="78"/>
      <c r="O2252" s="81"/>
      <c r="P2252" s="81"/>
      <c r="Q2252" s="81"/>
      <c r="R2252" s="78"/>
      <c r="S2252" s="78"/>
      <c r="T2252" s="117">
        <f>((J2252-O2249)^2 + (K2252-P2249)^2 + (L2252-Q2249)^2) ^ (-1/(2-1))</f>
        <v>3.5862657145692237E-7</v>
      </c>
      <c r="U2252" s="117">
        <f>((J2252-O2250)^2 + (K2252-P2250)^2 + (L2252-Q2250)^2) ^ (-1/(2-1))</f>
        <v>2.8109831587699693E-8</v>
      </c>
      <c r="V2252" s="117">
        <f>((J2252-O2251)^2 + (K2252-P2251)^2 + (L2252-Q2251)^2) ^ (-1/(2-1))</f>
        <v>2.0321252662038539E-7</v>
      </c>
      <c r="W2252" s="117">
        <f t="shared" si="1945"/>
        <v>5.8994892966500746E-7</v>
      </c>
      <c r="X2252" s="78"/>
      <c r="Y2252" s="122">
        <f t="shared" si="1946"/>
        <v>0.60789426579782491</v>
      </c>
      <c r="Z2252" s="122">
        <f t="shared" si="1947"/>
        <v>4.7647906749591677E-2</v>
      </c>
      <c r="AA2252" s="123">
        <f t="shared" si="1948"/>
        <v>0.34445782745258335</v>
      </c>
    </row>
    <row r="2253" spans="9:27" x14ac:dyDescent="0.25">
      <c r="I2253" s="78"/>
      <c r="J2253" s="79">
        <f t="shared" ref="J2253:L2253" si="1952">(J2181)</f>
        <v>500</v>
      </c>
      <c r="K2253" s="79">
        <f t="shared" si="1952"/>
        <v>2000</v>
      </c>
      <c r="L2253" s="79">
        <f t="shared" si="1952"/>
        <v>1</v>
      </c>
      <c r="M2253" s="78"/>
      <c r="N2253" s="78"/>
      <c r="O2253" s="78"/>
      <c r="P2253" s="78"/>
      <c r="Q2253" s="78"/>
      <c r="R2253" s="78"/>
      <c r="S2253" s="78"/>
      <c r="T2253" s="117">
        <f>((J2253-O2249)^2 + (K2253-P2249)^2 + (L2253-Q2249)^2) ^ (-1/(2-1))</f>
        <v>8.2969191027621319E-8</v>
      </c>
      <c r="U2253" s="117">
        <f>((J2253-O2250)^2 + (K2253-P2250)^2 + (L2253-Q2250)^2) ^ (-1/(2-1))</f>
        <v>1.9031752023166472E-8</v>
      </c>
      <c r="V2253" s="117">
        <f>((J2253-O2251)^2 + (K2253-P2251)^2 + (L2253-Q2251)^2) ^ (-1/(2-1))</f>
        <v>3.9976535337607827E-6</v>
      </c>
      <c r="W2253" s="117">
        <f t="shared" si="1945"/>
        <v>4.0996544768115706E-6</v>
      </c>
      <c r="X2253" s="78"/>
      <c r="Y2253" s="122">
        <f t="shared" si="1946"/>
        <v>2.0238093599573067E-2</v>
      </c>
      <c r="Z2253" s="122">
        <f t="shared" si="1947"/>
        <v>4.6422819607880861E-3</v>
      </c>
      <c r="AA2253" s="123">
        <f t="shared" si="1948"/>
        <v>0.97511962443963884</v>
      </c>
    </row>
    <row r="2254" spans="9:27" x14ac:dyDescent="0.25">
      <c r="I2254" s="78"/>
      <c r="J2254" s="79">
        <f t="shared" ref="J2254:L2254" si="1953">(J2182)</f>
        <v>8000</v>
      </c>
      <c r="K2254" s="79">
        <f t="shared" si="1953"/>
        <v>2000</v>
      </c>
      <c r="L2254" s="79">
        <f t="shared" si="1953"/>
        <v>1</v>
      </c>
      <c r="M2254" s="78"/>
      <c r="N2254" s="78"/>
      <c r="O2254" s="78"/>
      <c r="P2254" s="78"/>
      <c r="Q2254" s="78"/>
      <c r="R2254" s="78"/>
      <c r="S2254" s="78"/>
      <c r="T2254" s="117">
        <f>((J2254-O2249)^2 + (K2254-P2249)^2 + (L2254-Q2249)^2) ^ (-1/(2-1))</f>
        <v>3.9017742689129531E-8</v>
      </c>
      <c r="U2254" s="117">
        <f>((J2254-O2250)^2 + (K2254-P2250)^2 + (L2254-Q2250)^2) ^ (-1/(2-1))</f>
        <v>1.70181316210145E-6</v>
      </c>
      <c r="V2254" s="117">
        <f>((J2254-O2251)^2 + (K2254-P2251)^2 + (L2254-Q2251)^2) ^ (-1/(2-1))</f>
        <v>1.5629634309241734E-8</v>
      </c>
      <c r="W2254" s="117">
        <f t="shared" si="1945"/>
        <v>1.7564605390998213E-6</v>
      </c>
      <c r="X2254" s="78"/>
      <c r="Y2254" s="122">
        <f t="shared" si="1946"/>
        <v>2.2213845298867895E-2</v>
      </c>
      <c r="Z2254" s="122">
        <f t="shared" si="1947"/>
        <v>0.96888778553124921</v>
      </c>
      <c r="AA2254" s="123">
        <f t="shared" si="1948"/>
        <v>8.8983691698828922E-3</v>
      </c>
    </row>
    <row r="2255" spans="9:27" x14ac:dyDescent="0.25">
      <c r="I2255" s="78"/>
      <c r="J2255" s="79">
        <f t="shared" ref="J2255:L2255" si="1954">(J2183)</f>
        <v>3000</v>
      </c>
      <c r="K2255" s="79">
        <f t="shared" si="1954"/>
        <v>2000</v>
      </c>
      <c r="L2255" s="79">
        <f t="shared" si="1954"/>
        <v>2</v>
      </c>
      <c r="M2255" s="78"/>
      <c r="N2255" s="78"/>
      <c r="O2255" s="78"/>
      <c r="P2255" s="78"/>
      <c r="Q2255" s="78"/>
      <c r="R2255" s="78"/>
      <c r="S2255" s="78"/>
      <c r="T2255" s="117">
        <f>((J2255-O2249)^2 + (K2255-P2249)^2 + (L2255-Q2249)^2) ^ (-1/(2-1))</f>
        <v>2.4520407123302247E-7</v>
      </c>
      <c r="U2255" s="117">
        <f>((J2255-O2250)^2 + (K2255-P2250)^2 + (L2255-Q2250)^2) ^ (-1/(2-1))</f>
        <v>4.4004302685543997E-8</v>
      </c>
      <c r="V2255" s="117">
        <f>((J2255-O2251)^2 + (K2255-P2251)^2 + (L2255-Q2251)^2) ^ (-1/(2-1))</f>
        <v>1.1118803840019978E-7</v>
      </c>
      <c r="W2255" s="117">
        <f t="shared" si="1945"/>
        <v>4.0039641231876626E-7</v>
      </c>
      <c r="X2255" s="78"/>
      <c r="Y2255" s="122">
        <f t="shared" si="1946"/>
        <v>0.61240326758424846</v>
      </c>
      <c r="Z2255" s="122">
        <f t="shared" si="1947"/>
        <v>0.10990184060518254</v>
      </c>
      <c r="AA2255" s="123">
        <f t="shared" si="1948"/>
        <v>0.277694891810569</v>
      </c>
    </row>
    <row r="2256" spans="9:27" x14ac:dyDescent="0.25">
      <c r="I2256" s="78"/>
      <c r="J2256" s="79">
        <f t="shared" ref="J2256:L2256" si="1955">(J2184)</f>
        <v>7000</v>
      </c>
      <c r="K2256" s="79">
        <f t="shared" si="1955"/>
        <v>3000</v>
      </c>
      <c r="L2256" s="79">
        <f t="shared" si="1955"/>
        <v>1</v>
      </c>
      <c r="M2256" s="78"/>
      <c r="N2256" s="78"/>
      <c r="O2256" s="78"/>
      <c r="P2256" s="78"/>
      <c r="Q2256" s="78"/>
      <c r="R2256" s="78"/>
      <c r="S2256" s="78"/>
      <c r="T2256" s="117">
        <f>((J2256-O2249)^2 + (K2256-P2249)^2 + (L2256-Q2249)^2) ^ (-1/(2-1))</f>
        <v>4.48456035142501E-8</v>
      </c>
      <c r="U2256" s="117">
        <f>((J2256-O2250)^2 + (K2256-P2250)^2 + (L2256-Q2250)^2) ^ (-1/(2-1))</f>
        <v>1.6866459609066771E-6</v>
      </c>
      <c r="V2256" s="117">
        <f>((J2256-O2251)^2 + (K2256-P2251)^2 + (L2256-Q2251)^2) ^ (-1/(2-1))</f>
        <v>1.9976452208184418E-8</v>
      </c>
      <c r="W2256" s="117">
        <f t="shared" si="1945"/>
        <v>1.7514680166291116E-6</v>
      </c>
      <c r="X2256" s="78"/>
      <c r="Y2256" s="122">
        <f t="shared" si="1946"/>
        <v>2.5604580322602911E-2</v>
      </c>
      <c r="Z2256" s="122">
        <f t="shared" si="1947"/>
        <v>0.96298987186349461</v>
      </c>
      <c r="AA2256" s="123">
        <f t="shared" si="1948"/>
        <v>1.140554781390256E-2</v>
      </c>
    </row>
    <row r="2257" spans="9:37" x14ac:dyDescent="0.25">
      <c r="I2257" s="78"/>
      <c r="J2257" s="79">
        <f t="shared" ref="J2257:L2257" si="1956">(J2185)</f>
        <v>7000</v>
      </c>
      <c r="K2257" s="79">
        <f t="shared" si="1956"/>
        <v>2000</v>
      </c>
      <c r="L2257" s="79">
        <f t="shared" si="1956"/>
        <v>1</v>
      </c>
      <c r="M2257" s="78"/>
      <c r="N2257" s="78"/>
      <c r="O2257" s="78"/>
      <c r="P2257" s="78"/>
      <c r="Q2257" s="78"/>
      <c r="R2257" s="78"/>
      <c r="S2257" s="78"/>
      <c r="T2257" s="117">
        <f>((J2257-O2249)^2 + (K2257-P2249)^2 + (L2257-Q2249)^2) ^ (-1/(2-1))</f>
        <v>5.773959005715216E-8</v>
      </c>
      <c r="U2257" s="117">
        <f>((J2257-O2250)^2 + (K2257-P2250)^2 + (L2257-Q2250)^2) ^ (-1/(2-1))</f>
        <v>9.8512776806927124E-7</v>
      </c>
      <c r="V2257" s="117">
        <f>((J2257-O2251)^2 + (K2257-P2251)^2 + (L2257-Q2251)^2) ^ (-1/(2-1))</f>
        <v>2.0415007182578809E-8</v>
      </c>
      <c r="W2257" s="117">
        <f t="shared" si="1945"/>
        <v>1.0632823653090022E-6</v>
      </c>
      <c r="X2257" s="78"/>
      <c r="Y2257" s="122">
        <f t="shared" si="1946"/>
        <v>5.430315778854506E-2</v>
      </c>
      <c r="Z2257" s="122">
        <f t="shared" si="1947"/>
        <v>0.92649685559581496</v>
      </c>
      <c r="AA2257" s="123">
        <f t="shared" si="1948"/>
        <v>1.919998661563993E-2</v>
      </c>
    </row>
    <row r="2258" spans="9:37" x14ac:dyDescent="0.25">
      <c r="I2258" s="78"/>
      <c r="J2258" s="79">
        <f t="shared" ref="J2258:L2258" si="1957">(J2186)</f>
        <v>10000</v>
      </c>
      <c r="K2258" s="79">
        <f t="shared" si="1957"/>
        <v>2000</v>
      </c>
      <c r="L2258" s="79">
        <f t="shared" si="1957"/>
        <v>1</v>
      </c>
      <c r="M2258" s="78"/>
      <c r="N2258" s="78"/>
      <c r="O2258" s="78"/>
      <c r="P2258" s="78"/>
      <c r="Q2258" s="78"/>
      <c r="R2258" s="78"/>
      <c r="S2258" s="78"/>
      <c r="T2258" s="117">
        <f>((J2258-O2249)^2 + (K2258-P2249)^2 + (L2258-Q2249)^2) ^ (-1/(2-1))</f>
        <v>2.0725466387134223E-8</v>
      </c>
      <c r="U2258" s="117">
        <f>((J2258-O2250)^2 + (K2258-P2250)^2 + (L2258-Q2250)^2) ^ (-1/(2-1))</f>
        <v>1.7443993691834351E-7</v>
      </c>
      <c r="V2258" s="117">
        <f>((J2258-O2251)^2 + (K2258-P2251)^2 + (L2258-Q2251)^2) ^ (-1/(2-1))</f>
        <v>1.0002408183159295E-8</v>
      </c>
      <c r="W2258" s="117">
        <f t="shared" si="1945"/>
        <v>2.0516781148863703E-7</v>
      </c>
      <c r="X2258" s="78"/>
      <c r="Y2258" s="122">
        <f t="shared" si="1946"/>
        <v>0.10101714414535283</v>
      </c>
      <c r="Z2258" s="122">
        <f t="shared" si="1947"/>
        <v>0.85023052911009223</v>
      </c>
      <c r="AA2258" s="123">
        <f t="shared" si="1948"/>
        <v>4.8752326744554986E-2</v>
      </c>
    </row>
    <row r="2259" spans="9:37" x14ac:dyDescent="0.25">
      <c r="I2259" s="78"/>
      <c r="J2259" s="78"/>
      <c r="K2259" s="78"/>
      <c r="L2259" s="78"/>
      <c r="M2259" s="78"/>
      <c r="N2259" s="78"/>
      <c r="O2259" s="78"/>
      <c r="P2259" s="78"/>
      <c r="Q2259" s="78"/>
      <c r="R2259" s="78"/>
      <c r="S2259" s="78"/>
      <c r="T2259" s="78"/>
      <c r="U2259" s="78"/>
      <c r="V2259" s="78"/>
      <c r="W2259" s="78"/>
      <c r="X2259" s="78"/>
      <c r="Y2259" s="78"/>
      <c r="Z2259" s="78"/>
      <c r="AA2259" s="78"/>
    </row>
    <row r="2260" spans="9:37" x14ac:dyDescent="0.25">
      <c r="I2260" s="78"/>
      <c r="J2260" s="78"/>
      <c r="K2260" s="78"/>
      <c r="L2260" s="78"/>
      <c r="M2260" s="78"/>
      <c r="N2260" s="175" t="s">
        <v>109</v>
      </c>
      <c r="O2260" s="176"/>
      <c r="P2260" s="176"/>
      <c r="Q2260" s="176"/>
      <c r="R2260" s="176"/>
      <c r="S2260" s="177"/>
      <c r="T2260" s="78"/>
      <c r="U2260" s="78"/>
      <c r="V2260" s="78"/>
      <c r="W2260" s="78"/>
      <c r="X2260" s="78"/>
      <c r="Y2260" s="78"/>
      <c r="Z2260" s="78"/>
      <c r="AA2260" s="78"/>
    </row>
    <row r="2261" spans="9:37" x14ac:dyDescent="0.25">
      <c r="I2261" s="78"/>
      <c r="J2261" s="78"/>
      <c r="K2261" s="78"/>
      <c r="L2261" s="78"/>
      <c r="M2261" s="78"/>
      <c r="N2261" s="178"/>
      <c r="O2261" s="179"/>
      <c r="P2261" s="179"/>
      <c r="Q2261" s="179"/>
      <c r="R2261" s="179"/>
      <c r="S2261" s="180"/>
      <c r="T2261" s="78"/>
      <c r="U2261" s="78"/>
      <c r="V2261" s="78"/>
      <c r="W2261" s="78"/>
      <c r="X2261" s="78"/>
      <c r="Y2261" s="78"/>
      <c r="Z2261" s="78"/>
      <c r="AA2261" s="78"/>
    </row>
    <row r="2265" spans="9:37" x14ac:dyDescent="0.25">
      <c r="I2265" s="118" t="s">
        <v>252</v>
      </c>
      <c r="J2265" s="90"/>
      <c r="K2265" s="90"/>
      <c r="L2265" s="90"/>
      <c r="M2265" s="90"/>
      <c r="N2265" s="90"/>
      <c r="O2265" s="90"/>
      <c r="P2265" s="90"/>
      <c r="Q2265" s="90"/>
      <c r="R2265" s="90"/>
      <c r="S2265" s="90"/>
      <c r="T2265" s="90"/>
      <c r="U2265" s="90"/>
      <c r="V2265" s="90"/>
      <c r="W2265" s="90"/>
      <c r="X2265" s="90"/>
      <c r="Y2265" s="90"/>
      <c r="Z2265" s="90"/>
      <c r="AA2265" s="90"/>
      <c r="AB2265" s="90"/>
      <c r="AC2265" s="90"/>
      <c r="AD2265" s="90"/>
      <c r="AE2265" s="90"/>
      <c r="AF2265" s="90"/>
      <c r="AG2265" s="90"/>
      <c r="AH2265" s="90"/>
      <c r="AI2265" s="90"/>
      <c r="AJ2265" s="90"/>
      <c r="AK2265" s="90"/>
    </row>
    <row r="2266" spans="9:37" x14ac:dyDescent="0.25">
      <c r="I2266" s="118" t="s">
        <v>294</v>
      </c>
      <c r="J2266" s="90"/>
      <c r="K2266" s="90"/>
      <c r="L2266" s="90"/>
      <c r="M2266" s="90"/>
      <c r="N2266" s="90"/>
      <c r="O2266" s="90"/>
      <c r="P2266" s="90"/>
      <c r="Q2266" s="90"/>
      <c r="R2266" s="90"/>
      <c r="S2266" s="90"/>
      <c r="T2266" s="90"/>
      <c r="U2266" s="90"/>
      <c r="V2266" s="90"/>
      <c r="W2266" s="90"/>
      <c r="X2266" s="90"/>
      <c r="Y2266" s="90"/>
      <c r="Z2266" s="90"/>
      <c r="AA2266" s="90"/>
      <c r="AB2266" s="90"/>
      <c r="AC2266" s="90"/>
      <c r="AD2266" s="90"/>
      <c r="AE2266" s="90"/>
      <c r="AF2266" s="90"/>
      <c r="AG2266" s="90"/>
      <c r="AH2266" s="90"/>
      <c r="AI2266" s="90"/>
      <c r="AJ2266" s="90"/>
      <c r="AK2266" s="90"/>
    </row>
    <row r="2267" spans="9:37" x14ac:dyDescent="0.25">
      <c r="I2267" s="90"/>
      <c r="J2267" s="181" t="s">
        <v>92</v>
      </c>
      <c r="K2267" s="182"/>
      <c r="L2267" s="183"/>
      <c r="M2267" s="90"/>
      <c r="N2267" s="91"/>
      <c r="O2267" s="163" t="s">
        <v>97</v>
      </c>
      <c r="P2267" s="164"/>
      <c r="Q2267" s="165"/>
      <c r="R2267" s="90"/>
      <c r="S2267" s="90"/>
      <c r="T2267" s="163" t="s">
        <v>47</v>
      </c>
      <c r="U2267" s="164"/>
      <c r="V2267" s="165"/>
      <c r="W2267" s="90"/>
      <c r="X2267" s="91"/>
      <c r="Y2267" s="163" t="s">
        <v>98</v>
      </c>
      <c r="Z2267" s="164"/>
      <c r="AA2267" s="165"/>
      <c r="AB2267" s="90"/>
      <c r="AC2267" s="91"/>
      <c r="AD2267" s="163" t="s">
        <v>98</v>
      </c>
      <c r="AE2267" s="164"/>
      <c r="AF2267" s="165"/>
      <c r="AG2267" s="90"/>
      <c r="AH2267" s="135"/>
      <c r="AI2267" s="163" t="s">
        <v>98</v>
      </c>
      <c r="AJ2267" s="164"/>
      <c r="AK2267" s="165"/>
    </row>
    <row r="2268" spans="9:37" x14ac:dyDescent="0.25">
      <c r="I2268" s="90"/>
      <c r="J2268" s="135" t="s">
        <v>257</v>
      </c>
      <c r="K2268" s="135" t="s">
        <v>258</v>
      </c>
      <c r="L2268" s="135" t="s">
        <v>259</v>
      </c>
      <c r="M2268" s="90"/>
      <c r="N2268" s="91"/>
      <c r="O2268" s="133" t="s">
        <v>38</v>
      </c>
      <c r="P2268" s="133" t="s">
        <v>39</v>
      </c>
      <c r="Q2268" s="133" t="s">
        <v>41</v>
      </c>
      <c r="R2268" s="90"/>
      <c r="S2268" s="90"/>
      <c r="T2268" s="106" t="s">
        <v>48</v>
      </c>
      <c r="U2268" s="106" t="s">
        <v>49</v>
      </c>
      <c r="V2268" s="106" t="s">
        <v>50</v>
      </c>
      <c r="W2268" s="90"/>
      <c r="X2268" s="133" t="s">
        <v>38</v>
      </c>
      <c r="Y2268" s="133" t="s">
        <v>99</v>
      </c>
      <c r="Z2268" s="133" t="s">
        <v>102</v>
      </c>
      <c r="AA2268" s="133" t="s">
        <v>103</v>
      </c>
      <c r="AB2268" s="90"/>
      <c r="AC2268" s="106" t="s">
        <v>39</v>
      </c>
      <c r="AD2268" s="106" t="s">
        <v>104</v>
      </c>
      <c r="AE2268" s="106" t="s">
        <v>100</v>
      </c>
      <c r="AF2268" s="106" t="s">
        <v>105</v>
      </c>
      <c r="AG2268" s="90"/>
      <c r="AH2268" s="106" t="s">
        <v>41</v>
      </c>
      <c r="AI2268" s="106" t="s">
        <v>106</v>
      </c>
      <c r="AJ2268" s="106" t="s">
        <v>107</v>
      </c>
      <c r="AK2268" s="106" t="s">
        <v>101</v>
      </c>
    </row>
    <row r="2269" spans="9:37" x14ac:dyDescent="0.25">
      <c r="I2269" s="90"/>
      <c r="J2269" s="94">
        <f>(Y2249)</f>
        <v>9.6265984062973986E-2</v>
      </c>
      <c r="K2269" s="94">
        <f t="shared" ref="K2269:K2278" si="1958">(Z2249)</f>
        <v>0.84249779207501407</v>
      </c>
      <c r="L2269" s="94">
        <f>(AA2249)</f>
        <v>6.1236223862011982E-2</v>
      </c>
      <c r="M2269" s="98"/>
      <c r="N2269" s="91"/>
      <c r="O2269" s="95">
        <f>(J2269^2)</f>
        <v>9.2671396876127608E-3</v>
      </c>
      <c r="P2269" s="95">
        <f t="shared" ref="P2269:P2278" si="1959">(K2269^2)</f>
        <v>0.70980252965127366</v>
      </c>
      <c r="Q2269" s="95">
        <f t="shared" ref="Q2269:Q2278" si="1960">(L2269^2)</f>
        <v>3.7498751128784455E-3</v>
      </c>
      <c r="R2269" s="90"/>
      <c r="S2269" s="90"/>
      <c r="T2269" s="93">
        <f>(J2249)</f>
        <v>8000</v>
      </c>
      <c r="U2269" s="93">
        <f t="shared" ref="U2269:U2278" si="1961">(K2249)</f>
        <v>5000</v>
      </c>
      <c r="V2269" s="93">
        <f t="shared" ref="V2269:V2278" si="1962">(L2249)</f>
        <v>1</v>
      </c>
      <c r="W2269" s="90"/>
      <c r="X2269" s="95">
        <f>(O2269)</f>
        <v>9.2671396876127608E-3</v>
      </c>
      <c r="Y2269" s="96">
        <f>(X2269*T2269)</f>
        <v>74.137117500902093</v>
      </c>
      <c r="Z2269" s="96">
        <f>(X2269*U2269)</f>
        <v>46.335698438063801</v>
      </c>
      <c r="AA2269" s="96">
        <f>(X2269*V2269)</f>
        <v>9.2671396876127608E-3</v>
      </c>
      <c r="AB2269" s="90"/>
      <c r="AC2269" s="94">
        <f>(P2269)</f>
        <v>0.70980252965127366</v>
      </c>
      <c r="AD2269" s="97">
        <f>(AC2269*T2269)</f>
        <v>5678.420237210189</v>
      </c>
      <c r="AE2269" s="97">
        <f>(AC2269*U2269)</f>
        <v>3549.0126482563683</v>
      </c>
      <c r="AF2269" s="97">
        <f>(AC2269*V2269)</f>
        <v>0.70980252965127366</v>
      </c>
      <c r="AG2269" s="90"/>
      <c r="AH2269" s="95">
        <f>(Q2269)</f>
        <v>3.7498751128784455E-3</v>
      </c>
      <c r="AI2269" s="95">
        <f>(AH2269*T2269)</f>
        <v>29.999000903027564</v>
      </c>
      <c r="AJ2269" s="95">
        <f>(AH2269*U2269)</f>
        <v>18.749375564392228</v>
      </c>
      <c r="AK2269" s="95">
        <f>(V2269*AH2269)</f>
        <v>3.7498751128784455E-3</v>
      </c>
    </row>
    <row r="2270" spans="9:37" x14ac:dyDescent="0.25">
      <c r="I2270" s="90"/>
      <c r="J2270" s="94">
        <f t="shared" ref="J2270:J2278" si="1963">(Y2250)</f>
        <v>0.44962631214656817</v>
      </c>
      <c r="K2270" s="94">
        <f t="shared" si="1958"/>
        <v>0.30356853638780767</v>
      </c>
      <c r="L2270" s="94">
        <f t="shared" ref="L2270:L2278" si="1964">(AA2250)</f>
        <v>0.24680515146562412</v>
      </c>
      <c r="M2270" s="98"/>
      <c r="N2270" s="91"/>
      <c r="O2270" s="95">
        <f t="shared" ref="O2270:O2278" si="1965">(J2270^2)</f>
        <v>0.20216382057452317</v>
      </c>
      <c r="P2270" s="95">
        <f t="shared" si="1959"/>
        <v>9.215385628463571E-2</v>
      </c>
      <c r="Q2270" s="95">
        <f t="shared" si="1960"/>
        <v>6.0912782789969665E-2</v>
      </c>
      <c r="R2270" s="90"/>
      <c r="S2270" s="90"/>
      <c r="T2270" s="93">
        <f t="shared" ref="T2270:T2278" si="1966">(J2250)</f>
        <v>4000</v>
      </c>
      <c r="U2270" s="93">
        <f t="shared" si="1961"/>
        <v>3000</v>
      </c>
      <c r="V2270" s="93">
        <f t="shared" si="1962"/>
        <v>1</v>
      </c>
      <c r="W2270" s="90"/>
      <c r="X2270" s="95">
        <f t="shared" ref="X2270:X2278" si="1967">(O2270)</f>
        <v>0.20216382057452317</v>
      </c>
      <c r="Y2270" s="96">
        <f t="shared" ref="Y2270:Y2278" si="1968">(X2270*T2270)</f>
        <v>808.65528229809274</v>
      </c>
      <c r="Z2270" s="96">
        <f t="shared" ref="Z2270:Z2278" si="1969">(X2270*U2270)</f>
        <v>606.4914617235695</v>
      </c>
      <c r="AA2270" s="96">
        <f t="shared" ref="AA2270:AA2278" si="1970">(X2270*V2270)</f>
        <v>0.20216382057452317</v>
      </c>
      <c r="AB2270" s="90"/>
      <c r="AC2270" s="94">
        <f t="shared" ref="AC2270:AC2278" si="1971">(P2270)</f>
        <v>9.215385628463571E-2</v>
      </c>
      <c r="AD2270" s="97">
        <f t="shared" ref="AD2270:AD2278" si="1972">(AC2270*T2270)</f>
        <v>368.61542513854283</v>
      </c>
      <c r="AE2270" s="97">
        <f t="shared" ref="AE2270:AE2278" si="1973">(AC2270*U2270)</f>
        <v>276.46156885390712</v>
      </c>
      <c r="AF2270" s="97">
        <f t="shared" ref="AF2270:AF2278" si="1974">(AC2270*V2270)</f>
        <v>9.215385628463571E-2</v>
      </c>
      <c r="AG2270" s="90"/>
      <c r="AH2270" s="95">
        <f t="shared" ref="AH2270:AH2278" si="1975">(Q2270)</f>
        <v>6.0912782789969665E-2</v>
      </c>
      <c r="AI2270" s="95">
        <f t="shared" ref="AI2270:AI2278" si="1976">(AH2270*T2270)</f>
        <v>243.65113115987864</v>
      </c>
      <c r="AJ2270" s="95">
        <f t="shared" ref="AJ2270:AJ2277" si="1977">(AH2270*U2270)</f>
        <v>182.738348369909</v>
      </c>
      <c r="AK2270" s="95">
        <f t="shared" ref="AK2270:AK2278" si="1978">(V2270*AH2270)</f>
        <v>6.0912782789969665E-2</v>
      </c>
    </row>
    <row r="2271" spans="9:37" x14ac:dyDescent="0.25">
      <c r="I2271" s="90"/>
      <c r="J2271" s="94">
        <f t="shared" si="1963"/>
        <v>0.47186989393840323</v>
      </c>
      <c r="K2271" s="94">
        <f t="shared" si="1958"/>
        <v>0.40163646071852044</v>
      </c>
      <c r="L2271" s="94">
        <f t="shared" si="1964"/>
        <v>0.12649364534307625</v>
      </c>
      <c r="M2271" s="98"/>
      <c r="N2271" s="91"/>
      <c r="O2271" s="95">
        <f t="shared" si="1965"/>
        <v>0.22266119680543991</v>
      </c>
      <c r="P2271" s="95">
        <f t="shared" si="1959"/>
        <v>0.16131184657849962</v>
      </c>
      <c r="Q2271" s="95">
        <f t="shared" si="1960"/>
        <v>1.6000642312179954E-2</v>
      </c>
      <c r="R2271" s="90"/>
      <c r="S2271" s="90"/>
      <c r="T2271" s="93">
        <f t="shared" si="1966"/>
        <v>5000</v>
      </c>
      <c r="U2271" s="93">
        <f t="shared" si="1961"/>
        <v>2000</v>
      </c>
      <c r="V2271" s="93">
        <f t="shared" si="1962"/>
        <v>1</v>
      </c>
      <c r="W2271" s="90"/>
      <c r="X2271" s="95">
        <f t="shared" si="1967"/>
        <v>0.22266119680543991</v>
      </c>
      <c r="Y2271" s="96">
        <f t="shared" si="1968"/>
        <v>1113.3059840271997</v>
      </c>
      <c r="Z2271" s="96">
        <f t="shared" si="1969"/>
        <v>445.32239361087983</v>
      </c>
      <c r="AA2271" s="96">
        <f t="shared" si="1970"/>
        <v>0.22266119680543991</v>
      </c>
      <c r="AB2271" s="90"/>
      <c r="AC2271" s="94">
        <f t="shared" si="1971"/>
        <v>0.16131184657849962</v>
      </c>
      <c r="AD2271" s="97">
        <f t="shared" si="1972"/>
        <v>806.55923289249813</v>
      </c>
      <c r="AE2271" s="97">
        <f t="shared" si="1973"/>
        <v>322.62369315699925</v>
      </c>
      <c r="AF2271" s="97">
        <f t="shared" si="1974"/>
        <v>0.16131184657849962</v>
      </c>
      <c r="AG2271" s="90"/>
      <c r="AH2271" s="95">
        <f t="shared" si="1975"/>
        <v>1.6000642312179954E-2</v>
      </c>
      <c r="AI2271" s="95">
        <f t="shared" si="1976"/>
        <v>80.003211560899771</v>
      </c>
      <c r="AJ2271" s="95">
        <f t="shared" si="1977"/>
        <v>32.001284624359911</v>
      </c>
      <c r="AK2271" s="95">
        <f t="shared" si="1978"/>
        <v>1.6000642312179954E-2</v>
      </c>
    </row>
    <row r="2272" spans="9:37" x14ac:dyDescent="0.25">
      <c r="I2272" s="90"/>
      <c r="J2272" s="94">
        <f t="shared" si="1963"/>
        <v>0.60789426579782491</v>
      </c>
      <c r="K2272" s="94">
        <f t="shared" si="1958"/>
        <v>4.7647906749591677E-2</v>
      </c>
      <c r="L2272" s="94">
        <f t="shared" si="1964"/>
        <v>0.34445782745258335</v>
      </c>
      <c r="M2272" s="98"/>
      <c r="N2272" s="91"/>
      <c r="O2272" s="95">
        <f t="shared" si="1965"/>
        <v>0.36953543838987657</v>
      </c>
      <c r="P2272" s="95">
        <f t="shared" si="1959"/>
        <v>2.2703230176177843E-3</v>
      </c>
      <c r="Q2272" s="95">
        <f t="shared" si="1960"/>
        <v>0.11865119489335368</v>
      </c>
      <c r="R2272" s="90"/>
      <c r="S2272" s="90"/>
      <c r="T2272" s="93">
        <f t="shared" si="1966"/>
        <v>2000</v>
      </c>
      <c r="U2272" s="93">
        <f t="shared" si="1961"/>
        <v>1000</v>
      </c>
      <c r="V2272" s="93">
        <f t="shared" si="1962"/>
        <v>1</v>
      </c>
      <c r="W2272" s="90"/>
      <c r="X2272" s="95">
        <f t="shared" si="1967"/>
        <v>0.36953543838987657</v>
      </c>
      <c r="Y2272" s="96">
        <f t="shared" si="1968"/>
        <v>739.07087677975312</v>
      </c>
      <c r="Z2272" s="96">
        <f t="shared" si="1969"/>
        <v>369.53543838987656</v>
      </c>
      <c r="AA2272" s="96">
        <f t="shared" si="1970"/>
        <v>0.36953543838987657</v>
      </c>
      <c r="AB2272" s="90"/>
      <c r="AC2272" s="94">
        <f t="shared" si="1971"/>
        <v>2.2703230176177843E-3</v>
      </c>
      <c r="AD2272" s="97">
        <f t="shared" si="1972"/>
        <v>4.5406460352355689</v>
      </c>
      <c r="AE2272" s="97">
        <f t="shared" si="1973"/>
        <v>2.2703230176177844</v>
      </c>
      <c r="AF2272" s="97">
        <f t="shared" si="1974"/>
        <v>2.2703230176177843E-3</v>
      </c>
      <c r="AG2272" s="90"/>
      <c r="AH2272" s="95">
        <f t="shared" si="1975"/>
        <v>0.11865119489335368</v>
      </c>
      <c r="AI2272" s="95">
        <f t="shared" si="1976"/>
        <v>237.30238978670738</v>
      </c>
      <c r="AJ2272" s="95">
        <f t="shared" si="1977"/>
        <v>118.65119489335369</v>
      </c>
      <c r="AK2272" s="95">
        <f t="shared" si="1978"/>
        <v>0.11865119489335368</v>
      </c>
    </row>
    <row r="2273" spans="9:37" x14ac:dyDescent="0.25">
      <c r="I2273" s="90"/>
      <c r="J2273" s="94">
        <f t="shared" si="1963"/>
        <v>2.0238093599573067E-2</v>
      </c>
      <c r="K2273" s="94">
        <f t="shared" si="1958"/>
        <v>4.6422819607880861E-3</v>
      </c>
      <c r="L2273" s="94">
        <f t="shared" si="1964"/>
        <v>0.97511962443963884</v>
      </c>
      <c r="M2273" s="98"/>
      <c r="N2273" s="91"/>
      <c r="O2273" s="95">
        <f t="shared" si="1965"/>
        <v>4.0958043254508031E-4</v>
      </c>
      <c r="P2273" s="95">
        <f t="shared" si="1959"/>
        <v>2.1550781803458477E-5</v>
      </c>
      <c r="Q2273" s="95">
        <f t="shared" si="1960"/>
        <v>0.95085828196730227</v>
      </c>
      <c r="R2273" s="90"/>
      <c r="S2273" s="90"/>
      <c r="T2273" s="93">
        <f t="shared" si="1966"/>
        <v>500</v>
      </c>
      <c r="U2273" s="93">
        <f t="shared" si="1961"/>
        <v>2000</v>
      </c>
      <c r="V2273" s="93">
        <f t="shared" si="1962"/>
        <v>1</v>
      </c>
      <c r="W2273" s="90"/>
      <c r="X2273" s="95">
        <f t="shared" si="1967"/>
        <v>4.0958043254508031E-4</v>
      </c>
      <c r="Y2273" s="96">
        <f t="shared" si="1968"/>
        <v>0.20479021627254015</v>
      </c>
      <c r="Z2273" s="96">
        <f t="shared" si="1969"/>
        <v>0.81916086509016062</v>
      </c>
      <c r="AA2273" s="96">
        <f t="shared" si="1970"/>
        <v>4.0958043254508031E-4</v>
      </c>
      <c r="AB2273" s="90"/>
      <c r="AC2273" s="94">
        <f t="shared" si="1971"/>
        <v>2.1550781803458477E-5</v>
      </c>
      <c r="AD2273" s="97">
        <f t="shared" si="1972"/>
        <v>1.0775390901729239E-2</v>
      </c>
      <c r="AE2273" s="97">
        <f t="shared" si="1973"/>
        <v>4.3101563606916957E-2</v>
      </c>
      <c r="AF2273" s="97">
        <f t="shared" si="1974"/>
        <v>2.1550781803458477E-5</v>
      </c>
      <c r="AG2273" s="90"/>
      <c r="AH2273" s="95">
        <f t="shared" si="1975"/>
        <v>0.95085828196730227</v>
      </c>
      <c r="AI2273" s="95">
        <f t="shared" si="1976"/>
        <v>475.42914098365111</v>
      </c>
      <c r="AJ2273" s="95">
        <f t="shared" si="1977"/>
        <v>1901.7165639346044</v>
      </c>
      <c r="AK2273" s="95">
        <f t="shared" si="1978"/>
        <v>0.95085828196730227</v>
      </c>
    </row>
    <row r="2274" spans="9:37" x14ac:dyDescent="0.25">
      <c r="I2274" s="90"/>
      <c r="J2274" s="94">
        <f t="shared" si="1963"/>
        <v>2.2213845298867895E-2</v>
      </c>
      <c r="K2274" s="94">
        <f t="shared" si="1958"/>
        <v>0.96888778553124921</v>
      </c>
      <c r="L2274" s="94">
        <f t="shared" si="1964"/>
        <v>8.8983691698828922E-3</v>
      </c>
      <c r="M2274" s="98"/>
      <c r="N2274" s="91"/>
      <c r="O2274" s="95">
        <f t="shared" si="1965"/>
        <v>4.934549229620353E-4</v>
      </c>
      <c r="P2274" s="95">
        <f t="shared" si="1959"/>
        <v>0.93874354095164803</v>
      </c>
      <c r="Q2274" s="95">
        <f t="shared" si="1960"/>
        <v>7.9180973883522353E-5</v>
      </c>
      <c r="R2274" s="90"/>
      <c r="S2274" s="90"/>
      <c r="T2274" s="93">
        <f t="shared" si="1966"/>
        <v>8000</v>
      </c>
      <c r="U2274" s="93">
        <f t="shared" si="1961"/>
        <v>2000</v>
      </c>
      <c r="V2274" s="93">
        <f t="shared" si="1962"/>
        <v>1</v>
      </c>
      <c r="W2274" s="90"/>
      <c r="X2274" s="95">
        <f t="shared" si="1967"/>
        <v>4.934549229620353E-4</v>
      </c>
      <c r="Y2274" s="96">
        <f t="shared" si="1968"/>
        <v>3.9476393836962824</v>
      </c>
      <c r="Z2274" s="96">
        <f t="shared" si="1969"/>
        <v>0.98690984592407061</v>
      </c>
      <c r="AA2274" s="96">
        <f t="shared" si="1970"/>
        <v>4.934549229620353E-4</v>
      </c>
      <c r="AB2274" s="90"/>
      <c r="AC2274" s="94">
        <f t="shared" si="1971"/>
        <v>0.93874354095164803</v>
      </c>
      <c r="AD2274" s="97">
        <f t="shared" si="1972"/>
        <v>7509.9483276131841</v>
      </c>
      <c r="AE2274" s="97">
        <f t="shared" si="1973"/>
        <v>1877.487081903296</v>
      </c>
      <c r="AF2274" s="97">
        <f t="shared" si="1974"/>
        <v>0.93874354095164803</v>
      </c>
      <c r="AG2274" s="90"/>
      <c r="AH2274" s="95">
        <f t="shared" si="1975"/>
        <v>7.9180973883522353E-5</v>
      </c>
      <c r="AI2274" s="95">
        <f t="shared" si="1976"/>
        <v>0.63344779106817883</v>
      </c>
      <c r="AJ2274" s="95">
        <f t="shared" si="1977"/>
        <v>0.15836194776704471</v>
      </c>
      <c r="AK2274" s="95">
        <f t="shared" si="1978"/>
        <v>7.9180973883522353E-5</v>
      </c>
    </row>
    <row r="2275" spans="9:37" x14ac:dyDescent="0.25">
      <c r="I2275" s="90"/>
      <c r="J2275" s="94">
        <f t="shared" si="1963"/>
        <v>0.61240326758424846</v>
      </c>
      <c r="K2275" s="94">
        <f t="shared" si="1958"/>
        <v>0.10990184060518254</v>
      </c>
      <c r="L2275" s="94">
        <f t="shared" si="1964"/>
        <v>0.277694891810569</v>
      </c>
      <c r="M2275" s="98"/>
      <c r="N2275" s="91"/>
      <c r="O2275" s="95">
        <f t="shared" si="1965"/>
        <v>0.37503776214786461</v>
      </c>
      <c r="P2275" s="95">
        <f t="shared" si="1959"/>
        <v>1.2078414568406951E-2</v>
      </c>
      <c r="Q2275" s="95">
        <f t="shared" si="1960"/>
        <v>7.7114452937683625E-2</v>
      </c>
      <c r="R2275" s="90"/>
      <c r="S2275" s="90"/>
      <c r="T2275" s="93">
        <f t="shared" si="1966"/>
        <v>3000</v>
      </c>
      <c r="U2275" s="93">
        <f t="shared" si="1961"/>
        <v>2000</v>
      </c>
      <c r="V2275" s="93">
        <f t="shared" si="1962"/>
        <v>2</v>
      </c>
      <c r="W2275" s="90"/>
      <c r="X2275" s="95">
        <f t="shared" si="1967"/>
        <v>0.37503776214786461</v>
      </c>
      <c r="Y2275" s="96">
        <f t="shared" si="1968"/>
        <v>1125.1132864435938</v>
      </c>
      <c r="Z2275" s="96">
        <f t="shared" si="1969"/>
        <v>750.07552429572922</v>
      </c>
      <c r="AA2275" s="96">
        <f t="shared" si="1970"/>
        <v>0.75007552429572921</v>
      </c>
      <c r="AB2275" s="90"/>
      <c r="AC2275" s="94">
        <f t="shared" si="1971"/>
        <v>1.2078414568406951E-2</v>
      </c>
      <c r="AD2275" s="97">
        <f t="shared" si="1972"/>
        <v>36.235243705220853</v>
      </c>
      <c r="AE2275" s="97">
        <f t="shared" si="1973"/>
        <v>24.156829136813901</v>
      </c>
      <c r="AF2275" s="97">
        <f t="shared" si="1974"/>
        <v>2.4156829136813902E-2</v>
      </c>
      <c r="AG2275" s="90"/>
      <c r="AH2275" s="95">
        <f t="shared" si="1975"/>
        <v>7.7114452937683625E-2</v>
      </c>
      <c r="AI2275" s="95">
        <f t="shared" si="1976"/>
        <v>231.34335881305088</v>
      </c>
      <c r="AJ2275" s="95">
        <f t="shared" si="1977"/>
        <v>154.22890587536725</v>
      </c>
      <c r="AK2275" s="95">
        <f t="shared" si="1978"/>
        <v>0.15422890587536725</v>
      </c>
    </row>
    <row r="2276" spans="9:37" x14ac:dyDescent="0.25">
      <c r="I2276" s="90"/>
      <c r="J2276" s="94">
        <f t="shared" si="1963"/>
        <v>2.5604580322602911E-2</v>
      </c>
      <c r="K2276" s="94">
        <f t="shared" si="1958"/>
        <v>0.96298987186349461</v>
      </c>
      <c r="L2276" s="94">
        <f t="shared" si="1964"/>
        <v>1.140554781390256E-2</v>
      </c>
      <c r="M2276" s="98"/>
      <c r="N2276" s="91"/>
      <c r="O2276" s="95">
        <f t="shared" si="1965"/>
        <v>6.5559453349662417E-4</v>
      </c>
      <c r="P2276" s="95">
        <f t="shared" si="1959"/>
        <v>0.92734949331166971</v>
      </c>
      <c r="Q2276" s="95">
        <f t="shared" si="1960"/>
        <v>1.3008652093521748E-4</v>
      </c>
      <c r="R2276" s="90"/>
      <c r="S2276" s="90"/>
      <c r="T2276" s="93">
        <f t="shared" si="1966"/>
        <v>7000</v>
      </c>
      <c r="U2276" s="93">
        <f t="shared" si="1961"/>
        <v>3000</v>
      </c>
      <c r="V2276" s="93">
        <f t="shared" si="1962"/>
        <v>1</v>
      </c>
      <c r="W2276" s="90"/>
      <c r="X2276" s="95">
        <f t="shared" si="1967"/>
        <v>6.5559453349662417E-4</v>
      </c>
      <c r="Y2276" s="96">
        <f t="shared" si="1968"/>
        <v>4.5891617344763693</v>
      </c>
      <c r="Z2276" s="96">
        <f t="shared" si="1969"/>
        <v>1.9667836004898724</v>
      </c>
      <c r="AA2276" s="96">
        <f t="shared" si="1970"/>
        <v>6.5559453349662417E-4</v>
      </c>
      <c r="AB2276" s="90"/>
      <c r="AC2276" s="94">
        <f t="shared" si="1971"/>
        <v>0.92734949331166971</v>
      </c>
      <c r="AD2276" s="97">
        <f t="shared" si="1972"/>
        <v>6491.4464531816884</v>
      </c>
      <c r="AE2276" s="97">
        <f t="shared" si="1973"/>
        <v>2782.0484799350093</v>
      </c>
      <c r="AF2276" s="97">
        <f t="shared" si="1974"/>
        <v>0.92734949331166971</v>
      </c>
      <c r="AG2276" s="90"/>
      <c r="AH2276" s="95">
        <f t="shared" si="1975"/>
        <v>1.3008652093521748E-4</v>
      </c>
      <c r="AI2276" s="95">
        <f t="shared" si="1976"/>
        <v>0.91060564654652232</v>
      </c>
      <c r="AJ2276" s="95">
        <f t="shared" si="1977"/>
        <v>0.39025956280565244</v>
      </c>
      <c r="AK2276" s="95">
        <f t="shared" si="1978"/>
        <v>1.3008652093521748E-4</v>
      </c>
    </row>
    <row r="2277" spans="9:37" x14ac:dyDescent="0.25">
      <c r="I2277" s="90"/>
      <c r="J2277" s="94">
        <f t="shared" si="1963"/>
        <v>5.430315778854506E-2</v>
      </c>
      <c r="K2277" s="94">
        <f t="shared" si="1958"/>
        <v>0.92649685559581496</v>
      </c>
      <c r="L2277" s="94">
        <f t="shared" si="1964"/>
        <v>1.919998661563993E-2</v>
      </c>
      <c r="M2277" s="98"/>
      <c r="N2277" s="91"/>
      <c r="O2277" s="95">
        <f t="shared" si="1965"/>
        <v>2.9488329458076221E-3</v>
      </c>
      <c r="P2277" s="95">
        <f t="shared" si="1959"/>
        <v>0.85839642342893241</v>
      </c>
      <c r="Q2277" s="95">
        <f t="shared" si="1960"/>
        <v>3.6863948604075244E-4</v>
      </c>
      <c r="R2277" s="90"/>
      <c r="S2277" s="90"/>
      <c r="T2277" s="93">
        <f t="shared" si="1966"/>
        <v>7000</v>
      </c>
      <c r="U2277" s="93">
        <f t="shared" si="1961"/>
        <v>2000</v>
      </c>
      <c r="V2277" s="93">
        <f t="shared" si="1962"/>
        <v>1</v>
      </c>
      <c r="W2277" s="90"/>
      <c r="X2277" s="95">
        <f t="shared" si="1967"/>
        <v>2.9488329458076221E-3</v>
      </c>
      <c r="Y2277" s="96">
        <f t="shared" si="1968"/>
        <v>20.641830620653355</v>
      </c>
      <c r="Z2277" s="96">
        <f t="shared" si="1969"/>
        <v>5.8976658916152438</v>
      </c>
      <c r="AA2277" s="96">
        <f t="shared" si="1970"/>
        <v>2.9488329458076221E-3</v>
      </c>
      <c r="AB2277" s="90"/>
      <c r="AC2277" s="94">
        <f t="shared" si="1971"/>
        <v>0.85839642342893241</v>
      </c>
      <c r="AD2277" s="97">
        <f t="shared" si="1972"/>
        <v>6008.7749640025268</v>
      </c>
      <c r="AE2277" s="97">
        <f t="shared" si="1973"/>
        <v>1716.7928468578648</v>
      </c>
      <c r="AF2277" s="97">
        <f t="shared" si="1974"/>
        <v>0.85839642342893241</v>
      </c>
      <c r="AG2277" s="90"/>
      <c r="AH2277" s="95">
        <f t="shared" si="1975"/>
        <v>3.6863948604075244E-4</v>
      </c>
      <c r="AI2277" s="95">
        <f t="shared" si="1976"/>
        <v>2.5804764022852669</v>
      </c>
      <c r="AJ2277" s="95">
        <f t="shared" si="1977"/>
        <v>0.73727897208150484</v>
      </c>
      <c r="AK2277" s="95">
        <f t="shared" si="1978"/>
        <v>3.6863948604075244E-4</v>
      </c>
    </row>
    <row r="2278" spans="9:37" x14ac:dyDescent="0.25">
      <c r="I2278" s="90"/>
      <c r="J2278" s="94">
        <f t="shared" si="1963"/>
        <v>0.10101714414535283</v>
      </c>
      <c r="K2278" s="94">
        <f t="shared" si="1958"/>
        <v>0.85023052911009223</v>
      </c>
      <c r="L2278" s="94">
        <f t="shared" si="1964"/>
        <v>4.8752326744554986E-2</v>
      </c>
      <c r="M2278" s="98"/>
      <c r="N2278" s="91"/>
      <c r="O2278" s="95">
        <f t="shared" si="1965"/>
        <v>1.0204463411282991E-2</v>
      </c>
      <c r="P2278" s="95">
        <f t="shared" si="1959"/>
        <v>0.72289195263082739</v>
      </c>
      <c r="Q2278" s="95">
        <f t="shared" si="1960"/>
        <v>2.3767893630078515E-3</v>
      </c>
      <c r="R2278" s="90"/>
      <c r="S2278" s="90"/>
      <c r="T2278" s="93">
        <f t="shared" si="1966"/>
        <v>10000</v>
      </c>
      <c r="U2278" s="93">
        <f t="shared" si="1961"/>
        <v>2000</v>
      </c>
      <c r="V2278" s="93">
        <f t="shared" si="1962"/>
        <v>1</v>
      </c>
      <c r="W2278" s="90"/>
      <c r="X2278" s="95">
        <f t="shared" si="1967"/>
        <v>1.0204463411282991E-2</v>
      </c>
      <c r="Y2278" s="96">
        <f t="shared" si="1968"/>
        <v>102.04463411282991</v>
      </c>
      <c r="Z2278" s="96">
        <f t="shared" si="1969"/>
        <v>20.408926822565981</v>
      </c>
      <c r="AA2278" s="96">
        <f t="shared" si="1970"/>
        <v>1.0204463411282991E-2</v>
      </c>
      <c r="AB2278" s="90"/>
      <c r="AC2278" s="94">
        <f t="shared" si="1971"/>
        <v>0.72289195263082739</v>
      </c>
      <c r="AD2278" s="97">
        <f t="shared" si="1972"/>
        <v>7228.9195263082738</v>
      </c>
      <c r="AE2278" s="97">
        <f t="shared" si="1973"/>
        <v>1445.7839052616548</v>
      </c>
      <c r="AF2278" s="97">
        <f t="shared" si="1974"/>
        <v>0.72289195263082739</v>
      </c>
      <c r="AG2278" s="90"/>
      <c r="AH2278" s="95">
        <f t="shared" si="1975"/>
        <v>2.3767893630078515E-3</v>
      </c>
      <c r="AI2278" s="95">
        <f t="shared" si="1976"/>
        <v>23.767893630078515</v>
      </c>
      <c r="AJ2278" s="95">
        <f>(AH2278*U2278)</f>
        <v>4.7535787260157027</v>
      </c>
      <c r="AK2278" s="95">
        <f t="shared" si="1978"/>
        <v>2.3767893630078515E-3</v>
      </c>
    </row>
    <row r="2279" spans="9:37" x14ac:dyDescent="0.25">
      <c r="I2279" s="90"/>
      <c r="J2279" s="98"/>
      <c r="K2279" s="90"/>
      <c r="L2279" s="90"/>
      <c r="M2279" s="90"/>
      <c r="N2279" s="112" t="s">
        <v>55</v>
      </c>
      <c r="O2279" s="105">
        <f>SUM(O2269:O2278)</f>
        <v>1.1933772838514116</v>
      </c>
      <c r="P2279" s="105">
        <f t="shared" ref="P2279:Q2279" si="1979">SUM(P2269:P2278)</f>
        <v>4.4250199312053144</v>
      </c>
      <c r="Q2279" s="105">
        <f t="shared" si="1979"/>
        <v>1.2302419263572351</v>
      </c>
      <c r="R2279" s="90"/>
      <c r="S2279" s="90"/>
      <c r="T2279" s="90"/>
      <c r="U2279" s="90"/>
      <c r="V2279" s="90"/>
      <c r="W2279" s="90"/>
      <c r="X2279" s="133" t="s">
        <v>55</v>
      </c>
      <c r="Y2279" s="104">
        <f>SUM(Y2269:Y2278)</f>
        <v>3991.7106031174703</v>
      </c>
      <c r="Z2279" s="104">
        <f t="shared" ref="Z2279" si="1980">SUM(Z2269:Z2278)</f>
        <v>2247.8399634838051</v>
      </c>
      <c r="AA2279" s="104">
        <f>SUM(AA2269:AA2278)</f>
        <v>1.5684150459992761</v>
      </c>
      <c r="AB2279" s="99"/>
      <c r="AC2279" s="133" t="s">
        <v>55</v>
      </c>
      <c r="AD2279" s="104">
        <f>SUM(AD2269:AD2278)</f>
        <v>34133.470831478262</v>
      </c>
      <c r="AE2279" s="104">
        <f t="shared" ref="AE2279:AF2279" si="1981">SUM(AE2269:AE2278)</f>
        <v>11996.680477943137</v>
      </c>
      <c r="AF2279" s="104">
        <f t="shared" si="1981"/>
        <v>4.4370983457737214</v>
      </c>
      <c r="AG2279" s="99"/>
      <c r="AH2279" s="133" t="s">
        <v>55</v>
      </c>
      <c r="AI2279" s="105">
        <f>SUM(AI2269:AI2278)</f>
        <v>1325.6206566771939</v>
      </c>
      <c r="AJ2279" s="105">
        <f t="shared" ref="AJ2279:AK2279" si="1982">SUM(AJ2269:AJ2278)</f>
        <v>2414.1251524706563</v>
      </c>
      <c r="AK2279" s="105">
        <f t="shared" si="1982"/>
        <v>1.3073563792949185</v>
      </c>
    </row>
    <row r="2283" spans="9:37" x14ac:dyDescent="0.25">
      <c r="I2283" s="113" t="s">
        <v>253</v>
      </c>
      <c r="J2283" s="107"/>
      <c r="K2283" s="107"/>
      <c r="L2283" s="107"/>
      <c r="M2283" s="107"/>
      <c r="N2283" s="107"/>
      <c r="O2283" s="107"/>
      <c r="P2283" s="107"/>
      <c r="Q2283" s="107"/>
    </row>
    <row r="2284" spans="9:37" x14ac:dyDescent="0.25">
      <c r="I2284" s="113" t="s">
        <v>294</v>
      </c>
      <c r="J2284" s="107"/>
      <c r="K2284" s="107"/>
      <c r="L2284" s="166" t="s">
        <v>69</v>
      </c>
      <c r="M2284" s="166"/>
      <c r="N2284" s="166"/>
      <c r="O2284" s="107"/>
      <c r="P2284" s="107"/>
      <c r="Q2284" s="107"/>
    </row>
    <row r="2285" spans="9:37" x14ac:dyDescent="0.25">
      <c r="I2285" s="107"/>
      <c r="J2285" s="107"/>
      <c r="K2285" s="107"/>
      <c r="L2285" s="107"/>
      <c r="M2285" s="107"/>
      <c r="N2285" s="107"/>
      <c r="O2285" s="107"/>
      <c r="P2285" s="107"/>
      <c r="Q2285" s="107"/>
    </row>
    <row r="2286" spans="9:37" x14ac:dyDescent="0.25">
      <c r="I2286" s="108"/>
      <c r="J2286" s="167" t="s">
        <v>68</v>
      </c>
      <c r="K2286" s="168"/>
      <c r="L2286" s="169"/>
      <c r="M2286" s="107"/>
      <c r="N2286" s="108"/>
      <c r="O2286" s="167" t="s">
        <v>72</v>
      </c>
      <c r="P2286" s="168"/>
      <c r="Q2286" s="169"/>
    </row>
    <row r="2287" spans="9:37" x14ac:dyDescent="0.25">
      <c r="I2287" s="108"/>
      <c r="J2287" s="108" t="s">
        <v>38</v>
      </c>
      <c r="K2287" s="108" t="s">
        <v>39</v>
      </c>
      <c r="L2287" s="108" t="s">
        <v>41</v>
      </c>
      <c r="M2287" s="107"/>
      <c r="N2287" s="170" t="s">
        <v>64</v>
      </c>
      <c r="O2287" s="170" t="s">
        <v>38</v>
      </c>
      <c r="P2287" s="170" t="s">
        <v>39</v>
      </c>
      <c r="Q2287" s="170" t="s">
        <v>41</v>
      </c>
    </row>
    <row r="2288" spans="9:37" x14ac:dyDescent="0.25">
      <c r="I2288" s="108" t="s">
        <v>64</v>
      </c>
      <c r="J2288" s="109">
        <f>(O2279)</f>
        <v>1.1933772838514116</v>
      </c>
      <c r="K2288" s="109">
        <f t="shared" ref="K2288" si="1983">(P2279)</f>
        <v>4.4250199312053144</v>
      </c>
      <c r="L2288" s="109">
        <f t="shared" ref="L2288" si="1984">(Q2279)</f>
        <v>1.2302419263572351</v>
      </c>
      <c r="M2288" s="107"/>
      <c r="N2288" s="171"/>
      <c r="O2288" s="171"/>
      <c r="P2288" s="171"/>
      <c r="Q2288" s="171"/>
    </row>
    <row r="2289" spans="9:32" x14ac:dyDescent="0.25">
      <c r="I2289" s="108" t="s">
        <v>65</v>
      </c>
      <c r="J2289" s="110">
        <f>(Y2279)</f>
        <v>3991.7106031174703</v>
      </c>
      <c r="K2289" s="110">
        <f>(AD2279)</f>
        <v>34133.470831478262</v>
      </c>
      <c r="L2289" s="110">
        <f>(AA2279)</f>
        <v>1.5684150459992761</v>
      </c>
      <c r="M2289" s="107"/>
      <c r="N2289" s="109">
        <f>(J2288)</f>
        <v>1.1933772838514116</v>
      </c>
      <c r="O2289" s="67">
        <f>(J2289/N2289)</f>
        <v>3344.8856930097904</v>
      </c>
      <c r="P2289" s="67">
        <f t="shared" ref="P2289" si="1985">(K2289/O2289)</f>
        <v>10.204674827247782</v>
      </c>
      <c r="Q2289" s="67">
        <f t="shared" ref="Q2289" si="1986">(L2289/P2289)</f>
        <v>0.15369573970269076</v>
      </c>
    </row>
    <row r="2290" spans="9:32" x14ac:dyDescent="0.25">
      <c r="I2290" s="108" t="s">
        <v>66</v>
      </c>
      <c r="J2290" s="110">
        <f>(Z2279)</f>
        <v>2247.8399634838051</v>
      </c>
      <c r="K2290" s="110">
        <f>(AE2279)</f>
        <v>11996.680477943137</v>
      </c>
      <c r="L2290" s="109">
        <f>(AJ2279)</f>
        <v>2414.1251524706563</v>
      </c>
      <c r="M2290" s="107"/>
      <c r="N2290" s="109">
        <f>(K2288)</f>
        <v>4.4250199312053144</v>
      </c>
      <c r="O2290" s="67">
        <f>(K2289/N2290)</f>
        <v>7713.7439745227939</v>
      </c>
      <c r="P2290" s="68">
        <f>(K2290/N2290)</f>
        <v>2711.1020208840973</v>
      </c>
      <c r="Q2290" s="68">
        <f>(K2291/N2290)</f>
        <v>1.0027295729185828</v>
      </c>
    </row>
    <row r="2291" spans="9:32" x14ac:dyDescent="0.25">
      <c r="I2291" s="108" t="s">
        <v>67</v>
      </c>
      <c r="J2291" s="110">
        <f>(AA2279)</f>
        <v>1.5684150459992761</v>
      </c>
      <c r="K2291" s="110">
        <f>(AF2279)</f>
        <v>4.4370983457737214</v>
      </c>
      <c r="L2291" s="109">
        <f>(AK2279)</f>
        <v>1.3073563792949185</v>
      </c>
      <c r="M2291" s="107"/>
      <c r="N2291" s="109">
        <f>(L2288)</f>
        <v>1.2302419263572351</v>
      </c>
      <c r="O2291" s="67">
        <f>(L2289/N2291)</f>
        <v>1.2748834293457847</v>
      </c>
      <c r="P2291" s="68">
        <f>(L2290/N2291)</f>
        <v>1962.3174115183324</v>
      </c>
      <c r="Q2291" s="68">
        <f>(L2291/N2291)</f>
        <v>1.0626823483134089</v>
      </c>
    </row>
    <row r="2292" spans="9:32" x14ac:dyDescent="0.25">
      <c r="I2292" s="111"/>
      <c r="J2292" s="111"/>
      <c r="K2292" s="111"/>
      <c r="L2292" s="111"/>
      <c r="M2292" s="107"/>
      <c r="N2292" s="107"/>
      <c r="O2292" s="107"/>
      <c r="P2292" s="107"/>
      <c r="Q2292" s="107"/>
    </row>
    <row r="2296" spans="9:32" x14ac:dyDescent="0.25">
      <c r="I2296" s="114" t="s">
        <v>254</v>
      </c>
    </row>
    <row r="2297" spans="9:32" x14ac:dyDescent="0.25">
      <c r="I2297" s="114" t="s">
        <v>294</v>
      </c>
      <c r="J2297" s="152" t="s">
        <v>47</v>
      </c>
      <c r="K2297" s="153"/>
      <c r="L2297" s="154"/>
      <c r="M2297" s="43"/>
      <c r="N2297" s="43"/>
      <c r="O2297" s="152" t="s">
        <v>72</v>
      </c>
      <c r="P2297" s="153"/>
      <c r="Q2297" s="154"/>
      <c r="R2297" s="43"/>
      <c r="S2297" s="43"/>
      <c r="T2297" s="152" t="s">
        <v>73</v>
      </c>
      <c r="U2297" s="153"/>
      <c r="V2297" s="154"/>
      <c r="W2297" s="43"/>
      <c r="X2297" s="43"/>
      <c r="Y2297" s="152" t="s">
        <v>74</v>
      </c>
      <c r="Z2297" s="153"/>
      <c r="AA2297" s="154"/>
      <c r="AB2297" s="55"/>
      <c r="AC2297" s="43"/>
      <c r="AD2297" s="152" t="s">
        <v>80</v>
      </c>
      <c r="AE2297" s="154"/>
      <c r="AF2297" s="59"/>
    </row>
    <row r="2298" spans="9:32" ht="15.75" thickBot="1" x14ac:dyDescent="0.3">
      <c r="I2298" s="43"/>
      <c r="J2298" s="44" t="s">
        <v>48</v>
      </c>
      <c r="K2298" s="44" t="s">
        <v>49</v>
      </c>
      <c r="L2298" s="44" t="s">
        <v>50</v>
      </c>
      <c r="M2298" s="43"/>
      <c r="N2298" s="43"/>
      <c r="O2298" s="43"/>
      <c r="P2298" s="43"/>
      <c r="Q2298" s="43"/>
      <c r="R2298" s="43"/>
      <c r="S2298" s="43"/>
      <c r="T2298" s="44" t="s">
        <v>38</v>
      </c>
      <c r="U2298" s="44" t="s">
        <v>39</v>
      </c>
      <c r="V2298" s="44" t="s">
        <v>41</v>
      </c>
      <c r="W2298" s="43"/>
      <c r="X2298" s="43"/>
      <c r="Y2298" s="134" t="s">
        <v>75</v>
      </c>
      <c r="Z2298" s="134" t="s">
        <v>76</v>
      </c>
      <c r="AA2298" s="134" t="s">
        <v>77</v>
      </c>
      <c r="AB2298" s="61" t="s">
        <v>55</v>
      </c>
      <c r="AC2298" s="43"/>
      <c r="AD2298" s="134" t="s">
        <v>295</v>
      </c>
      <c r="AE2298" s="58">
        <f>(AE2227)</f>
        <v>94283974.238674939</v>
      </c>
      <c r="AF2298" s="42"/>
    </row>
    <row r="2299" spans="9:32" ht="16.5" thickTop="1" thickBot="1" x14ac:dyDescent="0.3">
      <c r="I2299" s="43"/>
      <c r="J2299" s="100">
        <f>(J2177)</f>
        <v>8000</v>
      </c>
      <c r="K2299" s="100">
        <f t="shared" ref="K2299:L2299" si="1987">(K2177)</f>
        <v>5000</v>
      </c>
      <c r="L2299" s="100">
        <f t="shared" si="1987"/>
        <v>1</v>
      </c>
      <c r="M2299" s="43"/>
      <c r="N2299" s="134" t="s">
        <v>75</v>
      </c>
      <c r="O2299" s="101">
        <f>(O2289)</f>
        <v>3344.8856930097904</v>
      </c>
      <c r="P2299" s="101">
        <f t="shared" ref="P2299:Q2299" si="1988">(P2289)</f>
        <v>10.204674827247782</v>
      </c>
      <c r="Q2299" s="101">
        <f t="shared" si="1988"/>
        <v>0.15369573970269076</v>
      </c>
      <c r="R2299" s="43"/>
      <c r="S2299" s="43"/>
      <c r="T2299" s="62">
        <f>(O2269)</f>
        <v>9.2671396876127608E-3</v>
      </c>
      <c r="U2299" s="62">
        <f t="shared" ref="U2299:U2308" si="1989">(P2269)</f>
        <v>0.70980252965127366</v>
      </c>
      <c r="V2299" s="62">
        <f t="shared" ref="V2299:V2308" si="1990">(Q2269)</f>
        <v>3.7498751128784455E-3</v>
      </c>
      <c r="W2299" s="43"/>
      <c r="X2299" s="43"/>
      <c r="Y2299" s="74">
        <f>((J2299 - O2299)^2 + (K2299 - P2299)^2 + (L2299 - Q2299)^2) * T2299</f>
        <v>431553.52615672356</v>
      </c>
      <c r="Z2299" s="74">
        <f>((J2299 -O2300)^2 + (K2299 - P2300)^2 + (L2299 - Q2300)^2) * U2299</f>
        <v>3776856.7553318418</v>
      </c>
      <c r="AA2299" s="75">
        <f>((J2299 -O2301)^2 + (K2299 - P2301)^2 + (L2299 - Q2301)^2) * V2299</f>
        <v>274517.55363395036</v>
      </c>
      <c r="AB2299" s="76">
        <f>SUM(Y2299:AA2299)</f>
        <v>4482927.8351225164</v>
      </c>
      <c r="AC2299" s="43"/>
      <c r="AD2299" s="134" t="s">
        <v>297</v>
      </c>
      <c r="AE2299" s="102">
        <f>(AB2309)</f>
        <v>94283977.581124663</v>
      </c>
      <c r="AF2299" s="42"/>
    </row>
    <row r="2300" spans="9:32" ht="16.5" thickTop="1" thickBot="1" x14ac:dyDescent="0.3">
      <c r="I2300" s="43"/>
      <c r="J2300" s="100">
        <f t="shared" ref="J2300:L2300" si="1991">(J2178)</f>
        <v>4000</v>
      </c>
      <c r="K2300" s="100">
        <f t="shared" si="1991"/>
        <v>3000</v>
      </c>
      <c r="L2300" s="100">
        <f t="shared" si="1991"/>
        <v>1</v>
      </c>
      <c r="M2300" s="43"/>
      <c r="N2300" s="134" t="s">
        <v>76</v>
      </c>
      <c r="O2300" s="101">
        <f t="shared" ref="O2300:P2300" si="1992">(O2290)</f>
        <v>7713.7439745227939</v>
      </c>
      <c r="P2300" s="101">
        <f t="shared" si="1992"/>
        <v>2711.1020208840973</v>
      </c>
      <c r="Q2300" s="101">
        <f>(Q2290)</f>
        <v>1.0027295729185828</v>
      </c>
      <c r="R2300" s="43"/>
      <c r="S2300" s="43"/>
      <c r="T2300" s="62">
        <f t="shared" ref="T2300:T2308" si="1993">(O2270)</f>
        <v>0.20216382057452317</v>
      </c>
      <c r="U2300" s="62">
        <f t="shared" si="1989"/>
        <v>9.215385628463571E-2</v>
      </c>
      <c r="V2300" s="62">
        <f t="shared" si="1990"/>
        <v>6.0912782789969665E-2</v>
      </c>
      <c r="W2300" s="43"/>
      <c r="X2300" s="43"/>
      <c r="Y2300" s="74">
        <f>((J2300-O2299)^2 + (K2300-P2299)^2 + (L2300-Q2299)^2) * T2300</f>
        <v>1893881.0942799337</v>
      </c>
      <c r="Z2300" s="74">
        <f>((J2300 -O2300)^2 + (K2300 - P2300)^2 + (L2300 - Q2300)^2) * U2300</f>
        <v>1278667.595035821</v>
      </c>
      <c r="AA2300" s="75">
        <f>((J2300 -O2301)^2 + (K2300 - P2301)^2 + (L2300 - Q2301)^2) * V2300</f>
        <v>1039573.350526515</v>
      </c>
      <c r="AB2300" s="76">
        <f t="shared" ref="AB2300:AB2308" si="1994">SUM(Y2300:AA2300)</f>
        <v>4212122.0398422703</v>
      </c>
      <c r="AC2300" s="43"/>
      <c r="AD2300" s="134" t="s">
        <v>298</v>
      </c>
      <c r="AE2300" s="124">
        <f>(AE2298-AE2299)</f>
        <v>-3.3424497246742249</v>
      </c>
      <c r="AF2300" s="42"/>
    </row>
    <row r="2301" spans="9:32" ht="16.5" thickTop="1" thickBot="1" x14ac:dyDescent="0.3">
      <c r="I2301" s="43"/>
      <c r="J2301" s="100">
        <f t="shared" ref="J2301:L2301" si="1995">(J2179)</f>
        <v>5000</v>
      </c>
      <c r="K2301" s="100">
        <f t="shared" si="1995"/>
        <v>2000</v>
      </c>
      <c r="L2301" s="100">
        <f t="shared" si="1995"/>
        <v>1</v>
      </c>
      <c r="M2301" s="43"/>
      <c r="N2301" s="134" t="s">
        <v>77</v>
      </c>
      <c r="O2301" s="101">
        <f t="shared" ref="O2301:Q2301" si="1996">(O2291)</f>
        <v>1.2748834293457847</v>
      </c>
      <c r="P2301" s="101">
        <f t="shared" si="1996"/>
        <v>1962.3174115183324</v>
      </c>
      <c r="Q2301" s="101">
        <f t="shared" si="1996"/>
        <v>1.0626823483134089</v>
      </c>
      <c r="R2301" s="43"/>
      <c r="S2301" s="43"/>
      <c r="T2301" s="62">
        <f t="shared" si="1993"/>
        <v>0.22266119680543991</v>
      </c>
      <c r="U2301" s="62">
        <f t="shared" si="1989"/>
        <v>0.16131184657849962</v>
      </c>
      <c r="V2301" s="62">
        <f t="shared" si="1990"/>
        <v>1.6000642312179954E-2</v>
      </c>
      <c r="W2301" s="43"/>
      <c r="X2301" s="43"/>
      <c r="Y2301" s="74">
        <f>((J2301 - O2299)^2 + (K2301 - P2299)^2 + (L2301 -Q2299)^2) * T2301</f>
        <v>1491538.2258883493</v>
      </c>
      <c r="Z2301" s="74">
        <f>((J2301 -O2300)^2 + (K2301 - P2300)^2 + (L2301 - Q2300)^2) * U2301</f>
        <v>1269535.918546848</v>
      </c>
      <c r="AA2301" s="75">
        <f>((J2301 -O2301)^2 + (K2301 - P2301)^2 + (L2301 - Q2301)^2) * V2301</f>
        <v>399834.81488789147</v>
      </c>
      <c r="AB2301" s="76">
        <f t="shared" si="1994"/>
        <v>3160908.9593230886</v>
      </c>
      <c r="AC2301" s="43"/>
      <c r="AD2301" s="43"/>
      <c r="AE2301" s="43"/>
      <c r="AF2301" s="43"/>
    </row>
    <row r="2302" spans="9:32" ht="16.5" thickTop="1" thickBot="1" x14ac:dyDescent="0.3">
      <c r="I2302" s="43"/>
      <c r="J2302" s="100">
        <f t="shared" ref="J2302:L2302" si="1997">(J2180)</f>
        <v>2000</v>
      </c>
      <c r="K2302" s="100">
        <f t="shared" si="1997"/>
        <v>1000</v>
      </c>
      <c r="L2302" s="100">
        <f t="shared" si="1997"/>
        <v>1</v>
      </c>
      <c r="M2302" s="43"/>
      <c r="N2302" s="43"/>
      <c r="O2302" s="55"/>
      <c r="P2302" s="55"/>
      <c r="Q2302" s="55"/>
      <c r="R2302" s="43"/>
      <c r="S2302" s="43"/>
      <c r="T2302" s="62">
        <f t="shared" si="1993"/>
        <v>0.36953543838987657</v>
      </c>
      <c r="U2302" s="62">
        <f t="shared" si="1989"/>
        <v>2.2703230176177843E-3</v>
      </c>
      <c r="V2302" s="62">
        <f t="shared" si="1990"/>
        <v>0.11865119489335368</v>
      </c>
      <c r="W2302" s="43"/>
      <c r="X2302" s="43"/>
      <c r="Y2302" s="74">
        <f>((J2302-O2299)^2 + (K2302-P2299)^2 + (L2302-Q2299)^2) * T2302</f>
        <v>1030417.4311675021</v>
      </c>
      <c r="Z2302" s="74">
        <f>((J2302 -O2300)^2 + (K2302 - P2300)^2 + (L2302 - Q2300)^2) * U2302</f>
        <v>80766.151822143365</v>
      </c>
      <c r="AA2302" s="75">
        <f>((J2302 -O2301)^2 + (K2302 - P2301)^2 + (L2302 - Q2301)^2) * V2302</f>
        <v>583877.41573511565</v>
      </c>
      <c r="AB2302" s="76">
        <f t="shared" si="1994"/>
        <v>1695060.998724761</v>
      </c>
      <c r="AC2302" s="43"/>
      <c r="AD2302" s="43"/>
      <c r="AE2302" s="43"/>
      <c r="AF2302" s="43"/>
    </row>
    <row r="2303" spans="9:32" ht="16.5" thickTop="1" thickBot="1" x14ac:dyDescent="0.3">
      <c r="I2303" s="43"/>
      <c r="J2303" s="100">
        <f t="shared" ref="J2303:L2303" si="1998">(J2181)</f>
        <v>500</v>
      </c>
      <c r="K2303" s="100">
        <f t="shared" si="1998"/>
        <v>2000</v>
      </c>
      <c r="L2303" s="100">
        <f t="shared" si="1998"/>
        <v>1</v>
      </c>
      <c r="M2303" s="43"/>
      <c r="N2303" s="43"/>
      <c r="O2303" s="55"/>
      <c r="P2303" s="55"/>
      <c r="Q2303" s="55"/>
      <c r="R2303" s="43"/>
      <c r="S2303" s="43"/>
      <c r="T2303" s="62">
        <f t="shared" si="1993"/>
        <v>4.0958043254508031E-4</v>
      </c>
      <c r="U2303" s="62">
        <f t="shared" si="1989"/>
        <v>2.1550781803458477E-5</v>
      </c>
      <c r="V2303" s="62">
        <f t="shared" si="1990"/>
        <v>0.95085828196730227</v>
      </c>
      <c r="W2303" s="43"/>
      <c r="X2303" s="43"/>
      <c r="Y2303" s="74">
        <f>((J2303 - O2299)^2 + (K2303 -P2299)^2 + (L2303 - Q2299)^2) * T2303</f>
        <v>4936.5340068273372</v>
      </c>
      <c r="Z2303" s="74">
        <f>((J2303 -O2300)^2 + (K2303 - P2300)^2 + (L2303 - Q2300)^2) * U2303</f>
        <v>1132.3592839130665</v>
      </c>
      <c r="AA2303" s="75">
        <f>((J2303 -O2301)^2 + (K2303 - P2301)^2 + (L2303 - Q2301)^AA2835) * V2303</f>
        <v>237855.0306811365</v>
      </c>
      <c r="AB2303" s="76">
        <f t="shared" si="1994"/>
        <v>243923.92397187691</v>
      </c>
      <c r="AC2303" s="43"/>
      <c r="AD2303" s="152" t="s">
        <v>84</v>
      </c>
      <c r="AE2303" s="153"/>
      <c r="AF2303" s="154"/>
    </row>
    <row r="2304" spans="9:32" ht="16.5" thickTop="1" thickBot="1" x14ac:dyDescent="0.3">
      <c r="I2304" s="43"/>
      <c r="J2304" s="100">
        <f t="shared" ref="J2304:L2304" si="1999">(J2182)</f>
        <v>8000</v>
      </c>
      <c r="K2304" s="100">
        <f t="shared" si="1999"/>
        <v>2000</v>
      </c>
      <c r="L2304" s="100">
        <f t="shared" si="1999"/>
        <v>1</v>
      </c>
      <c r="M2304" s="43"/>
      <c r="N2304" s="43"/>
      <c r="O2304" s="55"/>
      <c r="P2304" s="55"/>
      <c r="Q2304" s="55"/>
      <c r="R2304" s="43"/>
      <c r="S2304" s="43"/>
      <c r="T2304" s="62">
        <f t="shared" si="1993"/>
        <v>4.934549229620353E-4</v>
      </c>
      <c r="U2304" s="62">
        <f t="shared" si="1989"/>
        <v>0.93874354095164803</v>
      </c>
      <c r="V2304" s="62">
        <f t="shared" si="1990"/>
        <v>7.9180973883522353E-5</v>
      </c>
      <c r="W2304" s="43"/>
      <c r="X2304" s="43"/>
      <c r="Y2304" s="74">
        <f>((J2304-O2299)^2 + (K2304-P2299)^2 + (L2304-Q2299)^2) * T2304</f>
        <v>12646.941445538863</v>
      </c>
      <c r="Z2304" s="74">
        <f>((J2304 -O2300)^2 + (K2304 - P2300)^2 + (L2304 - Q2300)^2) * U2304</f>
        <v>551613.7743231816</v>
      </c>
      <c r="AA2304" s="75">
        <f>((J2304 -O2301)^2 + (K2304 - P2301)^2 + (L2304 - Q2301)^2) * V2304</f>
        <v>5066.0797485665344</v>
      </c>
      <c r="AB2304" s="76">
        <f t="shared" si="1994"/>
        <v>569326.79551728698</v>
      </c>
      <c r="AC2304" s="43"/>
      <c r="AD2304" s="152" t="s">
        <v>85</v>
      </c>
      <c r="AE2304" s="153"/>
      <c r="AF2304" s="154"/>
    </row>
    <row r="2305" spans="9:32" ht="16.5" thickTop="1" thickBot="1" x14ac:dyDescent="0.3">
      <c r="I2305" s="43"/>
      <c r="J2305" s="100">
        <f t="shared" ref="J2305:L2305" si="2000">(J2183)</f>
        <v>3000</v>
      </c>
      <c r="K2305" s="100">
        <f t="shared" si="2000"/>
        <v>2000</v>
      </c>
      <c r="L2305" s="100">
        <f t="shared" si="2000"/>
        <v>2</v>
      </c>
      <c r="M2305" s="43"/>
      <c r="N2305" s="43"/>
      <c r="O2305" s="55"/>
      <c r="P2305" s="55"/>
      <c r="Q2305" s="55"/>
      <c r="R2305" s="43"/>
      <c r="S2305" s="43"/>
      <c r="T2305" s="62">
        <f t="shared" si="1993"/>
        <v>0.37503776214786461</v>
      </c>
      <c r="U2305" s="62">
        <f t="shared" si="1989"/>
        <v>1.2078414568406951E-2</v>
      </c>
      <c r="V2305" s="62">
        <f t="shared" si="1990"/>
        <v>7.7114452937683625E-2</v>
      </c>
      <c r="W2305" s="43"/>
      <c r="X2305" s="43"/>
      <c r="Y2305" s="74">
        <f>((J2305 - O2299)^2 + (K2305 - P2299)^2 + (L2305 - Q2299)^2) * T2305</f>
        <v>1529492.1227231757</v>
      </c>
      <c r="Z2305" s="74">
        <f>((J2305 -O2300)^2 + (K2305 - P2300)^2 + (L2305 - Q2300)^2) * U2305</f>
        <v>274482.56696775375</v>
      </c>
      <c r="AA2305" s="75">
        <f>((J2305 -O2301)^2 + (K2305 - P2301)^2 + (L2305 - Q2301)^2) * V2305</f>
        <v>693549.89868228894</v>
      </c>
      <c r="AB2305" s="76">
        <f t="shared" si="1994"/>
        <v>2497524.5883732182</v>
      </c>
      <c r="AC2305" s="43"/>
      <c r="AD2305" s="43"/>
      <c r="AE2305" s="43"/>
      <c r="AF2305" s="43"/>
    </row>
    <row r="2306" spans="9:32" ht="16.5" thickTop="1" thickBot="1" x14ac:dyDescent="0.3">
      <c r="I2306" s="43"/>
      <c r="J2306" s="100">
        <f t="shared" ref="J2306:L2306" si="2001">(J2184)</f>
        <v>7000</v>
      </c>
      <c r="K2306" s="100">
        <f t="shared" si="2001"/>
        <v>3000</v>
      </c>
      <c r="L2306" s="100">
        <f t="shared" si="2001"/>
        <v>1</v>
      </c>
      <c r="M2306" s="43"/>
      <c r="N2306" s="43"/>
      <c r="O2306" s="55"/>
      <c r="P2306" s="55"/>
      <c r="Q2306" s="55"/>
      <c r="R2306" s="43"/>
      <c r="S2306" s="43"/>
      <c r="T2306" s="62">
        <f t="shared" si="1993"/>
        <v>6.5559453349662417E-4</v>
      </c>
      <c r="U2306" s="62">
        <f t="shared" si="1989"/>
        <v>0.92734949331166971</v>
      </c>
      <c r="V2306" s="62">
        <f t="shared" si="1990"/>
        <v>1.3008652093521748E-4</v>
      </c>
      <c r="W2306" s="43"/>
      <c r="X2306" s="43"/>
      <c r="Y2306" s="74">
        <f>((J2306-O2299)^2 + (K2306-P2299)^2 + (L2306-Q2299)^2) * T2306</f>
        <v>14618.930343198892</v>
      </c>
      <c r="Z2306" s="74">
        <f>((J2306 -O2300)^2 + (K2306 - P2300)^2 + (L2306 - Q2300)^2) * U2306</f>
        <v>549818.5627204167</v>
      </c>
      <c r="AA2306" s="75">
        <f>((J2306 -O2301)^2 + (K2306 - P2301)^2 + (L2306 - Q2301)^2) * V2306</f>
        <v>6511.9931402066386</v>
      </c>
      <c r="AB2306" s="76">
        <f t="shared" si="1994"/>
        <v>570949.48620382231</v>
      </c>
      <c r="AC2306" s="43"/>
      <c r="AD2306" s="43"/>
      <c r="AE2306" s="43"/>
      <c r="AF2306" s="43"/>
    </row>
    <row r="2307" spans="9:32" ht="16.5" thickTop="1" thickBot="1" x14ac:dyDescent="0.3">
      <c r="I2307" s="43"/>
      <c r="J2307" s="100">
        <f t="shared" ref="J2307:L2307" si="2002">(J2185)</f>
        <v>7000</v>
      </c>
      <c r="K2307" s="100">
        <f t="shared" si="2002"/>
        <v>2000</v>
      </c>
      <c r="L2307" s="100">
        <f t="shared" si="2002"/>
        <v>1</v>
      </c>
      <c r="M2307" s="43"/>
      <c r="N2307" s="43"/>
      <c r="O2307" s="55"/>
      <c r="P2307" s="55"/>
      <c r="Q2307" s="55"/>
      <c r="R2307" s="43"/>
      <c r="S2307" s="43"/>
      <c r="T2307" s="62">
        <f t="shared" si="1993"/>
        <v>2.9488329458076221E-3</v>
      </c>
      <c r="U2307" s="62">
        <f t="shared" si="1989"/>
        <v>0.85839642342893241</v>
      </c>
      <c r="V2307" s="62">
        <f t="shared" si="1990"/>
        <v>3.6863948604075244E-4</v>
      </c>
      <c r="W2307" s="43"/>
      <c r="X2307" s="43"/>
      <c r="Y2307" s="74">
        <f>((J2307 - O2299)^2 + (K2307 - P2299)^2 + (L2307 - Q2299)^2) * T2307</f>
        <v>51071.27052812816</v>
      </c>
      <c r="Z2307" s="74">
        <f>((J2307 -O2300)^2 + (K2307 - P2300)^2 + (L2307 - Q2300)^2) * U2307</f>
        <v>871355.24390383996</v>
      </c>
      <c r="AA2307" s="75">
        <f>((J2307 -O2301)^2 + (K2307 - P2301)^2 + (L2307 - Q2301)^2) * V2307</f>
        <v>18057.279263161545</v>
      </c>
      <c r="AB2307" s="76">
        <f t="shared" si="1994"/>
        <v>940483.79369512969</v>
      </c>
      <c r="AC2307" s="43"/>
      <c r="AD2307" s="155" t="s">
        <v>86</v>
      </c>
      <c r="AE2307" s="155"/>
      <c r="AF2307" s="43"/>
    </row>
    <row r="2308" spans="9:32" ht="16.5" thickTop="1" thickBot="1" x14ac:dyDescent="0.3">
      <c r="I2308" s="43"/>
      <c r="J2308" s="100">
        <f t="shared" ref="J2308:L2308" si="2003">(J2186)</f>
        <v>10000</v>
      </c>
      <c r="K2308" s="100">
        <f t="shared" si="2003"/>
        <v>2000</v>
      </c>
      <c r="L2308" s="100">
        <f t="shared" si="2003"/>
        <v>1</v>
      </c>
      <c r="M2308" s="43"/>
      <c r="N2308" s="43"/>
      <c r="O2308" s="55"/>
      <c r="P2308" s="55"/>
      <c r="Q2308" s="55"/>
      <c r="R2308" s="43"/>
      <c r="S2308" s="43"/>
      <c r="T2308" s="62">
        <f t="shared" si="1993"/>
        <v>1.0204463411282991E-2</v>
      </c>
      <c r="U2308" s="62">
        <f t="shared" si="1989"/>
        <v>0.72289195263082739</v>
      </c>
      <c r="V2308" s="62">
        <f t="shared" si="1990"/>
        <v>2.3767893630078515E-3</v>
      </c>
      <c r="W2308" s="43"/>
      <c r="X2308" s="43"/>
      <c r="Y2308" s="74">
        <f>((J2308-O2299)^2 + (K2308-P2299)^2 + (L2308-Q2299)^2) * T2308</f>
        <v>492363.65127963439</v>
      </c>
      <c r="Z2308" s="74">
        <f t="shared" ref="Z2308" si="2004">((J2308 -O2309)^2 + (K2308 - P2309)^2 + (L2308 - Q2309)^2) * U2308</f>
        <v>75180763.796498001</v>
      </c>
      <c r="AA2308" s="75">
        <f>((J2308 -O2301)^2 + (K2308 - P2301)^2 + (L2308 - Q2301)^2) * V2308</f>
        <v>237621.71257306414</v>
      </c>
      <c r="AB2308" s="76">
        <f t="shared" si="1994"/>
        <v>75910749.160350695</v>
      </c>
      <c r="AC2308" s="43"/>
      <c r="AD2308" s="155"/>
      <c r="AE2308" s="155"/>
      <c r="AF2308" s="43"/>
    </row>
    <row r="2309" spans="9:32" ht="16.5" thickTop="1" thickBot="1" x14ac:dyDescent="0.3">
      <c r="I2309" s="43"/>
      <c r="J2309" s="43"/>
      <c r="K2309" s="43"/>
      <c r="L2309" s="43"/>
      <c r="M2309" s="43"/>
      <c r="N2309" s="43"/>
      <c r="O2309" s="43"/>
      <c r="P2309" s="43"/>
      <c r="Q2309" s="43"/>
      <c r="R2309" s="43"/>
      <c r="S2309" s="43"/>
      <c r="T2309" s="43"/>
      <c r="U2309" s="43"/>
      <c r="V2309" s="43"/>
      <c r="W2309" s="43"/>
      <c r="X2309" s="43"/>
      <c r="Y2309" s="43"/>
      <c r="Z2309" s="43"/>
      <c r="AA2309" s="72" t="s">
        <v>55</v>
      </c>
      <c r="AB2309" s="73">
        <f>SUM(AB2299:AB2308)</f>
        <v>94283977.581124663</v>
      </c>
      <c r="AC2309" s="43"/>
      <c r="AD2309" s="155"/>
      <c r="AE2309" s="155"/>
      <c r="AF2309" s="43"/>
    </row>
    <row r="2310" spans="9:32" ht="15.75" thickTop="1" x14ac:dyDescent="0.25">
      <c r="I2310" s="43"/>
      <c r="J2310" s="43"/>
      <c r="K2310" s="43"/>
      <c r="L2310" s="43"/>
      <c r="M2310" s="156" t="s">
        <v>78</v>
      </c>
      <c r="N2310" s="157"/>
      <c r="O2310" s="157"/>
      <c r="P2310" s="157"/>
      <c r="Q2310" s="157"/>
      <c r="R2310" s="157"/>
      <c r="S2310" s="157"/>
      <c r="T2310" s="158"/>
      <c r="U2310" s="43"/>
      <c r="V2310" s="43"/>
      <c r="W2310" s="43"/>
      <c r="X2310" s="43"/>
      <c r="Y2310" s="43"/>
      <c r="Z2310" s="43"/>
      <c r="AA2310" s="43"/>
      <c r="AB2310" s="43"/>
      <c r="AC2310" s="43"/>
      <c r="AD2310" s="162" t="s">
        <v>87</v>
      </c>
      <c r="AE2310" s="162"/>
      <c r="AF2310" s="43"/>
    </row>
    <row r="2311" spans="9:32" ht="15.75" thickBot="1" x14ac:dyDescent="0.3">
      <c r="I2311" s="43"/>
      <c r="J2311" s="43"/>
      <c r="K2311" s="43"/>
      <c r="L2311" s="43"/>
      <c r="M2311" s="159"/>
      <c r="N2311" s="160"/>
      <c r="O2311" s="160"/>
      <c r="P2311" s="160"/>
      <c r="Q2311" s="160"/>
      <c r="R2311" s="160"/>
      <c r="S2311" s="160"/>
      <c r="T2311" s="161"/>
      <c r="U2311" s="43"/>
      <c r="V2311" s="43"/>
      <c r="W2311" s="43"/>
      <c r="X2311" s="43"/>
      <c r="Y2311" s="43"/>
      <c r="Z2311" s="43"/>
      <c r="AA2311" s="43"/>
      <c r="AB2311" s="43"/>
      <c r="AC2311" s="43"/>
      <c r="AD2311" s="155" t="s">
        <v>88</v>
      </c>
      <c r="AE2311" s="155"/>
      <c r="AF2311" s="43"/>
    </row>
    <row r="2312" spans="9:32" ht="15.75" thickTop="1" x14ac:dyDescent="0.25"/>
    <row r="2315" spans="9:32" x14ac:dyDescent="0.25">
      <c r="I2315" s="83" t="s">
        <v>251</v>
      </c>
      <c r="J2315" s="83"/>
      <c r="K2315" s="78"/>
      <c r="L2315" s="78"/>
      <c r="M2315" s="78"/>
      <c r="N2315" s="78"/>
      <c r="O2315" s="78"/>
      <c r="P2315" s="78"/>
      <c r="Q2315" s="78"/>
      <c r="R2315" s="78"/>
      <c r="S2315" s="78"/>
      <c r="T2315" s="78"/>
      <c r="U2315" s="78"/>
      <c r="V2315" s="78"/>
      <c r="W2315" s="78"/>
      <c r="X2315" s="78"/>
      <c r="Y2315" s="78"/>
      <c r="Z2315" s="78"/>
      <c r="AA2315" s="78"/>
    </row>
    <row r="2316" spans="9:32" x14ac:dyDescent="0.25">
      <c r="I2316" s="83" t="s">
        <v>79</v>
      </c>
      <c r="J2316" s="83"/>
      <c r="K2316" s="78"/>
      <c r="L2316" s="78"/>
      <c r="M2316" s="78"/>
      <c r="N2316" s="78"/>
      <c r="O2316" s="78"/>
      <c r="P2316" s="78"/>
      <c r="Q2316" s="78"/>
      <c r="R2316" s="78"/>
      <c r="S2316" s="78"/>
      <c r="T2316" s="78"/>
      <c r="U2316" s="78"/>
      <c r="V2316" s="78"/>
      <c r="W2316" s="78"/>
      <c r="X2316" s="78"/>
      <c r="Y2316" s="78"/>
      <c r="Z2316" s="78"/>
      <c r="AA2316" s="78"/>
    </row>
    <row r="2317" spans="9:32" x14ac:dyDescent="0.25">
      <c r="I2317" s="115" t="s">
        <v>299</v>
      </c>
      <c r="J2317" s="78"/>
      <c r="K2317" s="78"/>
      <c r="L2317" s="78"/>
      <c r="M2317" s="78"/>
      <c r="N2317" s="78"/>
      <c r="O2317" s="78"/>
      <c r="P2317" s="78"/>
      <c r="Q2317" s="78"/>
      <c r="R2317" s="78"/>
      <c r="S2317" s="78"/>
      <c r="T2317" s="78"/>
      <c r="U2317" s="78"/>
      <c r="V2317" s="78"/>
      <c r="W2317" s="78"/>
      <c r="X2317" s="78"/>
      <c r="Y2317" s="78"/>
      <c r="Z2317" s="78"/>
      <c r="AA2317" s="78"/>
    </row>
    <row r="2318" spans="9:32" x14ac:dyDescent="0.25">
      <c r="I2318" s="78"/>
      <c r="J2318" s="78"/>
      <c r="K2318" s="78"/>
      <c r="L2318" s="78"/>
      <c r="M2318" s="78"/>
      <c r="N2318" s="78"/>
      <c r="O2318" s="78"/>
      <c r="P2318" s="78"/>
      <c r="Q2318" s="78"/>
      <c r="R2318" s="78"/>
      <c r="S2318" s="78"/>
      <c r="T2318" s="78"/>
      <c r="U2318" s="78"/>
      <c r="V2318" s="78"/>
      <c r="W2318" s="78"/>
      <c r="X2318" s="78"/>
      <c r="Y2318" s="78"/>
      <c r="Z2318" s="78"/>
      <c r="AA2318" s="78"/>
    </row>
    <row r="2319" spans="9:32" x14ac:dyDescent="0.25">
      <c r="I2319" s="78"/>
      <c r="J2319" s="172" t="s">
        <v>47</v>
      </c>
      <c r="K2319" s="173"/>
      <c r="L2319" s="174"/>
      <c r="M2319" s="78"/>
      <c r="N2319" s="78"/>
      <c r="O2319" s="172" t="s">
        <v>72</v>
      </c>
      <c r="P2319" s="173"/>
      <c r="Q2319" s="174"/>
      <c r="R2319" s="78"/>
      <c r="S2319" s="78"/>
      <c r="T2319" s="172" t="s">
        <v>90</v>
      </c>
      <c r="U2319" s="173"/>
      <c r="V2319" s="174"/>
      <c r="W2319" s="88"/>
      <c r="X2319" s="78"/>
      <c r="Y2319" s="172" t="s">
        <v>92</v>
      </c>
      <c r="Z2319" s="173"/>
      <c r="AA2319" s="174"/>
    </row>
    <row r="2320" spans="9:32" x14ac:dyDescent="0.25">
      <c r="I2320" s="78"/>
      <c r="J2320" s="89" t="s">
        <v>48</v>
      </c>
      <c r="K2320" s="89" t="s">
        <v>49</v>
      </c>
      <c r="L2320" s="89" t="s">
        <v>50</v>
      </c>
      <c r="M2320" s="78"/>
      <c r="N2320" s="78"/>
      <c r="O2320" s="79"/>
      <c r="P2320" s="79"/>
      <c r="Q2320" s="79"/>
      <c r="R2320" s="78"/>
      <c r="S2320" s="78"/>
      <c r="T2320" s="136" t="s">
        <v>75</v>
      </c>
      <c r="U2320" s="136" t="s">
        <v>76</v>
      </c>
      <c r="V2320" s="136" t="s">
        <v>77</v>
      </c>
      <c r="W2320" s="136" t="s">
        <v>91</v>
      </c>
      <c r="X2320" s="78"/>
      <c r="Y2320" s="136" t="s">
        <v>93</v>
      </c>
      <c r="Z2320" s="136" t="s">
        <v>94</v>
      </c>
      <c r="AA2320" s="136" t="s">
        <v>95</v>
      </c>
    </row>
    <row r="2321" spans="9:27" x14ac:dyDescent="0.25">
      <c r="I2321" s="78"/>
      <c r="J2321" s="79">
        <f>(J2249)</f>
        <v>8000</v>
      </c>
      <c r="K2321" s="79">
        <f t="shared" ref="K2321:L2321" si="2005">(K2249)</f>
        <v>5000</v>
      </c>
      <c r="L2321" s="79">
        <f t="shared" si="2005"/>
        <v>1</v>
      </c>
      <c r="M2321" s="78"/>
      <c r="N2321" s="78"/>
      <c r="O2321" s="116">
        <f>(O2299)</f>
        <v>3344.8856930097904</v>
      </c>
      <c r="P2321" s="116">
        <f t="shared" ref="P2321:Q2321" si="2006">(P2299)</f>
        <v>10.204674827247782</v>
      </c>
      <c r="Q2321" s="116">
        <f t="shared" si="2006"/>
        <v>0.15369573970269076</v>
      </c>
      <c r="R2321" s="78"/>
      <c r="S2321" s="78"/>
      <c r="T2321" s="117">
        <f>((J2321-O2321)^2 + (K2321-P2321)^2 + (L2321-Q2321)^2) ^ (-1/(2-1))</f>
        <v>2.1473905612921104E-8</v>
      </c>
      <c r="U2321" s="117">
        <f>((J2321-O2322)^2 + (K2321-P2322)^2 + (L2321-Q2322)^2) ^ (-1/(2-1))</f>
        <v>1.8793472340438525E-7</v>
      </c>
      <c r="V2321" s="117">
        <f>((J2321-O2323)^2 + (K2321-P2323)^2 + (L2321-Q2323)^2) ^ (-1/(2-1))</f>
        <v>1.3659873706577749E-8</v>
      </c>
      <c r="W2321" s="117">
        <f>SUM(T2321:V2321)</f>
        <v>2.2306850272388411E-7</v>
      </c>
      <c r="X2321" s="78"/>
      <c r="Y2321" s="122">
        <f>(T2321/W2321)</f>
        <v>9.6265969200957369E-2</v>
      </c>
      <c r="Z2321" s="122">
        <f>(U2321/W2321)</f>
        <v>0.84249780273556718</v>
      </c>
      <c r="AA2321" s="123">
        <f>(V2321/W2321)</f>
        <v>6.1236228063475388E-2</v>
      </c>
    </row>
    <row r="2322" spans="9:27" x14ac:dyDescent="0.25">
      <c r="I2322" s="78"/>
      <c r="J2322" s="79">
        <f t="shared" ref="J2322:L2322" si="2007">(J2250)</f>
        <v>4000</v>
      </c>
      <c r="K2322" s="79">
        <f t="shared" si="2007"/>
        <v>3000</v>
      </c>
      <c r="L2322" s="79">
        <f t="shared" si="2007"/>
        <v>1</v>
      </c>
      <c r="M2322" s="78"/>
      <c r="N2322" s="78"/>
      <c r="O2322" s="116">
        <f t="shared" ref="O2322:Q2322" si="2008">(O2300)</f>
        <v>7713.7439745227939</v>
      </c>
      <c r="P2322" s="116">
        <f t="shared" si="2008"/>
        <v>2711.1020208840973</v>
      </c>
      <c r="Q2322" s="116">
        <f t="shared" si="2008"/>
        <v>1.0027295729185828</v>
      </c>
      <c r="R2322" s="78"/>
      <c r="S2322" s="78"/>
      <c r="T2322" s="117">
        <f>((J2322-O2321)^2 + (K2322-P2321)^2 + (L2322-Q2321)^2) ^ (-1/(2-1))</f>
        <v>1.067457831355496E-7</v>
      </c>
      <c r="U2322" s="117">
        <f>((J2322-O2322)^2 + (K2322-P2322)^2 + (L2322-Q2322)^2) ^ (-1/(2-1))</f>
        <v>7.2070221097652897E-8</v>
      </c>
      <c r="V2322" s="117">
        <f>((J2322-O2323)^2 + (K2322-P2323)^2 + (L2322-Q2323)^2) ^ (-1/(2-1))</f>
        <v>5.8594021055963995E-8</v>
      </c>
      <c r="W2322" s="117">
        <f t="shared" ref="W2322:W2330" si="2009">SUM(T2322:V2322)</f>
        <v>2.3741002528916648E-7</v>
      </c>
      <c r="X2322" s="78"/>
      <c r="Y2322" s="122">
        <f t="shared" ref="Y2322:Y2330" si="2010">(T2322/W2322)</f>
        <v>0.44962626580546777</v>
      </c>
      <c r="Z2322" s="122">
        <f t="shared" ref="Z2322:Z2330" si="2011">(U2322/W2322)</f>
        <v>0.30356856670172644</v>
      </c>
      <c r="AA2322" s="123">
        <f t="shared" ref="AA2322:AA2330" si="2012">(V2322/W2322)</f>
        <v>0.24680516749280582</v>
      </c>
    </row>
    <row r="2323" spans="9:27" x14ac:dyDescent="0.25">
      <c r="I2323" s="78"/>
      <c r="J2323" s="79">
        <f t="shared" ref="J2323:L2323" si="2013">(J2251)</f>
        <v>5000</v>
      </c>
      <c r="K2323" s="79">
        <f t="shared" si="2013"/>
        <v>2000</v>
      </c>
      <c r="L2323" s="79">
        <f t="shared" si="2013"/>
        <v>1</v>
      </c>
      <c r="M2323" s="78"/>
      <c r="N2323" s="78"/>
      <c r="O2323" s="116">
        <f t="shared" ref="O2323:Q2323" si="2014">(O2301)</f>
        <v>1.2748834293457847</v>
      </c>
      <c r="P2323" s="116">
        <f t="shared" si="2014"/>
        <v>1962.3174115183324</v>
      </c>
      <c r="Q2323" s="116">
        <f t="shared" si="2014"/>
        <v>1.0626823483134089</v>
      </c>
      <c r="R2323" s="78"/>
      <c r="S2323" s="78"/>
      <c r="T2323" s="117">
        <f>((J2323-O2321)^2 + (K2323-P2321)^2 + (L2323-Q2321)^2) ^ (-1/(2-1))</f>
        <v>1.4928293015944968E-7</v>
      </c>
      <c r="U2323" s="117">
        <f>((J2323-O2322)^2 + (K2323-P2322)^2 + (L2323-Q2322)^2) ^ (-1/(2-1))</f>
        <v>1.2706363342845973E-7</v>
      </c>
      <c r="V2323" s="117">
        <f>((J2323-O2323)^2 + (K2323-P2323)^2 + (L2323-Q2323)^2) ^ (-1/(2-1))</f>
        <v>4.0018131779410774E-8</v>
      </c>
      <c r="W2323" s="117">
        <f t="shared" si="2009"/>
        <v>3.1636469536732017E-7</v>
      </c>
      <c r="X2323" s="78"/>
      <c r="Y2323" s="122">
        <f t="shared" si="2010"/>
        <v>0.47186975141496873</v>
      </c>
      <c r="Z2323" s="122">
        <f t="shared" si="2011"/>
        <v>0.40163657730813013</v>
      </c>
      <c r="AA2323" s="123">
        <f t="shared" si="2012"/>
        <v>0.12649367127690117</v>
      </c>
    </row>
    <row r="2324" spans="9:27" x14ac:dyDescent="0.25">
      <c r="I2324" s="78"/>
      <c r="J2324" s="79">
        <f t="shared" ref="J2324:L2324" si="2015">(J2252)</f>
        <v>2000</v>
      </c>
      <c r="K2324" s="79">
        <f t="shared" si="2015"/>
        <v>1000</v>
      </c>
      <c r="L2324" s="79">
        <f t="shared" si="2015"/>
        <v>1</v>
      </c>
      <c r="M2324" s="78"/>
      <c r="N2324" s="78"/>
      <c r="O2324" s="81"/>
      <c r="P2324" s="81"/>
      <c r="Q2324" s="81"/>
      <c r="R2324" s="78"/>
      <c r="S2324" s="78"/>
      <c r="T2324" s="117">
        <f>((J2324-O2321)^2 + (K2324-P2321)^2 + (L2324-Q2321)^2) ^ (-1/(2-1))</f>
        <v>3.5862692847808181E-7</v>
      </c>
      <c r="U2324" s="117">
        <f>((J2324-O2322)^2 + (K2324-P2322)^2 + (L2324-Q2322)^2) ^ (-1/(2-1))</f>
        <v>2.8109832725685685E-8</v>
      </c>
      <c r="V2324" s="117">
        <f>((J2324-O2323)^2 + (K2324-P2323)^2 + (L2324-Q2323)^2) ^ (-1/(2-1))</f>
        <v>2.0321250950247662E-7</v>
      </c>
      <c r="W2324" s="117">
        <f t="shared" si="2009"/>
        <v>5.8994927070624406E-7</v>
      </c>
      <c r="X2324" s="78"/>
      <c r="Y2324" s="122">
        <f t="shared" si="2010"/>
        <v>0.60789451955548635</v>
      </c>
      <c r="Z2324" s="122">
        <f t="shared" si="2011"/>
        <v>4.7647881133973863E-2</v>
      </c>
      <c r="AA2324" s="123">
        <f t="shared" si="2012"/>
        <v>0.34445759931053982</v>
      </c>
    </row>
    <row r="2325" spans="9:27" x14ac:dyDescent="0.25">
      <c r="I2325" s="78"/>
      <c r="J2325" s="79">
        <f t="shared" ref="J2325:L2325" si="2016">(J2253)</f>
        <v>500</v>
      </c>
      <c r="K2325" s="79">
        <f t="shared" si="2016"/>
        <v>2000</v>
      </c>
      <c r="L2325" s="79">
        <f t="shared" si="2016"/>
        <v>1</v>
      </c>
      <c r="M2325" s="78"/>
      <c r="N2325" s="78"/>
      <c r="O2325" s="78"/>
      <c r="P2325" s="78"/>
      <c r="Q2325" s="78"/>
      <c r="R2325" s="78"/>
      <c r="S2325" s="78"/>
      <c r="T2325" s="117">
        <f>((J2325-O2321)^2 + (K2325-P2321)^2 + (L2325-Q2321)^2) ^ (-1/(2-1))</f>
        <v>8.2969231444292985E-8</v>
      </c>
      <c r="U2325" s="117">
        <f>((J2325-O2322)^2 + (K2325-P2322)^2 + (L2325-Q2322)^2) ^ (-1/(2-1))</f>
        <v>1.9031752650966011E-8</v>
      </c>
      <c r="V2325" s="117">
        <f>((J2325-O2323)^2 + (K2325-P2323)^2 + (L2325-Q2323)^2) ^ (-1/(2-1))</f>
        <v>3.997653804131731E-6</v>
      </c>
      <c r="W2325" s="117">
        <f t="shared" si="2009"/>
        <v>4.0996547882269902E-6</v>
      </c>
      <c r="X2325" s="78"/>
      <c r="Y2325" s="122">
        <f t="shared" si="2010"/>
        <v>2.0238101920814492E-2</v>
      </c>
      <c r="Z2325" s="122">
        <f t="shared" si="2011"/>
        <v>4.6422817612886916E-3</v>
      </c>
      <c r="AA2325" s="123">
        <f t="shared" si="2012"/>
        <v>0.97511961631789679</v>
      </c>
    </row>
    <row r="2326" spans="9:27" x14ac:dyDescent="0.25">
      <c r="I2326" s="78"/>
      <c r="J2326" s="79">
        <f t="shared" ref="J2326:L2326" si="2017">(J2254)</f>
        <v>8000</v>
      </c>
      <c r="K2326" s="79">
        <f t="shared" si="2017"/>
        <v>2000</v>
      </c>
      <c r="L2326" s="79">
        <f t="shared" si="2017"/>
        <v>1</v>
      </c>
      <c r="M2326" s="78"/>
      <c r="N2326" s="78"/>
      <c r="O2326" s="78"/>
      <c r="P2326" s="78"/>
      <c r="Q2326" s="78"/>
      <c r="R2326" s="78"/>
      <c r="S2326" s="78"/>
      <c r="T2326" s="117">
        <f>((J2326-O2321)^2 + (K2326-P2321)^2 + (L2326-Q2321)^2) ^ (-1/(2-1))</f>
        <v>3.9017728127151145E-8</v>
      </c>
      <c r="U2326" s="117">
        <f>((J2326-O2322)^2 + (K2326-P2322)^2 + (L2326-Q2322)^2) ^ (-1/(2-1))</f>
        <v>1.701813088520979E-6</v>
      </c>
      <c r="V2326" s="117">
        <f>((J2326-O2323)^2 + (K2326-P2323)^2 + (L2326-Q2323)^2) ^ (-1/(2-1))</f>
        <v>1.5629634315552752E-8</v>
      </c>
      <c r="W2326" s="117">
        <f t="shared" si="2009"/>
        <v>1.7564604509636831E-6</v>
      </c>
      <c r="X2326" s="78"/>
      <c r="Y2326" s="122">
        <f t="shared" si="2010"/>
        <v>2.221383812299562E-2</v>
      </c>
      <c r="Z2326" s="122">
        <f t="shared" si="2011"/>
        <v>0.96888779225702359</v>
      </c>
      <c r="AA2326" s="123">
        <f t="shared" si="2012"/>
        <v>8.8983696199806516E-3</v>
      </c>
    </row>
    <row r="2327" spans="9:27" x14ac:dyDescent="0.25">
      <c r="I2327" s="78"/>
      <c r="J2327" s="79">
        <f t="shared" ref="J2327:L2327" si="2018">(J2255)</f>
        <v>3000</v>
      </c>
      <c r="K2327" s="79">
        <f t="shared" si="2018"/>
        <v>2000</v>
      </c>
      <c r="L2327" s="79">
        <f t="shared" si="2018"/>
        <v>2</v>
      </c>
      <c r="M2327" s="78"/>
      <c r="N2327" s="78"/>
      <c r="O2327" s="78"/>
      <c r="P2327" s="78"/>
      <c r="Q2327" s="78"/>
      <c r="R2327" s="78"/>
      <c r="S2327" s="78"/>
      <c r="T2327" s="117">
        <f>((J2327-O2321)^2 + (K2327-P2321)^2 + (L2327-Q2321)^2) ^ (-1/(2-1))</f>
        <v>2.4520411486665965E-7</v>
      </c>
      <c r="U2327" s="117">
        <f>((J2327-O2322)^2 + (K2327-P2322)^2 + (L2327-Q2322)^2) ^ (-1/(2-1))</f>
        <v>4.400430490664248E-8</v>
      </c>
      <c r="V2327" s="117">
        <f>((J2327-O2323)^2 + (K2327-P2323)^2 + (L2327-Q2323)^2) ^ (-1/(2-1))</f>
        <v>1.1118803864609791E-7</v>
      </c>
      <c r="W2327" s="117">
        <f t="shared" si="2009"/>
        <v>4.0039645841940003E-7</v>
      </c>
      <c r="X2327" s="78"/>
      <c r="Y2327" s="122">
        <f t="shared" si="2010"/>
        <v>0.61240330604976956</v>
      </c>
      <c r="Z2327" s="122">
        <f t="shared" si="2011"/>
        <v>0.10990183349861114</v>
      </c>
      <c r="AA2327" s="123">
        <f t="shared" si="2012"/>
        <v>0.27769486045161934</v>
      </c>
    </row>
    <row r="2328" spans="9:27" x14ac:dyDescent="0.25">
      <c r="I2328" s="78"/>
      <c r="J2328" s="79">
        <f t="shared" ref="J2328:L2328" si="2019">(J2256)</f>
        <v>7000</v>
      </c>
      <c r="K2328" s="79">
        <f t="shared" si="2019"/>
        <v>3000</v>
      </c>
      <c r="L2328" s="79">
        <f t="shared" si="2019"/>
        <v>1</v>
      </c>
      <c r="M2328" s="78"/>
      <c r="N2328" s="78"/>
      <c r="O2328" s="78"/>
      <c r="P2328" s="78"/>
      <c r="Q2328" s="78"/>
      <c r="R2328" s="78"/>
      <c r="S2328" s="78"/>
      <c r="T2328" s="117">
        <f>((J2328-O2321)^2 + (K2328-P2321)^2 + (L2328-Q2321)^2) ^ (-1/(2-1))</f>
        <v>4.4845588432646428E-8</v>
      </c>
      <c r="U2328" s="117">
        <f>((J2328-O2322)^2 + (K2328-P2322)^2 + (L2328-Q2322)^2) ^ (-1/(2-1))</f>
        <v>1.6866463888074073E-6</v>
      </c>
      <c r="V2328" s="117">
        <f>((J2328-O2323)^2 + (K2328-P2323)^2 + (L2328-Q2323)^2) ^ (-1/(2-1))</f>
        <v>1.9976452390901869E-8</v>
      </c>
      <c r="W2328" s="117">
        <f t="shared" si="2009"/>
        <v>1.7514684296309555E-6</v>
      </c>
      <c r="X2328" s="78"/>
      <c r="Y2328" s="122">
        <f t="shared" si="2010"/>
        <v>2.5604565674127309E-2</v>
      </c>
      <c r="Z2328" s="122">
        <f t="shared" si="2011"/>
        <v>0.96298988909711225</v>
      </c>
      <c r="AA2328" s="123">
        <f t="shared" si="2012"/>
        <v>1.140554522876043E-2</v>
      </c>
    </row>
    <row r="2329" spans="9:27" x14ac:dyDescent="0.25">
      <c r="I2329" s="78"/>
      <c r="J2329" s="79">
        <f t="shared" ref="J2329:L2329" si="2020">(J2257)</f>
        <v>7000</v>
      </c>
      <c r="K2329" s="79">
        <f t="shared" si="2020"/>
        <v>2000</v>
      </c>
      <c r="L2329" s="79">
        <f t="shared" si="2020"/>
        <v>1</v>
      </c>
      <c r="M2329" s="78"/>
      <c r="N2329" s="78"/>
      <c r="O2329" s="78"/>
      <c r="P2329" s="78"/>
      <c r="Q2329" s="78"/>
      <c r="R2329" s="78"/>
      <c r="S2329" s="78"/>
      <c r="T2329" s="117">
        <f>((J2329-O2321)^2 + (K2329-P2321)^2 + (L2329-Q2321)^2) ^ (-1/(2-1))</f>
        <v>5.7739565029687568E-8</v>
      </c>
      <c r="U2329" s="117">
        <f>((J2329-O2322)^2 + (K2329-P2322)^2 + (L2329-Q2322)^2) ^ (-1/(2-1))</f>
        <v>9.8512797097903533E-7</v>
      </c>
      <c r="V2329" s="117">
        <f>((J2329-O2323)^2 + (K2329-P2323)^2 + (L2329-Q2323)^2) ^ (-1/(2-1))</f>
        <v>2.0415007192850463E-8</v>
      </c>
      <c r="W2329" s="117">
        <f t="shared" si="2009"/>
        <v>1.0632825432015734E-6</v>
      </c>
      <c r="X2329" s="78"/>
      <c r="Y2329" s="122">
        <f t="shared" si="2010"/>
        <v>5.4303125165426042E-2</v>
      </c>
      <c r="Z2329" s="122">
        <f t="shared" si="2011"/>
        <v>0.92649689142152891</v>
      </c>
      <c r="AA2329" s="123">
        <f t="shared" si="2012"/>
        <v>1.9199983413044953E-2</v>
      </c>
    </row>
    <row r="2330" spans="9:27" x14ac:dyDescent="0.25">
      <c r="I2330" s="78"/>
      <c r="J2330" s="79">
        <f t="shared" ref="J2330:L2330" si="2021">(J2258)</f>
        <v>10000</v>
      </c>
      <c r="K2330" s="79">
        <f t="shared" si="2021"/>
        <v>2000</v>
      </c>
      <c r="L2330" s="79">
        <f t="shared" si="2021"/>
        <v>1</v>
      </c>
      <c r="M2330" s="78"/>
      <c r="N2330" s="78"/>
      <c r="O2330" s="78"/>
      <c r="P2330" s="78"/>
      <c r="Q2330" s="78"/>
      <c r="R2330" s="78"/>
      <c r="S2330" s="78"/>
      <c r="T2330" s="117">
        <f>((J2330-O2321)^2 + (K2330-P2321)^2 + (L2330-Q2321)^2) ^ (-1/(2-1))</f>
        <v>2.072546051025899E-8</v>
      </c>
      <c r="U2330" s="117">
        <f>((J2330-O2322)^2 + (K2330-P2322)^2 + (L2330-Q2322)^2) ^ (-1/(2-1))</f>
        <v>1.7443992187460532E-7</v>
      </c>
      <c r="V2330" s="117">
        <f>((J2330-O2323)^2 + (K2330-P2323)^2 + (L2330-Q2323)^2) ^ (-1/(2-1))</f>
        <v>1.0002408185981886E-8</v>
      </c>
      <c r="W2330" s="117">
        <f t="shared" si="2009"/>
        <v>2.0516779057084622E-7</v>
      </c>
      <c r="X2330" s="78"/>
      <c r="Y2330" s="122">
        <f t="shared" si="2010"/>
        <v>0.10101712580027179</v>
      </c>
      <c r="Z2330" s="122">
        <f t="shared" si="2011"/>
        <v>0.85023054247089391</v>
      </c>
      <c r="AA2330" s="123">
        <f t="shared" si="2012"/>
        <v>4.8752331728834246E-2</v>
      </c>
    </row>
    <row r="2331" spans="9:27" x14ac:dyDescent="0.25">
      <c r="I2331" s="78"/>
      <c r="J2331" s="78"/>
      <c r="K2331" s="78"/>
      <c r="L2331" s="78"/>
      <c r="M2331" s="78"/>
      <c r="N2331" s="78"/>
      <c r="O2331" s="78"/>
      <c r="P2331" s="78"/>
      <c r="Q2331" s="78"/>
      <c r="R2331" s="78"/>
      <c r="S2331" s="78"/>
      <c r="T2331" s="78"/>
      <c r="U2331" s="78"/>
      <c r="V2331" s="78"/>
      <c r="W2331" s="78"/>
      <c r="X2331" s="78"/>
      <c r="Y2331" s="78"/>
      <c r="Z2331" s="78"/>
      <c r="AA2331" s="78"/>
    </row>
    <row r="2332" spans="9:27" x14ac:dyDescent="0.25">
      <c r="I2332" s="78"/>
      <c r="J2332" s="78"/>
      <c r="K2332" s="78"/>
      <c r="L2332" s="78"/>
      <c r="M2332" s="78"/>
      <c r="N2332" s="175" t="s">
        <v>109</v>
      </c>
      <c r="O2332" s="176"/>
      <c r="P2332" s="176"/>
      <c r="Q2332" s="176"/>
      <c r="R2332" s="176"/>
      <c r="S2332" s="177"/>
      <c r="T2332" s="78"/>
      <c r="U2332" s="78"/>
      <c r="V2332" s="78"/>
      <c r="W2332" s="78"/>
      <c r="X2332" s="78"/>
      <c r="Y2332" s="78"/>
      <c r="Z2332" s="78"/>
      <c r="AA2332" s="78"/>
    </row>
    <row r="2333" spans="9:27" x14ac:dyDescent="0.25">
      <c r="I2333" s="78"/>
      <c r="J2333" s="78"/>
      <c r="K2333" s="78"/>
      <c r="L2333" s="78"/>
      <c r="M2333" s="78"/>
      <c r="N2333" s="178"/>
      <c r="O2333" s="179"/>
      <c r="P2333" s="179"/>
      <c r="Q2333" s="179"/>
      <c r="R2333" s="179"/>
      <c r="S2333" s="180"/>
      <c r="T2333" s="78"/>
      <c r="U2333" s="78"/>
      <c r="V2333" s="78"/>
      <c r="W2333" s="78"/>
      <c r="X2333" s="78"/>
      <c r="Y2333" s="78"/>
      <c r="Z2333" s="78"/>
      <c r="AA2333" s="78"/>
    </row>
    <row r="2337" spans="9:37" x14ac:dyDescent="0.25">
      <c r="I2337" s="118" t="s">
        <v>252</v>
      </c>
      <c r="J2337" s="90"/>
      <c r="K2337" s="90"/>
      <c r="L2337" s="90"/>
      <c r="M2337" s="90"/>
      <c r="N2337" s="90"/>
      <c r="O2337" s="90"/>
      <c r="P2337" s="90"/>
      <c r="Q2337" s="90"/>
      <c r="R2337" s="90"/>
      <c r="S2337" s="90"/>
      <c r="T2337" s="90"/>
      <c r="U2337" s="90"/>
      <c r="V2337" s="90"/>
      <c r="W2337" s="90"/>
      <c r="X2337" s="90"/>
      <c r="Y2337" s="90"/>
      <c r="Z2337" s="90"/>
      <c r="AA2337" s="90"/>
      <c r="AB2337" s="90"/>
      <c r="AC2337" s="90"/>
      <c r="AD2337" s="90"/>
      <c r="AE2337" s="90"/>
      <c r="AF2337" s="90"/>
      <c r="AG2337" s="90"/>
      <c r="AH2337" s="90"/>
      <c r="AI2337" s="90"/>
      <c r="AJ2337" s="90"/>
      <c r="AK2337" s="90"/>
    </row>
    <row r="2338" spans="9:37" x14ac:dyDescent="0.25">
      <c r="I2338" s="118" t="s">
        <v>299</v>
      </c>
      <c r="J2338" s="90"/>
      <c r="K2338" s="90"/>
      <c r="L2338" s="90"/>
      <c r="M2338" s="90"/>
      <c r="N2338" s="90"/>
      <c r="O2338" s="90"/>
      <c r="P2338" s="90"/>
      <c r="Q2338" s="90"/>
      <c r="R2338" s="90"/>
      <c r="S2338" s="90"/>
      <c r="T2338" s="90"/>
      <c r="U2338" s="90"/>
      <c r="V2338" s="90"/>
      <c r="W2338" s="90"/>
      <c r="X2338" s="90"/>
      <c r="Y2338" s="90"/>
      <c r="Z2338" s="90"/>
      <c r="AA2338" s="90"/>
      <c r="AB2338" s="90"/>
      <c r="AC2338" s="90"/>
      <c r="AD2338" s="90"/>
      <c r="AE2338" s="90"/>
      <c r="AF2338" s="90"/>
      <c r="AG2338" s="90"/>
      <c r="AH2338" s="90"/>
      <c r="AI2338" s="90"/>
      <c r="AJ2338" s="90"/>
      <c r="AK2338" s="90"/>
    </row>
    <row r="2339" spans="9:37" x14ac:dyDescent="0.25">
      <c r="I2339" s="90"/>
      <c r="J2339" s="181" t="s">
        <v>92</v>
      </c>
      <c r="K2339" s="182"/>
      <c r="L2339" s="183"/>
      <c r="M2339" s="90"/>
      <c r="N2339" s="91"/>
      <c r="O2339" s="163" t="s">
        <v>97</v>
      </c>
      <c r="P2339" s="164"/>
      <c r="Q2339" s="165"/>
      <c r="R2339" s="90"/>
      <c r="S2339" s="90"/>
      <c r="T2339" s="163" t="s">
        <v>47</v>
      </c>
      <c r="U2339" s="164"/>
      <c r="V2339" s="165"/>
      <c r="W2339" s="90"/>
      <c r="X2339" s="91"/>
      <c r="Y2339" s="163" t="s">
        <v>98</v>
      </c>
      <c r="Z2339" s="164"/>
      <c r="AA2339" s="165"/>
      <c r="AB2339" s="90"/>
      <c r="AC2339" s="91"/>
      <c r="AD2339" s="163" t="s">
        <v>98</v>
      </c>
      <c r="AE2339" s="164"/>
      <c r="AF2339" s="165"/>
      <c r="AG2339" s="90"/>
      <c r="AH2339" s="135"/>
      <c r="AI2339" s="163" t="s">
        <v>98</v>
      </c>
      <c r="AJ2339" s="164"/>
      <c r="AK2339" s="165"/>
    </row>
    <row r="2340" spans="9:37" x14ac:dyDescent="0.25">
      <c r="I2340" s="90"/>
      <c r="J2340" s="135" t="s">
        <v>257</v>
      </c>
      <c r="K2340" s="135" t="s">
        <v>258</v>
      </c>
      <c r="L2340" s="135" t="s">
        <v>259</v>
      </c>
      <c r="M2340" s="90"/>
      <c r="N2340" s="91"/>
      <c r="O2340" s="133" t="s">
        <v>38</v>
      </c>
      <c r="P2340" s="133" t="s">
        <v>39</v>
      </c>
      <c r="Q2340" s="133" t="s">
        <v>41</v>
      </c>
      <c r="R2340" s="90"/>
      <c r="S2340" s="90"/>
      <c r="T2340" s="106" t="s">
        <v>48</v>
      </c>
      <c r="U2340" s="106" t="s">
        <v>49</v>
      </c>
      <c r="V2340" s="106" t="s">
        <v>50</v>
      </c>
      <c r="W2340" s="90"/>
      <c r="X2340" s="133" t="s">
        <v>38</v>
      </c>
      <c r="Y2340" s="133" t="s">
        <v>99</v>
      </c>
      <c r="Z2340" s="133" t="s">
        <v>102</v>
      </c>
      <c r="AA2340" s="133" t="s">
        <v>103</v>
      </c>
      <c r="AB2340" s="90"/>
      <c r="AC2340" s="106" t="s">
        <v>39</v>
      </c>
      <c r="AD2340" s="106" t="s">
        <v>104</v>
      </c>
      <c r="AE2340" s="106" t="s">
        <v>100</v>
      </c>
      <c r="AF2340" s="106" t="s">
        <v>105</v>
      </c>
      <c r="AG2340" s="90"/>
      <c r="AH2340" s="106" t="s">
        <v>41</v>
      </c>
      <c r="AI2340" s="106" t="s">
        <v>106</v>
      </c>
      <c r="AJ2340" s="106" t="s">
        <v>107</v>
      </c>
      <c r="AK2340" s="106" t="s">
        <v>101</v>
      </c>
    </row>
    <row r="2341" spans="9:37" x14ac:dyDescent="0.25">
      <c r="I2341" s="90"/>
      <c r="J2341" s="94">
        <f>(Y2321)</f>
        <v>9.6265969200957369E-2</v>
      </c>
      <c r="K2341" s="94">
        <f t="shared" ref="K2341:K2350" si="2022">(Z2321)</f>
        <v>0.84249780273556718</v>
      </c>
      <c r="L2341" s="94">
        <f>(AA2321)</f>
        <v>6.1236228063475388E-2</v>
      </c>
      <c r="M2341" s="98"/>
      <c r="N2341" s="91"/>
      <c r="O2341" s="95">
        <f>(J2341^2)</f>
        <v>9.2671368261996734E-3</v>
      </c>
      <c r="P2341" s="95">
        <f t="shared" ref="P2341:P2350" si="2023">(K2341^2)</f>
        <v>0.70980254761425865</v>
      </c>
      <c r="Q2341" s="95">
        <f t="shared" ref="Q2341:Q2350" si="2024">(L2341^2)</f>
        <v>3.7498756274419705E-3</v>
      </c>
      <c r="R2341" s="90"/>
      <c r="S2341" s="90"/>
      <c r="T2341" s="93">
        <f>(J2321)</f>
        <v>8000</v>
      </c>
      <c r="U2341" s="93">
        <f t="shared" ref="U2341:U2350" si="2025">(K2321)</f>
        <v>5000</v>
      </c>
      <c r="V2341" s="93">
        <f t="shared" ref="V2341:V2350" si="2026">(L2321)</f>
        <v>1</v>
      </c>
      <c r="W2341" s="90"/>
      <c r="X2341" s="95">
        <f>(O2341)</f>
        <v>9.2671368261996734E-3</v>
      </c>
      <c r="Y2341" s="96">
        <f>(X2341*T2341)</f>
        <v>74.137094609597384</v>
      </c>
      <c r="Z2341" s="96">
        <f>(X2341*U2341)</f>
        <v>46.335684130998366</v>
      </c>
      <c r="AA2341" s="96">
        <f>(X2341*V2341)</f>
        <v>9.2671368261996734E-3</v>
      </c>
      <c r="AB2341" s="90"/>
      <c r="AC2341" s="94">
        <f>(P2341)</f>
        <v>0.70980254761425865</v>
      </c>
      <c r="AD2341" s="97">
        <f>(AC2341*T2341)</f>
        <v>5678.420380914069</v>
      </c>
      <c r="AE2341" s="97">
        <f>(AC2341*U2341)</f>
        <v>3549.0127380712934</v>
      </c>
      <c r="AF2341" s="97">
        <f>(AC2341*V2341)</f>
        <v>0.70980254761425865</v>
      </c>
      <c r="AG2341" s="90"/>
      <c r="AH2341" s="95">
        <f>(Q2341)</f>
        <v>3.7498756274419705E-3</v>
      </c>
      <c r="AI2341" s="95">
        <f>(AH2341*T2341)</f>
        <v>29.999005019535765</v>
      </c>
      <c r="AJ2341" s="95">
        <f>(AH2341*U2341)</f>
        <v>18.749378137209852</v>
      </c>
      <c r="AK2341" s="95">
        <f>(V2341*AH2341)</f>
        <v>3.7498756274419705E-3</v>
      </c>
    </row>
    <row r="2342" spans="9:37" x14ac:dyDescent="0.25">
      <c r="I2342" s="90"/>
      <c r="J2342" s="94">
        <f t="shared" ref="J2342:J2350" si="2027">(Y2322)</f>
        <v>0.44962626580546777</v>
      </c>
      <c r="K2342" s="94">
        <f t="shared" si="2022"/>
        <v>0.30356856670172644</v>
      </c>
      <c r="L2342" s="94">
        <f t="shared" ref="L2342:L2350" si="2028">(AA2322)</f>
        <v>0.24680516749280582</v>
      </c>
      <c r="M2342" s="98"/>
      <c r="N2342" s="91"/>
      <c r="O2342" s="95">
        <f t="shared" ref="O2342:O2350" si="2029">(J2342^2)</f>
        <v>0.20216377890216916</v>
      </c>
      <c r="P2342" s="95">
        <f t="shared" si="2023"/>
        <v>9.215387468934054E-2</v>
      </c>
      <c r="Q2342" s="95">
        <f t="shared" si="2024"/>
        <v>6.091279070115193E-2</v>
      </c>
      <c r="R2342" s="90"/>
      <c r="S2342" s="90"/>
      <c r="T2342" s="93">
        <f t="shared" ref="T2342:T2350" si="2030">(J2322)</f>
        <v>4000</v>
      </c>
      <c r="U2342" s="93">
        <f t="shared" si="2025"/>
        <v>3000</v>
      </c>
      <c r="V2342" s="93">
        <f t="shared" si="2026"/>
        <v>1</v>
      </c>
      <c r="W2342" s="90"/>
      <c r="X2342" s="95">
        <f t="shared" ref="X2342:X2350" si="2031">(O2342)</f>
        <v>0.20216377890216916</v>
      </c>
      <c r="Y2342" s="96">
        <f t="shared" ref="Y2342:Y2350" si="2032">(X2342*T2342)</f>
        <v>808.65511560867662</v>
      </c>
      <c r="Z2342" s="96">
        <f t="shared" ref="Z2342:Z2350" si="2033">(X2342*U2342)</f>
        <v>606.49133670650747</v>
      </c>
      <c r="AA2342" s="96">
        <f t="shared" ref="AA2342:AA2350" si="2034">(X2342*V2342)</f>
        <v>0.20216377890216916</v>
      </c>
      <c r="AB2342" s="90"/>
      <c r="AC2342" s="94">
        <f t="shared" ref="AC2342:AC2350" si="2035">(P2342)</f>
        <v>9.215387468934054E-2</v>
      </c>
      <c r="AD2342" s="97">
        <f t="shared" ref="AD2342:AD2350" si="2036">(AC2342*T2342)</f>
        <v>368.61549875736216</v>
      </c>
      <c r="AE2342" s="97">
        <f t="shared" ref="AE2342:AE2350" si="2037">(AC2342*U2342)</f>
        <v>276.46162406802159</v>
      </c>
      <c r="AF2342" s="97">
        <f t="shared" ref="AF2342:AF2350" si="2038">(AC2342*V2342)</f>
        <v>9.215387468934054E-2</v>
      </c>
      <c r="AG2342" s="90"/>
      <c r="AH2342" s="95">
        <f t="shared" ref="AH2342:AH2350" si="2039">(Q2342)</f>
        <v>6.091279070115193E-2</v>
      </c>
      <c r="AI2342" s="95">
        <f t="shared" ref="AI2342:AI2350" si="2040">(AH2342*T2342)</f>
        <v>243.65116280460771</v>
      </c>
      <c r="AJ2342" s="95">
        <f t="shared" ref="AJ2342:AJ2349" si="2041">(AH2342*U2342)</f>
        <v>182.73837210345579</v>
      </c>
      <c r="AK2342" s="95">
        <f t="shared" ref="AK2342:AK2350" si="2042">(V2342*AH2342)</f>
        <v>6.091279070115193E-2</v>
      </c>
    </row>
    <row r="2343" spans="9:37" x14ac:dyDescent="0.25">
      <c r="I2343" s="90"/>
      <c r="J2343" s="94">
        <f t="shared" si="2027"/>
        <v>0.47186975141496873</v>
      </c>
      <c r="K2343" s="94">
        <f t="shared" si="2022"/>
        <v>0.40163657730813013</v>
      </c>
      <c r="L2343" s="94">
        <f t="shared" si="2028"/>
        <v>0.12649367127690117</v>
      </c>
      <c r="M2343" s="98"/>
      <c r="N2343" s="91"/>
      <c r="O2343" s="95">
        <f t="shared" si="2029"/>
        <v>0.22266106230042437</v>
      </c>
      <c r="P2343" s="95">
        <f t="shared" si="2023"/>
        <v>0.16131194023178957</v>
      </c>
      <c r="Q2343" s="95">
        <f t="shared" si="2024"/>
        <v>1.6000648873108734E-2</v>
      </c>
      <c r="R2343" s="90"/>
      <c r="S2343" s="90"/>
      <c r="T2343" s="93">
        <f t="shared" si="2030"/>
        <v>5000</v>
      </c>
      <c r="U2343" s="93">
        <f t="shared" si="2025"/>
        <v>2000</v>
      </c>
      <c r="V2343" s="93">
        <f t="shared" si="2026"/>
        <v>1</v>
      </c>
      <c r="W2343" s="90"/>
      <c r="X2343" s="95">
        <f t="shared" si="2031"/>
        <v>0.22266106230042437</v>
      </c>
      <c r="Y2343" s="96">
        <f t="shared" si="2032"/>
        <v>1113.3053115021219</v>
      </c>
      <c r="Z2343" s="96">
        <f t="shared" si="2033"/>
        <v>445.32212460084872</v>
      </c>
      <c r="AA2343" s="96">
        <f t="shared" si="2034"/>
        <v>0.22266106230042437</v>
      </c>
      <c r="AB2343" s="90"/>
      <c r="AC2343" s="94">
        <f t="shared" si="2035"/>
        <v>0.16131194023178957</v>
      </c>
      <c r="AD2343" s="97">
        <f t="shared" si="2036"/>
        <v>806.55970115894786</v>
      </c>
      <c r="AE2343" s="97">
        <f t="shared" si="2037"/>
        <v>322.62388046357916</v>
      </c>
      <c r="AF2343" s="97">
        <f t="shared" si="2038"/>
        <v>0.16131194023178957</v>
      </c>
      <c r="AG2343" s="90"/>
      <c r="AH2343" s="95">
        <f t="shared" si="2039"/>
        <v>1.6000648873108734E-2</v>
      </c>
      <c r="AI2343" s="95">
        <f t="shared" si="2040"/>
        <v>80.003244365543665</v>
      </c>
      <c r="AJ2343" s="95">
        <f t="shared" si="2041"/>
        <v>32.001297746217467</v>
      </c>
      <c r="AK2343" s="95">
        <f t="shared" si="2042"/>
        <v>1.6000648873108734E-2</v>
      </c>
    </row>
    <row r="2344" spans="9:37" x14ac:dyDescent="0.25">
      <c r="I2344" s="90"/>
      <c r="J2344" s="94">
        <f t="shared" si="2027"/>
        <v>0.60789451955548635</v>
      </c>
      <c r="K2344" s="94">
        <f t="shared" si="2022"/>
        <v>4.7647881133973863E-2</v>
      </c>
      <c r="L2344" s="94">
        <f t="shared" si="2028"/>
        <v>0.34445759931053982</v>
      </c>
      <c r="M2344" s="98"/>
      <c r="N2344" s="91"/>
      <c r="O2344" s="95">
        <f t="shared" si="2029"/>
        <v>0.3695357469055956</v>
      </c>
      <c r="P2344" s="95">
        <f t="shared" si="2023"/>
        <v>2.2703205765573025E-3</v>
      </c>
      <c r="Q2344" s="95">
        <f t="shared" si="2024"/>
        <v>0.11865103772278041</v>
      </c>
      <c r="R2344" s="90"/>
      <c r="S2344" s="90"/>
      <c r="T2344" s="93">
        <f t="shared" si="2030"/>
        <v>2000</v>
      </c>
      <c r="U2344" s="93">
        <f t="shared" si="2025"/>
        <v>1000</v>
      </c>
      <c r="V2344" s="93">
        <f t="shared" si="2026"/>
        <v>1</v>
      </c>
      <c r="W2344" s="90"/>
      <c r="X2344" s="95">
        <f t="shared" si="2031"/>
        <v>0.3695357469055956</v>
      </c>
      <c r="Y2344" s="96">
        <f t="shared" si="2032"/>
        <v>739.0714938111912</v>
      </c>
      <c r="Z2344" s="96">
        <f t="shared" si="2033"/>
        <v>369.5357469055956</v>
      </c>
      <c r="AA2344" s="96">
        <f t="shared" si="2034"/>
        <v>0.3695357469055956</v>
      </c>
      <c r="AB2344" s="90"/>
      <c r="AC2344" s="94">
        <f t="shared" si="2035"/>
        <v>2.2703205765573025E-3</v>
      </c>
      <c r="AD2344" s="97">
        <f t="shared" si="2036"/>
        <v>4.5406411531146054</v>
      </c>
      <c r="AE2344" s="97">
        <f t="shared" si="2037"/>
        <v>2.2703205765573027</v>
      </c>
      <c r="AF2344" s="97">
        <f t="shared" si="2038"/>
        <v>2.2703205765573025E-3</v>
      </c>
      <c r="AG2344" s="90"/>
      <c r="AH2344" s="95">
        <f t="shared" si="2039"/>
        <v>0.11865103772278041</v>
      </c>
      <c r="AI2344" s="95">
        <f t="shared" si="2040"/>
        <v>237.3020754455608</v>
      </c>
      <c r="AJ2344" s="95">
        <f t="shared" si="2041"/>
        <v>118.6510377227804</v>
      </c>
      <c r="AK2344" s="95">
        <f t="shared" si="2042"/>
        <v>0.11865103772278041</v>
      </c>
    </row>
    <row r="2345" spans="9:37" x14ac:dyDescent="0.25">
      <c r="I2345" s="90"/>
      <c r="J2345" s="94">
        <f t="shared" si="2027"/>
        <v>2.0238101920814492E-2</v>
      </c>
      <c r="K2345" s="94">
        <f t="shared" si="2022"/>
        <v>4.6422817612886916E-3</v>
      </c>
      <c r="L2345" s="94">
        <f t="shared" si="2028"/>
        <v>0.97511961631789679</v>
      </c>
      <c r="M2345" s="98"/>
      <c r="N2345" s="91"/>
      <c r="O2345" s="95">
        <f t="shared" si="2029"/>
        <v>4.0958076935727525E-4</v>
      </c>
      <c r="P2345" s="95">
        <f t="shared" si="2023"/>
        <v>2.1550779951193639E-5</v>
      </c>
      <c r="Q2345" s="95">
        <f t="shared" si="2024"/>
        <v>0.9508582661279622</v>
      </c>
      <c r="R2345" s="90"/>
      <c r="S2345" s="90"/>
      <c r="T2345" s="93">
        <f t="shared" si="2030"/>
        <v>500</v>
      </c>
      <c r="U2345" s="93">
        <f t="shared" si="2025"/>
        <v>2000</v>
      </c>
      <c r="V2345" s="93">
        <f t="shared" si="2026"/>
        <v>1</v>
      </c>
      <c r="W2345" s="90"/>
      <c r="X2345" s="95">
        <f t="shared" si="2031"/>
        <v>4.0958076935727525E-4</v>
      </c>
      <c r="Y2345" s="96">
        <f t="shared" si="2032"/>
        <v>0.20479038467863764</v>
      </c>
      <c r="Z2345" s="96">
        <f t="shared" si="2033"/>
        <v>0.81916153871455055</v>
      </c>
      <c r="AA2345" s="96">
        <f t="shared" si="2034"/>
        <v>4.0958076935727525E-4</v>
      </c>
      <c r="AB2345" s="90"/>
      <c r="AC2345" s="94">
        <f t="shared" si="2035"/>
        <v>2.1550779951193639E-5</v>
      </c>
      <c r="AD2345" s="97">
        <f t="shared" si="2036"/>
        <v>1.077538997559682E-2</v>
      </c>
      <c r="AE2345" s="97">
        <f t="shared" si="2037"/>
        <v>4.3101559902387281E-2</v>
      </c>
      <c r="AF2345" s="97">
        <f t="shared" si="2038"/>
        <v>2.1550779951193639E-5</v>
      </c>
      <c r="AG2345" s="90"/>
      <c r="AH2345" s="95">
        <f t="shared" si="2039"/>
        <v>0.9508582661279622</v>
      </c>
      <c r="AI2345" s="95">
        <f t="shared" si="2040"/>
        <v>475.42913306398111</v>
      </c>
      <c r="AJ2345" s="95">
        <f t="shared" si="2041"/>
        <v>1901.7165322559244</v>
      </c>
      <c r="AK2345" s="95">
        <f t="shared" si="2042"/>
        <v>0.9508582661279622</v>
      </c>
    </row>
    <row r="2346" spans="9:37" x14ac:dyDescent="0.25">
      <c r="I2346" s="90"/>
      <c r="J2346" s="94">
        <f t="shared" si="2027"/>
        <v>2.221383812299562E-2</v>
      </c>
      <c r="K2346" s="94">
        <f t="shared" si="2022"/>
        <v>0.96888779225702359</v>
      </c>
      <c r="L2346" s="94">
        <f t="shared" si="2028"/>
        <v>8.8983696199806516E-3</v>
      </c>
      <c r="M2346" s="98"/>
      <c r="N2346" s="91"/>
      <c r="O2346" s="95">
        <f t="shared" si="2029"/>
        <v>4.9345460415465355E-4</v>
      </c>
      <c r="P2346" s="95">
        <f t="shared" si="2023"/>
        <v>0.93874355398468934</v>
      </c>
      <c r="Q2346" s="95">
        <f t="shared" si="2024"/>
        <v>7.9180981893794608E-5</v>
      </c>
      <c r="R2346" s="90"/>
      <c r="S2346" s="90"/>
      <c r="T2346" s="93">
        <f t="shared" si="2030"/>
        <v>8000</v>
      </c>
      <c r="U2346" s="93">
        <f t="shared" si="2025"/>
        <v>2000</v>
      </c>
      <c r="V2346" s="93">
        <f t="shared" si="2026"/>
        <v>1</v>
      </c>
      <c r="W2346" s="90"/>
      <c r="X2346" s="95">
        <f t="shared" si="2031"/>
        <v>4.9345460415465355E-4</v>
      </c>
      <c r="Y2346" s="96">
        <f t="shared" si="2032"/>
        <v>3.9476368332372282</v>
      </c>
      <c r="Z2346" s="96">
        <f t="shared" si="2033"/>
        <v>0.98690920830930706</v>
      </c>
      <c r="AA2346" s="96">
        <f t="shared" si="2034"/>
        <v>4.9345460415465355E-4</v>
      </c>
      <c r="AB2346" s="90"/>
      <c r="AC2346" s="94">
        <f t="shared" si="2035"/>
        <v>0.93874355398468934</v>
      </c>
      <c r="AD2346" s="97">
        <f t="shared" si="2036"/>
        <v>7509.9484318775148</v>
      </c>
      <c r="AE2346" s="97">
        <f t="shared" si="2037"/>
        <v>1877.4871079693787</v>
      </c>
      <c r="AF2346" s="97">
        <f t="shared" si="2038"/>
        <v>0.93874355398468934</v>
      </c>
      <c r="AG2346" s="90"/>
      <c r="AH2346" s="95">
        <f t="shared" si="2039"/>
        <v>7.9180981893794608E-5</v>
      </c>
      <c r="AI2346" s="95">
        <f t="shared" si="2040"/>
        <v>0.63344785515035684</v>
      </c>
      <c r="AJ2346" s="95">
        <f t="shared" si="2041"/>
        <v>0.15836196378758921</v>
      </c>
      <c r="AK2346" s="95">
        <f t="shared" si="2042"/>
        <v>7.9180981893794608E-5</v>
      </c>
    </row>
    <row r="2347" spans="9:37" x14ac:dyDescent="0.25">
      <c r="I2347" s="90"/>
      <c r="J2347" s="94">
        <f t="shared" si="2027"/>
        <v>0.61240330604976956</v>
      </c>
      <c r="K2347" s="94">
        <f t="shared" si="2022"/>
        <v>0.10990183349861114</v>
      </c>
      <c r="L2347" s="94">
        <f t="shared" si="2028"/>
        <v>0.27769486045161934</v>
      </c>
      <c r="M2347" s="98"/>
      <c r="N2347" s="91"/>
      <c r="O2347" s="95">
        <f t="shared" si="2029"/>
        <v>0.37503780926068769</v>
      </c>
      <c r="P2347" s="95">
        <f t="shared" si="2023"/>
        <v>1.2078413006356446E-2</v>
      </c>
      <c r="Q2347" s="95">
        <f t="shared" si="2024"/>
        <v>7.7114435521244334E-2</v>
      </c>
      <c r="R2347" s="90"/>
      <c r="S2347" s="90"/>
      <c r="T2347" s="93">
        <f t="shared" si="2030"/>
        <v>3000</v>
      </c>
      <c r="U2347" s="93">
        <f t="shared" si="2025"/>
        <v>2000</v>
      </c>
      <c r="V2347" s="93">
        <f t="shared" si="2026"/>
        <v>2</v>
      </c>
      <c r="W2347" s="90"/>
      <c r="X2347" s="95">
        <f t="shared" si="2031"/>
        <v>0.37503780926068769</v>
      </c>
      <c r="Y2347" s="96">
        <f t="shared" si="2032"/>
        <v>1125.1134277820631</v>
      </c>
      <c r="Z2347" s="96">
        <f t="shared" si="2033"/>
        <v>750.07561852137542</v>
      </c>
      <c r="AA2347" s="96">
        <f t="shared" si="2034"/>
        <v>0.75007561852137539</v>
      </c>
      <c r="AB2347" s="90"/>
      <c r="AC2347" s="94">
        <f t="shared" si="2035"/>
        <v>1.2078413006356446E-2</v>
      </c>
      <c r="AD2347" s="97">
        <f t="shared" si="2036"/>
        <v>36.23523901906934</v>
      </c>
      <c r="AE2347" s="97">
        <f t="shared" si="2037"/>
        <v>24.156826012712891</v>
      </c>
      <c r="AF2347" s="97">
        <f t="shared" si="2038"/>
        <v>2.4156826012712893E-2</v>
      </c>
      <c r="AG2347" s="90"/>
      <c r="AH2347" s="95">
        <f t="shared" si="2039"/>
        <v>7.7114435521244334E-2</v>
      </c>
      <c r="AI2347" s="95">
        <f t="shared" si="2040"/>
        <v>231.34330656373299</v>
      </c>
      <c r="AJ2347" s="95">
        <f t="shared" si="2041"/>
        <v>154.22887104248866</v>
      </c>
      <c r="AK2347" s="95">
        <f t="shared" si="2042"/>
        <v>0.15422887104248867</v>
      </c>
    </row>
    <row r="2348" spans="9:37" x14ac:dyDescent="0.25">
      <c r="I2348" s="90"/>
      <c r="J2348" s="94">
        <f t="shared" si="2027"/>
        <v>2.5604565674127309E-2</v>
      </c>
      <c r="K2348" s="94">
        <f t="shared" si="2022"/>
        <v>0.96298988909711225</v>
      </c>
      <c r="L2348" s="94">
        <f t="shared" si="2028"/>
        <v>1.140554522876043E-2</v>
      </c>
      <c r="M2348" s="98"/>
      <c r="N2348" s="91"/>
      <c r="O2348" s="95">
        <f t="shared" si="2029"/>
        <v>6.5559378336069846E-4</v>
      </c>
      <c r="P2348" s="95">
        <f t="shared" si="2023"/>
        <v>0.92734952650326852</v>
      </c>
      <c r="Q2348" s="95">
        <f t="shared" si="2024"/>
        <v>1.3008646196529982E-4</v>
      </c>
      <c r="R2348" s="90"/>
      <c r="S2348" s="90"/>
      <c r="T2348" s="93">
        <f t="shared" si="2030"/>
        <v>7000</v>
      </c>
      <c r="U2348" s="93">
        <f t="shared" si="2025"/>
        <v>3000</v>
      </c>
      <c r="V2348" s="93">
        <f t="shared" si="2026"/>
        <v>1</v>
      </c>
      <c r="W2348" s="90"/>
      <c r="X2348" s="95">
        <f t="shared" si="2031"/>
        <v>6.5559378336069846E-4</v>
      </c>
      <c r="Y2348" s="96">
        <f t="shared" si="2032"/>
        <v>4.5891564835248895</v>
      </c>
      <c r="Z2348" s="96">
        <f t="shared" si="2033"/>
        <v>1.9667813500820954</v>
      </c>
      <c r="AA2348" s="96">
        <f t="shared" si="2034"/>
        <v>6.5559378336069846E-4</v>
      </c>
      <c r="AB2348" s="90"/>
      <c r="AC2348" s="94">
        <f t="shared" si="2035"/>
        <v>0.92734952650326852</v>
      </c>
      <c r="AD2348" s="97">
        <f t="shared" si="2036"/>
        <v>6491.4466855228793</v>
      </c>
      <c r="AE2348" s="97">
        <f t="shared" si="2037"/>
        <v>2782.0485795098057</v>
      </c>
      <c r="AF2348" s="97">
        <f t="shared" si="2038"/>
        <v>0.92734952650326852</v>
      </c>
      <c r="AG2348" s="90"/>
      <c r="AH2348" s="95">
        <f t="shared" si="2039"/>
        <v>1.3008646196529982E-4</v>
      </c>
      <c r="AI2348" s="95">
        <f t="shared" si="2040"/>
        <v>0.91060523375709879</v>
      </c>
      <c r="AJ2348" s="95">
        <f t="shared" si="2041"/>
        <v>0.39025938589589948</v>
      </c>
      <c r="AK2348" s="95">
        <f t="shared" si="2042"/>
        <v>1.3008646196529982E-4</v>
      </c>
    </row>
    <row r="2349" spans="9:37" x14ac:dyDescent="0.25">
      <c r="I2349" s="90"/>
      <c r="J2349" s="94">
        <f t="shared" si="2027"/>
        <v>5.4303125165426042E-2</v>
      </c>
      <c r="K2349" s="94">
        <f t="shared" si="2022"/>
        <v>0.92649689142152891</v>
      </c>
      <c r="L2349" s="94">
        <f t="shared" si="2028"/>
        <v>1.9199983413044953E-2</v>
      </c>
      <c r="M2349" s="98"/>
      <c r="N2349" s="91"/>
      <c r="O2349" s="95">
        <f t="shared" si="2029"/>
        <v>2.9488294027319273E-3</v>
      </c>
      <c r="P2349" s="95">
        <f t="shared" si="2023"/>
        <v>0.85839648981375638</v>
      </c>
      <c r="Q2349" s="95">
        <f t="shared" si="2024"/>
        <v>3.6863936306120131E-4</v>
      </c>
      <c r="R2349" s="90"/>
      <c r="S2349" s="90"/>
      <c r="T2349" s="93">
        <f t="shared" si="2030"/>
        <v>7000</v>
      </c>
      <c r="U2349" s="93">
        <f t="shared" si="2025"/>
        <v>2000</v>
      </c>
      <c r="V2349" s="93">
        <f t="shared" si="2026"/>
        <v>1</v>
      </c>
      <c r="W2349" s="90"/>
      <c r="X2349" s="95">
        <f t="shared" si="2031"/>
        <v>2.9488294027319273E-3</v>
      </c>
      <c r="Y2349" s="96">
        <f t="shared" si="2032"/>
        <v>20.641805819123491</v>
      </c>
      <c r="Z2349" s="96">
        <f t="shared" si="2033"/>
        <v>5.8976588054638546</v>
      </c>
      <c r="AA2349" s="96">
        <f t="shared" si="2034"/>
        <v>2.9488294027319273E-3</v>
      </c>
      <c r="AB2349" s="90"/>
      <c r="AC2349" s="94">
        <f t="shared" si="2035"/>
        <v>0.85839648981375638</v>
      </c>
      <c r="AD2349" s="97">
        <f t="shared" si="2036"/>
        <v>6008.7754286962945</v>
      </c>
      <c r="AE2349" s="97">
        <f t="shared" si="2037"/>
        <v>1716.7929796275128</v>
      </c>
      <c r="AF2349" s="97">
        <f t="shared" si="2038"/>
        <v>0.85839648981375638</v>
      </c>
      <c r="AG2349" s="90"/>
      <c r="AH2349" s="95">
        <f t="shared" si="2039"/>
        <v>3.6863936306120131E-4</v>
      </c>
      <c r="AI2349" s="95">
        <f t="shared" si="2040"/>
        <v>2.5804755414284091</v>
      </c>
      <c r="AJ2349" s="95">
        <f t="shared" si="2041"/>
        <v>0.73727872612240264</v>
      </c>
      <c r="AK2349" s="95">
        <f t="shared" si="2042"/>
        <v>3.6863936306120131E-4</v>
      </c>
    </row>
    <row r="2350" spans="9:37" x14ac:dyDescent="0.25">
      <c r="I2350" s="90"/>
      <c r="J2350" s="94">
        <f t="shared" si="2027"/>
        <v>0.10101712580027179</v>
      </c>
      <c r="K2350" s="94">
        <f t="shared" si="2022"/>
        <v>0.85023054247089391</v>
      </c>
      <c r="L2350" s="94">
        <f t="shared" si="2028"/>
        <v>4.8752331728834246E-2</v>
      </c>
      <c r="M2350" s="98"/>
      <c r="N2350" s="91"/>
      <c r="O2350" s="95">
        <f t="shared" si="2029"/>
        <v>1.0204459704947938E-2</v>
      </c>
      <c r="P2350" s="95">
        <f t="shared" si="2023"/>
        <v>0.72289197535035055</v>
      </c>
      <c r="Q2350" s="95">
        <f t="shared" si="2024"/>
        <v>2.3767898489982981E-3</v>
      </c>
      <c r="R2350" s="90"/>
      <c r="S2350" s="90"/>
      <c r="T2350" s="93">
        <f t="shared" si="2030"/>
        <v>10000</v>
      </c>
      <c r="U2350" s="93">
        <f t="shared" si="2025"/>
        <v>2000</v>
      </c>
      <c r="V2350" s="93">
        <f t="shared" si="2026"/>
        <v>1</v>
      </c>
      <c r="W2350" s="90"/>
      <c r="X2350" s="95">
        <f t="shared" si="2031"/>
        <v>1.0204459704947938E-2</v>
      </c>
      <c r="Y2350" s="96">
        <f t="shared" si="2032"/>
        <v>102.04459704947938</v>
      </c>
      <c r="Z2350" s="96">
        <f t="shared" si="2033"/>
        <v>20.408919409895876</v>
      </c>
      <c r="AA2350" s="96">
        <f t="shared" si="2034"/>
        <v>1.0204459704947938E-2</v>
      </c>
      <c r="AB2350" s="90"/>
      <c r="AC2350" s="94">
        <f t="shared" si="2035"/>
        <v>0.72289197535035055</v>
      </c>
      <c r="AD2350" s="97">
        <f t="shared" si="2036"/>
        <v>7228.9197535035055</v>
      </c>
      <c r="AE2350" s="97">
        <f t="shared" si="2037"/>
        <v>1445.7839507007011</v>
      </c>
      <c r="AF2350" s="97">
        <f t="shared" si="2038"/>
        <v>0.72289197535035055</v>
      </c>
      <c r="AG2350" s="90"/>
      <c r="AH2350" s="95">
        <f t="shared" si="2039"/>
        <v>2.3767898489982981E-3</v>
      </c>
      <c r="AI2350" s="95">
        <f t="shared" si="2040"/>
        <v>23.767898489982983</v>
      </c>
      <c r="AJ2350" s="95">
        <f>(AH2350*U2350)</f>
        <v>4.7535796979965959</v>
      </c>
      <c r="AK2350" s="95">
        <f t="shared" si="2042"/>
        <v>2.3767898489982981E-3</v>
      </c>
    </row>
    <row r="2351" spans="9:37" x14ac:dyDescent="0.25">
      <c r="I2351" s="90"/>
      <c r="J2351" s="98"/>
      <c r="K2351" s="90"/>
      <c r="L2351" s="90"/>
      <c r="M2351" s="90"/>
      <c r="N2351" s="112" t="s">
        <v>55</v>
      </c>
      <c r="O2351" s="105">
        <f>SUM(O2341:O2350)</f>
        <v>1.1933774524596292</v>
      </c>
      <c r="P2351" s="105">
        <f t="shared" ref="P2351:Q2351" si="2043">SUM(P2341:P2350)</f>
        <v>4.4250201925503188</v>
      </c>
      <c r="Q2351" s="105">
        <f t="shared" si="2043"/>
        <v>1.2302417512296084</v>
      </c>
      <c r="R2351" s="90"/>
      <c r="S2351" s="90"/>
      <c r="T2351" s="90"/>
      <c r="U2351" s="90"/>
      <c r="V2351" s="90"/>
      <c r="W2351" s="90"/>
      <c r="X2351" s="133" t="s">
        <v>55</v>
      </c>
      <c r="Y2351" s="104">
        <f>SUM(Y2341:Y2350)</f>
        <v>3991.7104298836935</v>
      </c>
      <c r="Z2351" s="104">
        <f t="shared" ref="Z2351" si="2044">SUM(Z2341:Z2350)</f>
        <v>2247.8399411777909</v>
      </c>
      <c r="AA2351" s="104">
        <f>SUM(AA2341:AA2350)</f>
        <v>1.5684152617203169</v>
      </c>
      <c r="AB2351" s="99"/>
      <c r="AC2351" s="133" t="s">
        <v>55</v>
      </c>
      <c r="AD2351" s="104">
        <f>SUM(AD2341:AD2350)</f>
        <v>34133.47253599274</v>
      </c>
      <c r="AE2351" s="104">
        <f t="shared" ref="AE2351:AF2351" si="2045">SUM(AE2341:AE2350)</f>
        <v>11996.681108559465</v>
      </c>
      <c r="AF2351" s="104">
        <f t="shared" si="2045"/>
        <v>4.4370986055566748</v>
      </c>
      <c r="AG2351" s="99"/>
      <c r="AH2351" s="133" t="s">
        <v>55</v>
      </c>
      <c r="AI2351" s="105">
        <f>SUM(AI2341:AI2350)</f>
        <v>1325.6203543832805</v>
      </c>
      <c r="AJ2351" s="105">
        <f t="shared" ref="AJ2351:AK2351" si="2046">SUM(AJ2341:AJ2350)</f>
        <v>2414.1249687818795</v>
      </c>
      <c r="AK2351" s="105">
        <f t="shared" si="2046"/>
        <v>1.3073561867508527</v>
      </c>
    </row>
    <row r="2355" spans="9:17" x14ac:dyDescent="0.25">
      <c r="I2355" s="113" t="s">
        <v>253</v>
      </c>
      <c r="J2355" s="107"/>
      <c r="K2355" s="107"/>
      <c r="L2355" s="107"/>
      <c r="M2355" s="107"/>
      <c r="N2355" s="107"/>
      <c r="O2355" s="107"/>
      <c r="P2355" s="107"/>
      <c r="Q2355" s="107"/>
    </row>
    <row r="2356" spans="9:17" x14ac:dyDescent="0.25">
      <c r="I2356" s="113" t="s">
        <v>299</v>
      </c>
      <c r="J2356" s="107"/>
      <c r="K2356" s="107"/>
      <c r="L2356" s="166" t="s">
        <v>69</v>
      </c>
      <c r="M2356" s="166"/>
      <c r="N2356" s="166"/>
      <c r="O2356" s="107"/>
      <c r="P2356" s="107"/>
      <c r="Q2356" s="107"/>
    </row>
    <row r="2357" spans="9:17" x14ac:dyDescent="0.25">
      <c r="I2357" s="107"/>
      <c r="J2357" s="107"/>
      <c r="K2357" s="107"/>
      <c r="L2357" s="107"/>
      <c r="M2357" s="107"/>
      <c r="N2357" s="107"/>
      <c r="O2357" s="107"/>
      <c r="P2357" s="107"/>
      <c r="Q2357" s="107"/>
    </row>
    <row r="2358" spans="9:17" x14ac:dyDescent="0.25">
      <c r="I2358" s="108"/>
      <c r="J2358" s="167" t="s">
        <v>68</v>
      </c>
      <c r="K2358" s="168"/>
      <c r="L2358" s="169"/>
      <c r="M2358" s="107"/>
      <c r="N2358" s="108"/>
      <c r="O2358" s="167" t="s">
        <v>72</v>
      </c>
      <c r="P2358" s="168"/>
      <c r="Q2358" s="169"/>
    </row>
    <row r="2359" spans="9:17" x14ac:dyDescent="0.25">
      <c r="I2359" s="108"/>
      <c r="J2359" s="108" t="s">
        <v>38</v>
      </c>
      <c r="K2359" s="108" t="s">
        <v>39</v>
      </c>
      <c r="L2359" s="108" t="s">
        <v>41</v>
      </c>
      <c r="M2359" s="107"/>
      <c r="N2359" s="170" t="s">
        <v>64</v>
      </c>
      <c r="O2359" s="170" t="s">
        <v>38</v>
      </c>
      <c r="P2359" s="170" t="s">
        <v>39</v>
      </c>
      <c r="Q2359" s="170" t="s">
        <v>41</v>
      </c>
    </row>
    <row r="2360" spans="9:17" x14ac:dyDescent="0.25">
      <c r="I2360" s="108" t="s">
        <v>64</v>
      </c>
      <c r="J2360" s="109">
        <f>(O2351)</f>
        <v>1.1933774524596292</v>
      </c>
      <c r="K2360" s="109">
        <f t="shared" ref="K2360" si="2047">(P2351)</f>
        <v>4.4250201925503188</v>
      </c>
      <c r="L2360" s="109">
        <f t="shared" ref="L2360" si="2048">(Q2351)</f>
        <v>1.2302417512296084</v>
      </c>
      <c r="M2360" s="107"/>
      <c r="N2360" s="171"/>
      <c r="O2360" s="171"/>
      <c r="P2360" s="171"/>
      <c r="Q2360" s="171"/>
    </row>
    <row r="2361" spans="9:17" x14ac:dyDescent="0.25">
      <c r="I2361" s="108" t="s">
        <v>65</v>
      </c>
      <c r="J2361" s="110">
        <f>(Y2351)</f>
        <v>3991.7104298836935</v>
      </c>
      <c r="K2361" s="110">
        <f>(AD2351)</f>
        <v>34133.47253599274</v>
      </c>
      <c r="L2361" s="110">
        <f>(AA2351)</f>
        <v>1.5684152617203169</v>
      </c>
      <c r="M2361" s="107"/>
      <c r="N2361" s="109">
        <f>(J2360)</f>
        <v>1.1933774524596292</v>
      </c>
      <c r="O2361" s="67">
        <f>(J2361/N2361)</f>
        <v>3344.8850752597314</v>
      </c>
      <c r="P2361" s="67">
        <f t="shared" ref="P2361" si="2049">(K2361/O2361)</f>
        <v>10.204677221486381</v>
      </c>
      <c r="Q2361" s="67">
        <f t="shared" ref="Q2361" si="2050">(L2361/P2361)</f>
        <v>0.15369572478176496</v>
      </c>
    </row>
    <row r="2362" spans="9:17" x14ac:dyDescent="0.25">
      <c r="I2362" s="108" t="s">
        <v>66</v>
      </c>
      <c r="J2362" s="110">
        <f>(Z2351)</f>
        <v>2247.8399411777909</v>
      </c>
      <c r="K2362" s="110">
        <f>(AE2351)</f>
        <v>11996.681108559465</v>
      </c>
      <c r="L2362" s="109">
        <f>(AJ2351)</f>
        <v>2414.1249687818795</v>
      </c>
      <c r="M2362" s="107"/>
      <c r="N2362" s="109">
        <f>(K2360)</f>
        <v>4.4250201925503188</v>
      </c>
      <c r="O2362" s="67">
        <f>(K2361/N2362)</f>
        <v>7713.7439041425559</v>
      </c>
      <c r="P2362" s="68">
        <f>(K2362/N2362)</f>
        <v>2711.102003275897</v>
      </c>
      <c r="Q2362" s="68">
        <f>(K2363/N2362)</f>
        <v>1.0027295724043679</v>
      </c>
    </row>
    <row r="2363" spans="9:17" x14ac:dyDescent="0.25">
      <c r="I2363" s="108" t="s">
        <v>67</v>
      </c>
      <c r="J2363" s="110">
        <f>(AA2351)</f>
        <v>1.5684152617203169</v>
      </c>
      <c r="K2363" s="110">
        <f>(AF2351)</f>
        <v>4.4370986055566748</v>
      </c>
      <c r="L2363" s="109">
        <f>(AK2351)</f>
        <v>1.3073561867508527</v>
      </c>
      <c r="M2363" s="107"/>
      <c r="N2363" s="109">
        <f>(L2360)</f>
        <v>1.2302417512296084</v>
      </c>
      <c r="O2363" s="67">
        <f>(L2361/N2363)</f>
        <v>1.2748837861767486</v>
      </c>
      <c r="P2363" s="68">
        <f>(L2362/N2363)</f>
        <v>1962.3175415474213</v>
      </c>
      <c r="Q2363" s="68">
        <f>(L2363/N2363)</f>
        <v>1.0626823430794554</v>
      </c>
    </row>
    <row r="2364" spans="9:17" x14ac:dyDescent="0.25">
      <c r="I2364" s="111"/>
      <c r="J2364" s="111"/>
      <c r="K2364" s="111"/>
      <c r="L2364" s="111"/>
      <c r="M2364" s="107"/>
      <c r="N2364" s="107"/>
      <c r="O2364" s="107"/>
      <c r="P2364" s="107"/>
      <c r="Q2364" s="107"/>
    </row>
    <row r="2368" spans="9:17" x14ac:dyDescent="0.25">
      <c r="I2368" s="114" t="s">
        <v>254</v>
      </c>
    </row>
    <row r="2369" spans="9:32" x14ac:dyDescent="0.25">
      <c r="I2369" s="114" t="s">
        <v>299</v>
      </c>
      <c r="J2369" s="152" t="s">
        <v>47</v>
      </c>
      <c r="K2369" s="153"/>
      <c r="L2369" s="154"/>
      <c r="M2369" s="43"/>
      <c r="N2369" s="43"/>
      <c r="O2369" s="152" t="s">
        <v>72</v>
      </c>
      <c r="P2369" s="153"/>
      <c r="Q2369" s="154"/>
      <c r="R2369" s="43"/>
      <c r="S2369" s="43"/>
      <c r="T2369" s="152" t="s">
        <v>73</v>
      </c>
      <c r="U2369" s="153"/>
      <c r="V2369" s="154"/>
      <c r="W2369" s="43"/>
      <c r="X2369" s="43"/>
      <c r="Y2369" s="152" t="s">
        <v>74</v>
      </c>
      <c r="Z2369" s="153"/>
      <c r="AA2369" s="154"/>
      <c r="AB2369" s="55"/>
      <c r="AC2369" s="43"/>
      <c r="AD2369" s="152" t="s">
        <v>80</v>
      </c>
      <c r="AE2369" s="154"/>
      <c r="AF2369" s="59"/>
    </row>
    <row r="2370" spans="9:32" ht="15.75" thickBot="1" x14ac:dyDescent="0.3">
      <c r="I2370" s="43"/>
      <c r="J2370" s="44" t="s">
        <v>48</v>
      </c>
      <c r="K2370" s="44" t="s">
        <v>49</v>
      </c>
      <c r="L2370" s="44" t="s">
        <v>50</v>
      </c>
      <c r="M2370" s="43"/>
      <c r="N2370" s="43"/>
      <c r="O2370" s="43"/>
      <c r="P2370" s="43"/>
      <c r="Q2370" s="43"/>
      <c r="R2370" s="43"/>
      <c r="S2370" s="43"/>
      <c r="T2370" s="44" t="s">
        <v>38</v>
      </c>
      <c r="U2370" s="44" t="s">
        <v>39</v>
      </c>
      <c r="V2370" s="44" t="s">
        <v>41</v>
      </c>
      <c r="W2370" s="43"/>
      <c r="X2370" s="43"/>
      <c r="Y2370" s="134" t="s">
        <v>75</v>
      </c>
      <c r="Z2370" s="134" t="s">
        <v>76</v>
      </c>
      <c r="AA2370" s="134" t="s">
        <v>77</v>
      </c>
      <c r="AB2370" s="61" t="s">
        <v>55</v>
      </c>
      <c r="AC2370" s="43"/>
      <c r="AD2370" s="134" t="s">
        <v>297</v>
      </c>
      <c r="AE2370" s="58">
        <f>(AE2299)</f>
        <v>94283977.581124663</v>
      </c>
      <c r="AF2370" s="42"/>
    </row>
    <row r="2371" spans="9:32" ht="16.5" thickTop="1" thickBot="1" x14ac:dyDescent="0.3">
      <c r="I2371" s="43"/>
      <c r="J2371" s="100">
        <f>(J2249)</f>
        <v>8000</v>
      </c>
      <c r="K2371" s="100">
        <f t="shared" ref="K2371:L2371" si="2051">(K2249)</f>
        <v>5000</v>
      </c>
      <c r="L2371" s="100">
        <f t="shared" si="2051"/>
        <v>1</v>
      </c>
      <c r="M2371" s="43"/>
      <c r="N2371" s="134" t="s">
        <v>75</v>
      </c>
      <c r="O2371" s="101">
        <f>(O2361)</f>
        <v>3344.8850752597314</v>
      </c>
      <c r="P2371" s="101">
        <f t="shared" ref="P2371:Q2371" si="2052">(P2361)</f>
        <v>10.204677221486381</v>
      </c>
      <c r="Q2371" s="101">
        <f t="shared" si="2052"/>
        <v>0.15369572478176496</v>
      </c>
      <c r="R2371" s="43"/>
      <c r="S2371" s="43"/>
      <c r="T2371" s="62">
        <f>(O2341)</f>
        <v>9.2671368261996734E-3</v>
      </c>
      <c r="U2371" s="62">
        <f t="shared" ref="U2371:U2380" si="2053">(P2341)</f>
        <v>0.70980254761425865</v>
      </c>
      <c r="V2371" s="62">
        <f t="shared" ref="V2371:V2380" si="2054">(Q2341)</f>
        <v>3.7498756274419705E-3</v>
      </c>
      <c r="W2371" s="43"/>
      <c r="X2371" s="43"/>
      <c r="Y2371" s="74">
        <f>((J2371 - O2371)^2 + (K2371 - P2371)^2 + (L2371 - Q2371)^2) * T2371</f>
        <v>431553.44598355429</v>
      </c>
      <c r="Z2371" s="74">
        <f>((J2371 -O2372)^2 + (K2371 - P2372)^2 + (L2371 - Q2372)^2) * U2371</f>
        <v>3776856.9367281534</v>
      </c>
      <c r="AA2371" s="75">
        <f>((J2371 -O2373)^2 + (K2371 - P2373)^2 + (L2371 - Q2373)^2) * V2371</f>
        <v>274517.58831995295</v>
      </c>
      <c r="AB2371" s="76">
        <f>SUM(Y2371:AA2371)</f>
        <v>4482927.9710316602</v>
      </c>
      <c r="AC2371" s="43"/>
      <c r="AD2371" s="134" t="s">
        <v>301</v>
      </c>
      <c r="AE2371" s="102">
        <f>(AB2381)</f>
        <v>94283979.587526649</v>
      </c>
      <c r="AF2371" s="42"/>
    </row>
    <row r="2372" spans="9:32" ht="16.5" thickTop="1" thickBot="1" x14ac:dyDescent="0.3">
      <c r="I2372" s="43"/>
      <c r="J2372" s="100">
        <f t="shared" ref="J2372:L2372" si="2055">(J2250)</f>
        <v>4000</v>
      </c>
      <c r="K2372" s="100">
        <f t="shared" si="2055"/>
        <v>3000</v>
      </c>
      <c r="L2372" s="100">
        <f t="shared" si="2055"/>
        <v>1</v>
      </c>
      <c r="M2372" s="43"/>
      <c r="N2372" s="134" t="s">
        <v>76</v>
      </c>
      <c r="O2372" s="101">
        <f t="shared" ref="O2372:P2372" si="2056">(O2362)</f>
        <v>7713.7439041425559</v>
      </c>
      <c r="P2372" s="101">
        <f t="shared" si="2056"/>
        <v>2711.102003275897</v>
      </c>
      <c r="Q2372" s="101">
        <f>(Q2362)</f>
        <v>1.0027295724043679</v>
      </c>
      <c r="R2372" s="43"/>
      <c r="S2372" s="43"/>
      <c r="T2372" s="62">
        <f t="shared" ref="T2372:T2380" si="2057">(O2342)</f>
        <v>0.20216377890216916</v>
      </c>
      <c r="U2372" s="62">
        <f t="shared" si="2053"/>
        <v>9.215387468934054E-2</v>
      </c>
      <c r="V2372" s="62">
        <f t="shared" si="2054"/>
        <v>6.091279070115193E-2</v>
      </c>
      <c r="W2372" s="43"/>
      <c r="X2372" s="43"/>
      <c r="Y2372" s="74">
        <f>((J2372-O2371)^2 + (K2372-P2371)^2 + (L2372-Q2371)^2) * T2372</f>
        <v>1893880.8646270742</v>
      </c>
      <c r="Z2372" s="74">
        <f>((J2372 -O2372)^2 + (K2372 - P2372)^2 + (L2372 - Q2372)^2) * U2372</f>
        <v>1278667.8031719406</v>
      </c>
      <c r="AA2372" s="75">
        <f>((J2372 -O2373)^2 + (K2372 - P2373)^2 + (L2372 - Q2373)^2) * V2372</f>
        <v>1039573.4689317783</v>
      </c>
      <c r="AB2372" s="76">
        <f t="shared" ref="AB2372:AB2380" si="2058">SUM(Y2372:AA2372)</f>
        <v>4212122.1367307929</v>
      </c>
      <c r="AC2372" s="43"/>
      <c r="AD2372" s="134" t="s">
        <v>300</v>
      </c>
      <c r="AE2372" s="124">
        <f>(AE2370-AE2371)</f>
        <v>-2.0064019858837128</v>
      </c>
      <c r="AF2372" s="42"/>
    </row>
    <row r="2373" spans="9:32" ht="16.5" thickTop="1" thickBot="1" x14ac:dyDescent="0.3">
      <c r="I2373" s="43"/>
      <c r="J2373" s="100">
        <f t="shared" ref="J2373:L2373" si="2059">(J2251)</f>
        <v>5000</v>
      </c>
      <c r="K2373" s="100">
        <f t="shared" si="2059"/>
        <v>2000</v>
      </c>
      <c r="L2373" s="100">
        <f t="shared" si="2059"/>
        <v>1</v>
      </c>
      <c r="M2373" s="43"/>
      <c r="N2373" s="134" t="s">
        <v>77</v>
      </c>
      <c r="O2373" s="101">
        <f t="shared" ref="O2373:Q2373" si="2060">(O2363)</f>
        <v>1.2748837861767486</v>
      </c>
      <c r="P2373" s="101">
        <f t="shared" si="2060"/>
        <v>1962.3175415474213</v>
      </c>
      <c r="Q2373" s="101">
        <f t="shared" si="2060"/>
        <v>1.0626823430794554</v>
      </c>
      <c r="R2373" s="43"/>
      <c r="S2373" s="43"/>
      <c r="T2373" s="62">
        <f t="shared" si="2057"/>
        <v>0.22266106230042437</v>
      </c>
      <c r="U2373" s="62">
        <f t="shared" si="2053"/>
        <v>0.16131194023178957</v>
      </c>
      <c r="V2373" s="62">
        <f t="shared" si="2054"/>
        <v>1.6000648873108734E-2</v>
      </c>
      <c r="W2373" s="43"/>
      <c r="X2373" s="43"/>
      <c r="Y2373" s="74">
        <f>((J2373 - O2371)^2 + (K2373 - P2371)^2 + (L2373 -Q2371)^2) * T2373</f>
        <v>1491537.7780778201</v>
      </c>
      <c r="Z2373" s="74">
        <f>((J2373 -O2372)^2 + (K2373 - P2372)^2 + (L2373 - Q2372)^2) * U2373</f>
        <v>1269536.5899461706</v>
      </c>
      <c r="AA2373" s="75">
        <f>((J2373 -O2373)^2 + (K2373 - P2373)^2 + (L2373 - Q2373)^2) * V2373</f>
        <v>399834.97862291249</v>
      </c>
      <c r="AB2373" s="76">
        <f t="shared" si="2058"/>
        <v>3160909.3466469031</v>
      </c>
      <c r="AC2373" s="43"/>
      <c r="AD2373" s="43"/>
      <c r="AE2373" s="43"/>
      <c r="AF2373" s="43"/>
    </row>
    <row r="2374" spans="9:32" ht="16.5" thickTop="1" thickBot="1" x14ac:dyDescent="0.3">
      <c r="I2374" s="43"/>
      <c r="J2374" s="100">
        <f t="shared" ref="J2374:L2374" si="2061">(J2252)</f>
        <v>2000</v>
      </c>
      <c r="K2374" s="100">
        <f t="shared" si="2061"/>
        <v>1000</v>
      </c>
      <c r="L2374" s="100">
        <f t="shared" si="2061"/>
        <v>1</v>
      </c>
      <c r="M2374" s="43"/>
      <c r="N2374" s="43"/>
      <c r="O2374" s="55"/>
      <c r="P2374" s="55"/>
      <c r="Q2374" s="55"/>
      <c r="R2374" s="43"/>
      <c r="S2374" s="43"/>
      <c r="T2374" s="62">
        <f t="shared" si="2057"/>
        <v>0.3695357469055956</v>
      </c>
      <c r="U2374" s="62">
        <f t="shared" si="2053"/>
        <v>2.2703205765573025E-3</v>
      </c>
      <c r="V2374" s="62">
        <f t="shared" si="2054"/>
        <v>0.11865103772278041</v>
      </c>
      <c r="W2374" s="43"/>
      <c r="X2374" s="43"/>
      <c r="Y2374" s="74">
        <f>((J2374-O2371)^2 + (K2374-P2371)^2 + (L2374-Q2371)^2) * T2374</f>
        <v>1030417.6756624728</v>
      </c>
      <c r="Z2374" s="74">
        <f>((J2374 -O2372)^2 + (K2374 - P2372)^2 + (L2374 - Q2372)^2) * U2374</f>
        <v>80766.063019294495</v>
      </c>
      <c r="AA2374" s="75">
        <f>((J2374 -O2373)^2 + (K2374 - P2373)^2 + (L2374 - Q2373)^2) * V2374</f>
        <v>583876.6718296879</v>
      </c>
      <c r="AB2374" s="76">
        <f t="shared" si="2058"/>
        <v>1695060.4105114553</v>
      </c>
      <c r="AC2374" s="43"/>
      <c r="AD2374" s="43"/>
      <c r="AE2374" s="43"/>
      <c r="AF2374" s="43"/>
    </row>
    <row r="2375" spans="9:32" ht="16.5" thickTop="1" thickBot="1" x14ac:dyDescent="0.3">
      <c r="I2375" s="43"/>
      <c r="J2375" s="100">
        <f t="shared" ref="J2375:L2375" si="2062">(J2253)</f>
        <v>500</v>
      </c>
      <c r="K2375" s="100">
        <f t="shared" si="2062"/>
        <v>2000</v>
      </c>
      <c r="L2375" s="100">
        <f t="shared" si="2062"/>
        <v>1</v>
      </c>
      <c r="M2375" s="43"/>
      <c r="N2375" s="43"/>
      <c r="O2375" s="55"/>
      <c r="P2375" s="55"/>
      <c r="Q2375" s="55"/>
      <c r="R2375" s="43"/>
      <c r="S2375" s="43"/>
      <c r="T2375" s="62">
        <f t="shared" si="2057"/>
        <v>4.0958076935727525E-4</v>
      </c>
      <c r="U2375" s="62">
        <f t="shared" si="2053"/>
        <v>2.1550779951193639E-5</v>
      </c>
      <c r="V2375" s="62">
        <f t="shared" si="2054"/>
        <v>0.9508582661279622</v>
      </c>
      <c r="W2375" s="43"/>
      <c r="X2375" s="43"/>
      <c r="Y2375" s="74">
        <f>((J2375 - O2371)^2 + (K2375 -P2371)^2 + (L2375 - Q2371)^2) * T2375</f>
        <v>4936.5366227904324</v>
      </c>
      <c r="Z2375" s="74">
        <f>((J2375 -O2372)^2 + (K2375 - P2372)^2 + (L2375 - Q2372)^2) * U2375</f>
        <v>1132.3591641655296</v>
      </c>
      <c r="AA2375" s="75">
        <f>((J2375 -O2373)^2 + (K2375 - P2373)^2 + (L2375 - Q2373)^AA2907) * V2375</f>
        <v>237855.01706245448</v>
      </c>
      <c r="AB2375" s="76">
        <f t="shared" si="2058"/>
        <v>243923.91284941044</v>
      </c>
      <c r="AC2375" s="43"/>
      <c r="AD2375" s="152" t="s">
        <v>84</v>
      </c>
      <c r="AE2375" s="153"/>
      <c r="AF2375" s="154"/>
    </row>
    <row r="2376" spans="9:32" ht="16.5" thickTop="1" thickBot="1" x14ac:dyDescent="0.3">
      <c r="I2376" s="43"/>
      <c r="J2376" s="100">
        <f t="shared" ref="J2376:L2376" si="2063">(J2254)</f>
        <v>8000</v>
      </c>
      <c r="K2376" s="100">
        <f t="shared" si="2063"/>
        <v>2000</v>
      </c>
      <c r="L2376" s="100">
        <f t="shared" si="2063"/>
        <v>1</v>
      </c>
      <c r="M2376" s="43"/>
      <c r="N2376" s="43"/>
      <c r="O2376" s="55"/>
      <c r="P2376" s="55"/>
      <c r="Q2376" s="55"/>
      <c r="R2376" s="43"/>
      <c r="S2376" s="43"/>
      <c r="T2376" s="62">
        <f t="shared" si="2057"/>
        <v>4.9345460415465355E-4</v>
      </c>
      <c r="U2376" s="62">
        <f t="shared" si="2053"/>
        <v>0.93874355398468934</v>
      </c>
      <c r="V2376" s="62">
        <f t="shared" si="2054"/>
        <v>7.9180981893794608E-5</v>
      </c>
      <c r="W2376" s="43"/>
      <c r="X2376" s="43"/>
      <c r="Y2376" s="74">
        <f>((J2376-O2371)^2 + (K2376-P2371)^2 + (L2376-Q2371)^2) * T2376</f>
        <v>12646.936108055308</v>
      </c>
      <c r="Z2376" s="74">
        <f>((J2376 -O2372)^2 + (K2376 - P2372)^2 + (L2376 - Q2372)^2) * U2376</f>
        <v>551613.79629836744</v>
      </c>
      <c r="AA2376" s="75">
        <f>((J2376 -O2373)^2 + (K2376 - P2373)^2 + (L2376 - Q2373)^2) * V2376</f>
        <v>5066.0802598440105</v>
      </c>
      <c r="AB2376" s="76">
        <f t="shared" si="2058"/>
        <v>569326.81266626669</v>
      </c>
      <c r="AC2376" s="43"/>
      <c r="AD2376" s="152" t="s">
        <v>85</v>
      </c>
      <c r="AE2376" s="153"/>
      <c r="AF2376" s="154"/>
    </row>
    <row r="2377" spans="9:32" ht="16.5" thickTop="1" thickBot="1" x14ac:dyDescent="0.3">
      <c r="I2377" s="43"/>
      <c r="J2377" s="100">
        <f t="shared" ref="J2377:L2377" si="2064">(J2255)</f>
        <v>3000</v>
      </c>
      <c r="K2377" s="100">
        <f t="shared" si="2064"/>
        <v>2000</v>
      </c>
      <c r="L2377" s="100">
        <f t="shared" si="2064"/>
        <v>2</v>
      </c>
      <c r="M2377" s="43"/>
      <c r="N2377" s="43"/>
      <c r="O2377" s="55"/>
      <c r="P2377" s="55"/>
      <c r="Q2377" s="55"/>
      <c r="R2377" s="43"/>
      <c r="S2377" s="43"/>
      <c r="T2377" s="62">
        <f t="shared" si="2057"/>
        <v>0.37503780926068769</v>
      </c>
      <c r="U2377" s="62">
        <f t="shared" si="2053"/>
        <v>1.2078413006356446E-2</v>
      </c>
      <c r="V2377" s="62">
        <f t="shared" si="2054"/>
        <v>7.7114435521244334E-2</v>
      </c>
      <c r="W2377" s="43"/>
      <c r="X2377" s="43"/>
      <c r="Y2377" s="74">
        <f>((J2377 - O2371)^2 + (K2377 - P2371)^2 + (L2377 - Q2371)^2) * T2377</f>
        <v>1529492.1514811302</v>
      </c>
      <c r="Z2377" s="74">
        <f>((J2377 -O2372)^2 + (K2377 - P2372)^2 + (L2377 - Q2372)^2) * U2377</f>
        <v>274482.52315347211</v>
      </c>
      <c r="AA2377" s="75">
        <f>((J2377 -O2373)^2 + (K2377 - P2373)^2 + (L2377 - Q2373)^2) * V2377</f>
        <v>693549.74112205987</v>
      </c>
      <c r="AB2377" s="76">
        <f t="shared" si="2058"/>
        <v>2497524.4157566624</v>
      </c>
      <c r="AC2377" s="43"/>
      <c r="AD2377" s="43"/>
      <c r="AE2377" s="43"/>
      <c r="AF2377" s="43"/>
    </row>
    <row r="2378" spans="9:32" ht="16.5" thickTop="1" thickBot="1" x14ac:dyDescent="0.3">
      <c r="I2378" s="43"/>
      <c r="J2378" s="100">
        <f t="shared" ref="J2378:L2378" si="2065">(J2256)</f>
        <v>7000</v>
      </c>
      <c r="K2378" s="100">
        <f t="shared" si="2065"/>
        <v>3000</v>
      </c>
      <c r="L2378" s="100">
        <f t="shared" si="2065"/>
        <v>1</v>
      </c>
      <c r="M2378" s="43"/>
      <c r="N2378" s="43"/>
      <c r="O2378" s="55"/>
      <c r="P2378" s="55"/>
      <c r="Q2378" s="55"/>
      <c r="R2378" s="43"/>
      <c r="S2378" s="43"/>
      <c r="T2378" s="62">
        <f t="shared" si="2057"/>
        <v>6.5559378336069846E-4</v>
      </c>
      <c r="U2378" s="62">
        <f t="shared" si="2053"/>
        <v>0.92734952650326852</v>
      </c>
      <c r="V2378" s="62">
        <f t="shared" si="2054"/>
        <v>1.3008646196529982E-4</v>
      </c>
      <c r="W2378" s="43"/>
      <c r="X2378" s="43"/>
      <c r="Y2378" s="74">
        <f>((J2378-O2371)^2 + (K2378-P2371)^2 + (L2378-Q2371)^2) * T2378</f>
        <v>14618.916567321421</v>
      </c>
      <c r="Z2378" s="74">
        <f>((J2378 -O2372)^2 + (K2378 - P2372)^2 + (L2378 - Q2372)^2) * U2378</f>
        <v>549818.49866630591</v>
      </c>
      <c r="AA2378" s="75">
        <f>((J2378 -O2373)^2 + (K2378 - P2373)^2 + (L2378 - Q2373)^2) * V2378</f>
        <v>6511.9901524805691</v>
      </c>
      <c r="AB2378" s="76">
        <f t="shared" si="2058"/>
        <v>570949.40538610786</v>
      </c>
      <c r="AC2378" s="43"/>
      <c r="AD2378" s="43"/>
      <c r="AE2378" s="43"/>
      <c r="AF2378" s="43"/>
    </row>
    <row r="2379" spans="9:32" ht="16.5" thickTop="1" thickBot="1" x14ac:dyDescent="0.3">
      <c r="I2379" s="43"/>
      <c r="J2379" s="100">
        <f t="shared" ref="J2379:L2379" si="2066">(J2257)</f>
        <v>7000</v>
      </c>
      <c r="K2379" s="100">
        <f t="shared" si="2066"/>
        <v>2000</v>
      </c>
      <c r="L2379" s="100">
        <f t="shared" si="2066"/>
        <v>1</v>
      </c>
      <c r="M2379" s="43"/>
      <c r="N2379" s="43"/>
      <c r="O2379" s="55"/>
      <c r="P2379" s="55"/>
      <c r="Q2379" s="55"/>
      <c r="R2379" s="43"/>
      <c r="S2379" s="43"/>
      <c r="T2379" s="62">
        <f t="shared" si="2057"/>
        <v>2.9488294027319273E-3</v>
      </c>
      <c r="U2379" s="62">
        <f t="shared" si="2053"/>
        <v>0.85839648981375638</v>
      </c>
      <c r="V2379" s="62">
        <f t="shared" si="2054"/>
        <v>3.6863936306120131E-4</v>
      </c>
      <c r="W2379" s="43"/>
      <c r="X2379" s="43"/>
      <c r="Y2379" s="74">
        <f>((J2379 - O2371)^2 + (K2379 - P2371)^2 + (L2379 - Q2371)^2) * T2379</f>
        <v>51071.222453586211</v>
      </c>
      <c r="Z2379" s="74">
        <f>((J2379 -O2372)^2 + (K2379 - P2372)^2 + (L2379 - Q2372)^2) * U2379</f>
        <v>871355.20355402573</v>
      </c>
      <c r="AA2379" s="75">
        <f>((J2379 -O2373)^2 + (K2379 - P2373)^2 + (L2379 - Q2373)^2) * V2379</f>
        <v>18057.273233729909</v>
      </c>
      <c r="AB2379" s="76">
        <f t="shared" si="2058"/>
        <v>940483.69924134179</v>
      </c>
      <c r="AC2379" s="43"/>
      <c r="AD2379" s="155" t="s">
        <v>86</v>
      </c>
      <c r="AE2379" s="155"/>
      <c r="AF2379" s="43"/>
    </row>
    <row r="2380" spans="9:32" ht="16.5" thickTop="1" thickBot="1" x14ac:dyDescent="0.3">
      <c r="I2380" s="43"/>
      <c r="J2380" s="100">
        <f t="shared" ref="J2380:L2380" si="2067">(J2258)</f>
        <v>10000</v>
      </c>
      <c r="K2380" s="100">
        <f t="shared" si="2067"/>
        <v>2000</v>
      </c>
      <c r="L2380" s="100">
        <f t="shared" si="2067"/>
        <v>1</v>
      </c>
      <c r="M2380" s="43"/>
      <c r="N2380" s="43"/>
      <c r="O2380" s="55"/>
      <c r="P2380" s="55"/>
      <c r="Q2380" s="55"/>
      <c r="R2380" s="43"/>
      <c r="S2380" s="43"/>
      <c r="T2380" s="62">
        <f t="shared" si="2057"/>
        <v>1.0204459704947938E-2</v>
      </c>
      <c r="U2380" s="62">
        <f t="shared" si="2053"/>
        <v>0.72289197535035055</v>
      </c>
      <c r="V2380" s="62">
        <f t="shared" si="2054"/>
        <v>2.3767898489982981E-3</v>
      </c>
      <c r="W2380" s="43"/>
      <c r="X2380" s="43"/>
      <c r="Y2380" s="74">
        <f>((J2380-O2371)^2 + (K2380-P2371)^2 + (L2380-Q2371)^2) * T2380</f>
        <v>492363.55625745706</v>
      </c>
      <c r="Z2380" s="74">
        <f t="shared" ref="Z2380" si="2068">((J2380 -O2381)^2 + (K2380 - P2381)^2 + (L2380 - Q2381)^2) * U2380</f>
        <v>75180766.159328431</v>
      </c>
      <c r="AA2380" s="75">
        <f>((J2380 -O2373)^2 + (K2380 - P2373)^2 + (L2380 - Q2373)^2) * V2380</f>
        <v>237621.76112015627</v>
      </c>
      <c r="AB2380" s="76">
        <f t="shared" si="2058"/>
        <v>75910751.476706043</v>
      </c>
      <c r="AC2380" s="43"/>
      <c r="AD2380" s="155"/>
      <c r="AE2380" s="155"/>
      <c r="AF2380" s="43"/>
    </row>
    <row r="2381" spans="9:32" ht="16.5" thickTop="1" thickBot="1" x14ac:dyDescent="0.3">
      <c r="I2381" s="43"/>
      <c r="J2381" s="43"/>
      <c r="K2381" s="43"/>
      <c r="L2381" s="43"/>
      <c r="M2381" s="43"/>
      <c r="N2381" s="43"/>
      <c r="O2381" s="43"/>
      <c r="P2381" s="43"/>
      <c r="Q2381" s="43"/>
      <c r="R2381" s="43"/>
      <c r="S2381" s="43"/>
      <c r="T2381" s="43"/>
      <c r="U2381" s="43"/>
      <c r="V2381" s="43"/>
      <c r="W2381" s="43"/>
      <c r="X2381" s="43"/>
      <c r="Y2381" s="43"/>
      <c r="Z2381" s="43"/>
      <c r="AA2381" s="72" t="s">
        <v>55</v>
      </c>
      <c r="AB2381" s="73">
        <f>SUM(AB2371:AB2380)</f>
        <v>94283979.587526649</v>
      </c>
      <c r="AC2381" s="43"/>
      <c r="AD2381" s="155"/>
      <c r="AE2381" s="155"/>
      <c r="AF2381" s="43"/>
    </row>
    <row r="2382" spans="9:32" ht="15.75" thickTop="1" x14ac:dyDescent="0.25">
      <c r="I2382" s="43"/>
      <c r="J2382" s="43"/>
      <c r="K2382" s="43"/>
      <c r="L2382" s="43"/>
      <c r="M2382" s="156" t="s">
        <v>78</v>
      </c>
      <c r="N2382" s="157"/>
      <c r="O2382" s="157"/>
      <c r="P2382" s="157"/>
      <c r="Q2382" s="157"/>
      <c r="R2382" s="157"/>
      <c r="S2382" s="157"/>
      <c r="T2382" s="158"/>
      <c r="U2382" s="43"/>
      <c r="V2382" s="43"/>
      <c r="W2382" s="43"/>
      <c r="X2382" s="43"/>
      <c r="Y2382" s="43"/>
      <c r="Z2382" s="43"/>
      <c r="AA2382" s="43"/>
      <c r="AB2382" s="43"/>
      <c r="AC2382" s="43"/>
      <c r="AD2382" s="162" t="s">
        <v>87</v>
      </c>
      <c r="AE2382" s="162"/>
      <c r="AF2382" s="43"/>
    </row>
    <row r="2383" spans="9:32" ht="15.75" thickBot="1" x14ac:dyDescent="0.3">
      <c r="I2383" s="43"/>
      <c r="J2383" s="43"/>
      <c r="K2383" s="43"/>
      <c r="L2383" s="43"/>
      <c r="M2383" s="159"/>
      <c r="N2383" s="160"/>
      <c r="O2383" s="160"/>
      <c r="P2383" s="160"/>
      <c r="Q2383" s="160"/>
      <c r="R2383" s="160"/>
      <c r="S2383" s="160"/>
      <c r="T2383" s="161"/>
      <c r="U2383" s="43"/>
      <c r="V2383" s="43"/>
      <c r="W2383" s="43"/>
      <c r="X2383" s="43"/>
      <c r="Y2383" s="43"/>
      <c r="Z2383" s="43"/>
      <c r="AA2383" s="43"/>
      <c r="AB2383" s="43"/>
      <c r="AC2383" s="43"/>
      <c r="AD2383" s="155" t="s">
        <v>88</v>
      </c>
      <c r="AE2383" s="155"/>
      <c r="AF2383" s="43"/>
    </row>
    <row r="2384" spans="9:32" ht="15.75" thickTop="1" x14ac:dyDescent="0.25"/>
    <row r="2387" spans="9:27" x14ac:dyDescent="0.25">
      <c r="I2387" s="83" t="s">
        <v>251</v>
      </c>
      <c r="J2387" s="83"/>
      <c r="K2387" s="78"/>
      <c r="L2387" s="78"/>
      <c r="M2387" s="78"/>
      <c r="N2387" s="78"/>
      <c r="O2387" s="78"/>
      <c r="P2387" s="78"/>
      <c r="Q2387" s="78"/>
      <c r="R2387" s="78"/>
      <c r="S2387" s="78"/>
      <c r="T2387" s="78"/>
      <c r="U2387" s="78"/>
      <c r="V2387" s="78"/>
      <c r="W2387" s="78"/>
      <c r="X2387" s="78"/>
      <c r="Y2387" s="78"/>
      <c r="Z2387" s="78"/>
      <c r="AA2387" s="78"/>
    </row>
    <row r="2388" spans="9:27" x14ac:dyDescent="0.25">
      <c r="I2388" s="83" t="s">
        <v>79</v>
      </c>
      <c r="J2388" s="83"/>
      <c r="K2388" s="78"/>
      <c r="L2388" s="78"/>
      <c r="M2388" s="78"/>
      <c r="N2388" s="78"/>
      <c r="O2388" s="78"/>
      <c r="P2388" s="78"/>
      <c r="Q2388" s="78"/>
      <c r="R2388" s="78"/>
      <c r="S2388" s="78"/>
      <c r="T2388" s="78"/>
      <c r="U2388" s="78"/>
      <c r="V2388" s="78"/>
      <c r="W2388" s="78"/>
      <c r="X2388" s="78"/>
      <c r="Y2388" s="78"/>
      <c r="Z2388" s="78"/>
      <c r="AA2388" s="78"/>
    </row>
    <row r="2389" spans="9:27" x14ac:dyDescent="0.25">
      <c r="I2389" s="115" t="s">
        <v>302</v>
      </c>
      <c r="J2389" s="78"/>
      <c r="K2389" s="78"/>
      <c r="L2389" s="78"/>
      <c r="M2389" s="78"/>
      <c r="N2389" s="78"/>
      <c r="O2389" s="78"/>
      <c r="P2389" s="78"/>
      <c r="Q2389" s="78"/>
      <c r="R2389" s="78"/>
      <c r="S2389" s="78"/>
      <c r="T2389" s="78"/>
      <c r="U2389" s="78"/>
      <c r="V2389" s="78"/>
      <c r="W2389" s="78"/>
      <c r="X2389" s="78"/>
      <c r="Y2389" s="78"/>
      <c r="Z2389" s="78"/>
      <c r="AA2389" s="78"/>
    </row>
    <row r="2390" spans="9:27" x14ac:dyDescent="0.25">
      <c r="I2390" s="78"/>
      <c r="J2390" s="78"/>
      <c r="K2390" s="78"/>
      <c r="L2390" s="78"/>
      <c r="M2390" s="78"/>
      <c r="N2390" s="78"/>
      <c r="O2390" s="78"/>
      <c r="P2390" s="78"/>
      <c r="Q2390" s="78"/>
      <c r="R2390" s="78"/>
      <c r="S2390" s="78"/>
      <c r="T2390" s="78"/>
      <c r="U2390" s="78"/>
      <c r="V2390" s="78"/>
      <c r="W2390" s="78"/>
      <c r="X2390" s="78"/>
      <c r="Y2390" s="78"/>
      <c r="Z2390" s="78"/>
      <c r="AA2390" s="78"/>
    </row>
    <row r="2391" spans="9:27" x14ac:dyDescent="0.25">
      <c r="I2391" s="78"/>
      <c r="J2391" s="172" t="s">
        <v>47</v>
      </c>
      <c r="K2391" s="173"/>
      <c r="L2391" s="174"/>
      <c r="M2391" s="78"/>
      <c r="N2391" s="78"/>
      <c r="O2391" s="172" t="s">
        <v>72</v>
      </c>
      <c r="P2391" s="173"/>
      <c r="Q2391" s="174"/>
      <c r="R2391" s="78"/>
      <c r="S2391" s="78"/>
      <c r="T2391" s="172" t="s">
        <v>90</v>
      </c>
      <c r="U2391" s="173"/>
      <c r="V2391" s="174"/>
      <c r="W2391" s="88"/>
      <c r="X2391" s="78"/>
      <c r="Y2391" s="172" t="s">
        <v>92</v>
      </c>
      <c r="Z2391" s="173"/>
      <c r="AA2391" s="174"/>
    </row>
    <row r="2392" spans="9:27" x14ac:dyDescent="0.25">
      <c r="I2392" s="78"/>
      <c r="J2392" s="89" t="s">
        <v>48</v>
      </c>
      <c r="K2392" s="89" t="s">
        <v>49</v>
      </c>
      <c r="L2392" s="89" t="s">
        <v>50</v>
      </c>
      <c r="M2392" s="78"/>
      <c r="N2392" s="78"/>
      <c r="O2392" s="79"/>
      <c r="P2392" s="79"/>
      <c r="Q2392" s="79"/>
      <c r="R2392" s="78"/>
      <c r="S2392" s="78"/>
      <c r="T2392" s="136" t="s">
        <v>75</v>
      </c>
      <c r="U2392" s="136" t="s">
        <v>76</v>
      </c>
      <c r="V2392" s="136" t="s">
        <v>77</v>
      </c>
      <c r="W2392" s="136" t="s">
        <v>91</v>
      </c>
      <c r="X2392" s="78"/>
      <c r="Y2392" s="136" t="s">
        <v>93</v>
      </c>
      <c r="Z2392" s="136" t="s">
        <v>94</v>
      </c>
      <c r="AA2392" s="136" t="s">
        <v>95</v>
      </c>
    </row>
    <row r="2393" spans="9:27" x14ac:dyDescent="0.25">
      <c r="I2393" s="78"/>
      <c r="J2393" s="79">
        <f>(J2321)</f>
        <v>8000</v>
      </c>
      <c r="K2393" s="79">
        <f t="shared" ref="K2393:L2393" si="2069">(K2321)</f>
        <v>5000</v>
      </c>
      <c r="L2393" s="79">
        <f t="shared" si="2069"/>
        <v>1</v>
      </c>
      <c r="M2393" s="78"/>
      <c r="N2393" s="78"/>
      <c r="O2393" s="116">
        <f>(O2371)</f>
        <v>3344.8850752597314</v>
      </c>
      <c r="P2393" s="116">
        <f t="shared" ref="P2393:Q2393" si="2070">(P2371)</f>
        <v>10.204677221486381</v>
      </c>
      <c r="Q2393" s="116">
        <f t="shared" si="2070"/>
        <v>0.15369572478176496</v>
      </c>
      <c r="R2393" s="78"/>
      <c r="S2393" s="78"/>
      <c r="T2393" s="117">
        <f>((J2393-O2393)^2 + (K2393-P2393)^2 + (L2393-Q2393)^2) ^ (-1/(2-1))</f>
        <v>2.147390297180671E-8</v>
      </c>
      <c r="U2393" s="117">
        <f>((J2393-O2394)^2 + (K2393-P2394)^2 + (L2393-Q2394)^2) ^ (-1/(2-1))</f>
        <v>1.8793471913425245E-7</v>
      </c>
      <c r="V2393" s="117">
        <f>((J2393-O2395)^2 + (K2393-P2395)^2 + (L2393-Q2395)^2) ^ (-1/(2-1))</f>
        <v>1.3659873855045868E-8</v>
      </c>
      <c r="W2393" s="117">
        <f>SUM(T2393:V2393)</f>
        <v>2.2306849596110504E-7</v>
      </c>
      <c r="X2393" s="78"/>
      <c r="Y2393" s="122">
        <f>(T2393/W2393)</f>
        <v>9.6265960279532131E-2</v>
      </c>
      <c r="Z2393" s="122">
        <f>(U2393/W2393)</f>
        <v>0.84249780913491867</v>
      </c>
      <c r="AA2393" s="123">
        <f>(V2393/W2393)</f>
        <v>6.1236230585549153E-2</v>
      </c>
    </row>
    <row r="2394" spans="9:27" x14ac:dyDescent="0.25">
      <c r="I2394" s="78"/>
      <c r="J2394" s="79">
        <f t="shared" ref="J2394:L2394" si="2071">(J2322)</f>
        <v>4000</v>
      </c>
      <c r="K2394" s="79">
        <f t="shared" si="2071"/>
        <v>3000</v>
      </c>
      <c r="L2394" s="79">
        <f t="shared" si="2071"/>
        <v>1</v>
      </c>
      <c r="M2394" s="78"/>
      <c r="N2394" s="78"/>
      <c r="O2394" s="116">
        <f t="shared" ref="O2394:Q2394" si="2072">(O2372)</f>
        <v>7713.7439041425559</v>
      </c>
      <c r="P2394" s="116">
        <f t="shared" si="2072"/>
        <v>2711.102003275897</v>
      </c>
      <c r="Q2394" s="116">
        <f t="shared" si="2072"/>
        <v>1.0027295724043679</v>
      </c>
      <c r="R2394" s="78"/>
      <c r="S2394" s="78"/>
      <c r="T2394" s="117">
        <f>((J2394-O2393)^2 + (K2394-P2393)^2 + (L2394-Q2393)^2) ^ (-1/(2-1))</f>
        <v>1.0674577407590916E-7</v>
      </c>
      <c r="U2394" s="117">
        <f>((J2394-O2394)^2 + (K2394-P2394)^2 + (L2394-Q2394)^2) ^ (-1/(2-1))</f>
        <v>7.2070223760024357E-8</v>
      </c>
      <c r="V2394" s="117">
        <f>((J2394-O2395)^2 + (K2394-P2395)^2 + (L2394-Q2395)^2) ^ (-1/(2-1))</f>
        <v>5.8594021992253548E-8</v>
      </c>
      <c r="W2394" s="117">
        <f t="shared" ref="W2394:W2402" si="2073">SUM(T2394:V2394)</f>
        <v>2.3741001982818707E-7</v>
      </c>
      <c r="X2394" s="78"/>
      <c r="Y2394" s="122">
        <f t="shared" ref="Y2394:Y2402" si="2074">(T2394/W2394)</f>
        <v>0.44962623798759949</v>
      </c>
      <c r="Z2394" s="122">
        <f t="shared" ref="Z2394:Z2402" si="2075">(U2394/W2394)</f>
        <v>0.30356858489873917</v>
      </c>
      <c r="AA2394" s="123">
        <f t="shared" ref="AA2394:AA2402" si="2076">(V2394/W2394)</f>
        <v>0.24680517711366129</v>
      </c>
    </row>
    <row r="2395" spans="9:27" x14ac:dyDescent="0.25">
      <c r="I2395" s="78"/>
      <c r="J2395" s="79">
        <f t="shared" ref="J2395:L2395" si="2077">(J2323)</f>
        <v>5000</v>
      </c>
      <c r="K2395" s="79">
        <f t="shared" si="2077"/>
        <v>2000</v>
      </c>
      <c r="L2395" s="79">
        <f t="shared" si="2077"/>
        <v>1</v>
      </c>
      <c r="M2395" s="78"/>
      <c r="N2395" s="78"/>
      <c r="O2395" s="116">
        <f t="shared" ref="O2395:Q2395" si="2078">(O2373)</f>
        <v>1.2748837861767486</v>
      </c>
      <c r="P2395" s="116">
        <f t="shared" si="2078"/>
        <v>1962.3175415474213</v>
      </c>
      <c r="Q2395" s="116">
        <f t="shared" si="2078"/>
        <v>1.0626823430794554</v>
      </c>
      <c r="R2395" s="78"/>
      <c r="S2395" s="78"/>
      <c r="T2395" s="117">
        <f>((J2395-O2393)^2 + (K2395-P2393)^2 + (L2395-Q2393)^2) ^ (-1/(2-1))</f>
        <v>1.4928288480052642E-7</v>
      </c>
      <c r="U2395" s="117">
        <f>((J2395-O2394)^2 + (K2395-P2394)^2 + (L2395-Q2394)^2) ^ (-1/(2-1))</f>
        <v>1.2706364000003287E-7</v>
      </c>
      <c r="V2395" s="117">
        <f>((J2395-O2395)^2 + (K2395-P2395)^2 + (L2395-Q2395)^2) ^ (-1/(2-1))</f>
        <v>4.0018131800817434E-8</v>
      </c>
      <c r="W2395" s="117">
        <f t="shared" si="2073"/>
        <v>3.1636465660137673E-7</v>
      </c>
      <c r="X2395" s="78"/>
      <c r="Y2395" s="122">
        <f t="shared" si="2074"/>
        <v>0.47186966586038293</v>
      </c>
      <c r="Z2395" s="122">
        <f t="shared" si="2075"/>
        <v>0.40163664729506932</v>
      </c>
      <c r="AA2395" s="123">
        <f t="shared" si="2076"/>
        <v>0.12649368684454776</v>
      </c>
    </row>
    <row r="2396" spans="9:27" x14ac:dyDescent="0.25">
      <c r="I2396" s="78"/>
      <c r="J2396" s="79">
        <f t="shared" ref="J2396:L2396" si="2079">(J2324)</f>
        <v>2000</v>
      </c>
      <c r="K2396" s="79">
        <f t="shared" si="2079"/>
        <v>1000</v>
      </c>
      <c r="L2396" s="79">
        <f t="shared" si="2079"/>
        <v>1</v>
      </c>
      <c r="M2396" s="78"/>
      <c r="N2396" s="78"/>
      <c r="O2396" s="81"/>
      <c r="P2396" s="81"/>
      <c r="Q2396" s="81"/>
      <c r="R2396" s="78"/>
      <c r="S2396" s="78"/>
      <c r="T2396" s="117">
        <f>((J2396-O2393)^2 + (K2396-P2393)^2 + (L2396-Q2393)^2) ^ (-1/(2-1))</f>
        <v>3.5862714279237771E-7</v>
      </c>
      <c r="U2396" s="117">
        <f>((J2396-O2394)^2 + (K2396-P2394)^2 + (L2396-Q2394)^2) ^ (-1/(2-1))</f>
        <v>2.8109833408803612E-8</v>
      </c>
      <c r="V2396" s="117">
        <f>((J2396-O2395)^2 + (K2396-P2395)^2 + (L2396-Q2395)^2) ^ (-1/(2-1))</f>
        <v>2.0321249922687432E-7</v>
      </c>
      <c r="W2396" s="117">
        <f t="shared" si="2073"/>
        <v>5.8994947542805558E-7</v>
      </c>
      <c r="X2396" s="78"/>
      <c r="Y2396" s="122">
        <f t="shared" si="2074"/>
        <v>0.60789467188213875</v>
      </c>
      <c r="Z2396" s="122">
        <f t="shared" si="2075"/>
        <v>4.7647865757330619E-2</v>
      </c>
      <c r="AA2396" s="123">
        <f t="shared" si="2076"/>
        <v>0.34445746236053076</v>
      </c>
    </row>
    <row r="2397" spans="9:27" x14ac:dyDescent="0.25">
      <c r="I2397" s="78"/>
      <c r="J2397" s="79">
        <f t="shared" ref="J2397:L2397" si="2080">(J2325)</f>
        <v>500</v>
      </c>
      <c r="K2397" s="79">
        <f t="shared" si="2080"/>
        <v>2000</v>
      </c>
      <c r="L2397" s="79">
        <f t="shared" si="2080"/>
        <v>1</v>
      </c>
      <c r="M2397" s="78"/>
      <c r="N2397" s="78"/>
      <c r="O2397" s="78"/>
      <c r="P2397" s="78"/>
      <c r="Q2397" s="78"/>
      <c r="R2397" s="78"/>
      <c r="S2397" s="78"/>
      <c r="T2397" s="117">
        <f>((J2397-O2393)^2 + (K2397-P2393)^2 + (L2397-Q2393)^2) ^ (-1/(2-1))</f>
        <v>8.2969255705785722E-8</v>
      </c>
      <c r="U2397" s="117">
        <f>((J2397-O2394)^2 + (K2397-P2394)^2 + (L2397-Q2394)^2) ^ (-1/(2-1))</f>
        <v>1.9031753027825825E-8</v>
      </c>
      <c r="V2397" s="117">
        <f>((J2397-O2395)^2 + (K2397-P2395)^2 + (L2397-Q2395)^2) ^ (-1/(2-1))</f>
        <v>3.9976539664303012E-6</v>
      </c>
      <c r="W2397" s="117">
        <f t="shared" si="2073"/>
        <v>4.0996549751639125E-6</v>
      </c>
      <c r="X2397" s="78"/>
      <c r="Y2397" s="122">
        <f t="shared" si="2074"/>
        <v>2.0238106915928564E-2</v>
      </c>
      <c r="Z2397" s="122">
        <f t="shared" si="2075"/>
        <v>4.6422816415337236E-3</v>
      </c>
      <c r="AA2397" s="123">
        <f t="shared" si="2076"/>
        <v>0.97511961144253778</v>
      </c>
    </row>
    <row r="2398" spans="9:27" x14ac:dyDescent="0.25">
      <c r="I2398" s="78"/>
      <c r="J2398" s="79">
        <f t="shared" ref="J2398:L2398" si="2081">(J2326)</f>
        <v>8000</v>
      </c>
      <c r="K2398" s="79">
        <f t="shared" si="2081"/>
        <v>2000</v>
      </c>
      <c r="L2398" s="79">
        <f t="shared" si="2081"/>
        <v>1</v>
      </c>
      <c r="M2398" s="78"/>
      <c r="N2398" s="78"/>
      <c r="O2398" s="78"/>
      <c r="P2398" s="78"/>
      <c r="Q2398" s="78"/>
      <c r="R2398" s="78"/>
      <c r="S2398" s="78"/>
      <c r="T2398" s="117">
        <f>((J2398-O2393)^2 + (K2398-P2393)^2 + (L2398-Q2393)^2) ^ (-1/(2-1))</f>
        <v>3.9017719385832413E-8</v>
      </c>
      <c r="U2398" s="117">
        <f>((J2398-O2394)^2 + (K2398-P2394)^2 + (L2398-Q2394)^2) ^ (-1/(2-1))</f>
        <v>1.701813044351276E-6</v>
      </c>
      <c r="V2398" s="117">
        <f>((J2398-O2395)^2 + (K2398-P2395)^2 + (L2398-Q2395)^2) ^ (-1/(2-1))</f>
        <v>1.5629634319341136E-8</v>
      </c>
      <c r="W2398" s="117">
        <f t="shared" si="2073"/>
        <v>1.7564603980564496E-6</v>
      </c>
      <c r="X2398" s="78"/>
      <c r="Y2398" s="122">
        <f t="shared" si="2074"/>
        <v>2.2213833815442761E-2</v>
      </c>
      <c r="Z2398" s="122">
        <f t="shared" si="2075"/>
        <v>0.96888779629438748</v>
      </c>
      <c r="AA2398" s="123">
        <f t="shared" si="2076"/>
        <v>8.8983698901697796E-3</v>
      </c>
    </row>
    <row r="2399" spans="9:27" x14ac:dyDescent="0.25">
      <c r="I2399" s="78"/>
      <c r="J2399" s="79">
        <f t="shared" ref="J2399:L2399" si="2082">(J2327)</f>
        <v>3000</v>
      </c>
      <c r="K2399" s="79">
        <f t="shared" si="2082"/>
        <v>2000</v>
      </c>
      <c r="L2399" s="79">
        <f t="shared" si="2082"/>
        <v>2</v>
      </c>
      <c r="M2399" s="78"/>
      <c r="N2399" s="78"/>
      <c r="O2399" s="78"/>
      <c r="P2399" s="78"/>
      <c r="Q2399" s="78"/>
      <c r="R2399" s="78"/>
      <c r="S2399" s="78"/>
      <c r="T2399" s="117">
        <f>((J2399-O2393)^2 + (K2399-P2393)^2 + (L2399-Q2393)^2) ^ (-1/(2-1))</f>
        <v>2.4520414105917995E-7</v>
      </c>
      <c r="U2399" s="117">
        <f>((J2399-O2394)^2 + (K2399-P2394)^2 + (L2399-Q2394)^2) ^ (-1/(2-1))</f>
        <v>4.4004306239938679E-8</v>
      </c>
      <c r="V2399" s="117">
        <f>((J2399-O2395)^2 + (K2399-P2395)^2 + (L2399-Q2395)^2) ^ (-1/(2-1))</f>
        <v>1.1118803879370598E-7</v>
      </c>
      <c r="W2399" s="117">
        <f t="shared" si="2073"/>
        <v>4.0039648609282462E-7</v>
      </c>
      <c r="X2399" s="78"/>
      <c r="Y2399" s="122">
        <f t="shared" si="2074"/>
        <v>0.61240332913994122</v>
      </c>
      <c r="Z2399" s="122">
        <f t="shared" si="2075"/>
        <v>0.10990182923267984</v>
      </c>
      <c r="AA2399" s="123">
        <f t="shared" si="2076"/>
        <v>0.27769484162737901</v>
      </c>
    </row>
    <row r="2400" spans="9:27" x14ac:dyDescent="0.25">
      <c r="I2400" s="78"/>
      <c r="J2400" s="79">
        <f t="shared" ref="J2400:L2400" si="2083">(J2328)</f>
        <v>7000</v>
      </c>
      <c r="K2400" s="79">
        <f t="shared" si="2083"/>
        <v>3000</v>
      </c>
      <c r="L2400" s="79">
        <f t="shared" si="2083"/>
        <v>1</v>
      </c>
      <c r="M2400" s="78"/>
      <c r="N2400" s="78"/>
      <c r="O2400" s="78"/>
      <c r="P2400" s="78"/>
      <c r="Q2400" s="78"/>
      <c r="R2400" s="78"/>
      <c r="S2400" s="78"/>
      <c r="T2400" s="117">
        <f>((J2400-O2393)^2 + (K2400-P2393)^2 + (L2400-Q2393)^2) ^ (-1/(2-1))</f>
        <v>4.4845579379404101E-8</v>
      </c>
      <c r="U2400" s="117">
        <f>((J2400-O2394)^2 + (K2400-P2394)^2 + (L2400-Q2394)^2) ^ (-1/(2-1))</f>
        <v>1.6866466456707789E-6</v>
      </c>
      <c r="V2400" s="117">
        <f>((J2400-O2395)^2 + (K2400-P2395)^2 + (L2400-Q2395)^2) ^ (-1/(2-1))</f>
        <v>1.9976452500584152E-8</v>
      </c>
      <c r="W2400" s="117">
        <f t="shared" si="2073"/>
        <v>1.7514686775507672E-6</v>
      </c>
      <c r="X2400" s="78"/>
      <c r="Y2400" s="122">
        <f t="shared" si="2074"/>
        <v>2.560455688086619E-2</v>
      </c>
      <c r="Z2400" s="122">
        <f t="shared" si="2075"/>
        <v>0.96298989944220148</v>
      </c>
      <c r="AA2400" s="123">
        <f t="shared" si="2076"/>
        <v>1.1405543676932313E-2</v>
      </c>
    </row>
    <row r="2401" spans="9:37" x14ac:dyDescent="0.25">
      <c r="I2401" s="78"/>
      <c r="J2401" s="79">
        <f t="shared" ref="J2401:L2401" si="2084">(J2329)</f>
        <v>7000</v>
      </c>
      <c r="K2401" s="79">
        <f t="shared" si="2084"/>
        <v>2000</v>
      </c>
      <c r="L2401" s="79">
        <f t="shared" si="2084"/>
        <v>1</v>
      </c>
      <c r="M2401" s="78"/>
      <c r="N2401" s="78"/>
      <c r="O2401" s="78"/>
      <c r="P2401" s="78"/>
      <c r="Q2401" s="78"/>
      <c r="R2401" s="78"/>
      <c r="S2401" s="78"/>
      <c r="T2401" s="117">
        <f>((J2401-O2393)^2 + (K2401-P2393)^2 + (L2401-Q2393)^2) ^ (-1/(2-1))</f>
        <v>5.77395500061084E-8</v>
      </c>
      <c r="U2401" s="117">
        <f>((J2401-O2394)^2 + (K2401-P2394)^2 + (L2401-Q2394)^2) ^ (-1/(2-1))</f>
        <v>9.8512809278304167E-7</v>
      </c>
      <c r="V2401" s="117">
        <f>((J2401-O2395)^2 + (K2401-P2395)^2 + (L2401-Q2395)^2) ^ (-1/(2-1))</f>
        <v>2.041500719901635E-8</v>
      </c>
      <c r="W2401" s="117">
        <f t="shared" si="2073"/>
        <v>1.0632826499881663E-6</v>
      </c>
      <c r="X2401" s="78"/>
      <c r="Y2401" s="122">
        <f t="shared" si="2074"/>
        <v>5.4303105582274858E-2</v>
      </c>
      <c r="Z2401" s="122">
        <f t="shared" si="2075"/>
        <v>0.92649691292715586</v>
      </c>
      <c r="AA2401" s="123">
        <f t="shared" si="2076"/>
        <v>1.9199981490569375E-2</v>
      </c>
    </row>
    <row r="2402" spans="9:37" x14ac:dyDescent="0.25">
      <c r="I2402" s="78"/>
      <c r="J2402" s="79">
        <f t="shared" ref="J2402:L2402" si="2085">(J2330)</f>
        <v>10000</v>
      </c>
      <c r="K2402" s="79">
        <f t="shared" si="2085"/>
        <v>2000</v>
      </c>
      <c r="L2402" s="79">
        <f t="shared" si="2085"/>
        <v>1</v>
      </c>
      <c r="M2402" s="78"/>
      <c r="N2402" s="78"/>
      <c r="O2402" s="78"/>
      <c r="P2402" s="78"/>
      <c r="Q2402" s="78"/>
      <c r="R2402" s="78"/>
      <c r="S2402" s="78"/>
      <c r="T2402" s="117">
        <f>((J2402-O2393)^2 + (K2402-P2393)^2 + (L2402-Q2393)^2) ^ (-1/(2-1))</f>
        <v>2.0725456982466066E-8</v>
      </c>
      <c r="U2402" s="117">
        <f>((J2402-O2394)^2 + (K2402-P2394)^2 + (L2402-Q2394)^2) ^ (-1/(2-1))</f>
        <v>1.7443991284404447E-7</v>
      </c>
      <c r="V2402" s="117">
        <f>((J2402-O2395)^2 + (K2402-P2395)^2 + (L2402-Q2395)^2) ^ (-1/(2-1))</f>
        <v>1.0002408187676238E-8</v>
      </c>
      <c r="W2402" s="117">
        <f t="shared" si="2073"/>
        <v>2.0516777801418676E-7</v>
      </c>
      <c r="X2402" s="78"/>
      <c r="Y2402" s="122">
        <f t="shared" si="2074"/>
        <v>0.10101711478803928</v>
      </c>
      <c r="Z2402" s="122">
        <f t="shared" si="2075"/>
        <v>0.8502305504911325</v>
      </c>
      <c r="AA2402" s="123">
        <f t="shared" si="2076"/>
        <v>4.8752334720828336E-2</v>
      </c>
    </row>
    <row r="2403" spans="9:37" x14ac:dyDescent="0.25">
      <c r="I2403" s="78"/>
      <c r="J2403" s="78"/>
      <c r="K2403" s="78"/>
      <c r="L2403" s="78"/>
      <c r="M2403" s="78"/>
      <c r="N2403" s="78"/>
      <c r="O2403" s="78"/>
      <c r="P2403" s="78"/>
      <c r="Q2403" s="78"/>
      <c r="R2403" s="78"/>
      <c r="S2403" s="78"/>
      <c r="T2403" s="78"/>
      <c r="U2403" s="78"/>
      <c r="V2403" s="78"/>
      <c r="W2403" s="78"/>
      <c r="X2403" s="78"/>
      <c r="Y2403" s="78"/>
      <c r="Z2403" s="78"/>
      <c r="AA2403" s="78"/>
    </row>
    <row r="2404" spans="9:37" x14ac:dyDescent="0.25">
      <c r="I2404" s="78"/>
      <c r="J2404" s="78"/>
      <c r="K2404" s="78"/>
      <c r="L2404" s="78"/>
      <c r="M2404" s="78"/>
      <c r="N2404" s="175" t="s">
        <v>109</v>
      </c>
      <c r="O2404" s="176"/>
      <c r="P2404" s="176"/>
      <c r="Q2404" s="176"/>
      <c r="R2404" s="176"/>
      <c r="S2404" s="177"/>
      <c r="T2404" s="78"/>
      <c r="U2404" s="78"/>
      <c r="V2404" s="78"/>
      <c r="W2404" s="78"/>
      <c r="X2404" s="78"/>
      <c r="Y2404" s="78"/>
      <c r="Z2404" s="78"/>
      <c r="AA2404" s="78"/>
    </row>
    <row r="2405" spans="9:37" x14ac:dyDescent="0.25">
      <c r="I2405" s="78"/>
      <c r="J2405" s="78"/>
      <c r="K2405" s="78"/>
      <c r="L2405" s="78"/>
      <c r="M2405" s="78"/>
      <c r="N2405" s="178"/>
      <c r="O2405" s="179"/>
      <c r="P2405" s="179"/>
      <c r="Q2405" s="179"/>
      <c r="R2405" s="179"/>
      <c r="S2405" s="180"/>
      <c r="T2405" s="78"/>
      <c r="U2405" s="78"/>
      <c r="V2405" s="78"/>
      <c r="W2405" s="78"/>
      <c r="X2405" s="78"/>
      <c r="Y2405" s="78"/>
      <c r="Z2405" s="78"/>
      <c r="AA2405" s="78"/>
    </row>
    <row r="2409" spans="9:37" x14ac:dyDescent="0.25">
      <c r="I2409" s="118" t="s">
        <v>252</v>
      </c>
      <c r="J2409" s="90"/>
      <c r="K2409" s="90"/>
      <c r="L2409" s="90"/>
      <c r="M2409" s="90"/>
      <c r="N2409" s="90"/>
      <c r="O2409" s="90"/>
      <c r="P2409" s="90"/>
      <c r="Q2409" s="90"/>
      <c r="R2409" s="90"/>
      <c r="S2409" s="90"/>
      <c r="T2409" s="90"/>
      <c r="U2409" s="90"/>
      <c r="V2409" s="90"/>
      <c r="W2409" s="90"/>
      <c r="X2409" s="90"/>
      <c r="Y2409" s="90"/>
      <c r="Z2409" s="90"/>
      <c r="AA2409" s="90"/>
      <c r="AB2409" s="90"/>
      <c r="AC2409" s="90"/>
      <c r="AD2409" s="90"/>
      <c r="AE2409" s="90"/>
      <c r="AF2409" s="90"/>
      <c r="AG2409" s="90"/>
      <c r="AH2409" s="90"/>
      <c r="AI2409" s="90"/>
      <c r="AJ2409" s="90"/>
      <c r="AK2409" s="90"/>
    </row>
    <row r="2410" spans="9:37" x14ac:dyDescent="0.25">
      <c r="I2410" s="118" t="s">
        <v>302</v>
      </c>
      <c r="J2410" s="90"/>
      <c r="K2410" s="90"/>
      <c r="L2410" s="90"/>
      <c r="M2410" s="90"/>
      <c r="N2410" s="90"/>
      <c r="O2410" s="90"/>
      <c r="P2410" s="90"/>
      <c r="Q2410" s="90"/>
      <c r="R2410" s="90"/>
      <c r="S2410" s="90"/>
      <c r="T2410" s="90"/>
      <c r="U2410" s="90"/>
      <c r="V2410" s="90"/>
      <c r="W2410" s="90"/>
      <c r="X2410" s="90"/>
      <c r="Y2410" s="90"/>
      <c r="Z2410" s="90"/>
      <c r="AA2410" s="90"/>
      <c r="AB2410" s="90"/>
      <c r="AC2410" s="90"/>
      <c r="AD2410" s="90"/>
      <c r="AE2410" s="90"/>
      <c r="AF2410" s="90"/>
      <c r="AG2410" s="90"/>
      <c r="AH2410" s="90"/>
      <c r="AI2410" s="90"/>
      <c r="AJ2410" s="90"/>
      <c r="AK2410" s="90"/>
    </row>
    <row r="2411" spans="9:37" x14ac:dyDescent="0.25">
      <c r="I2411" s="90"/>
      <c r="J2411" s="181" t="s">
        <v>92</v>
      </c>
      <c r="K2411" s="182"/>
      <c r="L2411" s="183"/>
      <c r="M2411" s="90"/>
      <c r="N2411" s="91"/>
      <c r="O2411" s="163" t="s">
        <v>97</v>
      </c>
      <c r="P2411" s="164"/>
      <c r="Q2411" s="165"/>
      <c r="R2411" s="90"/>
      <c r="S2411" s="90"/>
      <c r="T2411" s="163" t="s">
        <v>47</v>
      </c>
      <c r="U2411" s="164"/>
      <c r="V2411" s="165"/>
      <c r="W2411" s="90"/>
      <c r="X2411" s="91"/>
      <c r="Y2411" s="163" t="s">
        <v>98</v>
      </c>
      <c r="Z2411" s="164"/>
      <c r="AA2411" s="165"/>
      <c r="AB2411" s="90"/>
      <c r="AC2411" s="91"/>
      <c r="AD2411" s="163" t="s">
        <v>98</v>
      </c>
      <c r="AE2411" s="164"/>
      <c r="AF2411" s="165"/>
      <c r="AG2411" s="90"/>
      <c r="AH2411" s="135"/>
      <c r="AI2411" s="163" t="s">
        <v>98</v>
      </c>
      <c r="AJ2411" s="164"/>
      <c r="AK2411" s="165"/>
    </row>
    <row r="2412" spans="9:37" x14ac:dyDescent="0.25">
      <c r="I2412" s="90"/>
      <c r="J2412" s="135" t="s">
        <v>257</v>
      </c>
      <c r="K2412" s="135" t="s">
        <v>258</v>
      </c>
      <c r="L2412" s="135" t="s">
        <v>259</v>
      </c>
      <c r="M2412" s="90"/>
      <c r="N2412" s="91"/>
      <c r="O2412" s="133" t="s">
        <v>38</v>
      </c>
      <c r="P2412" s="133" t="s">
        <v>39</v>
      </c>
      <c r="Q2412" s="133" t="s">
        <v>41</v>
      </c>
      <c r="R2412" s="90"/>
      <c r="S2412" s="90"/>
      <c r="T2412" s="106" t="s">
        <v>48</v>
      </c>
      <c r="U2412" s="106" t="s">
        <v>49</v>
      </c>
      <c r="V2412" s="106" t="s">
        <v>50</v>
      </c>
      <c r="W2412" s="90"/>
      <c r="X2412" s="133" t="s">
        <v>38</v>
      </c>
      <c r="Y2412" s="133" t="s">
        <v>99</v>
      </c>
      <c r="Z2412" s="133" t="s">
        <v>102</v>
      </c>
      <c r="AA2412" s="133" t="s">
        <v>103</v>
      </c>
      <c r="AB2412" s="90"/>
      <c r="AC2412" s="106" t="s">
        <v>39</v>
      </c>
      <c r="AD2412" s="106" t="s">
        <v>104</v>
      </c>
      <c r="AE2412" s="106" t="s">
        <v>100</v>
      </c>
      <c r="AF2412" s="106" t="s">
        <v>105</v>
      </c>
      <c r="AG2412" s="90"/>
      <c r="AH2412" s="106" t="s">
        <v>41</v>
      </c>
      <c r="AI2412" s="106" t="s">
        <v>106</v>
      </c>
      <c r="AJ2412" s="106" t="s">
        <v>107</v>
      </c>
      <c r="AK2412" s="106" t="s">
        <v>101</v>
      </c>
    </row>
    <row r="2413" spans="9:37" x14ac:dyDescent="0.25">
      <c r="I2413" s="90"/>
      <c r="J2413" s="94">
        <f>(Y2393)</f>
        <v>9.6265960279532131E-2</v>
      </c>
      <c r="K2413" s="94">
        <f t="shared" ref="K2413:K2422" si="2086">(Z2393)</f>
        <v>0.84249780913491867</v>
      </c>
      <c r="L2413" s="94">
        <f>(AA2393)</f>
        <v>6.1236230585549153E-2</v>
      </c>
      <c r="M2413" s="98"/>
      <c r="N2413" s="91"/>
      <c r="O2413" s="95">
        <f>(J2413^2)</f>
        <v>9.2671351085404571E-3</v>
      </c>
      <c r="P2413" s="95">
        <f t="shared" ref="P2413:P2422" si="2087">(K2413^2)</f>
        <v>0.70980255839713791</v>
      </c>
      <c r="Q2413" s="95">
        <f t="shared" ref="Q2413:Q2422" si="2088">(L2413^2)</f>
        <v>3.7498759363265455E-3</v>
      </c>
      <c r="R2413" s="90"/>
      <c r="S2413" s="90"/>
      <c r="T2413" s="93">
        <f>(J2393)</f>
        <v>8000</v>
      </c>
      <c r="U2413" s="93">
        <f t="shared" ref="U2413:U2422" si="2089">(K2393)</f>
        <v>5000</v>
      </c>
      <c r="V2413" s="93">
        <f t="shared" ref="V2413:V2422" si="2090">(L2393)</f>
        <v>1</v>
      </c>
      <c r="W2413" s="90"/>
      <c r="X2413" s="95">
        <f>(O2413)</f>
        <v>9.2671351085404571E-3</v>
      </c>
      <c r="Y2413" s="96">
        <f>(X2413*T2413)</f>
        <v>74.13708086832365</v>
      </c>
      <c r="Z2413" s="96">
        <f>(X2413*U2413)</f>
        <v>46.335675542702283</v>
      </c>
      <c r="AA2413" s="96">
        <f>(X2413*V2413)</f>
        <v>9.2671351085404571E-3</v>
      </c>
      <c r="AB2413" s="90"/>
      <c r="AC2413" s="94">
        <f>(P2413)</f>
        <v>0.70980255839713791</v>
      </c>
      <c r="AD2413" s="97">
        <f>(AC2413*T2413)</f>
        <v>5678.4204671771031</v>
      </c>
      <c r="AE2413" s="97">
        <f>(AC2413*U2413)</f>
        <v>3549.0127919856895</v>
      </c>
      <c r="AF2413" s="97">
        <f>(AC2413*V2413)</f>
        <v>0.70980255839713791</v>
      </c>
      <c r="AG2413" s="90"/>
      <c r="AH2413" s="95">
        <f>(Q2413)</f>
        <v>3.7498759363265455E-3</v>
      </c>
      <c r="AI2413" s="95">
        <f>(AH2413*T2413)</f>
        <v>29.999007490612364</v>
      </c>
      <c r="AJ2413" s="95">
        <f>(AH2413*U2413)</f>
        <v>18.749379681632728</v>
      </c>
      <c r="AK2413" s="95">
        <f>(V2413*AH2413)</f>
        <v>3.7498759363265455E-3</v>
      </c>
    </row>
    <row r="2414" spans="9:37" x14ac:dyDescent="0.25">
      <c r="I2414" s="90"/>
      <c r="J2414" s="94">
        <f t="shared" ref="J2414:J2422" si="2091">(Y2394)</f>
        <v>0.44962623798759949</v>
      </c>
      <c r="K2414" s="94">
        <f t="shared" si="2086"/>
        <v>0.30356858489873917</v>
      </c>
      <c r="L2414" s="94">
        <f t="shared" ref="L2414:L2422" si="2092">(AA2394)</f>
        <v>0.24680517711366129</v>
      </c>
      <c r="M2414" s="98"/>
      <c r="N2414" s="91"/>
      <c r="O2414" s="95">
        <f t="shared" ref="O2414:O2422" si="2093">(J2414^2)</f>
        <v>0.20216375388688146</v>
      </c>
      <c r="P2414" s="95">
        <f t="shared" si="2087"/>
        <v>9.2153885737423016E-2</v>
      </c>
      <c r="Q2414" s="95">
        <f t="shared" si="2088"/>
        <v>6.0912795450105715E-2</v>
      </c>
      <c r="R2414" s="90"/>
      <c r="S2414" s="90"/>
      <c r="T2414" s="93">
        <f t="shared" ref="T2414:T2422" si="2094">(J2394)</f>
        <v>4000</v>
      </c>
      <c r="U2414" s="93">
        <f t="shared" si="2089"/>
        <v>3000</v>
      </c>
      <c r="V2414" s="93">
        <f t="shared" si="2090"/>
        <v>1</v>
      </c>
      <c r="W2414" s="90"/>
      <c r="X2414" s="95">
        <f t="shared" ref="X2414:X2422" si="2095">(O2414)</f>
        <v>0.20216375388688146</v>
      </c>
      <c r="Y2414" s="96">
        <f t="shared" ref="Y2414:Y2422" si="2096">(X2414*T2414)</f>
        <v>808.65501554752586</v>
      </c>
      <c r="Z2414" s="96">
        <f t="shared" ref="Z2414:Z2422" si="2097">(X2414*U2414)</f>
        <v>606.49126166064434</v>
      </c>
      <c r="AA2414" s="96">
        <f t="shared" ref="AA2414:AA2422" si="2098">(X2414*V2414)</f>
        <v>0.20216375388688146</v>
      </c>
      <c r="AB2414" s="90"/>
      <c r="AC2414" s="94">
        <f t="shared" ref="AC2414:AC2422" si="2099">(P2414)</f>
        <v>9.2153885737423016E-2</v>
      </c>
      <c r="AD2414" s="97">
        <f t="shared" ref="AD2414:AD2422" si="2100">(AC2414*T2414)</f>
        <v>368.61554294969204</v>
      </c>
      <c r="AE2414" s="97">
        <f t="shared" ref="AE2414:AE2422" si="2101">(AC2414*U2414)</f>
        <v>276.46165721226907</v>
      </c>
      <c r="AF2414" s="97">
        <f t="shared" ref="AF2414:AF2422" si="2102">(AC2414*V2414)</f>
        <v>9.2153885737423016E-2</v>
      </c>
      <c r="AG2414" s="90"/>
      <c r="AH2414" s="95">
        <f t="shared" ref="AH2414:AH2422" si="2103">(Q2414)</f>
        <v>6.0912795450105715E-2</v>
      </c>
      <c r="AI2414" s="95">
        <f t="shared" ref="AI2414:AI2422" si="2104">(AH2414*T2414)</f>
        <v>243.65118180042285</v>
      </c>
      <c r="AJ2414" s="95">
        <f t="shared" ref="AJ2414:AJ2421" si="2105">(AH2414*U2414)</f>
        <v>182.73838635031714</v>
      </c>
      <c r="AK2414" s="95">
        <f t="shared" ref="AK2414:AK2422" si="2106">(V2414*AH2414)</f>
        <v>6.0912795450105715E-2</v>
      </c>
    </row>
    <row r="2415" spans="9:37" x14ac:dyDescent="0.25">
      <c r="I2415" s="90"/>
      <c r="J2415" s="94">
        <f t="shared" si="2091"/>
        <v>0.47186966586038293</v>
      </c>
      <c r="K2415" s="94">
        <f t="shared" si="2086"/>
        <v>0.40163664729506932</v>
      </c>
      <c r="L2415" s="94">
        <f t="shared" si="2092"/>
        <v>0.12649368684454776</v>
      </c>
      <c r="M2415" s="98"/>
      <c r="N2415" s="91"/>
      <c r="O2415" s="95">
        <f t="shared" si="2093"/>
        <v>0.22266098155918942</v>
      </c>
      <c r="P2415" s="95">
        <f t="shared" si="2087"/>
        <v>0.16131199645042391</v>
      </c>
      <c r="Q2415" s="95">
        <f t="shared" si="2088"/>
        <v>1.6000652811526513E-2</v>
      </c>
      <c r="R2415" s="90"/>
      <c r="S2415" s="90"/>
      <c r="T2415" s="93">
        <f t="shared" si="2094"/>
        <v>5000</v>
      </c>
      <c r="U2415" s="93">
        <f t="shared" si="2089"/>
        <v>2000</v>
      </c>
      <c r="V2415" s="93">
        <f t="shared" si="2090"/>
        <v>1</v>
      </c>
      <c r="W2415" s="90"/>
      <c r="X2415" s="95">
        <f t="shared" si="2095"/>
        <v>0.22266098155918942</v>
      </c>
      <c r="Y2415" s="96">
        <f t="shared" si="2096"/>
        <v>1113.3049077959472</v>
      </c>
      <c r="Z2415" s="96">
        <f t="shared" si="2097"/>
        <v>445.32196311837885</v>
      </c>
      <c r="AA2415" s="96">
        <f t="shared" si="2098"/>
        <v>0.22266098155918942</v>
      </c>
      <c r="AB2415" s="90"/>
      <c r="AC2415" s="94">
        <f t="shared" si="2099"/>
        <v>0.16131199645042391</v>
      </c>
      <c r="AD2415" s="97">
        <f t="shared" si="2100"/>
        <v>806.55998225211954</v>
      </c>
      <c r="AE2415" s="97">
        <f t="shared" si="2101"/>
        <v>322.62399290084784</v>
      </c>
      <c r="AF2415" s="97">
        <f t="shared" si="2102"/>
        <v>0.16131199645042391</v>
      </c>
      <c r="AG2415" s="90"/>
      <c r="AH2415" s="95">
        <f t="shared" si="2103"/>
        <v>1.6000652811526513E-2</v>
      </c>
      <c r="AI2415" s="95">
        <f t="shared" si="2104"/>
        <v>80.003264057632563</v>
      </c>
      <c r="AJ2415" s="95">
        <f t="shared" si="2105"/>
        <v>32.001305623053028</v>
      </c>
      <c r="AK2415" s="95">
        <f t="shared" si="2106"/>
        <v>1.6000652811526513E-2</v>
      </c>
    </row>
    <row r="2416" spans="9:37" x14ac:dyDescent="0.25">
      <c r="I2416" s="90"/>
      <c r="J2416" s="94">
        <f t="shared" si="2091"/>
        <v>0.60789467188213875</v>
      </c>
      <c r="K2416" s="94">
        <f t="shared" si="2086"/>
        <v>4.7647865757330619E-2</v>
      </c>
      <c r="L2416" s="94">
        <f t="shared" si="2092"/>
        <v>0.34445746236053076</v>
      </c>
      <c r="M2416" s="98"/>
      <c r="N2416" s="91"/>
      <c r="O2416" s="95">
        <f t="shared" si="2093"/>
        <v>0.36953593210269314</v>
      </c>
      <c r="P2416" s="95">
        <f t="shared" si="2087"/>
        <v>2.2703191112285999E-3</v>
      </c>
      <c r="Q2416" s="95">
        <f t="shared" si="2088"/>
        <v>0.11865094337585647</v>
      </c>
      <c r="R2416" s="90"/>
      <c r="S2416" s="90"/>
      <c r="T2416" s="93">
        <f t="shared" si="2094"/>
        <v>2000</v>
      </c>
      <c r="U2416" s="93">
        <f t="shared" si="2089"/>
        <v>1000</v>
      </c>
      <c r="V2416" s="93">
        <f t="shared" si="2090"/>
        <v>1</v>
      </c>
      <c r="W2416" s="90"/>
      <c r="X2416" s="95">
        <f t="shared" si="2095"/>
        <v>0.36953593210269314</v>
      </c>
      <c r="Y2416" s="96">
        <f t="shared" si="2096"/>
        <v>739.07186420538631</v>
      </c>
      <c r="Z2416" s="96">
        <f t="shared" si="2097"/>
        <v>369.53593210269315</v>
      </c>
      <c r="AA2416" s="96">
        <f t="shared" si="2098"/>
        <v>0.36953593210269314</v>
      </c>
      <c r="AB2416" s="90"/>
      <c r="AC2416" s="94">
        <f t="shared" si="2099"/>
        <v>2.2703191112285999E-3</v>
      </c>
      <c r="AD2416" s="97">
        <f t="shared" si="2100"/>
        <v>4.5406382224571997</v>
      </c>
      <c r="AE2416" s="97">
        <f t="shared" si="2101"/>
        <v>2.2703191112285999</v>
      </c>
      <c r="AF2416" s="97">
        <f t="shared" si="2102"/>
        <v>2.2703191112285999E-3</v>
      </c>
      <c r="AG2416" s="90"/>
      <c r="AH2416" s="95">
        <f t="shared" si="2103"/>
        <v>0.11865094337585647</v>
      </c>
      <c r="AI2416" s="95">
        <f t="shared" si="2104"/>
        <v>237.30188675171294</v>
      </c>
      <c r="AJ2416" s="95">
        <f t="shared" si="2105"/>
        <v>118.65094337585647</v>
      </c>
      <c r="AK2416" s="95">
        <f t="shared" si="2106"/>
        <v>0.11865094337585647</v>
      </c>
    </row>
    <row r="2417" spans="9:37" x14ac:dyDescent="0.25">
      <c r="I2417" s="90"/>
      <c r="J2417" s="94">
        <f t="shared" si="2091"/>
        <v>2.0238106915928564E-2</v>
      </c>
      <c r="K2417" s="94">
        <f t="shared" si="2086"/>
        <v>4.6422816415337236E-3</v>
      </c>
      <c r="L2417" s="94">
        <f t="shared" si="2092"/>
        <v>0.97511961144253778</v>
      </c>
      <c r="M2417" s="98"/>
      <c r="N2417" s="91"/>
      <c r="O2417" s="95">
        <f t="shared" si="2093"/>
        <v>4.0958097154055557E-4</v>
      </c>
      <c r="P2417" s="95">
        <f t="shared" si="2087"/>
        <v>2.1550778839321045E-5</v>
      </c>
      <c r="Q2417" s="95">
        <f t="shared" si="2088"/>
        <v>0.95085825661984591</v>
      </c>
      <c r="R2417" s="90"/>
      <c r="S2417" s="90"/>
      <c r="T2417" s="93">
        <f t="shared" si="2094"/>
        <v>500</v>
      </c>
      <c r="U2417" s="93">
        <f t="shared" si="2089"/>
        <v>2000</v>
      </c>
      <c r="V2417" s="93">
        <f t="shared" si="2090"/>
        <v>1</v>
      </c>
      <c r="W2417" s="90"/>
      <c r="X2417" s="95">
        <f t="shared" si="2095"/>
        <v>4.0958097154055557E-4</v>
      </c>
      <c r="Y2417" s="96">
        <f t="shared" si="2096"/>
        <v>0.20479048577027778</v>
      </c>
      <c r="Z2417" s="96">
        <f t="shared" si="2097"/>
        <v>0.81916194308111112</v>
      </c>
      <c r="AA2417" s="96">
        <f t="shared" si="2098"/>
        <v>4.0958097154055557E-4</v>
      </c>
      <c r="AB2417" s="90"/>
      <c r="AC2417" s="94">
        <f t="shared" si="2099"/>
        <v>2.1550778839321045E-5</v>
      </c>
      <c r="AD2417" s="97">
        <f t="shared" si="2100"/>
        <v>1.0775389419660521E-2</v>
      </c>
      <c r="AE2417" s="97">
        <f t="shared" si="2101"/>
        <v>4.3101557678642086E-2</v>
      </c>
      <c r="AF2417" s="97">
        <f t="shared" si="2102"/>
        <v>2.1550778839321045E-5</v>
      </c>
      <c r="AG2417" s="90"/>
      <c r="AH2417" s="95">
        <f t="shared" si="2103"/>
        <v>0.95085825661984591</v>
      </c>
      <c r="AI2417" s="95">
        <f t="shared" si="2104"/>
        <v>475.42912830992293</v>
      </c>
      <c r="AJ2417" s="95">
        <f t="shared" si="2105"/>
        <v>1901.7165132396917</v>
      </c>
      <c r="AK2417" s="95">
        <f t="shared" si="2106"/>
        <v>0.95085825661984591</v>
      </c>
    </row>
    <row r="2418" spans="9:37" x14ac:dyDescent="0.25">
      <c r="I2418" s="90"/>
      <c r="J2418" s="94">
        <f t="shared" si="2091"/>
        <v>2.2213833815442761E-2</v>
      </c>
      <c r="K2418" s="94">
        <f t="shared" si="2086"/>
        <v>0.96888779629438748</v>
      </c>
      <c r="L2418" s="94">
        <f t="shared" si="2092"/>
        <v>8.8983698901697796E-3</v>
      </c>
      <c r="M2418" s="98"/>
      <c r="N2418" s="91"/>
      <c r="O2418" s="95">
        <f t="shared" si="2093"/>
        <v>4.9345441278010832E-4</v>
      </c>
      <c r="P2418" s="95">
        <f t="shared" si="2087"/>
        <v>0.93874356180819452</v>
      </c>
      <c r="Q2418" s="95">
        <f t="shared" si="2088"/>
        <v>7.9180986702280141E-5</v>
      </c>
      <c r="R2418" s="90"/>
      <c r="S2418" s="90"/>
      <c r="T2418" s="93">
        <f t="shared" si="2094"/>
        <v>8000</v>
      </c>
      <c r="U2418" s="93">
        <f t="shared" si="2089"/>
        <v>2000</v>
      </c>
      <c r="V2418" s="93">
        <f t="shared" si="2090"/>
        <v>1</v>
      </c>
      <c r="W2418" s="90"/>
      <c r="X2418" s="95">
        <f t="shared" si="2095"/>
        <v>4.9345441278010832E-4</v>
      </c>
      <c r="Y2418" s="96">
        <f t="shared" si="2096"/>
        <v>3.9476353022408666</v>
      </c>
      <c r="Z2418" s="96">
        <f t="shared" si="2097"/>
        <v>0.98690882556021664</v>
      </c>
      <c r="AA2418" s="96">
        <f t="shared" si="2098"/>
        <v>4.9345441278010832E-4</v>
      </c>
      <c r="AB2418" s="90"/>
      <c r="AC2418" s="94">
        <f t="shared" si="2099"/>
        <v>0.93874356180819452</v>
      </c>
      <c r="AD2418" s="97">
        <f t="shared" si="2100"/>
        <v>7509.948494465556</v>
      </c>
      <c r="AE2418" s="97">
        <f t="shared" si="2101"/>
        <v>1877.487123616389</v>
      </c>
      <c r="AF2418" s="97">
        <f t="shared" si="2102"/>
        <v>0.93874356180819452</v>
      </c>
      <c r="AG2418" s="90"/>
      <c r="AH2418" s="95">
        <f t="shared" si="2103"/>
        <v>7.9180986702280141E-5</v>
      </c>
      <c r="AI2418" s="95">
        <f t="shared" si="2104"/>
        <v>0.63344789361824116</v>
      </c>
      <c r="AJ2418" s="95">
        <f t="shared" si="2105"/>
        <v>0.15836197340456029</v>
      </c>
      <c r="AK2418" s="95">
        <f t="shared" si="2106"/>
        <v>7.9180986702280141E-5</v>
      </c>
    </row>
    <row r="2419" spans="9:37" x14ac:dyDescent="0.25">
      <c r="I2419" s="90"/>
      <c r="J2419" s="94">
        <f t="shared" si="2091"/>
        <v>0.61240332913994122</v>
      </c>
      <c r="K2419" s="94">
        <f t="shared" si="2086"/>
        <v>0.10990182923267984</v>
      </c>
      <c r="L2419" s="94">
        <f t="shared" si="2092"/>
        <v>0.27769484162737901</v>
      </c>
      <c r="M2419" s="98"/>
      <c r="N2419" s="91"/>
      <c r="O2419" s="95">
        <f t="shared" si="2093"/>
        <v>0.37503783754168318</v>
      </c>
      <c r="P2419" s="95">
        <f t="shared" si="2087"/>
        <v>1.2078412068689121E-2</v>
      </c>
      <c r="Q2419" s="95">
        <f t="shared" si="2088"/>
        <v>7.7114425066455106E-2</v>
      </c>
      <c r="R2419" s="90"/>
      <c r="S2419" s="90"/>
      <c r="T2419" s="93">
        <f t="shared" si="2094"/>
        <v>3000</v>
      </c>
      <c r="U2419" s="93">
        <f t="shared" si="2089"/>
        <v>2000</v>
      </c>
      <c r="V2419" s="93">
        <f t="shared" si="2090"/>
        <v>2</v>
      </c>
      <c r="W2419" s="90"/>
      <c r="X2419" s="95">
        <f t="shared" si="2095"/>
        <v>0.37503783754168318</v>
      </c>
      <c r="Y2419" s="96">
        <f t="shared" si="2096"/>
        <v>1125.1135126250495</v>
      </c>
      <c r="Z2419" s="96">
        <f t="shared" si="2097"/>
        <v>750.07567508336638</v>
      </c>
      <c r="AA2419" s="96">
        <f t="shared" si="2098"/>
        <v>0.75007567508336637</v>
      </c>
      <c r="AB2419" s="90"/>
      <c r="AC2419" s="94">
        <f t="shared" si="2099"/>
        <v>1.2078412068689121E-2</v>
      </c>
      <c r="AD2419" s="97">
        <f t="shared" si="2100"/>
        <v>36.235236206067363</v>
      </c>
      <c r="AE2419" s="97">
        <f t="shared" si="2101"/>
        <v>24.156824137378241</v>
      </c>
      <c r="AF2419" s="97">
        <f t="shared" si="2102"/>
        <v>2.4156824137378241E-2</v>
      </c>
      <c r="AG2419" s="90"/>
      <c r="AH2419" s="95">
        <f t="shared" si="2103"/>
        <v>7.7114425066455106E-2</v>
      </c>
      <c r="AI2419" s="95">
        <f t="shared" si="2104"/>
        <v>231.34327519936531</v>
      </c>
      <c r="AJ2419" s="95">
        <f t="shared" si="2105"/>
        <v>154.22885013291022</v>
      </c>
      <c r="AK2419" s="95">
        <f t="shared" si="2106"/>
        <v>0.15422885013291021</v>
      </c>
    </row>
    <row r="2420" spans="9:37" x14ac:dyDescent="0.25">
      <c r="I2420" s="90"/>
      <c r="J2420" s="94">
        <f t="shared" si="2091"/>
        <v>2.560455688086619E-2</v>
      </c>
      <c r="K2420" s="94">
        <f t="shared" si="2086"/>
        <v>0.96298989944220148</v>
      </c>
      <c r="L2420" s="94">
        <f t="shared" si="2092"/>
        <v>1.1405543676932313E-2</v>
      </c>
      <c r="M2420" s="98"/>
      <c r="N2420" s="91"/>
      <c r="O2420" s="95">
        <f t="shared" si="2093"/>
        <v>6.5559333306551212E-4</v>
      </c>
      <c r="P2420" s="95">
        <f t="shared" si="2087"/>
        <v>0.92734954642770129</v>
      </c>
      <c r="Q2420" s="95">
        <f t="shared" si="2088"/>
        <v>1.3008642656641065E-4</v>
      </c>
      <c r="R2420" s="90"/>
      <c r="S2420" s="90"/>
      <c r="T2420" s="93">
        <f t="shared" si="2094"/>
        <v>7000</v>
      </c>
      <c r="U2420" s="93">
        <f t="shared" si="2089"/>
        <v>3000</v>
      </c>
      <c r="V2420" s="93">
        <f t="shared" si="2090"/>
        <v>1</v>
      </c>
      <c r="W2420" s="90"/>
      <c r="X2420" s="95">
        <f t="shared" si="2095"/>
        <v>6.5559333306551212E-4</v>
      </c>
      <c r="Y2420" s="96">
        <f t="shared" si="2096"/>
        <v>4.5891533314585846</v>
      </c>
      <c r="Z2420" s="96">
        <f t="shared" si="2097"/>
        <v>1.9667799991965365</v>
      </c>
      <c r="AA2420" s="96">
        <f t="shared" si="2098"/>
        <v>6.5559333306551212E-4</v>
      </c>
      <c r="AB2420" s="90"/>
      <c r="AC2420" s="94">
        <f t="shared" si="2099"/>
        <v>0.92734954642770129</v>
      </c>
      <c r="AD2420" s="97">
        <f t="shared" si="2100"/>
        <v>6491.4468249939091</v>
      </c>
      <c r="AE2420" s="97">
        <f t="shared" si="2101"/>
        <v>2782.048639283104</v>
      </c>
      <c r="AF2420" s="97">
        <f t="shared" si="2102"/>
        <v>0.92734954642770129</v>
      </c>
      <c r="AG2420" s="90"/>
      <c r="AH2420" s="95">
        <f t="shared" si="2103"/>
        <v>1.3008642656641065E-4</v>
      </c>
      <c r="AI2420" s="95">
        <f t="shared" si="2104"/>
        <v>0.9106049859648746</v>
      </c>
      <c r="AJ2420" s="95">
        <f t="shared" si="2105"/>
        <v>0.39025927969923196</v>
      </c>
      <c r="AK2420" s="95">
        <f t="shared" si="2106"/>
        <v>1.3008642656641065E-4</v>
      </c>
    </row>
    <row r="2421" spans="9:37" x14ac:dyDescent="0.25">
      <c r="I2421" s="90"/>
      <c r="J2421" s="94">
        <f t="shared" si="2091"/>
        <v>5.4303105582274858E-2</v>
      </c>
      <c r="K2421" s="94">
        <f t="shared" si="2086"/>
        <v>0.92649691292715586</v>
      </c>
      <c r="L2421" s="94">
        <f t="shared" si="2092"/>
        <v>1.9199981490569375E-2</v>
      </c>
      <c r="M2421" s="98"/>
      <c r="N2421" s="91"/>
      <c r="O2421" s="95">
        <f t="shared" si="2093"/>
        <v>2.9488272758796908E-3</v>
      </c>
      <c r="P2421" s="95">
        <f t="shared" si="2087"/>
        <v>0.85839652966354985</v>
      </c>
      <c r="Q2421" s="95">
        <f t="shared" si="2088"/>
        <v>3.6863928923820661E-4</v>
      </c>
      <c r="R2421" s="90"/>
      <c r="S2421" s="90"/>
      <c r="T2421" s="93">
        <f t="shared" si="2094"/>
        <v>7000</v>
      </c>
      <c r="U2421" s="93">
        <f t="shared" si="2089"/>
        <v>2000</v>
      </c>
      <c r="V2421" s="93">
        <f t="shared" si="2090"/>
        <v>1</v>
      </c>
      <c r="W2421" s="90"/>
      <c r="X2421" s="95">
        <f t="shared" si="2095"/>
        <v>2.9488272758796908E-3</v>
      </c>
      <c r="Y2421" s="96">
        <f t="shared" si="2096"/>
        <v>20.641790931157836</v>
      </c>
      <c r="Z2421" s="96">
        <f t="shared" si="2097"/>
        <v>5.8976545517593815</v>
      </c>
      <c r="AA2421" s="96">
        <f t="shared" si="2098"/>
        <v>2.9488272758796908E-3</v>
      </c>
      <c r="AB2421" s="90"/>
      <c r="AC2421" s="94">
        <f t="shared" si="2099"/>
        <v>0.85839652966354985</v>
      </c>
      <c r="AD2421" s="97">
        <f t="shared" si="2100"/>
        <v>6008.7757076448488</v>
      </c>
      <c r="AE2421" s="97">
        <f t="shared" si="2101"/>
        <v>1716.7930593270996</v>
      </c>
      <c r="AF2421" s="97">
        <f t="shared" si="2102"/>
        <v>0.85839652966354985</v>
      </c>
      <c r="AG2421" s="90"/>
      <c r="AH2421" s="95">
        <f t="shared" si="2103"/>
        <v>3.6863928923820661E-4</v>
      </c>
      <c r="AI2421" s="95">
        <f t="shared" si="2104"/>
        <v>2.5804750246674462</v>
      </c>
      <c r="AJ2421" s="95">
        <f t="shared" si="2105"/>
        <v>0.7372785784764132</v>
      </c>
      <c r="AK2421" s="95">
        <f t="shared" si="2106"/>
        <v>3.6863928923820661E-4</v>
      </c>
    </row>
    <row r="2422" spans="9:37" x14ac:dyDescent="0.25">
      <c r="I2422" s="90"/>
      <c r="J2422" s="94">
        <f t="shared" si="2091"/>
        <v>0.10101711478803928</v>
      </c>
      <c r="K2422" s="94">
        <f t="shared" si="2086"/>
        <v>0.8502305504911325</v>
      </c>
      <c r="L2422" s="94">
        <f t="shared" si="2092"/>
        <v>4.8752334720828336E-2</v>
      </c>
      <c r="M2422" s="98"/>
      <c r="N2422" s="91"/>
      <c r="O2422" s="95">
        <f t="shared" si="2093"/>
        <v>1.0204457480099904E-2</v>
      </c>
      <c r="P2422" s="95">
        <f t="shared" si="2087"/>
        <v>0.72289198898845419</v>
      </c>
      <c r="Q2422" s="95">
        <f t="shared" si="2088"/>
        <v>2.3767901407316843E-3</v>
      </c>
      <c r="R2422" s="90"/>
      <c r="S2422" s="90"/>
      <c r="T2422" s="93">
        <f t="shared" si="2094"/>
        <v>10000</v>
      </c>
      <c r="U2422" s="93">
        <f t="shared" si="2089"/>
        <v>2000</v>
      </c>
      <c r="V2422" s="93">
        <f t="shared" si="2090"/>
        <v>1</v>
      </c>
      <c r="W2422" s="90"/>
      <c r="X2422" s="95">
        <f t="shared" si="2095"/>
        <v>1.0204457480099904E-2</v>
      </c>
      <c r="Y2422" s="96">
        <f t="shared" si="2096"/>
        <v>102.04457480099904</v>
      </c>
      <c r="Z2422" s="96">
        <f t="shared" si="2097"/>
        <v>20.408914960199809</v>
      </c>
      <c r="AA2422" s="96">
        <f t="shared" si="2098"/>
        <v>1.0204457480099904E-2</v>
      </c>
      <c r="AB2422" s="90"/>
      <c r="AC2422" s="94">
        <f t="shared" si="2099"/>
        <v>0.72289198898845419</v>
      </c>
      <c r="AD2422" s="97">
        <f t="shared" si="2100"/>
        <v>7228.9198898845416</v>
      </c>
      <c r="AE2422" s="97">
        <f t="shared" si="2101"/>
        <v>1445.7839779769083</v>
      </c>
      <c r="AF2422" s="97">
        <f t="shared" si="2102"/>
        <v>0.72289198898845419</v>
      </c>
      <c r="AG2422" s="90"/>
      <c r="AH2422" s="95">
        <f t="shared" si="2103"/>
        <v>2.3767901407316843E-3</v>
      </c>
      <c r="AI2422" s="95">
        <f t="shared" si="2104"/>
        <v>23.767901407316842</v>
      </c>
      <c r="AJ2422" s="95">
        <f>(AH2422*U2422)</f>
        <v>4.7535802814633685</v>
      </c>
      <c r="AK2422" s="95">
        <f t="shared" si="2106"/>
        <v>2.3767901407316843E-3</v>
      </c>
    </row>
    <row r="2423" spans="9:37" x14ac:dyDescent="0.25">
      <c r="I2423" s="90"/>
      <c r="J2423" s="98"/>
      <c r="K2423" s="90"/>
      <c r="L2423" s="90"/>
      <c r="M2423" s="90"/>
      <c r="N2423" s="112" t="s">
        <v>55</v>
      </c>
      <c r="O2423" s="105">
        <f>SUM(O2413:O2422)</f>
        <v>1.1933775536723534</v>
      </c>
      <c r="P2423" s="105">
        <f t="shared" ref="P2423:Q2423" si="2107">SUM(P2413:P2422)</f>
        <v>4.4250203494316418</v>
      </c>
      <c r="Q2423" s="105">
        <f t="shared" si="2107"/>
        <v>1.2302416461033545</v>
      </c>
      <c r="R2423" s="90"/>
      <c r="S2423" s="90"/>
      <c r="T2423" s="90"/>
      <c r="U2423" s="90"/>
      <c r="V2423" s="90"/>
      <c r="W2423" s="90"/>
      <c r="X2423" s="133" t="s">
        <v>55</v>
      </c>
      <c r="Y2423" s="104">
        <f>SUM(Y2413:Y2422)</f>
        <v>3991.7103258938596</v>
      </c>
      <c r="Z2423" s="104">
        <f t="shared" ref="Z2423" si="2108">SUM(Z2413:Z2422)</f>
        <v>2247.8399277875824</v>
      </c>
      <c r="AA2423" s="104">
        <f>SUM(AA2413:AA2422)</f>
        <v>1.5684153912140366</v>
      </c>
      <c r="AB2423" s="99"/>
      <c r="AC2423" s="133" t="s">
        <v>55</v>
      </c>
      <c r="AD2423" s="104">
        <f>SUM(AD2413:AD2422)</f>
        <v>34133.473559185717</v>
      </c>
      <c r="AE2423" s="104">
        <f t="shared" ref="AE2423:AF2423" si="2109">SUM(AE2413:AE2422)</f>
        <v>11996.681487108592</v>
      </c>
      <c r="AF2423" s="104">
        <f t="shared" si="2109"/>
        <v>4.437098761500331</v>
      </c>
      <c r="AG2423" s="99"/>
      <c r="AH2423" s="133" t="s">
        <v>55</v>
      </c>
      <c r="AI2423" s="105">
        <f>SUM(AI2413:AI2422)</f>
        <v>1325.6201729212366</v>
      </c>
      <c r="AJ2423" s="105">
        <f t="shared" ref="AJ2423:AK2423" si="2110">SUM(AJ2413:AJ2422)</f>
        <v>2414.1248585165054</v>
      </c>
      <c r="AK2423" s="105">
        <f t="shared" si="2110"/>
        <v>1.3073560711698096</v>
      </c>
    </row>
    <row r="2427" spans="9:37" x14ac:dyDescent="0.25">
      <c r="I2427" s="113" t="s">
        <v>253</v>
      </c>
      <c r="J2427" s="107"/>
      <c r="K2427" s="107"/>
      <c r="L2427" s="107"/>
      <c r="M2427" s="107"/>
      <c r="N2427" s="107"/>
      <c r="O2427" s="107"/>
      <c r="P2427" s="107"/>
      <c r="Q2427" s="107"/>
    </row>
    <row r="2428" spans="9:37" x14ac:dyDescent="0.25">
      <c r="I2428" s="113" t="s">
        <v>302</v>
      </c>
      <c r="J2428" s="107"/>
      <c r="K2428" s="107"/>
      <c r="L2428" s="166" t="s">
        <v>69</v>
      </c>
      <c r="M2428" s="166"/>
      <c r="N2428" s="166"/>
      <c r="O2428" s="107"/>
      <c r="P2428" s="107"/>
      <c r="Q2428" s="107"/>
    </row>
    <row r="2429" spans="9:37" x14ac:dyDescent="0.25">
      <c r="I2429" s="107"/>
      <c r="J2429" s="107"/>
      <c r="K2429" s="107"/>
      <c r="L2429" s="107"/>
      <c r="M2429" s="107"/>
      <c r="N2429" s="107"/>
      <c r="O2429" s="107"/>
      <c r="P2429" s="107"/>
      <c r="Q2429" s="107"/>
    </row>
    <row r="2430" spans="9:37" x14ac:dyDescent="0.25">
      <c r="I2430" s="108"/>
      <c r="J2430" s="167" t="s">
        <v>68</v>
      </c>
      <c r="K2430" s="168"/>
      <c r="L2430" s="169"/>
      <c r="M2430" s="107"/>
      <c r="N2430" s="108"/>
      <c r="O2430" s="167" t="s">
        <v>72</v>
      </c>
      <c r="P2430" s="168"/>
      <c r="Q2430" s="169"/>
    </row>
    <row r="2431" spans="9:37" x14ac:dyDescent="0.25">
      <c r="I2431" s="108"/>
      <c r="J2431" s="108" t="s">
        <v>38</v>
      </c>
      <c r="K2431" s="108" t="s">
        <v>39</v>
      </c>
      <c r="L2431" s="108" t="s">
        <v>41</v>
      </c>
      <c r="M2431" s="107"/>
      <c r="N2431" s="170" t="s">
        <v>64</v>
      </c>
      <c r="O2431" s="170" t="s">
        <v>38</v>
      </c>
      <c r="P2431" s="170" t="s">
        <v>39</v>
      </c>
      <c r="Q2431" s="170" t="s">
        <v>41</v>
      </c>
    </row>
    <row r="2432" spans="9:37" x14ac:dyDescent="0.25">
      <c r="I2432" s="108" t="s">
        <v>64</v>
      </c>
      <c r="J2432" s="109">
        <f>(O2423)</f>
        <v>1.1933775536723534</v>
      </c>
      <c r="K2432" s="109">
        <f t="shared" ref="K2432" si="2111">(P2423)</f>
        <v>4.4250203494316418</v>
      </c>
      <c r="L2432" s="109">
        <f t="shared" ref="L2432" si="2112">(Q2423)</f>
        <v>1.2302416461033545</v>
      </c>
      <c r="M2432" s="107"/>
      <c r="N2432" s="171"/>
      <c r="O2432" s="171"/>
      <c r="P2432" s="171"/>
      <c r="Q2432" s="171"/>
    </row>
    <row r="2433" spans="9:32" x14ac:dyDescent="0.25">
      <c r="I2433" s="108" t="s">
        <v>65</v>
      </c>
      <c r="J2433" s="110">
        <f>(Y2423)</f>
        <v>3991.7103258938596</v>
      </c>
      <c r="K2433" s="110">
        <f>(AD2423)</f>
        <v>34133.473559185717</v>
      </c>
      <c r="L2433" s="110">
        <f>(AA2423)</f>
        <v>1.5684153912140366</v>
      </c>
      <c r="M2433" s="107"/>
      <c r="N2433" s="109">
        <f>(J2432)</f>
        <v>1.1933775536723534</v>
      </c>
      <c r="O2433" s="67">
        <f>(J2433/N2433)</f>
        <v>3344.8847044342847</v>
      </c>
      <c r="P2433" s="67">
        <f t="shared" ref="P2433" si="2113">(K2433/O2433)</f>
        <v>10.2046786587099</v>
      </c>
      <c r="Q2433" s="67">
        <f t="shared" ref="Q2433" si="2114">(L2433/P2433)</f>
        <v>0.15369571582495273</v>
      </c>
    </row>
    <row r="2434" spans="9:32" x14ac:dyDescent="0.25">
      <c r="I2434" s="108" t="s">
        <v>66</v>
      </c>
      <c r="J2434" s="110">
        <f>(Z2423)</f>
        <v>2247.8399277875824</v>
      </c>
      <c r="K2434" s="110">
        <f>(AE2423)</f>
        <v>11996.681487108592</v>
      </c>
      <c r="L2434" s="109">
        <f>(AJ2423)</f>
        <v>2414.1248585165054</v>
      </c>
      <c r="M2434" s="107"/>
      <c r="N2434" s="109">
        <f>(K2432)</f>
        <v>4.4250203494316418</v>
      </c>
      <c r="O2434" s="67">
        <f>(K2433/N2434)</f>
        <v>7713.7438618943042</v>
      </c>
      <c r="P2434" s="68">
        <f>(K2434/N2434)</f>
        <v>2711.1019927059701</v>
      </c>
      <c r="Q2434" s="68">
        <f>(K2435/N2434)</f>
        <v>1.0027295720956946</v>
      </c>
    </row>
    <row r="2435" spans="9:32" x14ac:dyDescent="0.25">
      <c r="I2435" s="108" t="s">
        <v>67</v>
      </c>
      <c r="J2435" s="110">
        <f>(AA2423)</f>
        <v>1.5684153912140366</v>
      </c>
      <c r="K2435" s="110">
        <f>(AF2423)</f>
        <v>4.437098761500331</v>
      </c>
      <c r="L2435" s="109">
        <f>(AK2423)</f>
        <v>1.3073560711698096</v>
      </c>
      <c r="M2435" s="107"/>
      <c r="N2435" s="109">
        <f>(L2432)</f>
        <v>1.2302416461033545</v>
      </c>
      <c r="O2435" s="67">
        <f>(L2433/N2435)</f>
        <v>1.2748840003765176</v>
      </c>
      <c r="P2435" s="68">
        <f>(L2434/N2435)</f>
        <v>1962.3176196017762</v>
      </c>
      <c r="Q2435" s="68">
        <f>(L2435/N2435)</f>
        <v>1.0626823399376097</v>
      </c>
    </row>
    <row r="2436" spans="9:32" x14ac:dyDescent="0.25">
      <c r="I2436" s="111"/>
      <c r="J2436" s="111"/>
      <c r="K2436" s="111"/>
      <c r="L2436" s="111"/>
      <c r="M2436" s="107"/>
      <c r="N2436" s="107"/>
      <c r="O2436" s="107"/>
      <c r="P2436" s="107"/>
      <c r="Q2436" s="107"/>
    </row>
    <row r="2440" spans="9:32" x14ac:dyDescent="0.25">
      <c r="I2440" s="114" t="s">
        <v>254</v>
      </c>
    </row>
    <row r="2441" spans="9:32" x14ac:dyDescent="0.25">
      <c r="I2441" s="114" t="s">
        <v>302</v>
      </c>
      <c r="J2441" s="152" t="s">
        <v>47</v>
      </c>
      <c r="K2441" s="153"/>
      <c r="L2441" s="154"/>
      <c r="M2441" s="43"/>
      <c r="N2441" s="43"/>
      <c r="O2441" s="152" t="s">
        <v>72</v>
      </c>
      <c r="P2441" s="153"/>
      <c r="Q2441" s="154"/>
      <c r="R2441" s="43"/>
      <c r="S2441" s="43"/>
      <c r="T2441" s="152" t="s">
        <v>73</v>
      </c>
      <c r="U2441" s="153"/>
      <c r="V2441" s="154"/>
      <c r="W2441" s="43"/>
      <c r="X2441" s="43"/>
      <c r="Y2441" s="152" t="s">
        <v>74</v>
      </c>
      <c r="Z2441" s="153"/>
      <c r="AA2441" s="154"/>
      <c r="AB2441" s="55"/>
      <c r="AC2441" s="43"/>
      <c r="AD2441" s="152" t="s">
        <v>80</v>
      </c>
      <c r="AE2441" s="154"/>
      <c r="AF2441" s="59"/>
    </row>
    <row r="2442" spans="9:32" ht="15.75" thickBot="1" x14ac:dyDescent="0.3">
      <c r="I2442" s="43"/>
      <c r="J2442" s="44" t="s">
        <v>48</v>
      </c>
      <c r="K2442" s="44" t="s">
        <v>49</v>
      </c>
      <c r="L2442" s="44" t="s">
        <v>50</v>
      </c>
      <c r="M2442" s="43"/>
      <c r="N2442" s="43"/>
      <c r="O2442" s="43"/>
      <c r="P2442" s="43"/>
      <c r="Q2442" s="43"/>
      <c r="R2442" s="43"/>
      <c r="S2442" s="43"/>
      <c r="T2442" s="44" t="s">
        <v>38</v>
      </c>
      <c r="U2442" s="44" t="s">
        <v>39</v>
      </c>
      <c r="V2442" s="44" t="s">
        <v>41</v>
      </c>
      <c r="W2442" s="43"/>
      <c r="X2442" s="43"/>
      <c r="Y2442" s="134" t="s">
        <v>75</v>
      </c>
      <c r="Z2442" s="134" t="s">
        <v>76</v>
      </c>
      <c r="AA2442" s="134" t="s">
        <v>77</v>
      </c>
      <c r="AB2442" s="61" t="s">
        <v>55</v>
      </c>
      <c r="AC2442" s="43"/>
      <c r="AD2442" s="134" t="s">
        <v>301</v>
      </c>
      <c r="AE2442" s="58">
        <f>(AE2371)</f>
        <v>94283979.587526649</v>
      </c>
      <c r="AF2442" s="42"/>
    </row>
    <row r="2443" spans="9:32" ht="16.5" thickTop="1" thickBot="1" x14ac:dyDescent="0.3">
      <c r="I2443" s="43"/>
      <c r="J2443" s="100">
        <f>(J2321)</f>
        <v>8000</v>
      </c>
      <c r="K2443" s="100">
        <f t="shared" ref="K2443:L2443" si="2115">(K2321)</f>
        <v>5000</v>
      </c>
      <c r="L2443" s="100">
        <f t="shared" si="2115"/>
        <v>1</v>
      </c>
      <c r="M2443" s="43"/>
      <c r="N2443" s="134" t="s">
        <v>75</v>
      </c>
      <c r="O2443" s="101">
        <f>(O2433)</f>
        <v>3344.8847044342847</v>
      </c>
      <c r="P2443" s="101">
        <f t="shared" ref="P2443:Q2443" si="2116">(P2433)</f>
        <v>10.2046786587099</v>
      </c>
      <c r="Q2443" s="101">
        <f t="shared" si="2116"/>
        <v>0.15369571582495273</v>
      </c>
      <c r="R2443" s="43"/>
      <c r="S2443" s="43"/>
      <c r="T2443" s="62">
        <f>(O2413)</f>
        <v>9.2671351085404571E-3</v>
      </c>
      <c r="U2443" s="62">
        <f t="shared" ref="U2443:U2452" si="2117">(P2413)</f>
        <v>0.70980255839713791</v>
      </c>
      <c r="V2443" s="62">
        <f t="shared" ref="V2443:V2452" si="2118">(Q2413)</f>
        <v>3.7498759363265455E-3</v>
      </c>
      <c r="W2443" s="43"/>
      <c r="X2443" s="43"/>
      <c r="Y2443" s="74">
        <f>((J2443 - O2443)^2 + (K2443 - P2443)^2 + (L2443 - Q2443)^2) * T2443</f>
        <v>431553.39785692823</v>
      </c>
      <c r="Z2443" s="74">
        <f>((J2443 -O2444)^2 + (K2443 - P2444)^2 + (L2443 - Q2444)^2) * U2443</f>
        <v>3776857.0456174612</v>
      </c>
      <c r="AA2443" s="75">
        <f>((J2443 -O2445)^2 + (K2443 - P2445)^2 + (L2443 - Q2445)^2) * V2443</f>
        <v>274517.60914142925</v>
      </c>
      <c r="AB2443" s="76">
        <f>SUM(Y2443:AA2443)</f>
        <v>4482928.0526158186</v>
      </c>
      <c r="AC2443" s="43"/>
      <c r="AD2443" s="134" t="s">
        <v>303</v>
      </c>
      <c r="AE2443" s="102">
        <f>(AB2453)</f>
        <v>94283980.791931421</v>
      </c>
      <c r="AF2443" s="42"/>
    </row>
    <row r="2444" spans="9:32" ht="16.5" thickTop="1" thickBot="1" x14ac:dyDescent="0.3">
      <c r="I2444" s="43"/>
      <c r="J2444" s="100">
        <f t="shared" ref="J2444:L2444" si="2119">(J2322)</f>
        <v>4000</v>
      </c>
      <c r="K2444" s="100">
        <f t="shared" si="2119"/>
        <v>3000</v>
      </c>
      <c r="L2444" s="100">
        <f t="shared" si="2119"/>
        <v>1</v>
      </c>
      <c r="M2444" s="43"/>
      <c r="N2444" s="134" t="s">
        <v>76</v>
      </c>
      <c r="O2444" s="101">
        <f t="shared" ref="O2444:P2444" si="2120">(O2434)</f>
        <v>7713.7438618943042</v>
      </c>
      <c r="P2444" s="101">
        <f t="shared" si="2120"/>
        <v>2711.1019927059701</v>
      </c>
      <c r="Q2444" s="101">
        <f>(Q2434)</f>
        <v>1.0027295720956946</v>
      </c>
      <c r="R2444" s="43"/>
      <c r="S2444" s="43"/>
      <c r="T2444" s="62">
        <f t="shared" ref="T2444:T2452" si="2121">(O2414)</f>
        <v>0.20216375388688146</v>
      </c>
      <c r="U2444" s="62">
        <f t="shared" si="2117"/>
        <v>9.2153885737423016E-2</v>
      </c>
      <c r="V2444" s="62">
        <f t="shared" si="2118"/>
        <v>6.0912795450105715E-2</v>
      </c>
      <c r="W2444" s="43"/>
      <c r="X2444" s="43"/>
      <c r="Y2444" s="74">
        <f>((J2444-O2443)^2 + (K2444-P2443)^2 + (L2444-Q2443)^2) * T2444</f>
        <v>1893880.7267697926</v>
      </c>
      <c r="Z2444" s="74">
        <f>((J2444 -O2444)^2 + (K2444 - P2444)^2 + (L2444 - Q2444)^2) * U2444</f>
        <v>1278667.9281130845</v>
      </c>
      <c r="AA2444" s="75">
        <f>((J2444 -O2445)^2 + (K2444 - P2445)^2 + (L2444 - Q2445)^2) * V2444</f>
        <v>1039573.5400085259</v>
      </c>
      <c r="AB2444" s="76">
        <f t="shared" ref="AB2444:AB2452" si="2122">SUM(Y2444:AA2444)</f>
        <v>4212122.1948914034</v>
      </c>
      <c r="AC2444" s="43"/>
      <c r="AD2444" s="134" t="s">
        <v>304</v>
      </c>
      <c r="AE2444" s="124">
        <f>(AE2442-AE2443)</f>
        <v>-1.2044047713279724</v>
      </c>
      <c r="AF2444" s="42"/>
    </row>
    <row r="2445" spans="9:32" ht="16.5" thickTop="1" thickBot="1" x14ac:dyDescent="0.3">
      <c r="I2445" s="43"/>
      <c r="J2445" s="100">
        <f t="shared" ref="J2445:L2445" si="2123">(J2323)</f>
        <v>5000</v>
      </c>
      <c r="K2445" s="100">
        <f t="shared" si="2123"/>
        <v>2000</v>
      </c>
      <c r="L2445" s="100">
        <f t="shared" si="2123"/>
        <v>1</v>
      </c>
      <c r="M2445" s="43"/>
      <c r="N2445" s="134" t="s">
        <v>77</v>
      </c>
      <c r="O2445" s="101">
        <f t="shared" ref="O2445:Q2445" si="2124">(O2435)</f>
        <v>1.2748840003765176</v>
      </c>
      <c r="P2445" s="101">
        <f t="shared" si="2124"/>
        <v>1962.3176196017762</v>
      </c>
      <c r="Q2445" s="101">
        <f t="shared" si="2124"/>
        <v>1.0626823399376097</v>
      </c>
      <c r="R2445" s="43"/>
      <c r="S2445" s="43"/>
      <c r="T2445" s="62">
        <f t="shared" si="2121"/>
        <v>0.22266098155918942</v>
      </c>
      <c r="U2445" s="62">
        <f t="shared" si="2117"/>
        <v>0.16131199645042391</v>
      </c>
      <c r="V2445" s="62">
        <f t="shared" si="2118"/>
        <v>1.6000652811526513E-2</v>
      </c>
      <c r="W2445" s="43"/>
      <c r="X2445" s="43"/>
      <c r="Y2445" s="74">
        <f>((J2445 - O2443)^2 + (K2445 - P2443)^2 + (L2445 -Q2443)^2) * T2445</f>
        <v>1491537.509263945</v>
      </c>
      <c r="Z2445" s="74">
        <f>((J2445 -O2444)^2 + (K2445 - P2444)^2 + (L2445 - Q2444)^2) * U2445</f>
        <v>1269536.9929767926</v>
      </c>
      <c r="AA2445" s="75">
        <f>((J2445 -O2445)^2 + (K2445 - P2445)^2 + (L2445 - Q2445)^2) * V2445</f>
        <v>399835.07691035612</v>
      </c>
      <c r="AB2445" s="76">
        <f t="shared" si="2122"/>
        <v>3160909.579151094</v>
      </c>
      <c r="AC2445" s="43"/>
      <c r="AD2445" s="43"/>
      <c r="AE2445" s="43"/>
      <c r="AF2445" s="43"/>
    </row>
    <row r="2446" spans="9:32" ht="16.5" thickTop="1" thickBot="1" x14ac:dyDescent="0.3">
      <c r="I2446" s="43"/>
      <c r="J2446" s="100">
        <f t="shared" ref="J2446:L2446" si="2125">(J2324)</f>
        <v>2000</v>
      </c>
      <c r="K2446" s="100">
        <f t="shared" si="2125"/>
        <v>1000</v>
      </c>
      <c r="L2446" s="100">
        <f t="shared" si="2125"/>
        <v>1</v>
      </c>
      <c r="M2446" s="43"/>
      <c r="N2446" s="43"/>
      <c r="O2446" s="55"/>
      <c r="P2446" s="55"/>
      <c r="Q2446" s="55"/>
      <c r="R2446" s="43"/>
      <c r="S2446" s="43"/>
      <c r="T2446" s="62">
        <f t="shared" si="2121"/>
        <v>0.36953593210269314</v>
      </c>
      <c r="U2446" s="62">
        <f t="shared" si="2117"/>
        <v>2.2703191112285999E-3</v>
      </c>
      <c r="V2446" s="62">
        <f t="shared" si="2118"/>
        <v>0.11865094337585647</v>
      </c>
      <c r="W2446" s="43"/>
      <c r="X2446" s="43"/>
      <c r="Y2446" s="74">
        <f>((J2446-O2443)^2 + (K2446-P2443)^2 + (L2446-Q2443)^2) * T2446</f>
        <v>1030417.8224286955</v>
      </c>
      <c r="Z2446" s="74">
        <f>((J2446 -O2444)^2 + (K2446 - P2444)^2 + (L2446 - Q2444)^2) * U2446</f>
        <v>80766.009712394167</v>
      </c>
      <c r="AA2446" s="75">
        <f>((J2446 -O2445)^2 + (K2446 - P2445)^2 + (L2446 - Q2445)^2) * V2446</f>
        <v>583876.22527539835</v>
      </c>
      <c r="AB2446" s="76">
        <f t="shared" si="2122"/>
        <v>1695060.057416488</v>
      </c>
      <c r="AC2446" s="43"/>
      <c r="AD2446" s="43"/>
      <c r="AE2446" s="43"/>
      <c r="AF2446" s="43"/>
    </row>
    <row r="2447" spans="9:32" ht="16.5" thickTop="1" thickBot="1" x14ac:dyDescent="0.3">
      <c r="I2447" s="43"/>
      <c r="J2447" s="100">
        <f t="shared" ref="J2447:L2447" si="2126">(J2325)</f>
        <v>500</v>
      </c>
      <c r="K2447" s="100">
        <f t="shared" si="2126"/>
        <v>2000</v>
      </c>
      <c r="L2447" s="100">
        <f t="shared" si="2126"/>
        <v>1</v>
      </c>
      <c r="M2447" s="43"/>
      <c r="N2447" s="43"/>
      <c r="O2447" s="55"/>
      <c r="P2447" s="55"/>
      <c r="Q2447" s="55"/>
      <c r="R2447" s="43"/>
      <c r="S2447" s="43"/>
      <c r="T2447" s="62">
        <f t="shared" si="2121"/>
        <v>4.0958097154055557E-4</v>
      </c>
      <c r="U2447" s="62">
        <f t="shared" si="2117"/>
        <v>2.1550778839321045E-5</v>
      </c>
      <c r="V2447" s="62">
        <f t="shared" si="2118"/>
        <v>0.95085825661984591</v>
      </c>
      <c r="W2447" s="43"/>
      <c r="X2447" s="43"/>
      <c r="Y2447" s="74">
        <f>((J2447 - O2443)^2 + (K2447 -P2443)^2 + (L2447 - Q2443)^2) * T2447</f>
        <v>4936.5381931140219</v>
      </c>
      <c r="Z2447" s="74">
        <f>((J2447 -O2444)^2 + (K2447 - P2444)^2 + (L2447 - Q2444)^2) * U2447</f>
        <v>1132.3590922836124</v>
      </c>
      <c r="AA2447" s="75">
        <f>((J2447 -O2445)^2 + (K2447 - P2445)^2 + (L2447 - Q2445)^AA2979) * V2447</f>
        <v>237855.00888739174</v>
      </c>
      <c r="AB2447" s="76">
        <f t="shared" si="2122"/>
        <v>243923.90617278937</v>
      </c>
      <c r="AC2447" s="43"/>
      <c r="AD2447" s="152" t="s">
        <v>84</v>
      </c>
      <c r="AE2447" s="153"/>
      <c r="AF2447" s="154"/>
    </row>
    <row r="2448" spans="9:32" ht="16.5" thickTop="1" thickBot="1" x14ac:dyDescent="0.3">
      <c r="I2448" s="43"/>
      <c r="J2448" s="100">
        <f t="shared" ref="J2448:L2448" si="2127">(J2326)</f>
        <v>8000</v>
      </c>
      <c r="K2448" s="100">
        <f t="shared" si="2127"/>
        <v>2000</v>
      </c>
      <c r="L2448" s="100">
        <f t="shared" si="2127"/>
        <v>1</v>
      </c>
      <c r="M2448" s="43"/>
      <c r="N2448" s="43"/>
      <c r="O2448" s="55"/>
      <c r="P2448" s="55"/>
      <c r="Q2448" s="55"/>
      <c r="R2448" s="43"/>
      <c r="S2448" s="43"/>
      <c r="T2448" s="62">
        <f t="shared" si="2121"/>
        <v>4.9345441278010832E-4</v>
      </c>
      <c r="U2448" s="62">
        <f t="shared" si="2117"/>
        <v>0.93874356180819452</v>
      </c>
      <c r="V2448" s="62">
        <f t="shared" si="2118"/>
        <v>7.9180986702280141E-5</v>
      </c>
      <c r="W2448" s="43"/>
      <c r="X2448" s="43"/>
      <c r="Y2448" s="74">
        <f>((J2448-O2443)^2 + (K2448-P2443)^2 + (L2448-Q2443)^2) * T2448</f>
        <v>12646.932904058518</v>
      </c>
      <c r="Z2448" s="74">
        <f>((J2448 -O2444)^2 + (K2448 - P2444)^2 + (L2448 - Q2444)^2) * U2448</f>
        <v>551613.8094897694</v>
      </c>
      <c r="AA2448" s="75">
        <f>((J2448 -O2445)^2 + (K2448 - P2445)^2 + (L2448 - Q2445)^2) * V2448</f>
        <v>5066.0805667587229</v>
      </c>
      <c r="AB2448" s="76">
        <f t="shared" si="2122"/>
        <v>569326.82296058664</v>
      </c>
      <c r="AC2448" s="43"/>
      <c r="AD2448" s="152" t="s">
        <v>85</v>
      </c>
      <c r="AE2448" s="153"/>
      <c r="AF2448" s="154"/>
    </row>
    <row r="2449" spans="9:32" ht="16.5" thickTop="1" thickBot="1" x14ac:dyDescent="0.3">
      <c r="I2449" s="43"/>
      <c r="J2449" s="100">
        <f t="shared" ref="J2449:L2449" si="2128">(J2327)</f>
        <v>3000</v>
      </c>
      <c r="K2449" s="100">
        <f t="shared" si="2128"/>
        <v>2000</v>
      </c>
      <c r="L2449" s="100">
        <f t="shared" si="2128"/>
        <v>2</v>
      </c>
      <c r="M2449" s="43"/>
      <c r="N2449" s="43"/>
      <c r="O2449" s="55"/>
      <c r="P2449" s="55"/>
      <c r="Q2449" s="55"/>
      <c r="R2449" s="43"/>
      <c r="S2449" s="43"/>
      <c r="T2449" s="62">
        <f t="shared" si="2121"/>
        <v>0.37503783754168318</v>
      </c>
      <c r="U2449" s="62">
        <f t="shared" si="2117"/>
        <v>1.2078412068689121E-2</v>
      </c>
      <c r="V2449" s="62">
        <f t="shared" si="2118"/>
        <v>7.7114425066455106E-2</v>
      </c>
      <c r="W2449" s="43"/>
      <c r="X2449" s="43"/>
      <c r="Y2449" s="74">
        <f>((J2449 - O2443)^2 + (K2449 - P2443)^2 + (L2449 - Q2443)^2) * T2449</f>
        <v>1529492.1687438751</v>
      </c>
      <c r="Z2449" s="74">
        <f>((J2449 -O2444)^2 + (K2449 - P2444)^2 + (L2449 - Q2444)^2) * U2449</f>
        <v>274482.49685259699</v>
      </c>
      <c r="AA2449" s="75">
        <f>((J2449 -O2445)^2 + (K2449 - P2445)^2 + (L2449 - Q2445)^2) * V2449</f>
        <v>693549.64654136251</v>
      </c>
      <c r="AB2449" s="76">
        <f t="shared" si="2122"/>
        <v>2497524.3121378347</v>
      </c>
      <c r="AC2449" s="43"/>
      <c r="AD2449" s="43"/>
      <c r="AE2449" s="43"/>
      <c r="AF2449" s="43"/>
    </row>
    <row r="2450" spans="9:32" ht="16.5" thickTop="1" thickBot="1" x14ac:dyDescent="0.3">
      <c r="I2450" s="43"/>
      <c r="J2450" s="100">
        <f t="shared" ref="J2450:L2450" si="2129">(J2328)</f>
        <v>7000</v>
      </c>
      <c r="K2450" s="100">
        <f t="shared" si="2129"/>
        <v>3000</v>
      </c>
      <c r="L2450" s="100">
        <f t="shared" si="2129"/>
        <v>1</v>
      </c>
      <c r="M2450" s="43"/>
      <c r="N2450" s="43"/>
      <c r="O2450" s="55"/>
      <c r="P2450" s="55"/>
      <c r="Q2450" s="55"/>
      <c r="R2450" s="43"/>
      <c r="S2450" s="43"/>
      <c r="T2450" s="62">
        <f t="shared" si="2121"/>
        <v>6.5559333306551212E-4</v>
      </c>
      <c r="U2450" s="62">
        <f t="shared" si="2117"/>
        <v>0.92734954642770129</v>
      </c>
      <c r="V2450" s="62">
        <f t="shared" si="2118"/>
        <v>1.3008642656641065E-4</v>
      </c>
      <c r="W2450" s="43"/>
      <c r="X2450" s="43"/>
      <c r="Y2450" s="74">
        <f>((J2450-O2443)^2 + (K2450-P2443)^2 + (L2450-Q2443)^2) * T2450</f>
        <v>14618.908297866234</v>
      </c>
      <c r="Z2450" s="74">
        <f>((J2450 -O2444)^2 + (K2450 - P2444)^2 + (L2450 - Q2444)^2) * U2450</f>
        <v>549818.46021552093</v>
      </c>
      <c r="AA2450" s="75">
        <f>((J2450 -O2445)^2 + (K2450 - P2445)^2 + (L2450 - Q2445)^2) * V2450</f>
        <v>6511.9883589868678</v>
      </c>
      <c r="AB2450" s="76">
        <f t="shared" si="2122"/>
        <v>570949.35687237408</v>
      </c>
      <c r="AC2450" s="43"/>
      <c r="AD2450" s="43"/>
      <c r="AE2450" s="43"/>
      <c r="AF2450" s="43"/>
    </row>
    <row r="2451" spans="9:32" ht="16.5" thickTop="1" thickBot="1" x14ac:dyDescent="0.3">
      <c r="I2451" s="43"/>
      <c r="J2451" s="100">
        <f t="shared" ref="J2451:L2451" si="2130">(J2329)</f>
        <v>7000</v>
      </c>
      <c r="K2451" s="100">
        <f t="shared" si="2130"/>
        <v>2000</v>
      </c>
      <c r="L2451" s="100">
        <f t="shared" si="2130"/>
        <v>1</v>
      </c>
      <c r="M2451" s="43"/>
      <c r="N2451" s="43"/>
      <c r="O2451" s="55"/>
      <c r="P2451" s="55"/>
      <c r="Q2451" s="55"/>
      <c r="R2451" s="43"/>
      <c r="S2451" s="43"/>
      <c r="T2451" s="62">
        <f t="shared" si="2121"/>
        <v>2.9488272758796908E-3</v>
      </c>
      <c r="U2451" s="62">
        <f t="shared" si="2117"/>
        <v>0.85839652966354985</v>
      </c>
      <c r="V2451" s="62">
        <f t="shared" si="2118"/>
        <v>3.6863928923820661E-4</v>
      </c>
      <c r="W2451" s="43"/>
      <c r="X2451" s="43"/>
      <c r="Y2451" s="74">
        <f>((J2451 - O2443)^2 + (K2451 - P2443)^2 + (L2451 - Q2443)^2) * T2451</f>
        <v>51071.19359518282</v>
      </c>
      <c r="Z2451" s="74">
        <f>((J2451 -O2444)^2 + (K2451 - P2444)^2 + (L2451 - Q2444)^2) * U2451</f>
        <v>871355.17933256517</v>
      </c>
      <c r="AA2451" s="75">
        <f>((J2451 -O2445)^2 + (K2451 - P2445)^2 + (L2451 - Q2445)^2) * V2451</f>
        <v>18057.269614342025</v>
      </c>
      <c r="AB2451" s="76">
        <f t="shared" si="2122"/>
        <v>940483.64254209003</v>
      </c>
      <c r="AC2451" s="43"/>
      <c r="AD2451" s="155" t="s">
        <v>86</v>
      </c>
      <c r="AE2451" s="155"/>
      <c r="AF2451" s="43"/>
    </row>
    <row r="2452" spans="9:32" ht="16.5" thickTop="1" thickBot="1" x14ac:dyDescent="0.3">
      <c r="I2452" s="43"/>
      <c r="J2452" s="100">
        <f t="shared" ref="J2452:L2452" si="2131">(J2330)</f>
        <v>10000</v>
      </c>
      <c r="K2452" s="100">
        <f t="shared" si="2131"/>
        <v>2000</v>
      </c>
      <c r="L2452" s="100">
        <f t="shared" si="2131"/>
        <v>1</v>
      </c>
      <c r="M2452" s="43"/>
      <c r="N2452" s="43"/>
      <c r="O2452" s="55"/>
      <c r="P2452" s="55"/>
      <c r="Q2452" s="55"/>
      <c r="R2452" s="43"/>
      <c r="S2452" s="43"/>
      <c r="T2452" s="62">
        <f t="shared" si="2121"/>
        <v>1.0204457480099904E-2</v>
      </c>
      <c r="U2452" s="62">
        <f t="shared" si="2117"/>
        <v>0.72289198898845419</v>
      </c>
      <c r="V2452" s="62">
        <f t="shared" si="2118"/>
        <v>2.3767901407316843E-3</v>
      </c>
      <c r="W2452" s="43"/>
      <c r="X2452" s="43"/>
      <c r="Y2452" s="74">
        <f>((J2452-O2443)^2 + (K2452-P2443)^2 + (L2452-Q2443)^2) * T2452</f>
        <v>492363.49921740504</v>
      </c>
      <c r="Z2452" s="74">
        <f t="shared" ref="Z2452" si="2132">((J2452 -O2453)^2 + (K2452 - P2453)^2 + (L2452 - Q2453)^2) * U2452</f>
        <v>75180767.577691227</v>
      </c>
      <c r="AA2452" s="75">
        <f>((J2452 -O2445)^2 + (K2452 - P2445)^2 + (L2452 - Q2445)^2) * V2452</f>
        <v>237621.79026230858</v>
      </c>
      <c r="AB2452" s="76">
        <f t="shared" si="2122"/>
        <v>75910752.867170945</v>
      </c>
      <c r="AC2452" s="43"/>
      <c r="AD2452" s="155"/>
      <c r="AE2452" s="155"/>
      <c r="AF2452" s="43"/>
    </row>
    <row r="2453" spans="9:32" ht="16.5" thickTop="1" thickBot="1" x14ac:dyDescent="0.3">
      <c r="I2453" s="43"/>
      <c r="J2453" s="43"/>
      <c r="K2453" s="43"/>
      <c r="L2453" s="43"/>
      <c r="M2453" s="43"/>
      <c r="N2453" s="43"/>
      <c r="O2453" s="43"/>
      <c r="P2453" s="43"/>
      <c r="Q2453" s="43"/>
      <c r="R2453" s="43"/>
      <c r="S2453" s="43"/>
      <c r="T2453" s="43"/>
      <c r="U2453" s="43"/>
      <c r="V2453" s="43"/>
      <c r="W2453" s="43"/>
      <c r="X2453" s="43"/>
      <c r="Y2453" s="43"/>
      <c r="Z2453" s="43"/>
      <c r="AA2453" s="72" t="s">
        <v>55</v>
      </c>
      <c r="AB2453" s="73">
        <f>SUM(AB2443:AB2452)</f>
        <v>94283980.791931421</v>
      </c>
      <c r="AC2453" s="43"/>
      <c r="AD2453" s="155"/>
      <c r="AE2453" s="155"/>
      <c r="AF2453" s="43"/>
    </row>
    <row r="2454" spans="9:32" ht="15.75" thickTop="1" x14ac:dyDescent="0.25">
      <c r="I2454" s="43"/>
      <c r="J2454" s="43"/>
      <c r="K2454" s="43"/>
      <c r="L2454" s="43"/>
      <c r="M2454" s="156" t="s">
        <v>78</v>
      </c>
      <c r="N2454" s="157"/>
      <c r="O2454" s="157"/>
      <c r="P2454" s="157"/>
      <c r="Q2454" s="157"/>
      <c r="R2454" s="157"/>
      <c r="S2454" s="157"/>
      <c r="T2454" s="158"/>
      <c r="U2454" s="43"/>
      <c r="V2454" s="43"/>
      <c r="W2454" s="43"/>
      <c r="X2454" s="43"/>
      <c r="Y2454" s="43"/>
      <c r="Z2454" s="43"/>
      <c r="AA2454" s="43"/>
      <c r="AB2454" s="43"/>
      <c r="AC2454" s="43"/>
      <c r="AD2454" s="162" t="s">
        <v>87</v>
      </c>
      <c r="AE2454" s="162"/>
      <c r="AF2454" s="43"/>
    </row>
    <row r="2455" spans="9:32" ht="15.75" thickBot="1" x14ac:dyDescent="0.3">
      <c r="I2455" s="43"/>
      <c r="J2455" s="43"/>
      <c r="K2455" s="43"/>
      <c r="L2455" s="43"/>
      <c r="M2455" s="159"/>
      <c r="N2455" s="160"/>
      <c r="O2455" s="160"/>
      <c r="P2455" s="160"/>
      <c r="Q2455" s="160"/>
      <c r="R2455" s="160"/>
      <c r="S2455" s="160"/>
      <c r="T2455" s="161"/>
      <c r="U2455" s="43"/>
      <c r="V2455" s="43"/>
      <c r="W2455" s="43"/>
      <c r="X2455" s="43"/>
      <c r="Y2455" s="43"/>
      <c r="Z2455" s="43"/>
      <c r="AA2455" s="43"/>
      <c r="AB2455" s="43"/>
      <c r="AC2455" s="43"/>
      <c r="AD2455" s="155" t="s">
        <v>88</v>
      </c>
      <c r="AE2455" s="155"/>
      <c r="AF2455" s="43"/>
    </row>
    <row r="2456" spans="9:32" ht="15.75" thickTop="1" x14ac:dyDescent="0.25"/>
    <row r="2459" spans="9:32" x14ac:dyDescent="0.25">
      <c r="I2459" s="83" t="s">
        <v>251</v>
      </c>
      <c r="J2459" s="83"/>
      <c r="K2459" s="78"/>
      <c r="L2459" s="78"/>
      <c r="M2459" s="78"/>
      <c r="N2459" s="78"/>
      <c r="O2459" s="78"/>
      <c r="P2459" s="78"/>
      <c r="Q2459" s="78"/>
      <c r="R2459" s="78"/>
      <c r="S2459" s="78"/>
      <c r="T2459" s="78"/>
      <c r="U2459" s="78"/>
      <c r="V2459" s="78"/>
      <c r="W2459" s="78"/>
      <c r="X2459" s="78"/>
      <c r="Y2459" s="78"/>
      <c r="Z2459" s="78"/>
      <c r="AA2459" s="78"/>
    </row>
    <row r="2460" spans="9:32" x14ac:dyDescent="0.25">
      <c r="I2460" s="83" t="s">
        <v>79</v>
      </c>
      <c r="J2460" s="83"/>
      <c r="K2460" s="78"/>
      <c r="L2460" s="78"/>
      <c r="M2460" s="78"/>
      <c r="N2460" s="78"/>
      <c r="O2460" s="78"/>
      <c r="P2460" s="78"/>
      <c r="Q2460" s="78"/>
      <c r="R2460" s="78"/>
      <c r="S2460" s="78"/>
      <c r="T2460" s="78"/>
      <c r="U2460" s="78"/>
      <c r="V2460" s="78"/>
      <c r="W2460" s="78"/>
      <c r="X2460" s="78"/>
      <c r="Y2460" s="78"/>
      <c r="Z2460" s="78"/>
      <c r="AA2460" s="78"/>
    </row>
    <row r="2461" spans="9:32" x14ac:dyDescent="0.25">
      <c r="I2461" s="115" t="s">
        <v>305</v>
      </c>
      <c r="J2461" s="78"/>
      <c r="K2461" s="78"/>
      <c r="L2461" s="78"/>
      <c r="M2461" s="78"/>
      <c r="N2461" s="78"/>
      <c r="O2461" s="78"/>
      <c r="P2461" s="78"/>
      <c r="Q2461" s="78"/>
      <c r="R2461" s="78"/>
      <c r="S2461" s="78"/>
      <c r="T2461" s="78"/>
      <c r="U2461" s="78"/>
      <c r="V2461" s="78"/>
      <c r="W2461" s="78"/>
      <c r="X2461" s="78"/>
      <c r="Y2461" s="78"/>
      <c r="Z2461" s="78"/>
      <c r="AA2461" s="78"/>
    </row>
    <row r="2462" spans="9:32" x14ac:dyDescent="0.25">
      <c r="I2462" s="78"/>
      <c r="J2462" s="78"/>
      <c r="K2462" s="78"/>
      <c r="L2462" s="78"/>
      <c r="M2462" s="78"/>
      <c r="N2462" s="78"/>
      <c r="O2462" s="78"/>
      <c r="P2462" s="78"/>
      <c r="Q2462" s="78"/>
      <c r="R2462" s="78"/>
      <c r="S2462" s="78"/>
      <c r="T2462" s="78"/>
      <c r="U2462" s="78"/>
      <c r="V2462" s="78"/>
      <c r="W2462" s="78"/>
      <c r="X2462" s="78"/>
      <c r="Y2462" s="78"/>
      <c r="Z2462" s="78"/>
      <c r="AA2462" s="78"/>
    </row>
    <row r="2463" spans="9:32" x14ac:dyDescent="0.25">
      <c r="I2463" s="78"/>
      <c r="J2463" s="172" t="s">
        <v>47</v>
      </c>
      <c r="K2463" s="173"/>
      <c r="L2463" s="174"/>
      <c r="M2463" s="78"/>
      <c r="N2463" s="78"/>
      <c r="O2463" s="172" t="s">
        <v>72</v>
      </c>
      <c r="P2463" s="173"/>
      <c r="Q2463" s="174"/>
      <c r="R2463" s="78"/>
      <c r="S2463" s="78"/>
      <c r="T2463" s="172" t="s">
        <v>90</v>
      </c>
      <c r="U2463" s="173"/>
      <c r="V2463" s="174"/>
      <c r="W2463" s="88"/>
      <c r="X2463" s="78"/>
      <c r="Y2463" s="172" t="s">
        <v>92</v>
      </c>
      <c r="Z2463" s="173"/>
      <c r="AA2463" s="174"/>
    </row>
    <row r="2464" spans="9:32" x14ac:dyDescent="0.25">
      <c r="I2464" s="78"/>
      <c r="J2464" s="89" t="s">
        <v>48</v>
      </c>
      <c r="K2464" s="89" t="s">
        <v>49</v>
      </c>
      <c r="L2464" s="89" t="s">
        <v>50</v>
      </c>
      <c r="M2464" s="78"/>
      <c r="N2464" s="78"/>
      <c r="O2464" s="79"/>
      <c r="P2464" s="79"/>
      <c r="Q2464" s="79"/>
      <c r="R2464" s="78"/>
      <c r="S2464" s="78"/>
      <c r="T2464" s="136" t="s">
        <v>75</v>
      </c>
      <c r="U2464" s="136" t="s">
        <v>76</v>
      </c>
      <c r="V2464" s="136" t="s">
        <v>77</v>
      </c>
      <c r="W2464" s="136" t="s">
        <v>91</v>
      </c>
      <c r="X2464" s="78"/>
      <c r="Y2464" s="136" t="s">
        <v>93</v>
      </c>
      <c r="Z2464" s="136" t="s">
        <v>94</v>
      </c>
      <c r="AA2464" s="136" t="s">
        <v>95</v>
      </c>
    </row>
    <row r="2465" spans="9:27" x14ac:dyDescent="0.25">
      <c r="I2465" s="78"/>
      <c r="J2465" s="79">
        <f>(J2393)</f>
        <v>8000</v>
      </c>
      <c r="K2465" s="79">
        <f t="shared" ref="K2465:L2465" si="2133">(K2393)</f>
        <v>5000</v>
      </c>
      <c r="L2465" s="79">
        <f t="shared" si="2133"/>
        <v>1</v>
      </c>
      <c r="M2465" s="78"/>
      <c r="N2465" s="78"/>
      <c r="O2465" s="116">
        <f>(O2443)</f>
        <v>3344.8847044342847</v>
      </c>
      <c r="P2465" s="116">
        <f t="shared" ref="P2465:Q2465" si="2134">(P2443)</f>
        <v>10.2046786587099</v>
      </c>
      <c r="Q2465" s="116">
        <f t="shared" si="2134"/>
        <v>0.15369571582495273</v>
      </c>
      <c r="R2465" s="78"/>
      <c r="S2465" s="78"/>
      <c r="T2465" s="117">
        <f>((J2465-O2465)^2 + (K2465-P2465)^2 + (L2465-Q2465)^2) ^ (-1/(2-1))</f>
        <v>2.1473901386388263E-8</v>
      </c>
      <c r="U2465" s="117">
        <f>((J2465-O2466)^2 + (K2465-P2466)^2 + (L2465-Q2466)^2) ^ (-1/(2-1))</f>
        <v>1.8793471657095656E-7</v>
      </c>
      <c r="V2465" s="117">
        <f>((J2465-O2467)^2 + (K2465-P2467)^2 + (L2465-Q2467)^2) ^ (-1/(2-1))</f>
        <v>1.3659873944168878E-8</v>
      </c>
      <c r="W2465" s="117">
        <f>SUM(T2465:V2465)</f>
        <v>2.2306849190151371E-7</v>
      </c>
      <c r="X2465" s="78"/>
      <c r="Y2465" s="122">
        <f>(T2465/W2465)</f>
        <v>9.6265954924145622E-2</v>
      </c>
      <c r="Z2465" s="122">
        <f>(U2465/W2465)</f>
        <v>0.84249781297634374</v>
      </c>
      <c r="AA2465" s="123">
        <f>(V2465/W2465)</f>
        <v>6.1236232099510526E-2</v>
      </c>
    </row>
    <row r="2466" spans="9:27" x14ac:dyDescent="0.25">
      <c r="I2466" s="78"/>
      <c r="J2466" s="79">
        <f t="shared" ref="J2466:L2466" si="2135">(J2394)</f>
        <v>4000</v>
      </c>
      <c r="K2466" s="79">
        <f t="shared" si="2135"/>
        <v>3000</v>
      </c>
      <c r="L2466" s="79">
        <f t="shared" si="2135"/>
        <v>1</v>
      </c>
      <c r="M2466" s="78"/>
      <c r="N2466" s="78"/>
      <c r="O2466" s="116">
        <f t="shared" ref="O2466:Q2466" si="2136">(O2444)</f>
        <v>7713.7438618943042</v>
      </c>
      <c r="P2466" s="116">
        <f t="shared" si="2136"/>
        <v>2711.1019927059701</v>
      </c>
      <c r="Q2466" s="116">
        <f t="shared" si="2136"/>
        <v>1.0027295720956946</v>
      </c>
      <c r="R2466" s="78"/>
      <c r="S2466" s="78"/>
      <c r="T2466" s="117">
        <f>((J2466-O2465)^2 + (K2466-P2465)^2 + (L2466-Q2465)^2) ^ (-1/(2-1))</f>
        <v>1.0674576863754902E-7</v>
      </c>
      <c r="U2466" s="117">
        <f>((J2466-O2466)^2 + (K2466-P2466)^2 + (L2466-Q2466)^2) ^ (-1/(2-1))</f>
        <v>7.2070225358208081E-8</v>
      </c>
      <c r="V2466" s="117">
        <f>((J2466-O2467)^2 + (K2466-P2467)^2 + (L2466-Q2467)^2) ^ (-1/(2-1))</f>
        <v>5.859402255429293E-8</v>
      </c>
      <c r="W2466" s="117">
        <f t="shared" ref="W2466:W2474" si="2137">SUM(T2466:V2466)</f>
        <v>2.3741001655005003E-7</v>
      </c>
      <c r="X2466" s="78"/>
      <c r="Y2466" s="122">
        <f t="shared" ref="Y2466:Y2474" si="2138">(T2466/W2466)</f>
        <v>0.4496262212889624</v>
      </c>
      <c r="Z2466" s="122">
        <f t="shared" ref="Z2466:Z2474" si="2139">(U2466/W2466)</f>
        <v>0.30356859582213314</v>
      </c>
      <c r="AA2466" s="123">
        <f t="shared" ref="AA2466:AA2474" si="2140">(V2466/W2466)</f>
        <v>0.24680518288890446</v>
      </c>
    </row>
    <row r="2467" spans="9:27" x14ac:dyDescent="0.25">
      <c r="I2467" s="78"/>
      <c r="J2467" s="79">
        <f t="shared" ref="J2467:L2467" si="2141">(J2395)</f>
        <v>5000</v>
      </c>
      <c r="K2467" s="79">
        <f t="shared" si="2141"/>
        <v>2000</v>
      </c>
      <c r="L2467" s="79">
        <f t="shared" si="2141"/>
        <v>1</v>
      </c>
      <c r="M2467" s="78"/>
      <c r="N2467" s="78"/>
      <c r="O2467" s="116">
        <f t="shared" ref="O2467:Q2467" si="2142">(O2445)</f>
        <v>1.2748840003765176</v>
      </c>
      <c r="P2467" s="116">
        <f t="shared" si="2142"/>
        <v>1962.3176196017762</v>
      </c>
      <c r="Q2467" s="116">
        <f t="shared" si="2142"/>
        <v>1.0626823399376097</v>
      </c>
      <c r="R2467" s="78"/>
      <c r="S2467" s="78"/>
      <c r="T2467" s="117">
        <f>((J2467-O2465)^2 + (K2467-P2465)^2 + (L2467-Q2465)^2) ^ (-1/(2-1))</f>
        <v>1.4928285757229788E-7</v>
      </c>
      <c r="U2467" s="117">
        <f>((J2467-O2466)^2 + (K2467-P2466)^2 + (L2467-Q2466)^2) ^ (-1/(2-1))</f>
        <v>1.2706364394485409E-7</v>
      </c>
      <c r="V2467" s="117">
        <f>((J2467-O2467)^2 + (K2467-P2467)^2 + (L2467-Q2467)^2) ^ (-1/(2-1))</f>
        <v>4.0018131813667499E-8</v>
      </c>
      <c r="W2467" s="117">
        <f t="shared" si="2137"/>
        <v>3.1636463333081944E-7</v>
      </c>
      <c r="X2467" s="78"/>
      <c r="Y2467" s="122">
        <f t="shared" si="2138"/>
        <v>0.47186961450331977</v>
      </c>
      <c r="Z2467" s="122">
        <f t="shared" si="2139"/>
        <v>0.40163668930712892</v>
      </c>
      <c r="AA2467" s="123">
        <f t="shared" si="2140"/>
        <v>0.12649369618955139</v>
      </c>
    </row>
    <row r="2468" spans="9:27" x14ac:dyDescent="0.25">
      <c r="I2468" s="78"/>
      <c r="J2468" s="79">
        <f t="shared" ref="J2468:L2468" si="2143">(J2396)</f>
        <v>2000</v>
      </c>
      <c r="K2468" s="79">
        <f t="shared" si="2143"/>
        <v>1000</v>
      </c>
      <c r="L2468" s="79">
        <f t="shared" si="2143"/>
        <v>1</v>
      </c>
      <c r="M2468" s="78"/>
      <c r="N2468" s="78"/>
      <c r="O2468" s="81"/>
      <c r="P2468" s="81"/>
      <c r="Q2468" s="81"/>
      <c r="R2468" s="78"/>
      <c r="S2468" s="78"/>
      <c r="T2468" s="117">
        <f>((J2468-O2465)^2 + (K2468-P2465)^2 + (L2468-Q2465)^2) ^ (-1/(2-1))</f>
        <v>3.5862727144188627E-7</v>
      </c>
      <c r="U2468" s="117">
        <f>((J2468-O2466)^2 + (K2468-P2466)^2 + (L2468-Q2466)^2) ^ (-1/(2-1))</f>
        <v>2.8109833818869497E-8</v>
      </c>
      <c r="V2468" s="117">
        <f>((J2468-O2467)^2 + (K2468-P2467)^2 + (L2468-Q2467)^2) ^ (-1/(2-1))</f>
        <v>2.032124930585966E-7</v>
      </c>
      <c r="W2468" s="117">
        <f t="shared" si="2137"/>
        <v>5.8994959831935237E-7</v>
      </c>
      <c r="X2468" s="78"/>
      <c r="Y2468" s="122">
        <f t="shared" si="2138"/>
        <v>0.60789476332138059</v>
      </c>
      <c r="Z2468" s="122">
        <f t="shared" si="2139"/>
        <v>4.7647856526979178E-2</v>
      </c>
      <c r="AA2468" s="123">
        <f t="shared" si="2140"/>
        <v>0.34445738015164018</v>
      </c>
    </row>
    <row r="2469" spans="9:27" x14ac:dyDescent="0.25">
      <c r="I2469" s="78"/>
      <c r="J2469" s="79">
        <f t="shared" ref="J2469:L2469" si="2144">(J2397)</f>
        <v>500</v>
      </c>
      <c r="K2469" s="79">
        <f t="shared" si="2144"/>
        <v>2000</v>
      </c>
      <c r="L2469" s="79">
        <f t="shared" si="2144"/>
        <v>1</v>
      </c>
      <c r="M2469" s="78"/>
      <c r="N2469" s="78"/>
      <c r="O2469" s="78"/>
      <c r="P2469" s="78"/>
      <c r="Q2469" s="78"/>
      <c r="R2469" s="78"/>
      <c r="S2469" s="78"/>
      <c r="T2469" s="117">
        <f>((J2469-O2465)^2 + (K2469-P2465)^2 + (L2469-Q2465)^2) ^ (-1/(2-1))</f>
        <v>8.2969270269574767E-8</v>
      </c>
      <c r="U2469" s="117">
        <f>((J2469-O2466)^2 + (K2469-P2466)^2 + (L2469-Q2466)^2) ^ (-1/(2-1))</f>
        <v>1.9031753254049383E-8</v>
      </c>
      <c r="V2469" s="117">
        <f>((J2469-O2467)^2 + (K2469-P2467)^2 + (L2469-Q2467)^2) ^ (-1/(2-1))</f>
        <v>3.9976540638552472E-6</v>
      </c>
      <c r="W2469" s="117">
        <f t="shared" si="2137"/>
        <v>4.0996550873788712E-6</v>
      </c>
      <c r="X2469" s="78"/>
      <c r="Y2469" s="122">
        <f t="shared" si="2138"/>
        <v>2.023810991441757E-2</v>
      </c>
      <c r="Z2469" s="122">
        <f t="shared" si="2139"/>
        <v>4.6422815696472164E-3</v>
      </c>
      <c r="AA2469" s="123">
        <f t="shared" si="2140"/>
        <v>0.97511960851593527</v>
      </c>
    </row>
    <row r="2470" spans="9:27" x14ac:dyDescent="0.25">
      <c r="I2470" s="78"/>
      <c r="J2470" s="79">
        <f t="shared" ref="J2470:L2470" si="2145">(J2398)</f>
        <v>8000</v>
      </c>
      <c r="K2470" s="79">
        <f t="shared" si="2145"/>
        <v>2000</v>
      </c>
      <c r="L2470" s="79">
        <f t="shared" si="2145"/>
        <v>1</v>
      </c>
      <c r="M2470" s="78"/>
      <c r="N2470" s="78"/>
      <c r="O2470" s="78"/>
      <c r="P2470" s="78"/>
      <c r="Q2470" s="78"/>
      <c r="R2470" s="78"/>
      <c r="S2470" s="78"/>
      <c r="T2470" s="117">
        <f>((J2470-O2465)^2 + (K2470-P2465)^2 + (L2470-Q2465)^2) ^ (-1/(2-1))</f>
        <v>3.9017714138560363E-8</v>
      </c>
      <c r="U2470" s="117">
        <f>((J2470-O2466)^2 + (K2470-P2466)^2 + (L2470-Q2466)^2) ^ (-1/(2-1))</f>
        <v>1.7018130178367208E-6</v>
      </c>
      <c r="V2470" s="117">
        <f>((J2470-O2467)^2 + (K2470-P2467)^2 + (L2470-Q2467)^2) ^ (-1/(2-1))</f>
        <v>1.5629634321615241E-8</v>
      </c>
      <c r="W2470" s="117">
        <f t="shared" si="2137"/>
        <v>1.7564603662968965E-6</v>
      </c>
      <c r="X2470" s="78"/>
      <c r="Y2470" s="122">
        <f t="shared" si="2138"/>
        <v>2.2213831229690926E-2</v>
      </c>
      <c r="Z2470" s="122">
        <f t="shared" si="2139"/>
        <v>0.96888779871794806</v>
      </c>
      <c r="AA2470" s="123">
        <f t="shared" si="2140"/>
        <v>8.8983700523609464E-3</v>
      </c>
    </row>
    <row r="2471" spans="9:27" x14ac:dyDescent="0.25">
      <c r="I2471" s="78"/>
      <c r="J2471" s="79">
        <f t="shared" ref="J2471:L2471" si="2146">(J2399)</f>
        <v>3000</v>
      </c>
      <c r="K2471" s="79">
        <f t="shared" si="2146"/>
        <v>2000</v>
      </c>
      <c r="L2471" s="79">
        <f t="shared" si="2146"/>
        <v>2</v>
      </c>
      <c r="M2471" s="78"/>
      <c r="N2471" s="78"/>
      <c r="O2471" s="78"/>
      <c r="P2471" s="78"/>
      <c r="Q2471" s="78"/>
      <c r="R2471" s="78"/>
      <c r="S2471" s="78"/>
      <c r="T2471" s="117">
        <f>((J2471-O2465)^2 + (K2471-P2465)^2 + (L2471-Q2465)^2) ^ (-1/(2-1))</f>
        <v>2.452041567821104E-7</v>
      </c>
      <c r="U2471" s="117">
        <f>((J2471-O2466)^2 + (K2471-P2466)^2 + (L2471-Q2466)^2) ^ (-1/(2-1))</f>
        <v>4.4004307040297318E-8</v>
      </c>
      <c r="V2471" s="117">
        <f>((J2471-O2467)^2 + (K2471-P2467)^2 + (L2471-Q2467)^2) ^ (-1/(2-1))</f>
        <v>1.111880388823125E-7</v>
      </c>
      <c r="W2471" s="117">
        <f t="shared" si="2137"/>
        <v>4.0039650270472022E-7</v>
      </c>
      <c r="X2471" s="78"/>
      <c r="Y2471" s="122">
        <f t="shared" si="2138"/>
        <v>0.61240334300057742</v>
      </c>
      <c r="Z2471" s="122">
        <f t="shared" si="2139"/>
        <v>0.10990182667192053</v>
      </c>
      <c r="AA2471" s="123">
        <f t="shared" si="2140"/>
        <v>0.27769483032750208</v>
      </c>
    </row>
    <row r="2472" spans="9:27" x14ac:dyDescent="0.25">
      <c r="I2472" s="78"/>
      <c r="J2472" s="79">
        <f t="shared" ref="J2472:L2472" si="2147">(J2400)</f>
        <v>7000</v>
      </c>
      <c r="K2472" s="79">
        <f t="shared" si="2147"/>
        <v>3000</v>
      </c>
      <c r="L2472" s="79">
        <f t="shared" si="2147"/>
        <v>1</v>
      </c>
      <c r="M2472" s="78"/>
      <c r="N2472" s="78"/>
      <c r="O2472" s="78"/>
      <c r="P2472" s="78"/>
      <c r="Q2472" s="78"/>
      <c r="R2472" s="78"/>
      <c r="S2472" s="78"/>
      <c r="T2472" s="117">
        <f>((J2472-O2465)^2 + (K2472-P2465)^2 + (L2472-Q2465)^2) ^ (-1/(2-1))</f>
        <v>4.4845573944889039E-8</v>
      </c>
      <c r="U2472" s="117">
        <f>((J2472-O2466)^2 + (K2472-P2466)^2 + (L2472-Q2466)^2) ^ (-1/(2-1))</f>
        <v>1.6866467998622557E-6</v>
      </c>
      <c r="V2472" s="117">
        <f>((J2472-O2467)^2 + (K2472-P2467)^2 + (L2472-Q2467)^2) ^ (-1/(2-1))</f>
        <v>1.9976452566424648E-8</v>
      </c>
      <c r="W2472" s="117">
        <f t="shared" si="2137"/>
        <v>1.7514688263735694E-6</v>
      </c>
      <c r="X2472" s="78"/>
      <c r="Y2472" s="122">
        <f t="shared" si="2138"/>
        <v>2.560455160240686E-2</v>
      </c>
      <c r="Z2472" s="122">
        <f t="shared" si="2139"/>
        <v>0.96298990565220155</v>
      </c>
      <c r="AA2472" s="123">
        <f t="shared" si="2140"/>
        <v>1.1405542745391625E-2</v>
      </c>
    </row>
    <row r="2473" spans="9:27" x14ac:dyDescent="0.25">
      <c r="I2473" s="78"/>
      <c r="J2473" s="79">
        <f t="shared" ref="J2473:L2473" si="2148">(J2401)</f>
        <v>7000</v>
      </c>
      <c r="K2473" s="79">
        <f t="shared" si="2148"/>
        <v>2000</v>
      </c>
      <c r="L2473" s="79">
        <f t="shared" si="2148"/>
        <v>1</v>
      </c>
      <c r="M2473" s="78"/>
      <c r="N2473" s="78"/>
      <c r="O2473" s="78"/>
      <c r="P2473" s="78"/>
      <c r="Q2473" s="78"/>
      <c r="R2473" s="78"/>
      <c r="S2473" s="78"/>
      <c r="T2473" s="117">
        <f>((J2473-O2465)^2 + (K2473-P2465)^2 + (L2473-Q2465)^2) ^ (-1/(2-1))</f>
        <v>5.7739540987697471E-8</v>
      </c>
      <c r="U2473" s="117">
        <f>((J2473-O2466)^2 + (K2473-P2466)^2 + (L2473-Q2466)^2) ^ (-1/(2-1))</f>
        <v>9.8512816590022312E-7</v>
      </c>
      <c r="V2473" s="117">
        <f>((J2473-O2467)^2 + (K2473-P2467)^2 + (L2473-Q2467)^2) ^ (-1/(2-1))</f>
        <v>2.0415007202717629E-8</v>
      </c>
      <c r="W2473" s="117">
        <f t="shared" si="2137"/>
        <v>1.0632827140906383E-6</v>
      </c>
      <c r="X2473" s="78"/>
      <c r="Y2473" s="122">
        <f t="shared" si="2138"/>
        <v>5.4303093826817854E-2</v>
      </c>
      <c r="Z2473" s="122">
        <f t="shared" si="2139"/>
        <v>0.92649692583664733</v>
      </c>
      <c r="AA2473" s="123">
        <f t="shared" si="2140"/>
        <v>1.9199980336534819E-2</v>
      </c>
    </row>
    <row r="2474" spans="9:27" x14ac:dyDescent="0.25">
      <c r="I2474" s="78"/>
      <c r="J2474" s="79">
        <f t="shared" ref="J2474:L2474" si="2149">(J2402)</f>
        <v>10000</v>
      </c>
      <c r="K2474" s="79">
        <f t="shared" si="2149"/>
        <v>2000</v>
      </c>
      <c r="L2474" s="79">
        <f t="shared" si="2149"/>
        <v>1</v>
      </c>
      <c r="M2474" s="78"/>
      <c r="N2474" s="78"/>
      <c r="O2474" s="78"/>
      <c r="P2474" s="78"/>
      <c r="Q2474" s="78"/>
      <c r="R2474" s="78"/>
      <c r="S2474" s="78"/>
      <c r="T2474" s="117">
        <f>((J2474-O2465)^2 + (K2474-P2465)^2 + (L2474-Q2465)^2) ^ (-1/(2-1))</f>
        <v>2.0725454864789006E-8</v>
      </c>
      <c r="U2474" s="117">
        <f>((J2474-O2466)^2 + (K2474-P2466)^2 + (L2474-Q2466)^2) ^ (-1/(2-1))</f>
        <v>1.74439907423127E-7</v>
      </c>
      <c r="V2474" s="117">
        <f>((J2474-O2467)^2 + (K2474-P2467)^2 + (L2474-Q2467)^2) ^ (-1/(2-1))</f>
        <v>1.000240818869333E-8</v>
      </c>
      <c r="W2474" s="117">
        <f t="shared" si="2137"/>
        <v>2.0516777047660933E-7</v>
      </c>
      <c r="X2474" s="78"/>
      <c r="Y2474" s="122">
        <f t="shared" si="2138"/>
        <v>0.10101710817758222</v>
      </c>
      <c r="Z2474" s="122">
        <f t="shared" si="2139"/>
        <v>0.85023055530553937</v>
      </c>
      <c r="AA2474" s="123">
        <f t="shared" si="2140"/>
        <v>4.8752336516878408E-2</v>
      </c>
    </row>
    <row r="2475" spans="9:27" x14ac:dyDescent="0.25">
      <c r="I2475" s="78"/>
      <c r="J2475" s="78"/>
      <c r="K2475" s="78"/>
      <c r="L2475" s="78"/>
      <c r="M2475" s="78"/>
      <c r="N2475" s="78"/>
      <c r="O2475" s="78"/>
      <c r="P2475" s="78"/>
      <c r="Q2475" s="78"/>
      <c r="R2475" s="78"/>
      <c r="S2475" s="78"/>
      <c r="T2475" s="78"/>
      <c r="U2475" s="78"/>
      <c r="V2475" s="78"/>
      <c r="W2475" s="78"/>
      <c r="X2475" s="78"/>
      <c r="Y2475" s="78"/>
      <c r="Z2475" s="78"/>
      <c r="AA2475" s="78"/>
    </row>
    <row r="2476" spans="9:27" x14ac:dyDescent="0.25">
      <c r="I2476" s="78"/>
      <c r="J2476" s="78"/>
      <c r="K2476" s="78"/>
      <c r="L2476" s="78"/>
      <c r="M2476" s="78"/>
      <c r="N2476" s="175" t="s">
        <v>109</v>
      </c>
      <c r="O2476" s="176"/>
      <c r="P2476" s="176"/>
      <c r="Q2476" s="176"/>
      <c r="R2476" s="176"/>
      <c r="S2476" s="177"/>
      <c r="T2476" s="78"/>
      <c r="U2476" s="78"/>
      <c r="V2476" s="78"/>
      <c r="W2476" s="78"/>
      <c r="X2476" s="78"/>
      <c r="Y2476" s="78"/>
      <c r="Z2476" s="78"/>
      <c r="AA2476" s="78"/>
    </row>
    <row r="2477" spans="9:27" x14ac:dyDescent="0.25">
      <c r="I2477" s="78"/>
      <c r="J2477" s="78"/>
      <c r="K2477" s="78"/>
      <c r="L2477" s="78"/>
      <c r="M2477" s="78"/>
      <c r="N2477" s="178"/>
      <c r="O2477" s="179"/>
      <c r="P2477" s="179"/>
      <c r="Q2477" s="179"/>
      <c r="R2477" s="179"/>
      <c r="S2477" s="180"/>
      <c r="T2477" s="78"/>
      <c r="U2477" s="78"/>
      <c r="V2477" s="78"/>
      <c r="W2477" s="78"/>
      <c r="X2477" s="78"/>
      <c r="Y2477" s="78"/>
      <c r="Z2477" s="78"/>
      <c r="AA2477" s="78"/>
    </row>
    <row r="2481" spans="9:37" x14ac:dyDescent="0.25">
      <c r="I2481" s="118" t="s">
        <v>252</v>
      </c>
      <c r="J2481" s="90"/>
      <c r="K2481" s="90"/>
      <c r="L2481" s="90"/>
      <c r="M2481" s="90"/>
      <c r="N2481" s="90"/>
      <c r="O2481" s="90"/>
      <c r="P2481" s="90"/>
      <c r="Q2481" s="90"/>
      <c r="R2481" s="90"/>
      <c r="S2481" s="90"/>
      <c r="T2481" s="90"/>
      <c r="U2481" s="90"/>
      <c r="V2481" s="90"/>
      <c r="W2481" s="90"/>
      <c r="X2481" s="90"/>
      <c r="Y2481" s="90"/>
      <c r="Z2481" s="90"/>
      <c r="AA2481" s="90"/>
      <c r="AB2481" s="90"/>
      <c r="AC2481" s="90"/>
      <c r="AD2481" s="90"/>
      <c r="AE2481" s="90"/>
      <c r="AF2481" s="90"/>
      <c r="AG2481" s="90"/>
      <c r="AH2481" s="90"/>
      <c r="AI2481" s="90"/>
      <c r="AJ2481" s="90"/>
      <c r="AK2481" s="90"/>
    </row>
    <row r="2482" spans="9:37" x14ac:dyDescent="0.25">
      <c r="I2482" s="118" t="s">
        <v>305</v>
      </c>
      <c r="J2482" s="90"/>
      <c r="K2482" s="90"/>
      <c r="L2482" s="90"/>
      <c r="M2482" s="90"/>
      <c r="N2482" s="90"/>
      <c r="O2482" s="90"/>
      <c r="P2482" s="90"/>
      <c r="Q2482" s="90"/>
      <c r="R2482" s="90"/>
      <c r="S2482" s="90"/>
      <c r="T2482" s="90"/>
      <c r="U2482" s="90"/>
      <c r="V2482" s="90"/>
      <c r="W2482" s="90"/>
      <c r="X2482" s="90"/>
      <c r="Y2482" s="90"/>
      <c r="Z2482" s="90"/>
      <c r="AA2482" s="90"/>
      <c r="AB2482" s="90"/>
      <c r="AC2482" s="90"/>
      <c r="AD2482" s="90"/>
      <c r="AE2482" s="90"/>
      <c r="AF2482" s="90"/>
      <c r="AG2482" s="90"/>
      <c r="AH2482" s="90"/>
      <c r="AI2482" s="90"/>
      <c r="AJ2482" s="90"/>
      <c r="AK2482" s="90"/>
    </row>
    <row r="2483" spans="9:37" x14ac:dyDescent="0.25">
      <c r="I2483" s="90"/>
      <c r="J2483" s="181" t="s">
        <v>92</v>
      </c>
      <c r="K2483" s="182"/>
      <c r="L2483" s="183"/>
      <c r="M2483" s="90"/>
      <c r="N2483" s="91"/>
      <c r="O2483" s="163" t="s">
        <v>97</v>
      </c>
      <c r="P2483" s="164"/>
      <c r="Q2483" s="165"/>
      <c r="R2483" s="90"/>
      <c r="S2483" s="90"/>
      <c r="T2483" s="163" t="s">
        <v>47</v>
      </c>
      <c r="U2483" s="164"/>
      <c r="V2483" s="165"/>
      <c r="W2483" s="90"/>
      <c r="X2483" s="91"/>
      <c r="Y2483" s="163" t="s">
        <v>98</v>
      </c>
      <c r="Z2483" s="164"/>
      <c r="AA2483" s="165"/>
      <c r="AB2483" s="90"/>
      <c r="AC2483" s="91"/>
      <c r="AD2483" s="163" t="s">
        <v>98</v>
      </c>
      <c r="AE2483" s="164"/>
      <c r="AF2483" s="165"/>
      <c r="AG2483" s="90"/>
      <c r="AH2483" s="135"/>
      <c r="AI2483" s="163" t="s">
        <v>98</v>
      </c>
      <c r="AJ2483" s="164"/>
      <c r="AK2483" s="165"/>
    </row>
    <row r="2484" spans="9:37" x14ac:dyDescent="0.25">
      <c r="I2484" s="90"/>
      <c r="J2484" s="135" t="s">
        <v>257</v>
      </c>
      <c r="K2484" s="135" t="s">
        <v>258</v>
      </c>
      <c r="L2484" s="135" t="s">
        <v>259</v>
      </c>
      <c r="M2484" s="90"/>
      <c r="N2484" s="91"/>
      <c r="O2484" s="133" t="s">
        <v>38</v>
      </c>
      <c r="P2484" s="133" t="s">
        <v>39</v>
      </c>
      <c r="Q2484" s="133" t="s">
        <v>41</v>
      </c>
      <c r="R2484" s="90"/>
      <c r="S2484" s="90"/>
      <c r="T2484" s="106" t="s">
        <v>48</v>
      </c>
      <c r="U2484" s="106" t="s">
        <v>49</v>
      </c>
      <c r="V2484" s="106" t="s">
        <v>50</v>
      </c>
      <c r="W2484" s="90"/>
      <c r="X2484" s="133" t="s">
        <v>38</v>
      </c>
      <c r="Y2484" s="133" t="s">
        <v>99</v>
      </c>
      <c r="Z2484" s="133" t="s">
        <v>102</v>
      </c>
      <c r="AA2484" s="133" t="s">
        <v>103</v>
      </c>
      <c r="AB2484" s="90"/>
      <c r="AC2484" s="106" t="s">
        <v>39</v>
      </c>
      <c r="AD2484" s="106" t="s">
        <v>104</v>
      </c>
      <c r="AE2484" s="106" t="s">
        <v>100</v>
      </c>
      <c r="AF2484" s="106" t="s">
        <v>105</v>
      </c>
      <c r="AG2484" s="90"/>
      <c r="AH2484" s="106" t="s">
        <v>41</v>
      </c>
      <c r="AI2484" s="106" t="s">
        <v>106</v>
      </c>
      <c r="AJ2484" s="106" t="s">
        <v>107</v>
      </c>
      <c r="AK2484" s="106" t="s">
        <v>101</v>
      </c>
    </row>
    <row r="2485" spans="9:37" x14ac:dyDescent="0.25">
      <c r="I2485" s="90"/>
      <c r="J2485" s="94">
        <f>(Y2465)</f>
        <v>9.6265954924145622E-2</v>
      </c>
      <c r="K2485" s="94">
        <f t="shared" ref="K2485:K2494" si="2150">(Z2465)</f>
        <v>0.84249781297634374</v>
      </c>
      <c r="L2485" s="94">
        <f>(AA2465)</f>
        <v>6.1236232099510526E-2</v>
      </c>
      <c r="M2485" s="98"/>
      <c r="N2485" s="91"/>
      <c r="O2485" s="95">
        <f>(J2485^2)</f>
        <v>9.2671340774576373E-3</v>
      </c>
      <c r="P2485" s="95">
        <f t="shared" ref="P2485:P2494" si="2151">(K2485^2)</f>
        <v>0.70980256486992233</v>
      </c>
      <c r="Q2485" s="95">
        <f t="shared" ref="Q2485:Q2494" si="2152">(L2485^2)</f>
        <v>3.7498761217451232E-3</v>
      </c>
      <c r="R2485" s="90"/>
      <c r="S2485" s="90"/>
      <c r="T2485" s="93">
        <f>(J2465)</f>
        <v>8000</v>
      </c>
      <c r="U2485" s="93">
        <f t="shared" ref="U2485:U2494" si="2153">(K2465)</f>
        <v>5000</v>
      </c>
      <c r="V2485" s="93">
        <f t="shared" ref="V2485:V2494" si="2154">(L2465)</f>
        <v>1</v>
      </c>
      <c r="W2485" s="90"/>
      <c r="X2485" s="95">
        <f>(O2485)</f>
        <v>9.2671340774576373E-3</v>
      </c>
      <c r="Y2485" s="96">
        <f>(X2485*T2485)</f>
        <v>74.137072619661097</v>
      </c>
      <c r="Z2485" s="96">
        <f>(X2485*U2485)</f>
        <v>46.335670387288189</v>
      </c>
      <c r="AA2485" s="96">
        <f>(X2485*V2485)</f>
        <v>9.2671340774576373E-3</v>
      </c>
      <c r="AB2485" s="90"/>
      <c r="AC2485" s="94">
        <f>(P2485)</f>
        <v>0.70980256486992233</v>
      </c>
      <c r="AD2485" s="97">
        <f>(AC2485*T2485)</f>
        <v>5678.4205189593786</v>
      </c>
      <c r="AE2485" s="97">
        <f>(AC2485*U2485)</f>
        <v>3549.0128243496115</v>
      </c>
      <c r="AF2485" s="97">
        <f>(AC2485*V2485)</f>
        <v>0.70980256486992233</v>
      </c>
      <c r="AG2485" s="90"/>
      <c r="AH2485" s="95">
        <f>(Q2485)</f>
        <v>3.7498761217451232E-3</v>
      </c>
      <c r="AI2485" s="95">
        <f>(AH2485*T2485)</f>
        <v>29.999008973960986</v>
      </c>
      <c r="AJ2485" s="95">
        <f>(AH2485*U2485)</f>
        <v>18.749380608725616</v>
      </c>
      <c r="AK2485" s="95">
        <f>(V2485*AH2485)</f>
        <v>3.7498761217451232E-3</v>
      </c>
    </row>
    <row r="2486" spans="9:37" x14ac:dyDescent="0.25">
      <c r="I2486" s="90"/>
      <c r="J2486" s="94">
        <f t="shared" ref="J2486:J2494" si="2155">(Y2466)</f>
        <v>0.4496262212889624</v>
      </c>
      <c r="K2486" s="94">
        <f t="shared" si="2150"/>
        <v>0.30356859582213314</v>
      </c>
      <c r="L2486" s="94">
        <f t="shared" ref="L2486:L2494" si="2156">(AA2466)</f>
        <v>0.24680518288890446</v>
      </c>
      <c r="M2486" s="98"/>
      <c r="N2486" s="91"/>
      <c r="O2486" s="95">
        <f t="shared" ref="O2486:O2494" si="2157">(J2486^2)</f>
        <v>0.202163738870591</v>
      </c>
      <c r="P2486" s="95">
        <f t="shared" si="2151"/>
        <v>9.2153892369421633E-2</v>
      </c>
      <c r="Q2486" s="95">
        <f t="shared" si="2152"/>
        <v>6.0912798300825577E-2</v>
      </c>
      <c r="R2486" s="90"/>
      <c r="S2486" s="90"/>
      <c r="T2486" s="93">
        <f t="shared" ref="T2486:T2494" si="2158">(J2466)</f>
        <v>4000</v>
      </c>
      <c r="U2486" s="93">
        <f t="shared" si="2153"/>
        <v>3000</v>
      </c>
      <c r="V2486" s="93">
        <f t="shared" si="2154"/>
        <v>1</v>
      </c>
      <c r="W2486" s="90"/>
      <c r="X2486" s="95">
        <f t="shared" ref="X2486:X2494" si="2159">(O2486)</f>
        <v>0.202163738870591</v>
      </c>
      <c r="Y2486" s="96">
        <f t="shared" ref="Y2486:Y2494" si="2160">(X2486*T2486)</f>
        <v>808.65495548236402</v>
      </c>
      <c r="Z2486" s="96">
        <f t="shared" ref="Z2486:Z2494" si="2161">(X2486*U2486)</f>
        <v>606.49121661177298</v>
      </c>
      <c r="AA2486" s="96">
        <f t="shared" ref="AA2486:AA2494" si="2162">(X2486*V2486)</f>
        <v>0.202163738870591</v>
      </c>
      <c r="AB2486" s="90"/>
      <c r="AC2486" s="94">
        <f t="shared" ref="AC2486:AC2494" si="2163">(P2486)</f>
        <v>9.2153892369421633E-2</v>
      </c>
      <c r="AD2486" s="97">
        <f t="shared" ref="AD2486:AD2494" si="2164">(AC2486*T2486)</f>
        <v>368.61556947768651</v>
      </c>
      <c r="AE2486" s="97">
        <f t="shared" ref="AE2486:AE2494" si="2165">(AC2486*U2486)</f>
        <v>276.46167710826489</v>
      </c>
      <c r="AF2486" s="97">
        <f t="shared" ref="AF2486:AF2494" si="2166">(AC2486*V2486)</f>
        <v>9.2153892369421633E-2</v>
      </c>
      <c r="AG2486" s="90"/>
      <c r="AH2486" s="95">
        <f t="shared" ref="AH2486:AH2494" si="2167">(Q2486)</f>
        <v>6.0912798300825577E-2</v>
      </c>
      <c r="AI2486" s="95">
        <f t="shared" ref="AI2486:AI2494" si="2168">(AH2486*T2486)</f>
        <v>243.65119320330231</v>
      </c>
      <c r="AJ2486" s="95">
        <f t="shared" ref="AJ2486:AJ2493" si="2169">(AH2486*U2486)</f>
        <v>182.73839490247673</v>
      </c>
      <c r="AK2486" s="95">
        <f t="shared" ref="AK2486:AK2494" si="2170">(V2486*AH2486)</f>
        <v>6.0912798300825577E-2</v>
      </c>
    </row>
    <row r="2487" spans="9:37" x14ac:dyDescent="0.25">
      <c r="I2487" s="90"/>
      <c r="J2487" s="94">
        <f t="shared" si="2155"/>
        <v>0.47186961450331977</v>
      </c>
      <c r="K2487" s="94">
        <f t="shared" si="2150"/>
        <v>0.40163668930712892</v>
      </c>
      <c r="L2487" s="94">
        <f t="shared" si="2156"/>
        <v>0.12649369618955139</v>
      </c>
      <c r="M2487" s="98"/>
      <c r="N2487" s="91"/>
      <c r="O2487" s="95">
        <f t="shared" si="2157"/>
        <v>0.22266093309151161</v>
      </c>
      <c r="P2487" s="95">
        <f t="shared" si="2151"/>
        <v>0.16131203019759122</v>
      </c>
      <c r="Q2487" s="95">
        <f t="shared" si="2152"/>
        <v>1.6000655175694527E-2</v>
      </c>
      <c r="R2487" s="90"/>
      <c r="S2487" s="90"/>
      <c r="T2487" s="93">
        <f t="shared" si="2158"/>
        <v>5000</v>
      </c>
      <c r="U2487" s="93">
        <f t="shared" si="2153"/>
        <v>2000</v>
      </c>
      <c r="V2487" s="93">
        <f t="shared" si="2154"/>
        <v>1</v>
      </c>
      <c r="W2487" s="90"/>
      <c r="X2487" s="95">
        <f t="shared" si="2159"/>
        <v>0.22266093309151161</v>
      </c>
      <c r="Y2487" s="96">
        <f t="shared" si="2160"/>
        <v>1113.304665457558</v>
      </c>
      <c r="Z2487" s="96">
        <f t="shared" si="2161"/>
        <v>445.32186618302325</v>
      </c>
      <c r="AA2487" s="96">
        <f t="shared" si="2162"/>
        <v>0.22266093309151161</v>
      </c>
      <c r="AB2487" s="90"/>
      <c r="AC2487" s="94">
        <f t="shared" si="2163"/>
        <v>0.16131203019759122</v>
      </c>
      <c r="AD2487" s="97">
        <f t="shared" si="2164"/>
        <v>806.56015098795604</v>
      </c>
      <c r="AE2487" s="97">
        <f t="shared" si="2165"/>
        <v>322.62406039518243</v>
      </c>
      <c r="AF2487" s="97">
        <f t="shared" si="2166"/>
        <v>0.16131203019759122</v>
      </c>
      <c r="AG2487" s="90"/>
      <c r="AH2487" s="95">
        <f t="shared" si="2167"/>
        <v>1.6000655175694527E-2</v>
      </c>
      <c r="AI2487" s="95">
        <f t="shared" si="2168"/>
        <v>80.003275878472635</v>
      </c>
      <c r="AJ2487" s="95">
        <f t="shared" si="2169"/>
        <v>32.001310351389051</v>
      </c>
      <c r="AK2487" s="95">
        <f t="shared" si="2170"/>
        <v>1.6000655175694527E-2</v>
      </c>
    </row>
    <row r="2488" spans="9:37" x14ac:dyDescent="0.25">
      <c r="I2488" s="90"/>
      <c r="J2488" s="94">
        <f t="shared" si="2155"/>
        <v>0.60789476332138059</v>
      </c>
      <c r="K2488" s="94">
        <f t="shared" si="2150"/>
        <v>4.7647856526979178E-2</v>
      </c>
      <c r="L2488" s="94">
        <f t="shared" si="2156"/>
        <v>0.34445738015164018</v>
      </c>
      <c r="M2488" s="98"/>
      <c r="N2488" s="91"/>
      <c r="O2488" s="95">
        <f t="shared" si="2157"/>
        <v>0.36953604327355732</v>
      </c>
      <c r="P2488" s="95">
        <f t="shared" si="2151"/>
        <v>2.2703182316155921E-3</v>
      </c>
      <c r="Q2488" s="95">
        <f t="shared" si="2152"/>
        <v>0.11865088674093156</v>
      </c>
      <c r="R2488" s="90"/>
      <c r="S2488" s="90"/>
      <c r="T2488" s="93">
        <f t="shared" si="2158"/>
        <v>2000</v>
      </c>
      <c r="U2488" s="93">
        <f t="shared" si="2153"/>
        <v>1000</v>
      </c>
      <c r="V2488" s="93">
        <f t="shared" si="2154"/>
        <v>1</v>
      </c>
      <c r="W2488" s="90"/>
      <c r="X2488" s="95">
        <f t="shared" si="2159"/>
        <v>0.36953604327355732</v>
      </c>
      <c r="Y2488" s="96">
        <f t="shared" si="2160"/>
        <v>739.07208654711462</v>
      </c>
      <c r="Z2488" s="96">
        <f t="shared" si="2161"/>
        <v>369.53604327355731</v>
      </c>
      <c r="AA2488" s="96">
        <f t="shared" si="2162"/>
        <v>0.36953604327355732</v>
      </c>
      <c r="AB2488" s="90"/>
      <c r="AC2488" s="94">
        <f t="shared" si="2163"/>
        <v>2.2703182316155921E-3</v>
      </c>
      <c r="AD2488" s="97">
        <f t="shared" si="2164"/>
        <v>4.5406364632311842</v>
      </c>
      <c r="AE2488" s="97">
        <f t="shared" si="2165"/>
        <v>2.2703182316155921</v>
      </c>
      <c r="AF2488" s="97">
        <f t="shared" si="2166"/>
        <v>2.2703182316155921E-3</v>
      </c>
      <c r="AG2488" s="90"/>
      <c r="AH2488" s="95">
        <f t="shared" si="2167"/>
        <v>0.11865088674093156</v>
      </c>
      <c r="AI2488" s="95">
        <f t="shared" si="2168"/>
        <v>237.30177348186314</v>
      </c>
      <c r="AJ2488" s="95">
        <f t="shared" si="2169"/>
        <v>118.65088674093157</v>
      </c>
      <c r="AK2488" s="95">
        <f t="shared" si="2170"/>
        <v>0.11865088674093156</v>
      </c>
    </row>
    <row r="2489" spans="9:37" x14ac:dyDescent="0.25">
      <c r="I2489" s="90"/>
      <c r="J2489" s="94">
        <f t="shared" si="2155"/>
        <v>2.023810991441757E-2</v>
      </c>
      <c r="K2489" s="94">
        <f t="shared" si="2150"/>
        <v>4.6422815696472164E-3</v>
      </c>
      <c r="L2489" s="94">
        <f t="shared" si="2156"/>
        <v>0.97511960851593527</v>
      </c>
      <c r="M2489" s="98"/>
      <c r="N2489" s="91"/>
      <c r="O2489" s="95">
        <f t="shared" si="2157"/>
        <v>4.0958109290804677E-4</v>
      </c>
      <c r="P2489" s="95">
        <f t="shared" si="2151"/>
        <v>2.1550778171886224E-5</v>
      </c>
      <c r="Q2489" s="95">
        <f t="shared" si="2152"/>
        <v>0.95085825091227083</v>
      </c>
      <c r="R2489" s="90"/>
      <c r="S2489" s="90"/>
      <c r="T2489" s="93">
        <f t="shared" si="2158"/>
        <v>500</v>
      </c>
      <c r="U2489" s="93">
        <f t="shared" si="2153"/>
        <v>2000</v>
      </c>
      <c r="V2489" s="93">
        <f t="shared" si="2154"/>
        <v>1</v>
      </c>
      <c r="W2489" s="90"/>
      <c r="X2489" s="95">
        <f t="shared" si="2159"/>
        <v>4.0958109290804677E-4</v>
      </c>
      <c r="Y2489" s="96">
        <f t="shared" si="2160"/>
        <v>0.20479054645402339</v>
      </c>
      <c r="Z2489" s="96">
        <f t="shared" si="2161"/>
        <v>0.81916218581609357</v>
      </c>
      <c r="AA2489" s="96">
        <f t="shared" si="2162"/>
        <v>4.0958109290804677E-4</v>
      </c>
      <c r="AB2489" s="90"/>
      <c r="AC2489" s="94">
        <f t="shared" si="2163"/>
        <v>2.1550778171886224E-5</v>
      </c>
      <c r="AD2489" s="97">
        <f t="shared" si="2164"/>
        <v>1.0775389085943112E-2</v>
      </c>
      <c r="AE2489" s="97">
        <f t="shared" si="2165"/>
        <v>4.3101556343772447E-2</v>
      </c>
      <c r="AF2489" s="97">
        <f t="shared" si="2166"/>
        <v>2.1550778171886224E-5</v>
      </c>
      <c r="AG2489" s="90"/>
      <c r="AH2489" s="95">
        <f t="shared" si="2167"/>
        <v>0.95085825091227083</v>
      </c>
      <c r="AI2489" s="95">
        <f t="shared" si="2168"/>
        <v>475.42912545613541</v>
      </c>
      <c r="AJ2489" s="95">
        <f t="shared" si="2169"/>
        <v>1901.7165018245416</v>
      </c>
      <c r="AK2489" s="95">
        <f t="shared" si="2170"/>
        <v>0.95085825091227083</v>
      </c>
    </row>
    <row r="2490" spans="9:37" x14ac:dyDescent="0.25">
      <c r="I2490" s="90"/>
      <c r="J2490" s="94">
        <f t="shared" si="2155"/>
        <v>2.2213831229690926E-2</v>
      </c>
      <c r="K2490" s="94">
        <f t="shared" si="2150"/>
        <v>0.96888779871794806</v>
      </c>
      <c r="L2490" s="94">
        <f t="shared" si="2156"/>
        <v>8.8983700523609464E-3</v>
      </c>
      <c r="M2490" s="98"/>
      <c r="N2490" s="91"/>
      <c r="O2490" s="95">
        <f t="shared" si="2157"/>
        <v>4.9345429790119183E-4</v>
      </c>
      <c r="P2490" s="95">
        <f t="shared" si="2151"/>
        <v>0.93874356650451107</v>
      </c>
      <c r="Q2490" s="95">
        <f t="shared" si="2152"/>
        <v>7.9180989588754146E-5</v>
      </c>
      <c r="R2490" s="90"/>
      <c r="S2490" s="90"/>
      <c r="T2490" s="93">
        <f t="shared" si="2158"/>
        <v>8000</v>
      </c>
      <c r="U2490" s="93">
        <f t="shared" si="2153"/>
        <v>2000</v>
      </c>
      <c r="V2490" s="93">
        <f t="shared" si="2154"/>
        <v>1</v>
      </c>
      <c r="W2490" s="90"/>
      <c r="X2490" s="95">
        <f t="shared" si="2159"/>
        <v>4.9345429790119183E-4</v>
      </c>
      <c r="Y2490" s="96">
        <f t="shared" si="2160"/>
        <v>3.9476343832095346</v>
      </c>
      <c r="Z2490" s="96">
        <f t="shared" si="2161"/>
        <v>0.98690859580238366</v>
      </c>
      <c r="AA2490" s="96">
        <f t="shared" si="2162"/>
        <v>4.9345429790119183E-4</v>
      </c>
      <c r="AB2490" s="90"/>
      <c r="AC2490" s="94">
        <f t="shared" si="2163"/>
        <v>0.93874356650451107</v>
      </c>
      <c r="AD2490" s="97">
        <f t="shared" si="2164"/>
        <v>7509.9485320360882</v>
      </c>
      <c r="AE2490" s="97">
        <f t="shared" si="2165"/>
        <v>1877.487133009022</v>
      </c>
      <c r="AF2490" s="97">
        <f t="shared" si="2166"/>
        <v>0.93874356650451107</v>
      </c>
      <c r="AG2490" s="90"/>
      <c r="AH2490" s="95">
        <f t="shared" si="2167"/>
        <v>7.9180989588754146E-5</v>
      </c>
      <c r="AI2490" s="95">
        <f t="shared" si="2168"/>
        <v>0.6334479167100332</v>
      </c>
      <c r="AJ2490" s="95">
        <f t="shared" si="2169"/>
        <v>0.1583619791775083</v>
      </c>
      <c r="AK2490" s="95">
        <f t="shared" si="2170"/>
        <v>7.9180989588754146E-5</v>
      </c>
    </row>
    <row r="2491" spans="9:37" x14ac:dyDescent="0.25">
      <c r="I2491" s="90"/>
      <c r="J2491" s="94">
        <f t="shared" si="2155"/>
        <v>0.61240334300057742</v>
      </c>
      <c r="K2491" s="94">
        <f t="shared" si="2150"/>
        <v>0.10990182667192053</v>
      </c>
      <c r="L2491" s="94">
        <f t="shared" si="2156"/>
        <v>0.27769483032750208</v>
      </c>
      <c r="M2491" s="98"/>
      <c r="N2491" s="91"/>
      <c r="O2491" s="95">
        <f t="shared" si="2157"/>
        <v>0.37503785451828286</v>
      </c>
      <c r="P2491" s="95">
        <f t="shared" si="2151"/>
        <v>1.2078411505824862E-2</v>
      </c>
      <c r="Q2491" s="95">
        <f t="shared" si="2152"/>
        <v>7.7114418790620171E-2</v>
      </c>
      <c r="R2491" s="90"/>
      <c r="S2491" s="90"/>
      <c r="T2491" s="93">
        <f t="shared" si="2158"/>
        <v>3000</v>
      </c>
      <c r="U2491" s="93">
        <f t="shared" si="2153"/>
        <v>2000</v>
      </c>
      <c r="V2491" s="93">
        <f t="shared" si="2154"/>
        <v>2</v>
      </c>
      <c r="W2491" s="90"/>
      <c r="X2491" s="95">
        <f t="shared" si="2159"/>
        <v>0.37503785451828286</v>
      </c>
      <c r="Y2491" s="96">
        <f t="shared" si="2160"/>
        <v>1125.1135635548485</v>
      </c>
      <c r="Z2491" s="96">
        <f t="shared" si="2161"/>
        <v>750.07570903656574</v>
      </c>
      <c r="AA2491" s="96">
        <f t="shared" si="2162"/>
        <v>0.75007570903656573</v>
      </c>
      <c r="AB2491" s="90"/>
      <c r="AC2491" s="94">
        <f t="shared" si="2163"/>
        <v>1.2078411505824862E-2</v>
      </c>
      <c r="AD2491" s="97">
        <f t="shared" si="2164"/>
        <v>36.235234517474588</v>
      </c>
      <c r="AE2491" s="97">
        <f t="shared" si="2165"/>
        <v>24.156823011649724</v>
      </c>
      <c r="AF2491" s="97">
        <f t="shared" si="2166"/>
        <v>2.4156823011649724E-2</v>
      </c>
      <c r="AG2491" s="90"/>
      <c r="AH2491" s="95">
        <f t="shared" si="2167"/>
        <v>7.7114418790620171E-2</v>
      </c>
      <c r="AI2491" s="95">
        <f t="shared" si="2168"/>
        <v>231.34325637186052</v>
      </c>
      <c r="AJ2491" s="95">
        <f t="shared" si="2169"/>
        <v>154.22883758124033</v>
      </c>
      <c r="AK2491" s="95">
        <f t="shared" si="2170"/>
        <v>0.15422883758124034</v>
      </c>
    </row>
    <row r="2492" spans="9:37" x14ac:dyDescent="0.25">
      <c r="I2492" s="90"/>
      <c r="J2492" s="94">
        <f t="shared" si="2155"/>
        <v>2.560455160240686E-2</v>
      </c>
      <c r="K2492" s="94">
        <f t="shared" si="2150"/>
        <v>0.96298990565220155</v>
      </c>
      <c r="L2492" s="94">
        <f t="shared" si="2156"/>
        <v>1.1405542745391625E-2</v>
      </c>
      <c r="M2492" s="98"/>
      <c r="N2492" s="91"/>
      <c r="O2492" s="95">
        <f t="shared" si="2157"/>
        <v>6.5559306276031571E-4</v>
      </c>
      <c r="P2492" s="95">
        <f t="shared" si="2151"/>
        <v>0.92734955838803601</v>
      </c>
      <c r="Q2492" s="95">
        <f t="shared" si="2152"/>
        <v>1.3008640531695552E-4</v>
      </c>
      <c r="R2492" s="90"/>
      <c r="S2492" s="90"/>
      <c r="T2492" s="93">
        <f t="shared" si="2158"/>
        <v>7000</v>
      </c>
      <c r="U2492" s="93">
        <f t="shared" si="2153"/>
        <v>3000</v>
      </c>
      <c r="V2492" s="93">
        <f t="shared" si="2154"/>
        <v>1</v>
      </c>
      <c r="W2492" s="90"/>
      <c r="X2492" s="95">
        <f t="shared" si="2159"/>
        <v>6.5559306276031571E-4</v>
      </c>
      <c r="Y2492" s="96">
        <f t="shared" si="2160"/>
        <v>4.5891514393222099</v>
      </c>
      <c r="Z2492" s="96">
        <f t="shared" si="2161"/>
        <v>1.9667791882809471</v>
      </c>
      <c r="AA2492" s="96">
        <f t="shared" si="2162"/>
        <v>6.5559306276031571E-4</v>
      </c>
      <c r="AB2492" s="90"/>
      <c r="AC2492" s="94">
        <f t="shared" si="2163"/>
        <v>0.92734955838803601</v>
      </c>
      <c r="AD2492" s="97">
        <f t="shared" si="2164"/>
        <v>6491.4469087162524</v>
      </c>
      <c r="AE2492" s="97">
        <f t="shared" si="2165"/>
        <v>2782.0486751641079</v>
      </c>
      <c r="AF2492" s="97">
        <f t="shared" si="2166"/>
        <v>0.92734955838803601</v>
      </c>
      <c r="AG2492" s="90"/>
      <c r="AH2492" s="95">
        <f t="shared" si="2167"/>
        <v>1.3008640531695552E-4</v>
      </c>
      <c r="AI2492" s="95">
        <f t="shared" si="2168"/>
        <v>0.91060483721868868</v>
      </c>
      <c r="AJ2492" s="95">
        <f t="shared" si="2169"/>
        <v>0.39025921595086654</v>
      </c>
      <c r="AK2492" s="95">
        <f t="shared" si="2170"/>
        <v>1.3008640531695552E-4</v>
      </c>
    </row>
    <row r="2493" spans="9:37" x14ac:dyDescent="0.25">
      <c r="I2493" s="90"/>
      <c r="J2493" s="94">
        <f t="shared" si="2155"/>
        <v>5.4303093826817854E-2</v>
      </c>
      <c r="K2493" s="94">
        <f t="shared" si="2150"/>
        <v>0.92649692583664733</v>
      </c>
      <c r="L2493" s="94">
        <f t="shared" si="2156"/>
        <v>1.9199980336534819E-2</v>
      </c>
      <c r="M2493" s="98"/>
      <c r="N2493" s="91"/>
      <c r="O2493" s="95">
        <f t="shared" si="2157"/>
        <v>2.9488259991641832E-3</v>
      </c>
      <c r="P2493" s="95">
        <f t="shared" si="2151"/>
        <v>0.85839655358475797</v>
      </c>
      <c r="Q2493" s="95">
        <f t="shared" si="2152"/>
        <v>3.6863924492332373E-4</v>
      </c>
      <c r="R2493" s="90"/>
      <c r="S2493" s="90"/>
      <c r="T2493" s="93">
        <f t="shared" si="2158"/>
        <v>7000</v>
      </c>
      <c r="U2493" s="93">
        <f t="shared" si="2153"/>
        <v>2000</v>
      </c>
      <c r="V2493" s="93">
        <f t="shared" si="2154"/>
        <v>1</v>
      </c>
      <c r="W2493" s="90"/>
      <c r="X2493" s="95">
        <f t="shared" si="2159"/>
        <v>2.9488259991641832E-3</v>
      </c>
      <c r="Y2493" s="96">
        <f t="shared" si="2160"/>
        <v>20.641781994149284</v>
      </c>
      <c r="Z2493" s="96">
        <f t="shared" si="2161"/>
        <v>5.8976519983283664</v>
      </c>
      <c r="AA2493" s="96">
        <f t="shared" si="2162"/>
        <v>2.9488259991641832E-3</v>
      </c>
      <c r="AB2493" s="90"/>
      <c r="AC2493" s="94">
        <f t="shared" si="2163"/>
        <v>0.85839655358475797</v>
      </c>
      <c r="AD2493" s="97">
        <f t="shared" si="2164"/>
        <v>6008.7758750933062</v>
      </c>
      <c r="AE2493" s="97">
        <f t="shared" si="2165"/>
        <v>1716.7931071695159</v>
      </c>
      <c r="AF2493" s="97">
        <f t="shared" si="2166"/>
        <v>0.85839655358475797</v>
      </c>
      <c r="AG2493" s="90"/>
      <c r="AH2493" s="95">
        <f t="shared" si="2167"/>
        <v>3.6863924492332373E-4</v>
      </c>
      <c r="AI2493" s="95">
        <f t="shared" si="2168"/>
        <v>2.580474714463266</v>
      </c>
      <c r="AJ2493" s="95">
        <f t="shared" si="2169"/>
        <v>0.73727848984664746</v>
      </c>
      <c r="AK2493" s="95">
        <f t="shared" si="2170"/>
        <v>3.6863924492332373E-4</v>
      </c>
    </row>
    <row r="2494" spans="9:37" x14ac:dyDescent="0.25">
      <c r="I2494" s="90"/>
      <c r="J2494" s="94">
        <f t="shared" si="2155"/>
        <v>0.10101710817758222</v>
      </c>
      <c r="K2494" s="94">
        <f t="shared" si="2150"/>
        <v>0.85023055530553937</v>
      </c>
      <c r="L2494" s="94">
        <f t="shared" si="2156"/>
        <v>4.8752336516878408E-2</v>
      </c>
      <c r="M2494" s="98"/>
      <c r="N2494" s="91"/>
      <c r="O2494" s="95">
        <f t="shared" si="2157"/>
        <v>1.020445614456135E-2</v>
      </c>
      <c r="P2494" s="95">
        <f t="shared" si="2151"/>
        <v>0.72289199717516583</v>
      </c>
      <c r="Q2494" s="95">
        <f t="shared" si="2152"/>
        <v>2.3767903158549561E-3</v>
      </c>
      <c r="R2494" s="90"/>
      <c r="S2494" s="90"/>
      <c r="T2494" s="93">
        <f t="shared" si="2158"/>
        <v>10000</v>
      </c>
      <c r="U2494" s="93">
        <f t="shared" si="2153"/>
        <v>2000</v>
      </c>
      <c r="V2494" s="93">
        <f t="shared" si="2154"/>
        <v>1</v>
      </c>
      <c r="W2494" s="90"/>
      <c r="X2494" s="95">
        <f t="shared" si="2159"/>
        <v>1.020445614456135E-2</v>
      </c>
      <c r="Y2494" s="96">
        <f t="shared" si="2160"/>
        <v>102.0445614456135</v>
      </c>
      <c r="Z2494" s="96">
        <f t="shared" si="2161"/>
        <v>20.4089122891227</v>
      </c>
      <c r="AA2494" s="96">
        <f t="shared" si="2162"/>
        <v>1.020445614456135E-2</v>
      </c>
      <c r="AB2494" s="90"/>
      <c r="AC2494" s="94">
        <f t="shared" si="2163"/>
        <v>0.72289199717516583</v>
      </c>
      <c r="AD2494" s="97">
        <f t="shared" si="2164"/>
        <v>7228.9199717516585</v>
      </c>
      <c r="AE2494" s="97">
        <f t="shared" si="2165"/>
        <v>1445.7839943503316</v>
      </c>
      <c r="AF2494" s="97">
        <f t="shared" si="2166"/>
        <v>0.72289199717516583</v>
      </c>
      <c r="AG2494" s="90"/>
      <c r="AH2494" s="95">
        <f t="shared" si="2167"/>
        <v>2.3767903158549561E-3</v>
      </c>
      <c r="AI2494" s="95">
        <f t="shared" si="2168"/>
        <v>23.767903158549561</v>
      </c>
      <c r="AJ2494" s="95">
        <f>(AH2494*U2494)</f>
        <v>4.7535806317099123</v>
      </c>
      <c r="AK2494" s="95">
        <f t="shared" si="2170"/>
        <v>2.3767903158549561E-3</v>
      </c>
    </row>
    <row r="2495" spans="9:37" x14ac:dyDescent="0.25">
      <c r="I2495" s="90"/>
      <c r="J2495" s="98"/>
      <c r="K2495" s="90"/>
      <c r="L2495" s="90"/>
      <c r="M2495" s="90"/>
      <c r="N2495" s="112" t="s">
        <v>55</v>
      </c>
      <c r="O2495" s="105">
        <f>SUM(O2485:O2494)</f>
        <v>1.1933776144286952</v>
      </c>
      <c r="P2495" s="105">
        <f t="shared" ref="P2495:Q2495" si="2171">SUM(P2485:P2494)</f>
        <v>4.4250204436050184</v>
      </c>
      <c r="Q2495" s="105">
        <f t="shared" si="2171"/>
        <v>1.2302415829977718</v>
      </c>
      <c r="R2495" s="90"/>
      <c r="S2495" s="90"/>
      <c r="T2495" s="90"/>
      <c r="U2495" s="90"/>
      <c r="V2495" s="90"/>
      <c r="W2495" s="90"/>
      <c r="X2495" s="133" t="s">
        <v>55</v>
      </c>
      <c r="Y2495" s="104">
        <f>SUM(Y2485:Y2494)</f>
        <v>3991.7102634702946</v>
      </c>
      <c r="Z2495" s="104">
        <f t="shared" ref="Z2495" si="2172">SUM(Z2485:Z2494)</f>
        <v>2247.8399197495582</v>
      </c>
      <c r="AA2495" s="104">
        <f>SUM(AA2485:AA2494)</f>
        <v>1.5684154689469783</v>
      </c>
      <c r="AB2495" s="99"/>
      <c r="AC2495" s="133" t="s">
        <v>55</v>
      </c>
      <c r="AD2495" s="104">
        <f>SUM(AD2485:AD2494)</f>
        <v>34133.474173392118</v>
      </c>
      <c r="AE2495" s="104">
        <f t="shared" ref="AE2495:AF2495" si="2173">SUM(AE2485:AE2494)</f>
        <v>11996.681714345646</v>
      </c>
      <c r="AF2495" s="104">
        <f t="shared" si="2173"/>
        <v>4.4370988551108432</v>
      </c>
      <c r="AG2495" s="99"/>
      <c r="AH2495" s="133" t="s">
        <v>55</v>
      </c>
      <c r="AI2495" s="105">
        <f>SUM(AI2485:AI2494)</f>
        <v>1325.6200639925366</v>
      </c>
      <c r="AJ2495" s="105">
        <f t="shared" ref="AJ2495:AK2495" si="2174">SUM(AJ2485:AJ2494)</f>
        <v>2414.1247923259903</v>
      </c>
      <c r="AK2495" s="105">
        <f t="shared" si="2174"/>
        <v>1.3073560017883921</v>
      </c>
    </row>
    <row r="2499" spans="9:17" x14ac:dyDescent="0.25">
      <c r="I2499" s="113" t="s">
        <v>253</v>
      </c>
      <c r="J2499" s="107"/>
      <c r="K2499" s="107"/>
      <c r="L2499" s="107"/>
      <c r="M2499" s="107"/>
      <c r="N2499" s="107"/>
      <c r="O2499" s="107"/>
      <c r="P2499" s="107"/>
      <c r="Q2499" s="107"/>
    </row>
    <row r="2500" spans="9:17" x14ac:dyDescent="0.25">
      <c r="I2500" s="113" t="s">
        <v>305</v>
      </c>
      <c r="J2500" s="107"/>
      <c r="K2500" s="107"/>
      <c r="L2500" s="166" t="s">
        <v>69</v>
      </c>
      <c r="M2500" s="166"/>
      <c r="N2500" s="166"/>
      <c r="O2500" s="107"/>
      <c r="P2500" s="107"/>
      <c r="Q2500" s="107"/>
    </row>
    <row r="2501" spans="9:17" x14ac:dyDescent="0.25">
      <c r="I2501" s="107"/>
      <c r="J2501" s="107"/>
      <c r="K2501" s="107"/>
      <c r="L2501" s="107"/>
      <c r="M2501" s="107"/>
      <c r="N2501" s="107"/>
      <c r="O2501" s="107"/>
      <c r="P2501" s="107"/>
      <c r="Q2501" s="107"/>
    </row>
    <row r="2502" spans="9:17" x14ac:dyDescent="0.25">
      <c r="I2502" s="108"/>
      <c r="J2502" s="167" t="s">
        <v>68</v>
      </c>
      <c r="K2502" s="168"/>
      <c r="L2502" s="169"/>
      <c r="M2502" s="107"/>
      <c r="N2502" s="108"/>
      <c r="O2502" s="167" t="s">
        <v>72</v>
      </c>
      <c r="P2502" s="168"/>
      <c r="Q2502" s="169"/>
    </row>
    <row r="2503" spans="9:17" x14ac:dyDescent="0.25">
      <c r="I2503" s="108"/>
      <c r="J2503" s="108" t="s">
        <v>38</v>
      </c>
      <c r="K2503" s="108" t="s">
        <v>39</v>
      </c>
      <c r="L2503" s="108" t="s">
        <v>41</v>
      </c>
      <c r="M2503" s="107"/>
      <c r="N2503" s="170" t="s">
        <v>64</v>
      </c>
      <c r="O2503" s="170" t="s">
        <v>38</v>
      </c>
      <c r="P2503" s="170" t="s">
        <v>39</v>
      </c>
      <c r="Q2503" s="170" t="s">
        <v>41</v>
      </c>
    </row>
    <row r="2504" spans="9:17" x14ac:dyDescent="0.25">
      <c r="I2504" s="108" t="s">
        <v>64</v>
      </c>
      <c r="J2504" s="109">
        <f>(O2495)</f>
        <v>1.1933776144286952</v>
      </c>
      <c r="K2504" s="109">
        <f t="shared" ref="K2504" si="2175">(P2495)</f>
        <v>4.4250204436050184</v>
      </c>
      <c r="L2504" s="109">
        <f t="shared" ref="L2504" si="2176">(Q2495)</f>
        <v>1.2302415829977718</v>
      </c>
      <c r="M2504" s="107"/>
      <c r="N2504" s="171"/>
      <c r="O2504" s="171"/>
      <c r="P2504" s="171"/>
      <c r="Q2504" s="171"/>
    </row>
    <row r="2505" spans="9:17" x14ac:dyDescent="0.25">
      <c r="I2505" s="108" t="s">
        <v>65</v>
      </c>
      <c r="J2505" s="110">
        <f>(Y2495)</f>
        <v>3991.7102634702946</v>
      </c>
      <c r="K2505" s="110">
        <f>(AD2495)</f>
        <v>34133.474173392118</v>
      </c>
      <c r="L2505" s="110">
        <f>(AA2495)</f>
        <v>1.5684154689469783</v>
      </c>
      <c r="M2505" s="107"/>
      <c r="N2505" s="109">
        <f>(J2504)</f>
        <v>1.1933776144286952</v>
      </c>
      <c r="O2505" s="67">
        <f>(J2505/N2505)</f>
        <v>3344.8844818337266</v>
      </c>
      <c r="P2505" s="67">
        <f t="shared" ref="P2505" si="2177">(K2505/O2505)</f>
        <v>10.20467952145227</v>
      </c>
      <c r="Q2505" s="67">
        <f t="shared" ref="Q2505" si="2178">(L2505/P2505)</f>
        <v>0.15369571044831504</v>
      </c>
    </row>
    <row r="2506" spans="9:17" x14ac:dyDescent="0.25">
      <c r="I2506" s="108" t="s">
        <v>66</v>
      </c>
      <c r="J2506" s="110">
        <f>(Z2495)</f>
        <v>2247.8399197495582</v>
      </c>
      <c r="K2506" s="110">
        <f>(AE2495)</f>
        <v>11996.681714345646</v>
      </c>
      <c r="L2506" s="109">
        <f>(AJ2495)</f>
        <v>2414.1247923259903</v>
      </c>
      <c r="M2506" s="107"/>
      <c r="N2506" s="109">
        <f>(K2504)</f>
        <v>4.4250204436050184</v>
      </c>
      <c r="O2506" s="67">
        <f>(K2505/N2506)</f>
        <v>7713.7438365333128</v>
      </c>
      <c r="P2506" s="68">
        <f>(K2506/N2506)</f>
        <v>2711.1019863610109</v>
      </c>
      <c r="Q2506" s="68">
        <f>(K2507/N2506)</f>
        <v>1.0027295719104032</v>
      </c>
    </row>
    <row r="2507" spans="9:17" x14ac:dyDescent="0.25">
      <c r="I2507" s="108" t="s">
        <v>67</v>
      </c>
      <c r="J2507" s="110">
        <f>(AA2495)</f>
        <v>1.5684154689469783</v>
      </c>
      <c r="K2507" s="110">
        <f>(AF2495)</f>
        <v>4.4370988551108432</v>
      </c>
      <c r="L2507" s="109">
        <f>(AK2495)</f>
        <v>1.3073560017883921</v>
      </c>
      <c r="M2507" s="107"/>
      <c r="N2507" s="109">
        <f>(L2504)</f>
        <v>1.2302415829977718</v>
      </c>
      <c r="O2507" s="67">
        <f>(L2505/N2507)</f>
        <v>1.2748841289571489</v>
      </c>
      <c r="P2507" s="68">
        <f>(L2506/N2507)</f>
        <v>1962.3176664565424</v>
      </c>
      <c r="Q2507" s="68">
        <f>(L2507/N2507)</f>
        <v>1.062682338051615</v>
      </c>
    </row>
    <row r="2508" spans="9:17" x14ac:dyDescent="0.25">
      <c r="I2508" s="111"/>
      <c r="J2508" s="111"/>
      <c r="K2508" s="111"/>
      <c r="L2508" s="111"/>
      <c r="M2508" s="107"/>
      <c r="N2508" s="107"/>
      <c r="O2508" s="107"/>
      <c r="P2508" s="107"/>
      <c r="Q2508" s="107"/>
    </row>
    <row r="2512" spans="9:17" x14ac:dyDescent="0.25">
      <c r="I2512" s="114" t="s">
        <v>254</v>
      </c>
    </row>
    <row r="2513" spans="9:32" x14ac:dyDescent="0.25">
      <c r="I2513" s="114" t="s">
        <v>305</v>
      </c>
      <c r="J2513" s="152" t="s">
        <v>47</v>
      </c>
      <c r="K2513" s="153"/>
      <c r="L2513" s="154"/>
      <c r="M2513" s="43"/>
      <c r="N2513" s="43"/>
      <c r="O2513" s="152" t="s">
        <v>72</v>
      </c>
      <c r="P2513" s="153"/>
      <c r="Q2513" s="154"/>
      <c r="R2513" s="43"/>
      <c r="S2513" s="43"/>
      <c r="T2513" s="152" t="s">
        <v>73</v>
      </c>
      <c r="U2513" s="153"/>
      <c r="V2513" s="154"/>
      <c r="W2513" s="43"/>
      <c r="X2513" s="43"/>
      <c r="Y2513" s="152" t="s">
        <v>74</v>
      </c>
      <c r="Z2513" s="153"/>
      <c r="AA2513" s="154"/>
      <c r="AB2513" s="55"/>
      <c r="AC2513" s="43"/>
      <c r="AD2513" s="152" t="s">
        <v>80</v>
      </c>
      <c r="AE2513" s="154"/>
      <c r="AF2513" s="59"/>
    </row>
    <row r="2514" spans="9:32" ht="15.75" thickBot="1" x14ac:dyDescent="0.3">
      <c r="I2514" s="43"/>
      <c r="J2514" s="44" t="s">
        <v>48</v>
      </c>
      <c r="K2514" s="44" t="s">
        <v>49</v>
      </c>
      <c r="L2514" s="44" t="s">
        <v>50</v>
      </c>
      <c r="M2514" s="43"/>
      <c r="N2514" s="43"/>
      <c r="O2514" s="43"/>
      <c r="P2514" s="43"/>
      <c r="Q2514" s="43"/>
      <c r="R2514" s="43"/>
      <c r="S2514" s="43"/>
      <c r="T2514" s="44" t="s">
        <v>38</v>
      </c>
      <c r="U2514" s="44" t="s">
        <v>39</v>
      </c>
      <c r="V2514" s="44" t="s">
        <v>41</v>
      </c>
      <c r="W2514" s="43"/>
      <c r="X2514" s="43"/>
      <c r="Y2514" s="134" t="s">
        <v>75</v>
      </c>
      <c r="Z2514" s="134" t="s">
        <v>76</v>
      </c>
      <c r="AA2514" s="134" t="s">
        <v>77</v>
      </c>
      <c r="AB2514" s="61" t="s">
        <v>55</v>
      </c>
      <c r="AC2514" s="43"/>
      <c r="AD2514" s="134" t="s">
        <v>303</v>
      </c>
      <c r="AE2514" s="58">
        <f>(AE2443)</f>
        <v>94283980.791931421</v>
      </c>
      <c r="AF2514" s="42"/>
    </row>
    <row r="2515" spans="9:32" ht="16.5" thickTop="1" thickBot="1" x14ac:dyDescent="0.3">
      <c r="I2515" s="43"/>
      <c r="J2515" s="100">
        <f>(J2393)</f>
        <v>8000</v>
      </c>
      <c r="K2515" s="100">
        <f t="shared" ref="K2515:L2515" si="2179">(K2393)</f>
        <v>5000</v>
      </c>
      <c r="L2515" s="100">
        <f t="shared" si="2179"/>
        <v>1</v>
      </c>
      <c r="M2515" s="43"/>
      <c r="N2515" s="134" t="s">
        <v>75</v>
      </c>
      <c r="O2515" s="101">
        <f>(O2505)</f>
        <v>3344.8844818337266</v>
      </c>
      <c r="P2515" s="101">
        <f t="shared" ref="P2515:Q2515" si="2180">(P2505)</f>
        <v>10.20467952145227</v>
      </c>
      <c r="Q2515" s="101">
        <f t="shared" si="2180"/>
        <v>0.15369571044831504</v>
      </c>
      <c r="R2515" s="43"/>
      <c r="S2515" s="43"/>
      <c r="T2515" s="62">
        <f>(O2485)</f>
        <v>9.2671340774576373E-3</v>
      </c>
      <c r="U2515" s="62">
        <f t="shared" ref="U2515:U2524" si="2181">(P2485)</f>
        <v>0.70980256486992233</v>
      </c>
      <c r="V2515" s="62">
        <f t="shared" ref="V2515:V2524" si="2182">(Q2485)</f>
        <v>3.7498761217451232E-3</v>
      </c>
      <c r="W2515" s="43"/>
      <c r="X2515" s="43"/>
      <c r="Y2515" s="74">
        <f>((J2515 - O2515)^2 + (K2515 - P2515)^2 + (L2515 - Q2515)^2) * T2515</f>
        <v>431553.36896730243</v>
      </c>
      <c r="Z2515" s="74">
        <f>((J2515 -O2516)^2 + (K2515 - P2516)^2 + (L2515 - Q2516)^2) * U2515</f>
        <v>3776857.110981964</v>
      </c>
      <c r="AA2515" s="75">
        <f>((J2515 -O2517)^2 + (K2515 - P2517)^2 + (L2515 - Q2517)^2) * V2515</f>
        <v>274517.6216402367</v>
      </c>
      <c r="AB2515" s="76">
        <f>SUM(Y2515:AA2515)</f>
        <v>4482928.1015895037</v>
      </c>
      <c r="AC2515" s="43"/>
      <c r="AD2515" s="134" t="s">
        <v>306</v>
      </c>
      <c r="AE2515" s="102">
        <f>(AB2525)</f>
        <v>94283981.514913976</v>
      </c>
      <c r="AF2515" s="42"/>
    </row>
    <row r="2516" spans="9:32" ht="16.5" thickTop="1" thickBot="1" x14ac:dyDescent="0.3">
      <c r="I2516" s="43"/>
      <c r="J2516" s="100">
        <f t="shared" ref="J2516:L2516" si="2183">(J2394)</f>
        <v>4000</v>
      </c>
      <c r="K2516" s="100">
        <f t="shared" si="2183"/>
        <v>3000</v>
      </c>
      <c r="L2516" s="100">
        <f t="shared" si="2183"/>
        <v>1</v>
      </c>
      <c r="M2516" s="43"/>
      <c r="N2516" s="134" t="s">
        <v>76</v>
      </c>
      <c r="O2516" s="101">
        <f t="shared" ref="O2516:P2516" si="2184">(O2506)</f>
        <v>7713.7438365333128</v>
      </c>
      <c r="P2516" s="101">
        <f t="shared" si="2184"/>
        <v>2711.1019863610109</v>
      </c>
      <c r="Q2516" s="101">
        <f>(Q2506)</f>
        <v>1.0027295719104032</v>
      </c>
      <c r="R2516" s="43"/>
      <c r="S2516" s="43"/>
      <c r="T2516" s="62">
        <f t="shared" ref="T2516:T2524" si="2185">(O2486)</f>
        <v>0.202163738870591</v>
      </c>
      <c r="U2516" s="62">
        <f t="shared" si="2181"/>
        <v>9.2153892369421633E-2</v>
      </c>
      <c r="V2516" s="62">
        <f t="shared" si="2182"/>
        <v>6.0912798300825577E-2</v>
      </c>
      <c r="W2516" s="43"/>
      <c r="X2516" s="43"/>
      <c r="Y2516" s="74">
        <f>((J2516-O2515)^2 + (K2516-P2515)^2 + (L2516-Q2515)^2) * T2516</f>
        <v>1893880.6440161543</v>
      </c>
      <c r="Z2516" s="74">
        <f>((J2516 -O2516)^2 + (K2516 - P2516)^2 + (L2516 - Q2516)^2) * U2516</f>
        <v>1278668.003113382</v>
      </c>
      <c r="AA2516" s="75">
        <f>((J2516 -O2517)^2 + (K2516 - P2517)^2 + (L2516 - Q2517)^2) * V2516</f>
        <v>1039573.5826747428</v>
      </c>
      <c r="AB2516" s="76">
        <f t="shared" ref="AB2516:AB2524" si="2186">SUM(Y2516:AA2516)</f>
        <v>4212122.2298042793</v>
      </c>
      <c r="AC2516" s="43"/>
      <c r="AD2516" s="134" t="s">
        <v>307</v>
      </c>
      <c r="AE2516" s="124">
        <f>(AE2514-AE2515)</f>
        <v>-0.72298255562782288</v>
      </c>
      <c r="AF2516" s="42"/>
    </row>
    <row r="2517" spans="9:32" ht="16.5" thickTop="1" thickBot="1" x14ac:dyDescent="0.3">
      <c r="I2517" s="43"/>
      <c r="J2517" s="100">
        <f t="shared" ref="J2517:L2517" si="2187">(J2395)</f>
        <v>5000</v>
      </c>
      <c r="K2517" s="100">
        <f t="shared" si="2187"/>
        <v>2000</v>
      </c>
      <c r="L2517" s="100">
        <f t="shared" si="2187"/>
        <v>1</v>
      </c>
      <c r="M2517" s="43"/>
      <c r="N2517" s="134" t="s">
        <v>77</v>
      </c>
      <c r="O2517" s="101">
        <f t="shared" ref="O2517:Q2517" si="2188">(O2507)</f>
        <v>1.2748841289571489</v>
      </c>
      <c r="P2517" s="101">
        <f t="shared" si="2188"/>
        <v>1962.3176664565424</v>
      </c>
      <c r="Q2517" s="101">
        <f t="shared" si="2188"/>
        <v>1.062682338051615</v>
      </c>
      <c r="R2517" s="43"/>
      <c r="S2517" s="43"/>
      <c r="T2517" s="62">
        <f t="shared" si="2185"/>
        <v>0.22266093309151161</v>
      </c>
      <c r="U2517" s="62">
        <f t="shared" si="2181"/>
        <v>0.16131203019759122</v>
      </c>
      <c r="V2517" s="62">
        <f t="shared" si="2182"/>
        <v>1.6000655175694527E-2</v>
      </c>
      <c r="W2517" s="43"/>
      <c r="X2517" s="43"/>
      <c r="Y2517" s="74">
        <f>((J2517 - O2515)^2 + (K2517 - P2515)^2 + (L2517 -Q2515)^2) * T2517</f>
        <v>1491537.3478991513</v>
      </c>
      <c r="Z2517" s="74">
        <f>((J2517 -O2516)^2 + (K2517 - P2516)^2 + (L2517 - Q2516)^2) * U2517</f>
        <v>1269537.2349097391</v>
      </c>
      <c r="AA2517" s="75">
        <f>((J2517 -O2517)^2 + (K2517 - P2517)^2 + (L2517 - Q2517)^2) * V2517</f>
        <v>399835.13591070712</v>
      </c>
      <c r="AB2517" s="76">
        <f t="shared" si="2186"/>
        <v>3160909.7187195974</v>
      </c>
      <c r="AC2517" s="43"/>
      <c r="AD2517" s="43"/>
      <c r="AE2517" s="43"/>
      <c r="AF2517" s="43"/>
    </row>
    <row r="2518" spans="9:32" ht="16.5" thickTop="1" thickBot="1" x14ac:dyDescent="0.3">
      <c r="I2518" s="43"/>
      <c r="J2518" s="100">
        <f t="shared" ref="J2518:L2518" si="2189">(J2396)</f>
        <v>2000</v>
      </c>
      <c r="K2518" s="100">
        <f t="shared" si="2189"/>
        <v>1000</v>
      </c>
      <c r="L2518" s="100">
        <f t="shared" si="2189"/>
        <v>1</v>
      </c>
      <c r="M2518" s="43"/>
      <c r="N2518" s="43"/>
      <c r="O2518" s="55"/>
      <c r="P2518" s="55"/>
      <c r="Q2518" s="55"/>
      <c r="R2518" s="43"/>
      <c r="S2518" s="43"/>
      <c r="T2518" s="62">
        <f t="shared" si="2185"/>
        <v>0.36953604327355732</v>
      </c>
      <c r="U2518" s="62">
        <f t="shared" si="2181"/>
        <v>2.2703182316155921E-3</v>
      </c>
      <c r="V2518" s="62">
        <f t="shared" si="2182"/>
        <v>0.11865088674093156</v>
      </c>
      <c r="W2518" s="43"/>
      <c r="X2518" s="43"/>
      <c r="Y2518" s="74">
        <f>((J2518-O2515)^2 + (K2518-P2515)^2 + (L2518-Q2515)^2) * T2518</f>
        <v>1030417.9105300328</v>
      </c>
      <c r="Z2518" s="74">
        <f>((J2518 -O2516)^2 + (K2518 - P2516)^2 + (L2518 - Q2516)^2) * U2518</f>
        <v>80765.977713127533</v>
      </c>
      <c r="AA2518" s="75">
        <f>((J2518 -O2517)^2 + (K2518 - P2517)^2 + (L2518 - Q2517)^2) * V2518</f>
        <v>583875.95721610519</v>
      </c>
      <c r="AB2518" s="76">
        <f t="shared" si="2186"/>
        <v>1695059.8454592656</v>
      </c>
      <c r="AC2518" s="43"/>
      <c r="AD2518" s="43"/>
      <c r="AE2518" s="43"/>
      <c r="AF2518" s="43"/>
    </row>
    <row r="2519" spans="9:32" ht="16.5" thickTop="1" thickBot="1" x14ac:dyDescent="0.3">
      <c r="I2519" s="43"/>
      <c r="J2519" s="100">
        <f t="shared" ref="J2519:L2519" si="2190">(J2397)</f>
        <v>500</v>
      </c>
      <c r="K2519" s="100">
        <f t="shared" si="2190"/>
        <v>2000</v>
      </c>
      <c r="L2519" s="100">
        <f t="shared" si="2190"/>
        <v>1</v>
      </c>
      <c r="M2519" s="43"/>
      <c r="N2519" s="43"/>
      <c r="O2519" s="55"/>
      <c r="P2519" s="55"/>
      <c r="Q2519" s="55"/>
      <c r="R2519" s="43"/>
      <c r="S2519" s="43"/>
      <c r="T2519" s="62">
        <f t="shared" si="2185"/>
        <v>4.0958109290804677E-4</v>
      </c>
      <c r="U2519" s="62">
        <f t="shared" si="2181"/>
        <v>2.1550778171886224E-5</v>
      </c>
      <c r="V2519" s="62">
        <f t="shared" si="2182"/>
        <v>0.95085825091227083</v>
      </c>
      <c r="W2519" s="43"/>
      <c r="X2519" s="43"/>
      <c r="Y2519" s="74">
        <f>((J2519 - O2515)^2 + (K2519 -P2515)^2 + (L2519 - Q2515)^2) * T2519</f>
        <v>4936.5391357550889</v>
      </c>
      <c r="Z2519" s="74">
        <f>((J2519 -O2516)^2 + (K2519 - P2516)^2 + (L2519 - Q2516)^2) * U2519</f>
        <v>1132.3590491342723</v>
      </c>
      <c r="AA2519" s="75">
        <f>((J2519 -O2517)^2 + (K2519 - P2517)^2 + (L2519 - Q2517)^AA3051) * V2519</f>
        <v>237855.00398003784</v>
      </c>
      <c r="AB2519" s="76">
        <f t="shared" si="2186"/>
        <v>243923.90216492722</v>
      </c>
      <c r="AC2519" s="43"/>
      <c r="AD2519" s="152" t="s">
        <v>84</v>
      </c>
      <c r="AE2519" s="153"/>
      <c r="AF2519" s="154"/>
    </row>
    <row r="2520" spans="9:32" ht="16.5" thickTop="1" thickBot="1" x14ac:dyDescent="0.3">
      <c r="I2520" s="43"/>
      <c r="J2520" s="100">
        <f t="shared" ref="J2520:L2520" si="2191">(J2398)</f>
        <v>8000</v>
      </c>
      <c r="K2520" s="100">
        <f t="shared" si="2191"/>
        <v>2000</v>
      </c>
      <c r="L2520" s="100">
        <f t="shared" si="2191"/>
        <v>1</v>
      </c>
      <c r="M2520" s="43"/>
      <c r="N2520" s="43"/>
      <c r="O2520" s="55"/>
      <c r="P2520" s="55"/>
      <c r="Q2520" s="55"/>
      <c r="R2520" s="43"/>
      <c r="S2520" s="43"/>
      <c r="T2520" s="62">
        <f t="shared" si="2185"/>
        <v>4.9345429790119183E-4</v>
      </c>
      <c r="U2520" s="62">
        <f t="shared" si="2181"/>
        <v>0.93874356650451107</v>
      </c>
      <c r="V2520" s="62">
        <f t="shared" si="2182"/>
        <v>7.9180989588754146E-5</v>
      </c>
      <c r="W2520" s="43"/>
      <c r="X2520" s="43"/>
      <c r="Y2520" s="74">
        <f>((J2520-O2515)^2 + (K2520-P2515)^2 + (L2520-Q2515)^2) * T2520</f>
        <v>12646.930980753954</v>
      </c>
      <c r="Z2520" s="74">
        <f>((J2520 -O2516)^2 + (K2520 - P2516)^2 + (L2520 - Q2516)^2) * U2520</f>
        <v>551613.81740837463</v>
      </c>
      <c r="AA2520" s="75">
        <f>((J2520 -O2517)^2 + (K2520 - P2517)^2 + (L2520 - Q2517)^2) * V2520</f>
        <v>5066.0807509958095</v>
      </c>
      <c r="AB2520" s="76">
        <f t="shared" si="2186"/>
        <v>569326.82914012438</v>
      </c>
      <c r="AC2520" s="43"/>
      <c r="AD2520" s="152" t="s">
        <v>85</v>
      </c>
      <c r="AE2520" s="153"/>
      <c r="AF2520" s="154"/>
    </row>
    <row r="2521" spans="9:32" ht="16.5" thickTop="1" thickBot="1" x14ac:dyDescent="0.3">
      <c r="I2521" s="43"/>
      <c r="J2521" s="100">
        <f t="shared" ref="J2521:L2521" si="2192">(J2399)</f>
        <v>3000</v>
      </c>
      <c r="K2521" s="100">
        <f t="shared" si="2192"/>
        <v>2000</v>
      </c>
      <c r="L2521" s="100">
        <f t="shared" si="2192"/>
        <v>2</v>
      </c>
      <c r="M2521" s="43"/>
      <c r="N2521" s="43"/>
      <c r="O2521" s="55"/>
      <c r="P2521" s="55"/>
      <c r="Q2521" s="55"/>
      <c r="R2521" s="43"/>
      <c r="S2521" s="43"/>
      <c r="T2521" s="62">
        <f t="shared" si="2185"/>
        <v>0.37503785451828286</v>
      </c>
      <c r="U2521" s="62">
        <f t="shared" si="2181"/>
        <v>1.2078411505824862E-2</v>
      </c>
      <c r="V2521" s="62">
        <f t="shared" si="2182"/>
        <v>7.7114418790620171E-2</v>
      </c>
      <c r="W2521" s="43"/>
      <c r="X2521" s="43"/>
      <c r="Y2521" s="74">
        <f>((J2521 - O2515)^2 + (K2521 - P2515)^2 + (L2521 - Q2515)^2) * T2521</f>
        <v>1529492.1791063535</v>
      </c>
      <c r="Z2521" s="74">
        <f>((J2521 -O2516)^2 + (K2521 - P2516)^2 + (L2521 - Q2516)^2) * U2521</f>
        <v>274482.48106465343</v>
      </c>
      <c r="AA2521" s="75">
        <f>((J2521 -O2517)^2 + (K2521 - P2517)^2 + (L2521 - Q2517)^2) * V2521</f>
        <v>693549.5897661536</v>
      </c>
      <c r="AB2521" s="76">
        <f t="shared" si="2186"/>
        <v>2497524.2499371609</v>
      </c>
      <c r="AC2521" s="43"/>
      <c r="AD2521" s="43"/>
      <c r="AE2521" s="43"/>
      <c r="AF2521" s="43"/>
    </row>
    <row r="2522" spans="9:32" ht="16.5" thickTop="1" thickBot="1" x14ac:dyDescent="0.3">
      <c r="I2522" s="43"/>
      <c r="J2522" s="100">
        <f t="shared" ref="J2522:L2522" si="2193">(J2400)</f>
        <v>7000</v>
      </c>
      <c r="K2522" s="100">
        <f t="shared" si="2193"/>
        <v>3000</v>
      </c>
      <c r="L2522" s="100">
        <f t="shared" si="2193"/>
        <v>1</v>
      </c>
      <c r="M2522" s="43"/>
      <c r="N2522" s="43"/>
      <c r="O2522" s="55"/>
      <c r="P2522" s="55"/>
      <c r="Q2522" s="55"/>
      <c r="R2522" s="43"/>
      <c r="S2522" s="43"/>
      <c r="T2522" s="62">
        <f t="shared" si="2185"/>
        <v>6.5559306276031571E-4</v>
      </c>
      <c r="U2522" s="62">
        <f t="shared" si="2181"/>
        <v>0.92734955838803601</v>
      </c>
      <c r="V2522" s="62">
        <f t="shared" si="2182"/>
        <v>1.3008640531695552E-4</v>
      </c>
      <c r="W2522" s="43"/>
      <c r="X2522" s="43"/>
      <c r="Y2522" s="74">
        <f>((J2522-O2515)^2 + (K2522-P2515)^2 + (L2522-Q2515)^2) * T2522</f>
        <v>14618.90333383892</v>
      </c>
      <c r="Z2522" s="74">
        <f>((J2522 -O2516)^2 + (K2522 - P2516)^2 + (L2522 - Q2516)^2) * U2522</f>
        <v>549818.43713408557</v>
      </c>
      <c r="AA2522" s="75">
        <f>((J2522 -O2517)^2 + (K2522 - P2517)^2 + (L2522 - Q2517)^2) * V2522</f>
        <v>6511.9872823778869</v>
      </c>
      <c r="AB2522" s="76">
        <f t="shared" si="2186"/>
        <v>570949.32775030239</v>
      </c>
      <c r="AC2522" s="43"/>
      <c r="AD2522" s="43"/>
      <c r="AE2522" s="43"/>
      <c r="AF2522" s="43"/>
    </row>
    <row r="2523" spans="9:32" ht="16.5" thickTop="1" thickBot="1" x14ac:dyDescent="0.3">
      <c r="I2523" s="43"/>
      <c r="J2523" s="100">
        <f t="shared" ref="J2523:L2523" si="2194">(J2401)</f>
        <v>7000</v>
      </c>
      <c r="K2523" s="100">
        <f t="shared" si="2194"/>
        <v>2000</v>
      </c>
      <c r="L2523" s="100">
        <f t="shared" si="2194"/>
        <v>1</v>
      </c>
      <c r="M2523" s="43"/>
      <c r="N2523" s="43"/>
      <c r="O2523" s="55"/>
      <c r="P2523" s="55"/>
      <c r="Q2523" s="55"/>
      <c r="R2523" s="43"/>
      <c r="S2523" s="43"/>
      <c r="T2523" s="62">
        <f t="shared" si="2185"/>
        <v>2.9488259991641832E-3</v>
      </c>
      <c r="U2523" s="62">
        <f t="shared" si="2181"/>
        <v>0.85839655358475797</v>
      </c>
      <c r="V2523" s="62">
        <f t="shared" si="2182"/>
        <v>3.6863924492332373E-4</v>
      </c>
      <c r="W2523" s="43"/>
      <c r="X2523" s="43"/>
      <c r="Y2523" s="74">
        <f>((J2523 - O2515)^2 + (K2523 - P2515)^2 + (L2523 - Q2515)^2) * T2523</f>
        <v>51071.176271936929</v>
      </c>
      <c r="Z2523" s="74">
        <f>((J2523 -O2516)^2 + (K2523 - P2516)^2 + (L2523 - Q2516)^2) * U2523</f>
        <v>871355.16479277064</v>
      </c>
      <c r="AA2523" s="75">
        <f>((J2523 -O2517)^2 + (K2523 - P2517)^2 + (L2523 - Q2517)^2) * V2523</f>
        <v>18057.267441675507</v>
      </c>
      <c r="AB2523" s="76">
        <f t="shared" si="2186"/>
        <v>940483.60850638314</v>
      </c>
      <c r="AC2523" s="43"/>
      <c r="AD2523" s="155" t="s">
        <v>86</v>
      </c>
      <c r="AE2523" s="155"/>
      <c r="AF2523" s="43"/>
    </row>
    <row r="2524" spans="9:32" ht="16.5" thickTop="1" thickBot="1" x14ac:dyDescent="0.3">
      <c r="I2524" s="43"/>
      <c r="J2524" s="100">
        <f t="shared" ref="J2524:L2524" si="2195">(J2402)</f>
        <v>10000</v>
      </c>
      <c r="K2524" s="100">
        <f t="shared" si="2195"/>
        <v>2000</v>
      </c>
      <c r="L2524" s="100">
        <f t="shared" si="2195"/>
        <v>1</v>
      </c>
      <c r="M2524" s="43"/>
      <c r="N2524" s="43"/>
      <c r="O2524" s="55"/>
      <c r="P2524" s="55"/>
      <c r="Q2524" s="55"/>
      <c r="R2524" s="43"/>
      <c r="S2524" s="43"/>
      <c r="T2524" s="62">
        <f t="shared" si="2185"/>
        <v>1.020445614456135E-2</v>
      </c>
      <c r="U2524" s="62">
        <f t="shared" si="2181"/>
        <v>0.72289199717516583</v>
      </c>
      <c r="V2524" s="62">
        <f t="shared" si="2182"/>
        <v>2.3767903158549561E-3</v>
      </c>
      <c r="W2524" s="43"/>
      <c r="X2524" s="43"/>
      <c r="Y2524" s="74">
        <f>((J2524-O2515)^2 + (K2524-P2515)^2 + (L2524-Q2515)^2) * T2524</f>
        <v>492363.46497726429</v>
      </c>
      <c r="Z2524" s="74">
        <f t="shared" ref="Z2524" si="2196">((J2524 -O2525)^2 + (K2524 - P2525)^2 + (L2524 - Q2525)^2) * U2524</f>
        <v>75180768.429109246</v>
      </c>
      <c r="AA2524" s="75">
        <f>((J2524 -O2517)^2 + (K2524 - P2517)^2 + (L2524 - Q2517)^2) * V2524</f>
        <v>237621.80775591519</v>
      </c>
      <c r="AB2524" s="76">
        <f t="shared" si="2186"/>
        <v>75910753.701842427</v>
      </c>
      <c r="AC2524" s="43"/>
      <c r="AD2524" s="155"/>
      <c r="AE2524" s="155"/>
      <c r="AF2524" s="43"/>
    </row>
    <row r="2525" spans="9:32" ht="16.5" thickTop="1" thickBot="1" x14ac:dyDescent="0.3">
      <c r="I2525" s="43"/>
      <c r="J2525" s="43"/>
      <c r="K2525" s="43"/>
      <c r="L2525" s="43"/>
      <c r="M2525" s="43"/>
      <c r="N2525" s="43"/>
      <c r="O2525" s="43"/>
      <c r="P2525" s="43"/>
      <c r="Q2525" s="43"/>
      <c r="R2525" s="43"/>
      <c r="S2525" s="43"/>
      <c r="T2525" s="43"/>
      <c r="U2525" s="43"/>
      <c r="V2525" s="43"/>
      <c r="W2525" s="43"/>
      <c r="X2525" s="43"/>
      <c r="Y2525" s="43"/>
      <c r="Z2525" s="43"/>
      <c r="AA2525" s="72" t="s">
        <v>55</v>
      </c>
      <c r="AB2525" s="73">
        <f>SUM(AB2515:AB2524)</f>
        <v>94283981.514913976</v>
      </c>
      <c r="AC2525" s="43"/>
      <c r="AD2525" s="155"/>
      <c r="AE2525" s="155"/>
      <c r="AF2525" s="43"/>
    </row>
    <row r="2526" spans="9:32" ht="15.75" thickTop="1" x14ac:dyDescent="0.25">
      <c r="I2526" s="43"/>
      <c r="J2526" s="43"/>
      <c r="K2526" s="43"/>
      <c r="L2526" s="43"/>
      <c r="M2526" s="156" t="s">
        <v>78</v>
      </c>
      <c r="N2526" s="157"/>
      <c r="O2526" s="157"/>
      <c r="P2526" s="157"/>
      <c r="Q2526" s="157"/>
      <c r="R2526" s="157"/>
      <c r="S2526" s="157"/>
      <c r="T2526" s="158"/>
      <c r="U2526" s="43"/>
      <c r="V2526" s="43"/>
      <c r="W2526" s="43"/>
      <c r="X2526" s="43"/>
      <c r="Y2526" s="43"/>
      <c r="Z2526" s="43"/>
      <c r="AA2526" s="43"/>
      <c r="AB2526" s="43"/>
      <c r="AC2526" s="43"/>
      <c r="AD2526" s="162" t="s">
        <v>87</v>
      </c>
      <c r="AE2526" s="162"/>
      <c r="AF2526" s="43"/>
    </row>
    <row r="2527" spans="9:32" ht="15.75" thickBot="1" x14ac:dyDescent="0.3">
      <c r="I2527" s="43"/>
      <c r="J2527" s="43"/>
      <c r="K2527" s="43"/>
      <c r="L2527" s="43"/>
      <c r="M2527" s="159"/>
      <c r="N2527" s="160"/>
      <c r="O2527" s="160"/>
      <c r="P2527" s="160"/>
      <c r="Q2527" s="160"/>
      <c r="R2527" s="160"/>
      <c r="S2527" s="160"/>
      <c r="T2527" s="161"/>
      <c r="U2527" s="43"/>
      <c r="V2527" s="43"/>
      <c r="W2527" s="43"/>
      <c r="X2527" s="43"/>
      <c r="Y2527" s="43"/>
      <c r="Z2527" s="43"/>
      <c r="AA2527" s="43"/>
      <c r="AB2527" s="43"/>
      <c r="AC2527" s="43"/>
      <c r="AD2527" s="155" t="s">
        <v>88</v>
      </c>
      <c r="AE2527" s="155"/>
      <c r="AF2527" s="43"/>
    </row>
    <row r="2528" spans="9:32" ht="15.75" thickTop="1" x14ac:dyDescent="0.25"/>
    <row r="2531" spans="9:27" x14ac:dyDescent="0.25">
      <c r="I2531" s="83" t="s">
        <v>251</v>
      </c>
      <c r="J2531" s="83"/>
      <c r="K2531" s="78"/>
      <c r="L2531" s="78"/>
      <c r="M2531" s="78"/>
      <c r="N2531" s="78"/>
      <c r="O2531" s="78"/>
      <c r="P2531" s="78"/>
      <c r="Q2531" s="78"/>
      <c r="R2531" s="78"/>
      <c r="S2531" s="78"/>
      <c r="T2531" s="78"/>
      <c r="U2531" s="78"/>
      <c r="V2531" s="78"/>
      <c r="W2531" s="78"/>
      <c r="X2531" s="78"/>
      <c r="Y2531" s="78"/>
      <c r="Z2531" s="78"/>
      <c r="AA2531" s="78"/>
    </row>
    <row r="2532" spans="9:27" x14ac:dyDescent="0.25">
      <c r="I2532" s="83" t="s">
        <v>79</v>
      </c>
      <c r="J2532" s="83"/>
      <c r="K2532" s="78"/>
      <c r="L2532" s="78"/>
      <c r="M2532" s="78"/>
      <c r="N2532" s="78"/>
      <c r="O2532" s="78"/>
      <c r="P2532" s="78"/>
      <c r="Q2532" s="78"/>
      <c r="R2532" s="78"/>
      <c r="S2532" s="78"/>
      <c r="T2532" s="78"/>
      <c r="U2532" s="78"/>
      <c r="V2532" s="78"/>
      <c r="W2532" s="78"/>
      <c r="X2532" s="78"/>
      <c r="Y2532" s="78"/>
      <c r="Z2532" s="78"/>
      <c r="AA2532" s="78"/>
    </row>
    <row r="2533" spans="9:27" x14ac:dyDescent="0.25">
      <c r="I2533" s="115" t="s">
        <v>308</v>
      </c>
      <c r="J2533" s="78"/>
      <c r="K2533" s="78"/>
      <c r="L2533" s="78"/>
      <c r="M2533" s="78"/>
      <c r="N2533" s="78"/>
      <c r="O2533" s="78"/>
      <c r="P2533" s="78"/>
      <c r="Q2533" s="78"/>
      <c r="R2533" s="78"/>
      <c r="S2533" s="78"/>
      <c r="T2533" s="78"/>
      <c r="U2533" s="78"/>
      <c r="V2533" s="78"/>
      <c r="W2533" s="78"/>
      <c r="X2533" s="78"/>
      <c r="Y2533" s="78"/>
      <c r="Z2533" s="78"/>
      <c r="AA2533" s="78"/>
    </row>
    <row r="2534" spans="9:27" x14ac:dyDescent="0.25">
      <c r="I2534" s="78"/>
      <c r="J2534" s="78"/>
      <c r="K2534" s="78"/>
      <c r="L2534" s="78"/>
      <c r="M2534" s="78"/>
      <c r="N2534" s="78"/>
      <c r="O2534" s="78"/>
      <c r="P2534" s="78"/>
      <c r="Q2534" s="78"/>
      <c r="R2534" s="78"/>
      <c r="S2534" s="78"/>
      <c r="T2534" s="78"/>
      <c r="U2534" s="78"/>
      <c r="V2534" s="78"/>
      <c r="W2534" s="78"/>
      <c r="X2534" s="78"/>
      <c r="Y2534" s="78"/>
      <c r="Z2534" s="78"/>
      <c r="AA2534" s="78"/>
    </row>
    <row r="2535" spans="9:27" x14ac:dyDescent="0.25">
      <c r="I2535" s="78"/>
      <c r="J2535" s="172" t="s">
        <v>47</v>
      </c>
      <c r="K2535" s="173"/>
      <c r="L2535" s="174"/>
      <c r="M2535" s="78"/>
      <c r="N2535" s="78"/>
      <c r="O2535" s="172" t="s">
        <v>72</v>
      </c>
      <c r="P2535" s="173"/>
      <c r="Q2535" s="174"/>
      <c r="R2535" s="78"/>
      <c r="S2535" s="78"/>
      <c r="T2535" s="172" t="s">
        <v>90</v>
      </c>
      <c r="U2535" s="173"/>
      <c r="V2535" s="174"/>
      <c r="W2535" s="88"/>
      <c r="X2535" s="78"/>
      <c r="Y2535" s="172" t="s">
        <v>92</v>
      </c>
      <c r="Z2535" s="173"/>
      <c r="AA2535" s="174"/>
    </row>
    <row r="2536" spans="9:27" x14ac:dyDescent="0.25">
      <c r="I2536" s="78"/>
      <c r="J2536" s="89" t="s">
        <v>48</v>
      </c>
      <c r="K2536" s="89" t="s">
        <v>49</v>
      </c>
      <c r="L2536" s="89" t="s">
        <v>50</v>
      </c>
      <c r="M2536" s="78"/>
      <c r="N2536" s="78"/>
      <c r="O2536" s="79"/>
      <c r="P2536" s="79"/>
      <c r="Q2536" s="79"/>
      <c r="R2536" s="78"/>
      <c r="S2536" s="78"/>
      <c r="T2536" s="136" t="s">
        <v>75</v>
      </c>
      <c r="U2536" s="136" t="s">
        <v>76</v>
      </c>
      <c r="V2536" s="136" t="s">
        <v>77</v>
      </c>
      <c r="W2536" s="136" t="s">
        <v>91</v>
      </c>
      <c r="X2536" s="78"/>
      <c r="Y2536" s="136" t="s">
        <v>93</v>
      </c>
      <c r="Z2536" s="136" t="s">
        <v>94</v>
      </c>
      <c r="AA2536" s="136" t="s">
        <v>95</v>
      </c>
    </row>
    <row r="2537" spans="9:27" x14ac:dyDescent="0.25">
      <c r="I2537" s="78"/>
      <c r="J2537" s="79">
        <f>(J2465)</f>
        <v>8000</v>
      </c>
      <c r="K2537" s="79">
        <f t="shared" ref="K2537:L2537" si="2197">(K2465)</f>
        <v>5000</v>
      </c>
      <c r="L2537" s="79">
        <f t="shared" si="2197"/>
        <v>1</v>
      </c>
      <c r="M2537" s="78"/>
      <c r="N2537" s="78"/>
      <c r="O2537" s="116">
        <f>(O2515)</f>
        <v>3344.8844818337266</v>
      </c>
      <c r="P2537" s="116">
        <f t="shared" ref="P2537:Q2537" si="2198">(P2515)</f>
        <v>10.20467952145227</v>
      </c>
      <c r="Q2537" s="116">
        <f t="shared" si="2198"/>
        <v>0.15369571044831504</v>
      </c>
      <c r="R2537" s="78"/>
      <c r="S2537" s="78"/>
      <c r="T2537" s="117">
        <f>((J2537-O2537)^2 + (K2537-P2537)^2 + (L2537-Q2537)^2) ^ (-1/(2-1))</f>
        <v>2.14739004346871E-8</v>
      </c>
      <c r="U2537" s="117">
        <f>((J2537-O2538)^2 + (K2537-P2538)^2 + (L2537-Q2538)^2) ^ (-1/(2-1))</f>
        <v>1.8793471503224998E-7</v>
      </c>
      <c r="V2537" s="117">
        <f>((J2537-O2539)^2 + (K2537-P2539)^2 + (L2537-Q2539)^2) ^ (-1/(2-1))</f>
        <v>1.365987399766797E-8</v>
      </c>
      <c r="W2537" s="117">
        <f>SUM(T2537:V2537)</f>
        <v>2.2306848946460506E-7</v>
      </c>
      <c r="X2537" s="78"/>
      <c r="Y2537" s="122">
        <f>(T2537/W2537)</f>
        <v>9.6265951709393838E-2</v>
      </c>
      <c r="Z2537" s="122">
        <f>(U2537/W2537)</f>
        <v>0.84249781528228862</v>
      </c>
      <c r="AA2537" s="123">
        <f>(V2537/W2537)</f>
        <v>6.1236233008317487E-2</v>
      </c>
    </row>
    <row r="2538" spans="9:27" x14ac:dyDescent="0.25">
      <c r="I2538" s="78"/>
      <c r="J2538" s="79">
        <f t="shared" ref="J2538:L2538" si="2199">(J2466)</f>
        <v>4000</v>
      </c>
      <c r="K2538" s="79">
        <f t="shared" si="2199"/>
        <v>3000</v>
      </c>
      <c r="L2538" s="79">
        <f t="shared" si="2199"/>
        <v>1</v>
      </c>
      <c r="M2538" s="78"/>
      <c r="N2538" s="78"/>
      <c r="O2538" s="116">
        <f t="shared" ref="O2538:Q2538" si="2200">(O2516)</f>
        <v>7713.7438365333128</v>
      </c>
      <c r="P2538" s="116">
        <f t="shared" si="2200"/>
        <v>2711.1019863610109</v>
      </c>
      <c r="Q2538" s="116">
        <f t="shared" si="2200"/>
        <v>1.0027295719104032</v>
      </c>
      <c r="R2538" s="78"/>
      <c r="S2538" s="78"/>
      <c r="T2538" s="117">
        <f>((J2538-O2537)^2 + (K2538-P2537)^2 + (L2538-Q2537)^2) ^ (-1/(2-1))</f>
        <v>1.0674576537298756E-7</v>
      </c>
      <c r="U2538" s="117">
        <f>((J2538-O2538)^2 + (K2538-P2538)^2 + (L2538-Q2538)^2) ^ (-1/(2-1))</f>
        <v>7.2070226317573823E-8</v>
      </c>
      <c r="V2538" s="117">
        <f>((J2538-O2539)^2 + (K2538-P2539)^2 + (L2538-Q2539)^2) ^ (-1/(2-1))</f>
        <v>5.8594022891676066E-8</v>
      </c>
      <c r="W2538" s="117">
        <f t="shared" ref="W2538:W2546" si="2201">SUM(T2538:V2538)</f>
        <v>2.3741001458223743E-7</v>
      </c>
      <c r="X2538" s="78"/>
      <c r="Y2538" s="122">
        <f t="shared" ref="Y2538:Y2546" si="2202">(T2538/W2538)</f>
        <v>0.4496262112650326</v>
      </c>
      <c r="Z2538" s="122">
        <f t="shared" ref="Z2538:Z2546" si="2203">(U2538/W2538)</f>
        <v>0.30356860237927796</v>
      </c>
      <c r="AA2538" s="123">
        <f t="shared" ref="AA2538:AA2546" si="2204">(V2538/W2538)</f>
        <v>0.24680518635568949</v>
      </c>
    </row>
    <row r="2539" spans="9:27" x14ac:dyDescent="0.25">
      <c r="I2539" s="78"/>
      <c r="J2539" s="79">
        <f t="shared" ref="J2539:L2539" si="2205">(J2467)</f>
        <v>5000</v>
      </c>
      <c r="K2539" s="79">
        <f t="shared" si="2205"/>
        <v>2000</v>
      </c>
      <c r="L2539" s="79">
        <f t="shared" si="2205"/>
        <v>1</v>
      </c>
      <c r="M2539" s="78"/>
      <c r="N2539" s="78"/>
      <c r="O2539" s="116">
        <f t="shared" ref="O2539:Q2539" si="2206">(O2517)</f>
        <v>1.2748841289571489</v>
      </c>
      <c r="P2539" s="116">
        <f t="shared" si="2206"/>
        <v>1962.3176664565424</v>
      </c>
      <c r="Q2539" s="116">
        <f t="shared" si="2206"/>
        <v>1.062682338051615</v>
      </c>
      <c r="R2539" s="78"/>
      <c r="S2539" s="78"/>
      <c r="T2539" s="117">
        <f>((J2539-O2537)^2 + (K2539-P2537)^2 + (L2539-Q2537)^2) ^ (-1/(2-1))</f>
        <v>1.4928284122763151E-7</v>
      </c>
      <c r="U2539" s="117">
        <f>((J2539-O2538)^2 + (K2539-P2538)^2 + (L2539-Q2538)^2) ^ (-1/(2-1))</f>
        <v>1.2706364631287093E-7</v>
      </c>
      <c r="V2539" s="117">
        <f>((J2539-O2539)^2 + (K2539-P2539)^2 + (L2539-Q2539)^2) ^ (-1/(2-1))</f>
        <v>4.0018131821381157E-8</v>
      </c>
      <c r="W2539" s="117">
        <f t="shared" si="2201"/>
        <v>3.1636461936188359E-7</v>
      </c>
      <c r="X2539" s="78"/>
      <c r="Y2539" s="122">
        <f t="shared" si="2202"/>
        <v>0.47186958367449316</v>
      </c>
      <c r="Z2539" s="122">
        <f t="shared" si="2203"/>
        <v>0.40163671452630167</v>
      </c>
      <c r="AA2539" s="123">
        <f t="shared" si="2204"/>
        <v>0.12649370179920519</v>
      </c>
    </row>
    <row r="2540" spans="9:27" x14ac:dyDescent="0.25">
      <c r="I2540" s="78"/>
      <c r="J2540" s="79">
        <f t="shared" ref="J2540:L2540" si="2207">(J2468)</f>
        <v>2000</v>
      </c>
      <c r="K2540" s="79">
        <f t="shared" si="2207"/>
        <v>1000</v>
      </c>
      <c r="L2540" s="79">
        <f t="shared" si="2207"/>
        <v>1</v>
      </c>
      <c r="M2540" s="78"/>
      <c r="N2540" s="78"/>
      <c r="O2540" s="81"/>
      <c r="P2540" s="81"/>
      <c r="Q2540" s="81"/>
      <c r="R2540" s="78"/>
      <c r="S2540" s="78"/>
      <c r="T2540" s="117">
        <f>((J2540-O2537)^2 + (K2540-P2537)^2 + (L2540-Q2537)^2) ^ (-1/(2-1))</f>
        <v>3.5862734866814673E-7</v>
      </c>
      <c r="U2540" s="117">
        <f>((J2540-O2538)^2 + (K2540-P2538)^2 + (L2540-Q2538)^2) ^ (-1/(2-1))</f>
        <v>2.8109834065025867E-8</v>
      </c>
      <c r="V2540" s="117">
        <f>((J2540-O2539)^2 + (K2540-P2539)^2 + (L2540-Q2539)^2) ^ (-1/(2-1))</f>
        <v>2.0321248935587921E-7</v>
      </c>
      <c r="W2540" s="117">
        <f t="shared" si="2201"/>
        <v>5.8994967208905179E-7</v>
      </c>
      <c r="X2540" s="78"/>
      <c r="Y2540" s="122">
        <f t="shared" si="2202"/>
        <v>0.60789481821088731</v>
      </c>
      <c r="Z2540" s="122">
        <f t="shared" si="2203"/>
        <v>4.7647850986147745E-2</v>
      </c>
      <c r="AA2540" s="123">
        <f t="shared" si="2204"/>
        <v>0.34445733080296492</v>
      </c>
    </row>
    <row r="2541" spans="9:27" x14ac:dyDescent="0.25">
      <c r="I2541" s="78"/>
      <c r="J2541" s="79">
        <f t="shared" ref="J2541:L2541" si="2208">(J2469)</f>
        <v>500</v>
      </c>
      <c r="K2541" s="79">
        <f t="shared" si="2208"/>
        <v>2000</v>
      </c>
      <c r="L2541" s="79">
        <f t="shared" si="2208"/>
        <v>1</v>
      </c>
      <c r="M2541" s="78"/>
      <c r="N2541" s="78"/>
      <c r="O2541" s="78"/>
      <c r="P2541" s="78"/>
      <c r="Q2541" s="78"/>
      <c r="R2541" s="78"/>
      <c r="S2541" s="78"/>
      <c r="T2541" s="117">
        <f>((J2541-O2537)^2 + (K2541-P2537)^2 + (L2541-Q2537)^2) ^ (-1/(2-1))</f>
        <v>8.2969279011984894E-8</v>
      </c>
      <c r="U2541" s="117">
        <f>((J2541-O2538)^2 + (K2541-P2538)^2 + (L2541-Q2538)^2) ^ (-1/(2-1))</f>
        <v>1.9031753389847985E-8</v>
      </c>
      <c r="V2541" s="117">
        <f>((J2541-O2539)^2 + (K2541-P2539)^2 + (L2541-Q2539)^2) ^ (-1/(2-1))</f>
        <v>3.9976541223377748E-6</v>
      </c>
      <c r="W2541" s="117">
        <f t="shared" si="2201"/>
        <v>4.0996551547396076E-6</v>
      </c>
      <c r="X2541" s="78"/>
      <c r="Y2541" s="122">
        <f t="shared" si="2202"/>
        <v>2.0238111714363141E-2</v>
      </c>
      <c r="Z2541" s="122">
        <f t="shared" si="2203"/>
        <v>4.6422815264950739E-3</v>
      </c>
      <c r="AA2541" s="123">
        <f t="shared" si="2204"/>
        <v>0.97511960675914178</v>
      </c>
    </row>
    <row r="2542" spans="9:27" x14ac:dyDescent="0.25">
      <c r="I2542" s="78"/>
      <c r="J2542" s="79">
        <f t="shared" ref="J2542:L2542" si="2209">(J2470)</f>
        <v>8000</v>
      </c>
      <c r="K2542" s="79">
        <f t="shared" si="2209"/>
        <v>2000</v>
      </c>
      <c r="L2542" s="79">
        <f t="shared" si="2209"/>
        <v>1</v>
      </c>
      <c r="M2542" s="78"/>
      <c r="N2542" s="78"/>
      <c r="O2542" s="78"/>
      <c r="P2542" s="78"/>
      <c r="Q2542" s="78"/>
      <c r="R2542" s="78"/>
      <c r="S2542" s="78"/>
      <c r="T2542" s="117">
        <f>((J2542-O2537)^2 + (K2542-P2537)^2 + (L2542-Q2537)^2) ^ (-1/(2-1))</f>
        <v>3.9017710988707737E-8</v>
      </c>
      <c r="U2542" s="117">
        <f>((J2542-O2538)^2 + (K2542-P2538)^2 + (L2542-Q2538)^2) ^ (-1/(2-1))</f>
        <v>1.7018130019203883E-6</v>
      </c>
      <c r="V2542" s="117">
        <f>((J2542-O2539)^2 + (K2542-P2539)^2 + (L2542-Q2539)^2) ^ (-1/(2-1))</f>
        <v>1.5629634322980344E-8</v>
      </c>
      <c r="W2542" s="117">
        <f t="shared" si="2201"/>
        <v>1.7564603472320763E-6</v>
      </c>
      <c r="X2542" s="78"/>
      <c r="Y2542" s="122">
        <f t="shared" si="2202"/>
        <v>2.2213829677506767E-2</v>
      </c>
      <c r="Z2542" s="122">
        <f t="shared" si="2203"/>
        <v>0.96888780017277121</v>
      </c>
      <c r="AA2542" s="123">
        <f t="shared" si="2204"/>
        <v>8.8983701497220551E-3</v>
      </c>
    </row>
    <row r="2543" spans="9:27" x14ac:dyDescent="0.25">
      <c r="I2543" s="78"/>
      <c r="J2543" s="79">
        <f t="shared" ref="J2543:L2543" si="2210">(J2471)</f>
        <v>3000</v>
      </c>
      <c r="K2543" s="79">
        <f t="shared" si="2210"/>
        <v>2000</v>
      </c>
      <c r="L2543" s="79">
        <f t="shared" si="2210"/>
        <v>2</v>
      </c>
      <c r="M2543" s="78"/>
      <c r="N2543" s="78"/>
      <c r="O2543" s="78"/>
      <c r="P2543" s="78"/>
      <c r="Q2543" s="78"/>
      <c r="R2543" s="78"/>
      <c r="S2543" s="78"/>
      <c r="T2543" s="117">
        <f>((J2543-O2537)^2 + (K2543-P2537)^2 + (L2543-Q2537)^2) ^ (-1/(2-1))</f>
        <v>2.4520416622032595E-7</v>
      </c>
      <c r="U2543" s="117">
        <f>((J2543-O2538)^2 + (K2543-P2538)^2 + (L2543-Q2538)^2) ^ (-1/(2-1))</f>
        <v>4.4004307520740573E-8</v>
      </c>
      <c r="V2543" s="117">
        <f>((J2543-O2539)^2 + (K2543-P2539)^2 + (L2543-Q2539)^2) ^ (-1/(2-1))</f>
        <v>1.1118803893550148E-7</v>
      </c>
      <c r="W2543" s="117">
        <f t="shared" si="2201"/>
        <v>4.00396512676568E-7</v>
      </c>
      <c r="X2543" s="78"/>
      <c r="Y2543" s="122">
        <f t="shared" si="2202"/>
        <v>0.61240335132088619</v>
      </c>
      <c r="Z2543" s="122">
        <f t="shared" si="2203"/>
        <v>0.10990182513474173</v>
      </c>
      <c r="AA2543" s="123">
        <f t="shared" si="2204"/>
        <v>0.27769482354437208</v>
      </c>
    </row>
    <row r="2544" spans="9:27" x14ac:dyDescent="0.25">
      <c r="I2544" s="78"/>
      <c r="J2544" s="79">
        <f t="shared" ref="J2544:L2544" si="2211">(J2472)</f>
        <v>7000</v>
      </c>
      <c r="K2544" s="79">
        <f t="shared" si="2211"/>
        <v>3000</v>
      </c>
      <c r="L2544" s="79">
        <f t="shared" si="2211"/>
        <v>1</v>
      </c>
      <c r="M2544" s="78"/>
      <c r="N2544" s="78"/>
      <c r="O2544" s="78"/>
      <c r="P2544" s="78"/>
      <c r="Q2544" s="78"/>
      <c r="R2544" s="78"/>
      <c r="S2544" s="78"/>
      <c r="T2544" s="117">
        <f>((J2544-O2537)^2 + (K2544-P2537)^2 + (L2544-Q2537)^2) ^ (-1/(2-1))</f>
        <v>4.4845570682637324E-8</v>
      </c>
      <c r="U2544" s="117">
        <f>((J2544-O2538)^2 + (K2544-P2538)^2 + (L2544-Q2538)^2) ^ (-1/(2-1))</f>
        <v>1.6866468924211085E-6</v>
      </c>
      <c r="V2544" s="117">
        <f>((J2544-O2539)^2 + (K2544-P2539)^2 + (L2544-Q2539)^2) ^ (-1/(2-1))</f>
        <v>1.9976452605947622E-8</v>
      </c>
      <c r="W2544" s="117">
        <f t="shared" si="2201"/>
        <v>1.7514689157096934E-6</v>
      </c>
      <c r="X2544" s="78"/>
      <c r="Y2544" s="122">
        <f t="shared" si="2202"/>
        <v>2.5604548433830438E-2</v>
      </c>
      <c r="Z2544" s="122">
        <f t="shared" si="2203"/>
        <v>0.96298990937996798</v>
      </c>
      <c r="AA2544" s="123">
        <f t="shared" si="2204"/>
        <v>1.1405542186201566E-2</v>
      </c>
    </row>
    <row r="2545" spans="9:37" x14ac:dyDescent="0.25">
      <c r="I2545" s="78"/>
      <c r="J2545" s="79">
        <f t="shared" ref="J2545:L2545" si="2212">(J2473)</f>
        <v>7000</v>
      </c>
      <c r="K2545" s="79">
        <f t="shared" si="2212"/>
        <v>2000</v>
      </c>
      <c r="L2545" s="79">
        <f t="shared" si="2212"/>
        <v>1</v>
      </c>
      <c r="M2545" s="78"/>
      <c r="N2545" s="78"/>
      <c r="O2545" s="78"/>
      <c r="P2545" s="78"/>
      <c r="Q2545" s="78"/>
      <c r="R2545" s="78"/>
      <c r="S2545" s="78"/>
      <c r="T2545" s="117">
        <f>((J2545-O2537)^2 + (K2545-P2537)^2 + (L2545-Q2537)^2) ^ (-1/(2-1))</f>
        <v>5.7739535574091172E-8</v>
      </c>
      <c r="U2545" s="117">
        <f>((J2545-O2538)^2 + (K2545-P2538)^2 + (L2545-Q2538)^2) ^ (-1/(2-1))</f>
        <v>9.8512820979136048E-7</v>
      </c>
      <c r="V2545" s="117">
        <f>((J2545-O2539)^2 + (K2545-P2539)^2 + (L2545-Q2539)^2) ^ (-1/(2-1))</f>
        <v>2.0415007204939436E-8</v>
      </c>
      <c r="W2545" s="117">
        <f t="shared" si="2201"/>
        <v>1.0632827525703911E-6</v>
      </c>
      <c r="X2545" s="78"/>
      <c r="Y2545" s="122">
        <f t="shared" si="2202"/>
        <v>5.430308677020388E-2</v>
      </c>
      <c r="Z2545" s="122">
        <f t="shared" si="2203"/>
        <v>0.92649693358601093</v>
      </c>
      <c r="AA2545" s="123">
        <f t="shared" si="2204"/>
        <v>1.9199979643785229E-2</v>
      </c>
    </row>
    <row r="2546" spans="9:37" x14ac:dyDescent="0.25">
      <c r="I2546" s="78"/>
      <c r="J2546" s="79">
        <f t="shared" ref="J2546:L2546" si="2213">(J2474)</f>
        <v>10000</v>
      </c>
      <c r="K2546" s="79">
        <f t="shared" si="2213"/>
        <v>2000</v>
      </c>
      <c r="L2546" s="79">
        <f t="shared" si="2213"/>
        <v>1</v>
      </c>
      <c r="M2546" s="78"/>
      <c r="N2546" s="78"/>
      <c r="O2546" s="78"/>
      <c r="P2546" s="78"/>
      <c r="Q2546" s="78"/>
      <c r="R2546" s="78"/>
      <c r="S2546" s="78"/>
      <c r="T2546" s="117">
        <f>((J2546-O2537)^2 + (K2546-P2537)^2 + (L2546-Q2537)^2) ^ (-1/(2-1))</f>
        <v>2.0725453593581639E-8</v>
      </c>
      <c r="U2546" s="117">
        <f>((J2546-O2538)^2 + (K2546-P2538)^2 + (L2546-Q2538)^2) ^ (-1/(2-1))</f>
        <v>1.7443990416903132E-7</v>
      </c>
      <c r="V2546" s="117">
        <f>((J2546-O2539)^2 + (K2546-P2539)^2 + (L2546-Q2539)^2) ^ (-1/(2-1))</f>
        <v>1.000240818930387E-8</v>
      </c>
      <c r="W2546" s="117">
        <f t="shared" si="2201"/>
        <v>2.0516776595191682E-7</v>
      </c>
      <c r="X2546" s="78"/>
      <c r="Y2546" s="122">
        <f t="shared" si="2202"/>
        <v>0.10101710420943445</v>
      </c>
      <c r="Z2546" s="122">
        <f t="shared" si="2203"/>
        <v>0.85023055819554572</v>
      </c>
      <c r="AA2546" s="123">
        <f t="shared" si="2204"/>
        <v>4.875233759501986E-2</v>
      </c>
    </row>
    <row r="2547" spans="9:37" x14ac:dyDescent="0.25">
      <c r="I2547" s="78"/>
      <c r="J2547" s="78"/>
      <c r="K2547" s="78"/>
      <c r="L2547" s="78"/>
      <c r="M2547" s="78"/>
      <c r="N2547" s="78"/>
      <c r="O2547" s="78"/>
      <c r="P2547" s="78"/>
      <c r="Q2547" s="78"/>
      <c r="R2547" s="78"/>
      <c r="S2547" s="78"/>
      <c r="T2547" s="78"/>
      <c r="U2547" s="78"/>
      <c r="V2547" s="78"/>
      <c r="W2547" s="78"/>
      <c r="X2547" s="78"/>
      <c r="Y2547" s="78"/>
      <c r="Z2547" s="78"/>
      <c r="AA2547" s="78"/>
    </row>
    <row r="2548" spans="9:37" x14ac:dyDescent="0.25">
      <c r="I2548" s="78"/>
      <c r="J2548" s="78"/>
      <c r="K2548" s="78"/>
      <c r="L2548" s="78"/>
      <c r="M2548" s="78"/>
      <c r="N2548" s="175" t="s">
        <v>109</v>
      </c>
      <c r="O2548" s="176"/>
      <c r="P2548" s="176"/>
      <c r="Q2548" s="176"/>
      <c r="R2548" s="176"/>
      <c r="S2548" s="177"/>
      <c r="T2548" s="78"/>
      <c r="U2548" s="78"/>
      <c r="V2548" s="78"/>
      <c r="W2548" s="78"/>
      <c r="X2548" s="78"/>
      <c r="Y2548" s="78"/>
      <c r="Z2548" s="78"/>
      <c r="AA2548" s="78"/>
    </row>
    <row r="2549" spans="9:37" x14ac:dyDescent="0.25">
      <c r="I2549" s="78"/>
      <c r="J2549" s="78"/>
      <c r="K2549" s="78"/>
      <c r="L2549" s="78"/>
      <c r="M2549" s="78"/>
      <c r="N2549" s="178"/>
      <c r="O2549" s="179"/>
      <c r="P2549" s="179"/>
      <c r="Q2549" s="179"/>
      <c r="R2549" s="179"/>
      <c r="S2549" s="180"/>
      <c r="T2549" s="78"/>
      <c r="U2549" s="78"/>
      <c r="V2549" s="78"/>
      <c r="W2549" s="78"/>
      <c r="X2549" s="78"/>
      <c r="Y2549" s="78"/>
      <c r="Z2549" s="78"/>
      <c r="AA2549" s="78"/>
    </row>
    <row r="2553" spans="9:37" x14ac:dyDescent="0.25">
      <c r="I2553" s="118" t="s">
        <v>252</v>
      </c>
      <c r="J2553" s="90"/>
      <c r="K2553" s="90"/>
      <c r="L2553" s="90"/>
      <c r="M2553" s="90"/>
      <c r="N2553" s="90"/>
      <c r="O2553" s="90"/>
      <c r="P2553" s="90"/>
      <c r="Q2553" s="90"/>
      <c r="R2553" s="90"/>
      <c r="S2553" s="90"/>
      <c r="T2553" s="90"/>
      <c r="U2553" s="90"/>
      <c r="V2553" s="90"/>
      <c r="W2553" s="90"/>
      <c r="X2553" s="90"/>
      <c r="Y2553" s="90"/>
      <c r="Z2553" s="90"/>
      <c r="AA2553" s="90"/>
      <c r="AB2553" s="90"/>
      <c r="AC2553" s="90"/>
      <c r="AD2553" s="90"/>
      <c r="AE2553" s="90"/>
      <c r="AF2553" s="90"/>
      <c r="AG2553" s="90"/>
      <c r="AH2553" s="90"/>
      <c r="AI2553" s="90"/>
      <c r="AJ2553" s="90"/>
      <c r="AK2553" s="90"/>
    </row>
    <row r="2554" spans="9:37" x14ac:dyDescent="0.25">
      <c r="I2554" s="118" t="s">
        <v>308</v>
      </c>
      <c r="J2554" s="90"/>
      <c r="K2554" s="90"/>
      <c r="L2554" s="90"/>
      <c r="M2554" s="90"/>
      <c r="N2554" s="90"/>
      <c r="O2554" s="90"/>
      <c r="P2554" s="90"/>
      <c r="Q2554" s="90"/>
      <c r="R2554" s="90"/>
      <c r="S2554" s="90"/>
      <c r="T2554" s="90"/>
      <c r="U2554" s="90"/>
      <c r="V2554" s="90"/>
      <c r="W2554" s="90"/>
      <c r="X2554" s="90"/>
      <c r="Y2554" s="90"/>
      <c r="Z2554" s="90"/>
      <c r="AA2554" s="90"/>
      <c r="AB2554" s="90"/>
      <c r="AC2554" s="90"/>
      <c r="AD2554" s="90"/>
      <c r="AE2554" s="90"/>
      <c r="AF2554" s="90"/>
      <c r="AG2554" s="90"/>
      <c r="AH2554" s="90"/>
      <c r="AI2554" s="90"/>
      <c r="AJ2554" s="90"/>
      <c r="AK2554" s="90"/>
    </row>
    <row r="2555" spans="9:37" x14ac:dyDescent="0.25">
      <c r="I2555" s="90"/>
      <c r="J2555" s="181" t="s">
        <v>92</v>
      </c>
      <c r="K2555" s="182"/>
      <c r="L2555" s="183"/>
      <c r="M2555" s="90"/>
      <c r="N2555" s="91"/>
      <c r="O2555" s="163" t="s">
        <v>97</v>
      </c>
      <c r="P2555" s="164"/>
      <c r="Q2555" s="165"/>
      <c r="R2555" s="90"/>
      <c r="S2555" s="90"/>
      <c r="T2555" s="163" t="s">
        <v>47</v>
      </c>
      <c r="U2555" s="164"/>
      <c r="V2555" s="165"/>
      <c r="W2555" s="90"/>
      <c r="X2555" s="91"/>
      <c r="Y2555" s="163" t="s">
        <v>98</v>
      </c>
      <c r="Z2555" s="164"/>
      <c r="AA2555" s="165"/>
      <c r="AB2555" s="90"/>
      <c r="AC2555" s="91"/>
      <c r="AD2555" s="163" t="s">
        <v>98</v>
      </c>
      <c r="AE2555" s="164"/>
      <c r="AF2555" s="165"/>
      <c r="AG2555" s="90"/>
      <c r="AH2555" s="135"/>
      <c r="AI2555" s="163" t="s">
        <v>98</v>
      </c>
      <c r="AJ2555" s="164"/>
      <c r="AK2555" s="165"/>
    </row>
    <row r="2556" spans="9:37" x14ac:dyDescent="0.25">
      <c r="I2556" s="90"/>
      <c r="J2556" s="135" t="s">
        <v>257</v>
      </c>
      <c r="K2556" s="135" t="s">
        <v>258</v>
      </c>
      <c r="L2556" s="135" t="s">
        <v>259</v>
      </c>
      <c r="M2556" s="90"/>
      <c r="N2556" s="91"/>
      <c r="O2556" s="133" t="s">
        <v>38</v>
      </c>
      <c r="P2556" s="133" t="s">
        <v>39</v>
      </c>
      <c r="Q2556" s="133" t="s">
        <v>41</v>
      </c>
      <c r="R2556" s="90"/>
      <c r="S2556" s="90"/>
      <c r="T2556" s="106" t="s">
        <v>48</v>
      </c>
      <c r="U2556" s="106" t="s">
        <v>49</v>
      </c>
      <c r="V2556" s="106" t="s">
        <v>50</v>
      </c>
      <c r="W2556" s="90"/>
      <c r="X2556" s="133" t="s">
        <v>38</v>
      </c>
      <c r="Y2556" s="133" t="s">
        <v>99</v>
      </c>
      <c r="Z2556" s="133" t="s">
        <v>102</v>
      </c>
      <c r="AA2556" s="133" t="s">
        <v>103</v>
      </c>
      <c r="AB2556" s="90"/>
      <c r="AC2556" s="106" t="s">
        <v>39</v>
      </c>
      <c r="AD2556" s="106" t="s">
        <v>104</v>
      </c>
      <c r="AE2556" s="106" t="s">
        <v>100</v>
      </c>
      <c r="AF2556" s="106" t="s">
        <v>105</v>
      </c>
      <c r="AG2556" s="90"/>
      <c r="AH2556" s="106" t="s">
        <v>41</v>
      </c>
      <c r="AI2556" s="106" t="s">
        <v>106</v>
      </c>
      <c r="AJ2556" s="106" t="s">
        <v>107</v>
      </c>
      <c r="AK2556" s="106" t="s">
        <v>101</v>
      </c>
    </row>
    <row r="2557" spans="9:37" x14ac:dyDescent="0.25">
      <c r="I2557" s="90"/>
      <c r="J2557" s="94">
        <f>(Y2537)</f>
        <v>9.6265951709393838E-2</v>
      </c>
      <c r="K2557" s="94">
        <f t="shared" ref="K2557:K2566" si="2214">(Z2537)</f>
        <v>0.84249781528228862</v>
      </c>
      <c r="L2557" s="94">
        <f>(AA2537)</f>
        <v>6.1236233008317487E-2</v>
      </c>
      <c r="M2557" s="98"/>
      <c r="N2557" s="91"/>
      <c r="O2557" s="95">
        <f>(J2557^2)</f>
        <v>9.2671334585153458E-3</v>
      </c>
      <c r="P2557" s="95">
        <f t="shared" ref="P2557:P2566" si="2215">(K2557^2)</f>
        <v>0.70980256875542935</v>
      </c>
      <c r="Q2557" s="95">
        <f t="shared" ref="Q2557:Q2566" si="2216">(L2557^2)</f>
        <v>3.7498762330489522E-3</v>
      </c>
      <c r="R2557" s="90"/>
      <c r="S2557" s="90"/>
      <c r="T2557" s="93">
        <f>(J2537)</f>
        <v>8000</v>
      </c>
      <c r="U2557" s="93">
        <f t="shared" ref="U2557:U2566" si="2217">(K2537)</f>
        <v>5000</v>
      </c>
      <c r="V2557" s="93">
        <f t="shared" ref="V2557:V2566" si="2218">(L2537)</f>
        <v>1</v>
      </c>
      <c r="W2557" s="90"/>
      <c r="X2557" s="95">
        <f>(O2557)</f>
        <v>9.2671334585153458E-3</v>
      </c>
      <c r="Y2557" s="96">
        <f>(X2557*T2557)</f>
        <v>74.137067668122768</v>
      </c>
      <c r="Z2557" s="96">
        <f>(X2557*U2557)</f>
        <v>46.33566729257673</v>
      </c>
      <c r="AA2557" s="96">
        <f>(X2557*V2557)</f>
        <v>9.2671334585153458E-3</v>
      </c>
      <c r="AB2557" s="90"/>
      <c r="AC2557" s="94">
        <f>(P2557)</f>
        <v>0.70980256875542935</v>
      </c>
      <c r="AD2557" s="97">
        <f>(AC2557*T2557)</f>
        <v>5678.4205500434346</v>
      </c>
      <c r="AE2557" s="97">
        <f>(AC2557*U2557)</f>
        <v>3549.0128437771468</v>
      </c>
      <c r="AF2557" s="97">
        <f>(AC2557*V2557)</f>
        <v>0.70980256875542935</v>
      </c>
      <c r="AG2557" s="90"/>
      <c r="AH2557" s="95">
        <f>(Q2557)</f>
        <v>3.7498762330489522E-3</v>
      </c>
      <c r="AI2557" s="95">
        <f>(AH2557*T2557)</f>
        <v>29.999009864391617</v>
      </c>
      <c r="AJ2557" s="95">
        <f>(AH2557*U2557)</f>
        <v>18.74938116524476</v>
      </c>
      <c r="AK2557" s="95">
        <f>(V2557*AH2557)</f>
        <v>3.7498762330489522E-3</v>
      </c>
    </row>
    <row r="2558" spans="9:37" x14ac:dyDescent="0.25">
      <c r="I2558" s="90"/>
      <c r="J2558" s="94">
        <f t="shared" ref="J2558:J2566" si="2219">(Y2538)</f>
        <v>0.4496262112650326</v>
      </c>
      <c r="K2558" s="94">
        <f t="shared" si="2214"/>
        <v>0.30356860237927796</v>
      </c>
      <c r="L2558" s="94">
        <f t="shared" ref="L2558:L2566" si="2220">(AA2538)</f>
        <v>0.24680518635568949</v>
      </c>
      <c r="M2558" s="98"/>
      <c r="N2558" s="91"/>
      <c r="O2558" s="95">
        <f t="shared" ref="O2558:O2566" si="2221">(J2558^2)</f>
        <v>0.20216372985654774</v>
      </c>
      <c r="P2558" s="95">
        <f t="shared" si="2215"/>
        <v>9.2153896350508163E-2</v>
      </c>
      <c r="Q2558" s="95">
        <f t="shared" si="2216"/>
        <v>6.0912800012066615E-2</v>
      </c>
      <c r="R2558" s="90"/>
      <c r="S2558" s="90"/>
      <c r="T2558" s="93">
        <f t="shared" ref="T2558:T2566" si="2222">(J2538)</f>
        <v>4000</v>
      </c>
      <c r="U2558" s="93">
        <f t="shared" si="2217"/>
        <v>3000</v>
      </c>
      <c r="V2558" s="93">
        <f t="shared" si="2218"/>
        <v>1</v>
      </c>
      <c r="W2558" s="90"/>
      <c r="X2558" s="95">
        <f t="shared" ref="X2558:X2566" si="2223">(O2558)</f>
        <v>0.20216372985654774</v>
      </c>
      <c r="Y2558" s="96">
        <f t="shared" ref="Y2558:Y2566" si="2224">(X2558*T2558)</f>
        <v>808.65491942619099</v>
      </c>
      <c r="Z2558" s="96">
        <f t="shared" ref="Z2558:Z2566" si="2225">(X2558*U2558)</f>
        <v>606.49118956964321</v>
      </c>
      <c r="AA2558" s="96">
        <f t="shared" ref="AA2558:AA2566" si="2226">(X2558*V2558)</f>
        <v>0.20216372985654774</v>
      </c>
      <c r="AB2558" s="90"/>
      <c r="AC2558" s="94">
        <f t="shared" ref="AC2558:AC2566" si="2227">(P2558)</f>
        <v>9.2153896350508163E-2</v>
      </c>
      <c r="AD2558" s="97">
        <f t="shared" ref="AD2558:AD2566" si="2228">(AC2558*T2558)</f>
        <v>368.61558540203265</v>
      </c>
      <c r="AE2558" s="97">
        <f t="shared" ref="AE2558:AE2566" si="2229">(AC2558*U2558)</f>
        <v>276.4616890515245</v>
      </c>
      <c r="AF2558" s="97">
        <f t="shared" ref="AF2558:AF2566" si="2230">(AC2558*V2558)</f>
        <v>9.2153896350508163E-2</v>
      </c>
      <c r="AG2558" s="90"/>
      <c r="AH2558" s="95">
        <f t="shared" ref="AH2558:AH2566" si="2231">(Q2558)</f>
        <v>6.0912800012066615E-2</v>
      </c>
      <c r="AI2558" s="95">
        <f t="shared" ref="AI2558:AI2566" si="2232">(AH2558*T2558)</f>
        <v>243.65120004826645</v>
      </c>
      <c r="AJ2558" s="95">
        <f t="shared" ref="AJ2558:AJ2565" si="2233">(AH2558*U2558)</f>
        <v>182.73840003619983</v>
      </c>
      <c r="AK2558" s="95">
        <f t="shared" ref="AK2558:AK2566" si="2234">(V2558*AH2558)</f>
        <v>6.0912800012066615E-2</v>
      </c>
    </row>
    <row r="2559" spans="9:37" x14ac:dyDescent="0.25">
      <c r="I2559" s="90"/>
      <c r="J2559" s="94">
        <f t="shared" si="2219"/>
        <v>0.47186958367449316</v>
      </c>
      <c r="K2559" s="94">
        <f t="shared" si="2214"/>
        <v>0.40163671452630167</v>
      </c>
      <c r="L2559" s="94">
        <f t="shared" si="2220"/>
        <v>0.12649370179920519</v>
      </c>
      <c r="M2559" s="98"/>
      <c r="N2559" s="91"/>
      <c r="O2559" s="95">
        <f t="shared" si="2221"/>
        <v>0.2226609039971395</v>
      </c>
      <c r="P2559" s="95">
        <f t="shared" si="2215"/>
        <v>0.16131205045548194</v>
      </c>
      <c r="Q2559" s="95">
        <f t="shared" si="2216"/>
        <v>1.6000656594866245E-2</v>
      </c>
      <c r="R2559" s="90"/>
      <c r="S2559" s="90"/>
      <c r="T2559" s="93">
        <f t="shared" si="2222"/>
        <v>5000</v>
      </c>
      <c r="U2559" s="93">
        <f t="shared" si="2217"/>
        <v>2000</v>
      </c>
      <c r="V2559" s="93">
        <f t="shared" si="2218"/>
        <v>1</v>
      </c>
      <c r="W2559" s="90"/>
      <c r="X2559" s="95">
        <f t="shared" si="2223"/>
        <v>0.2226609039971395</v>
      </c>
      <c r="Y2559" s="96">
        <f t="shared" si="2224"/>
        <v>1113.3045199856974</v>
      </c>
      <c r="Z2559" s="96">
        <f t="shared" si="2225"/>
        <v>445.32180799427903</v>
      </c>
      <c r="AA2559" s="96">
        <f t="shared" si="2226"/>
        <v>0.2226609039971395</v>
      </c>
      <c r="AB2559" s="90"/>
      <c r="AC2559" s="94">
        <f t="shared" si="2227"/>
        <v>0.16131205045548194</v>
      </c>
      <c r="AD2559" s="97">
        <f t="shared" si="2228"/>
        <v>806.56025227740975</v>
      </c>
      <c r="AE2559" s="97">
        <f t="shared" si="2229"/>
        <v>322.62410091096388</v>
      </c>
      <c r="AF2559" s="97">
        <f t="shared" si="2230"/>
        <v>0.16131205045548194</v>
      </c>
      <c r="AG2559" s="90"/>
      <c r="AH2559" s="95">
        <f t="shared" si="2231"/>
        <v>1.6000656594866245E-2</v>
      </c>
      <c r="AI2559" s="95">
        <f t="shared" si="2232"/>
        <v>80.003282974331228</v>
      </c>
      <c r="AJ2559" s="95">
        <f t="shared" si="2233"/>
        <v>32.001313189732493</v>
      </c>
      <c r="AK2559" s="95">
        <f t="shared" si="2234"/>
        <v>1.6000656594866245E-2</v>
      </c>
    </row>
    <row r="2560" spans="9:37" x14ac:dyDescent="0.25">
      <c r="I2560" s="90"/>
      <c r="J2560" s="94">
        <f t="shared" si="2219"/>
        <v>0.60789481821088731</v>
      </c>
      <c r="K2560" s="94">
        <f t="shared" si="2214"/>
        <v>4.7647850986147745E-2</v>
      </c>
      <c r="L2560" s="94">
        <f t="shared" si="2220"/>
        <v>0.34445733080296492</v>
      </c>
      <c r="M2560" s="98"/>
      <c r="N2560" s="91"/>
      <c r="O2560" s="95">
        <f t="shared" si="2221"/>
        <v>0.36953611000764774</v>
      </c>
      <c r="P2560" s="95">
        <f t="shared" si="2215"/>
        <v>2.2703177035981407E-3</v>
      </c>
      <c r="Q2560" s="95">
        <f t="shared" si="2216"/>
        <v>0.1186508527439032</v>
      </c>
      <c r="R2560" s="90"/>
      <c r="S2560" s="90"/>
      <c r="T2560" s="93">
        <f t="shared" si="2222"/>
        <v>2000</v>
      </c>
      <c r="U2560" s="93">
        <f t="shared" si="2217"/>
        <v>1000</v>
      </c>
      <c r="V2560" s="93">
        <f t="shared" si="2218"/>
        <v>1</v>
      </c>
      <c r="W2560" s="90"/>
      <c r="X2560" s="95">
        <f t="shared" si="2223"/>
        <v>0.36953611000764774</v>
      </c>
      <c r="Y2560" s="96">
        <f t="shared" si="2224"/>
        <v>739.07222001529544</v>
      </c>
      <c r="Z2560" s="96">
        <f t="shared" si="2225"/>
        <v>369.53611000764772</v>
      </c>
      <c r="AA2560" s="96">
        <f t="shared" si="2226"/>
        <v>0.36953611000764774</v>
      </c>
      <c r="AB2560" s="90"/>
      <c r="AC2560" s="94">
        <f t="shared" si="2227"/>
        <v>2.2703177035981407E-3</v>
      </c>
      <c r="AD2560" s="97">
        <f t="shared" si="2228"/>
        <v>4.5406354071962811</v>
      </c>
      <c r="AE2560" s="97">
        <f t="shared" si="2229"/>
        <v>2.2703177035981406</v>
      </c>
      <c r="AF2560" s="97">
        <f t="shared" si="2230"/>
        <v>2.2703177035981407E-3</v>
      </c>
      <c r="AG2560" s="90"/>
      <c r="AH2560" s="95">
        <f t="shared" si="2231"/>
        <v>0.1186508527439032</v>
      </c>
      <c r="AI2560" s="95">
        <f t="shared" si="2232"/>
        <v>237.3017054878064</v>
      </c>
      <c r="AJ2560" s="95">
        <f t="shared" si="2233"/>
        <v>118.6508527439032</v>
      </c>
      <c r="AK2560" s="95">
        <f t="shared" si="2234"/>
        <v>0.1186508527439032</v>
      </c>
    </row>
    <row r="2561" spans="9:37" x14ac:dyDescent="0.25">
      <c r="I2561" s="90"/>
      <c r="J2561" s="94">
        <f t="shared" si="2219"/>
        <v>2.0238111714363141E-2</v>
      </c>
      <c r="K2561" s="94">
        <f t="shared" si="2214"/>
        <v>4.6422815264950739E-3</v>
      </c>
      <c r="L2561" s="94">
        <f t="shared" si="2220"/>
        <v>0.97511960675914178</v>
      </c>
      <c r="M2561" s="98"/>
      <c r="N2561" s="91"/>
      <c r="O2561" s="95">
        <f t="shared" si="2221"/>
        <v>4.0958116576304262E-4</v>
      </c>
      <c r="P2561" s="95">
        <f t="shared" si="2215"/>
        <v>2.1550777771237435E-5</v>
      </c>
      <c r="Q2561" s="95">
        <f t="shared" si="2216"/>
        <v>0.95085824748610326</v>
      </c>
      <c r="R2561" s="90"/>
      <c r="S2561" s="90"/>
      <c r="T2561" s="93">
        <f t="shared" si="2222"/>
        <v>500</v>
      </c>
      <c r="U2561" s="93">
        <f t="shared" si="2217"/>
        <v>2000</v>
      </c>
      <c r="V2561" s="93">
        <f t="shared" si="2218"/>
        <v>1</v>
      </c>
      <c r="W2561" s="90"/>
      <c r="X2561" s="95">
        <f t="shared" si="2223"/>
        <v>4.0958116576304262E-4</v>
      </c>
      <c r="Y2561" s="96">
        <f t="shared" si="2224"/>
        <v>0.2047905828815213</v>
      </c>
      <c r="Z2561" s="96">
        <f t="shared" si="2225"/>
        <v>0.8191623315260852</v>
      </c>
      <c r="AA2561" s="96">
        <f t="shared" si="2226"/>
        <v>4.0958116576304262E-4</v>
      </c>
      <c r="AB2561" s="90"/>
      <c r="AC2561" s="94">
        <f t="shared" si="2227"/>
        <v>2.1550777771237435E-5</v>
      </c>
      <c r="AD2561" s="97">
        <f t="shared" si="2228"/>
        <v>1.0775388885618718E-2</v>
      </c>
      <c r="AE2561" s="97">
        <f t="shared" si="2229"/>
        <v>4.310155554247487E-2</v>
      </c>
      <c r="AF2561" s="97">
        <f t="shared" si="2230"/>
        <v>2.1550777771237435E-5</v>
      </c>
      <c r="AG2561" s="90"/>
      <c r="AH2561" s="95">
        <f t="shared" si="2231"/>
        <v>0.95085824748610326</v>
      </c>
      <c r="AI2561" s="95">
        <f t="shared" si="2232"/>
        <v>475.4291237430516</v>
      </c>
      <c r="AJ2561" s="95">
        <f t="shared" si="2233"/>
        <v>1901.7164949722064</v>
      </c>
      <c r="AK2561" s="95">
        <f t="shared" si="2234"/>
        <v>0.95085824748610326</v>
      </c>
    </row>
    <row r="2562" spans="9:37" x14ac:dyDescent="0.25">
      <c r="I2562" s="90"/>
      <c r="J2562" s="94">
        <f t="shared" si="2219"/>
        <v>2.2213829677506767E-2</v>
      </c>
      <c r="K2562" s="94">
        <f t="shared" si="2214"/>
        <v>0.96888780017277121</v>
      </c>
      <c r="L2562" s="94">
        <f t="shared" si="2220"/>
        <v>8.8983701497220551E-3</v>
      </c>
      <c r="M2562" s="98"/>
      <c r="N2562" s="91"/>
      <c r="O2562" s="95">
        <f t="shared" si="2221"/>
        <v>4.9345422894128037E-4</v>
      </c>
      <c r="P2562" s="95">
        <f t="shared" si="2215"/>
        <v>0.93874356932363179</v>
      </c>
      <c r="Q2562" s="95">
        <f t="shared" si="2216"/>
        <v>7.9180991321464516E-5</v>
      </c>
      <c r="R2562" s="90"/>
      <c r="S2562" s="90"/>
      <c r="T2562" s="93">
        <f t="shared" si="2222"/>
        <v>8000</v>
      </c>
      <c r="U2562" s="93">
        <f t="shared" si="2217"/>
        <v>2000</v>
      </c>
      <c r="V2562" s="93">
        <f t="shared" si="2218"/>
        <v>1</v>
      </c>
      <c r="W2562" s="90"/>
      <c r="X2562" s="95">
        <f t="shared" si="2223"/>
        <v>4.9345422894128037E-4</v>
      </c>
      <c r="Y2562" s="96">
        <f t="shared" si="2224"/>
        <v>3.9476338315302431</v>
      </c>
      <c r="Z2562" s="96">
        <f t="shared" si="2225"/>
        <v>0.98690845788256076</v>
      </c>
      <c r="AA2562" s="96">
        <f t="shared" si="2226"/>
        <v>4.9345422894128037E-4</v>
      </c>
      <c r="AB2562" s="90"/>
      <c r="AC2562" s="94">
        <f t="shared" si="2227"/>
        <v>0.93874356932363179</v>
      </c>
      <c r="AD2562" s="97">
        <f t="shared" si="2228"/>
        <v>7509.9485545890539</v>
      </c>
      <c r="AE2562" s="97">
        <f t="shared" si="2229"/>
        <v>1877.4871386472635</v>
      </c>
      <c r="AF2562" s="97">
        <f t="shared" si="2230"/>
        <v>0.93874356932363179</v>
      </c>
      <c r="AG2562" s="90"/>
      <c r="AH2562" s="95">
        <f t="shared" si="2231"/>
        <v>7.9180991321464516E-5</v>
      </c>
      <c r="AI2562" s="95">
        <f t="shared" si="2232"/>
        <v>0.63344793057171611</v>
      </c>
      <c r="AJ2562" s="95">
        <f t="shared" si="2233"/>
        <v>0.15836198264292903</v>
      </c>
      <c r="AK2562" s="95">
        <f t="shared" si="2234"/>
        <v>7.9180991321464516E-5</v>
      </c>
    </row>
    <row r="2563" spans="9:37" x14ac:dyDescent="0.25">
      <c r="I2563" s="90"/>
      <c r="J2563" s="94">
        <f t="shared" si="2219"/>
        <v>0.61240335132088619</v>
      </c>
      <c r="K2563" s="94">
        <f t="shared" si="2214"/>
        <v>0.10990182513474173</v>
      </c>
      <c r="L2563" s="94">
        <f t="shared" si="2220"/>
        <v>0.27769482354437208</v>
      </c>
      <c r="M2563" s="98"/>
      <c r="N2563" s="91"/>
      <c r="O2563" s="95">
        <f t="shared" si="2221"/>
        <v>0.37503786470905276</v>
      </c>
      <c r="P2563" s="95">
        <f t="shared" si="2215"/>
        <v>1.2078411167947348E-2</v>
      </c>
      <c r="Q2563" s="95">
        <f t="shared" si="2216"/>
        <v>7.7114415023339947E-2</v>
      </c>
      <c r="R2563" s="90"/>
      <c r="S2563" s="90"/>
      <c r="T2563" s="93">
        <f t="shared" si="2222"/>
        <v>3000</v>
      </c>
      <c r="U2563" s="93">
        <f t="shared" si="2217"/>
        <v>2000</v>
      </c>
      <c r="V2563" s="93">
        <f t="shared" si="2218"/>
        <v>2</v>
      </c>
      <c r="W2563" s="90"/>
      <c r="X2563" s="95">
        <f t="shared" si="2223"/>
        <v>0.37503786470905276</v>
      </c>
      <c r="Y2563" s="96">
        <f t="shared" si="2224"/>
        <v>1125.1135941271582</v>
      </c>
      <c r="Z2563" s="96">
        <f t="shared" si="2225"/>
        <v>750.07572941810554</v>
      </c>
      <c r="AA2563" s="96">
        <f t="shared" si="2226"/>
        <v>0.75007572941810552</v>
      </c>
      <c r="AB2563" s="90"/>
      <c r="AC2563" s="94">
        <f t="shared" si="2227"/>
        <v>1.2078411167947348E-2</v>
      </c>
      <c r="AD2563" s="97">
        <f t="shared" si="2228"/>
        <v>36.235233503842046</v>
      </c>
      <c r="AE2563" s="97">
        <f t="shared" si="2229"/>
        <v>24.156822335894695</v>
      </c>
      <c r="AF2563" s="97">
        <f t="shared" si="2230"/>
        <v>2.4156822335894695E-2</v>
      </c>
      <c r="AG2563" s="90"/>
      <c r="AH2563" s="95">
        <f t="shared" si="2231"/>
        <v>7.7114415023339947E-2</v>
      </c>
      <c r="AI2563" s="95">
        <f t="shared" si="2232"/>
        <v>231.34324507001983</v>
      </c>
      <c r="AJ2563" s="95">
        <f t="shared" si="2233"/>
        <v>154.22883004667989</v>
      </c>
      <c r="AK2563" s="95">
        <f t="shared" si="2234"/>
        <v>0.15422883004667989</v>
      </c>
    </row>
    <row r="2564" spans="9:37" x14ac:dyDescent="0.25">
      <c r="I2564" s="90"/>
      <c r="J2564" s="94">
        <f t="shared" si="2219"/>
        <v>2.5604548433830438E-2</v>
      </c>
      <c r="K2564" s="94">
        <f t="shared" si="2214"/>
        <v>0.96298990937996798</v>
      </c>
      <c r="L2564" s="94">
        <f t="shared" si="2220"/>
        <v>1.1405542186201566E-2</v>
      </c>
      <c r="M2564" s="98"/>
      <c r="N2564" s="91"/>
      <c r="O2564" s="95">
        <f t="shared" si="2221"/>
        <v>6.555929005003687E-4</v>
      </c>
      <c r="P2564" s="95">
        <f t="shared" si="2215"/>
        <v>0.92734956556763892</v>
      </c>
      <c r="Q2564" s="95">
        <f t="shared" si="2216"/>
        <v>1.3008639256122359E-4</v>
      </c>
      <c r="R2564" s="90"/>
      <c r="S2564" s="90"/>
      <c r="T2564" s="93">
        <f t="shared" si="2222"/>
        <v>7000</v>
      </c>
      <c r="U2564" s="93">
        <f t="shared" si="2217"/>
        <v>3000</v>
      </c>
      <c r="V2564" s="93">
        <f t="shared" si="2218"/>
        <v>1</v>
      </c>
      <c r="W2564" s="90"/>
      <c r="X2564" s="95">
        <f t="shared" si="2223"/>
        <v>6.555929005003687E-4</v>
      </c>
      <c r="Y2564" s="96">
        <f t="shared" si="2224"/>
        <v>4.5891503035025805</v>
      </c>
      <c r="Z2564" s="96">
        <f t="shared" si="2225"/>
        <v>1.966778701501106</v>
      </c>
      <c r="AA2564" s="96">
        <f t="shared" si="2226"/>
        <v>6.555929005003687E-4</v>
      </c>
      <c r="AB2564" s="90"/>
      <c r="AC2564" s="94">
        <f t="shared" si="2227"/>
        <v>0.92734956556763892</v>
      </c>
      <c r="AD2564" s="97">
        <f t="shared" si="2228"/>
        <v>6491.4469589734726</v>
      </c>
      <c r="AE2564" s="97">
        <f t="shared" si="2229"/>
        <v>2782.0486967029169</v>
      </c>
      <c r="AF2564" s="97">
        <f t="shared" si="2230"/>
        <v>0.92734956556763892</v>
      </c>
      <c r="AG2564" s="90"/>
      <c r="AH2564" s="95">
        <f t="shared" si="2231"/>
        <v>1.3008639256122359E-4</v>
      </c>
      <c r="AI2564" s="95">
        <f t="shared" si="2232"/>
        <v>0.91060474792856516</v>
      </c>
      <c r="AJ2564" s="95">
        <f t="shared" si="2233"/>
        <v>0.39025917768367074</v>
      </c>
      <c r="AK2564" s="95">
        <f t="shared" si="2234"/>
        <v>1.3008639256122359E-4</v>
      </c>
    </row>
    <row r="2565" spans="9:37" x14ac:dyDescent="0.25">
      <c r="I2565" s="90"/>
      <c r="J2565" s="94">
        <f t="shared" si="2219"/>
        <v>5.430308677020388E-2</v>
      </c>
      <c r="K2565" s="94">
        <f t="shared" si="2214"/>
        <v>0.92649693358601093</v>
      </c>
      <c r="L2565" s="94">
        <f t="shared" si="2220"/>
        <v>1.9199979643785229E-2</v>
      </c>
      <c r="M2565" s="98"/>
      <c r="N2565" s="91"/>
      <c r="O2565" s="95">
        <f t="shared" si="2221"/>
        <v>2.9488252327722919E-3</v>
      </c>
      <c r="P2565" s="95">
        <f t="shared" si="2215"/>
        <v>0.8583965679442811</v>
      </c>
      <c r="Q2565" s="95">
        <f t="shared" si="2216"/>
        <v>3.6863921832176716E-4</v>
      </c>
      <c r="R2565" s="90"/>
      <c r="S2565" s="90"/>
      <c r="T2565" s="93">
        <f t="shared" si="2222"/>
        <v>7000</v>
      </c>
      <c r="U2565" s="93">
        <f t="shared" si="2217"/>
        <v>2000</v>
      </c>
      <c r="V2565" s="93">
        <f t="shared" si="2218"/>
        <v>1</v>
      </c>
      <c r="W2565" s="90"/>
      <c r="X2565" s="95">
        <f t="shared" si="2223"/>
        <v>2.9488252327722919E-3</v>
      </c>
      <c r="Y2565" s="96">
        <f t="shared" si="2224"/>
        <v>20.641776629406042</v>
      </c>
      <c r="Z2565" s="96">
        <f t="shared" si="2225"/>
        <v>5.8976504655445838</v>
      </c>
      <c r="AA2565" s="96">
        <f t="shared" si="2226"/>
        <v>2.9488252327722919E-3</v>
      </c>
      <c r="AB2565" s="90"/>
      <c r="AC2565" s="94">
        <f t="shared" si="2227"/>
        <v>0.8583965679442811</v>
      </c>
      <c r="AD2565" s="97">
        <f t="shared" si="2228"/>
        <v>6008.7759756099676</v>
      </c>
      <c r="AE2565" s="97">
        <f t="shared" si="2229"/>
        <v>1716.7931358885621</v>
      </c>
      <c r="AF2565" s="97">
        <f t="shared" si="2230"/>
        <v>0.8583965679442811</v>
      </c>
      <c r="AG2565" s="90"/>
      <c r="AH2565" s="95">
        <f t="shared" si="2231"/>
        <v>3.6863921832176716E-4</v>
      </c>
      <c r="AI2565" s="95">
        <f t="shared" si="2232"/>
        <v>2.58047452825237</v>
      </c>
      <c r="AJ2565" s="95">
        <f t="shared" si="2233"/>
        <v>0.73727843664353432</v>
      </c>
      <c r="AK2565" s="95">
        <f t="shared" si="2234"/>
        <v>3.6863921832176716E-4</v>
      </c>
    </row>
    <row r="2566" spans="9:37" x14ac:dyDescent="0.25">
      <c r="I2566" s="90"/>
      <c r="J2566" s="94">
        <f t="shared" si="2219"/>
        <v>0.10101710420943445</v>
      </c>
      <c r="K2566" s="94">
        <f t="shared" si="2214"/>
        <v>0.85023055819554572</v>
      </c>
      <c r="L2566" s="94">
        <f t="shared" si="2220"/>
        <v>4.875233759501986E-2</v>
      </c>
      <c r="M2566" s="98"/>
      <c r="N2566" s="91"/>
      <c r="O2566" s="95">
        <f t="shared" si="2221"/>
        <v>1.020445534285974E-2</v>
      </c>
      <c r="P2566" s="95">
        <f t="shared" si="2215"/>
        <v>0.72289200208950921</v>
      </c>
      <c r="Q2566" s="95">
        <f t="shared" si="2216"/>
        <v>2.3767904209787867E-3</v>
      </c>
      <c r="R2566" s="90"/>
      <c r="S2566" s="90"/>
      <c r="T2566" s="93">
        <f t="shared" si="2222"/>
        <v>10000</v>
      </c>
      <c r="U2566" s="93">
        <f t="shared" si="2217"/>
        <v>2000</v>
      </c>
      <c r="V2566" s="93">
        <f t="shared" si="2218"/>
        <v>1</v>
      </c>
      <c r="W2566" s="90"/>
      <c r="X2566" s="95">
        <f t="shared" si="2223"/>
        <v>1.020445534285974E-2</v>
      </c>
      <c r="Y2566" s="96">
        <f t="shared" si="2224"/>
        <v>102.0445534285974</v>
      </c>
      <c r="Z2566" s="96">
        <f t="shared" si="2225"/>
        <v>20.40891068571948</v>
      </c>
      <c r="AA2566" s="96">
        <f t="shared" si="2226"/>
        <v>1.020445534285974E-2</v>
      </c>
      <c r="AB2566" s="90"/>
      <c r="AC2566" s="94">
        <f t="shared" si="2227"/>
        <v>0.72289200208950921</v>
      </c>
      <c r="AD2566" s="97">
        <f t="shared" si="2228"/>
        <v>7228.9200208950924</v>
      </c>
      <c r="AE2566" s="97">
        <f t="shared" si="2229"/>
        <v>1445.7840041790184</v>
      </c>
      <c r="AF2566" s="97">
        <f t="shared" si="2230"/>
        <v>0.72289200208950921</v>
      </c>
      <c r="AG2566" s="90"/>
      <c r="AH2566" s="95">
        <f t="shared" si="2231"/>
        <v>2.3767904209787867E-3</v>
      </c>
      <c r="AI2566" s="95">
        <f t="shared" si="2232"/>
        <v>23.767904209787869</v>
      </c>
      <c r="AJ2566" s="95">
        <f>(AH2566*U2566)</f>
        <v>4.7535808419575734</v>
      </c>
      <c r="AK2566" s="95">
        <f t="shared" si="2234"/>
        <v>2.3767904209787867E-3</v>
      </c>
    </row>
    <row r="2567" spans="9:37" x14ac:dyDescent="0.25">
      <c r="I2567" s="90"/>
      <c r="J2567" s="98"/>
      <c r="K2567" s="90"/>
      <c r="L2567" s="90"/>
      <c r="M2567" s="90"/>
      <c r="N2567" s="112" t="s">
        <v>55</v>
      </c>
      <c r="O2567" s="105">
        <f>SUM(O2557:O2566)</f>
        <v>1.1933776508997398</v>
      </c>
      <c r="P2567" s="105">
        <f t="shared" ref="P2567:Q2567" si="2235">SUM(P2557:P2566)</f>
        <v>4.4250205001357967</v>
      </c>
      <c r="Q2567" s="105">
        <f t="shared" si="2235"/>
        <v>1.2302415451165116</v>
      </c>
      <c r="R2567" s="90"/>
      <c r="S2567" s="90"/>
      <c r="T2567" s="90"/>
      <c r="U2567" s="90"/>
      <c r="V2567" s="90"/>
      <c r="W2567" s="90"/>
      <c r="X2567" s="133" t="s">
        <v>55</v>
      </c>
      <c r="Y2567" s="104">
        <f>SUM(Y2557:Y2566)</f>
        <v>3991.7102259983831</v>
      </c>
      <c r="Z2567" s="104">
        <f t="shared" ref="Z2567" si="2236">SUM(Z2557:Z2566)</f>
        <v>2247.839914924426</v>
      </c>
      <c r="AA2567" s="104">
        <f>SUM(AA2557:AA2566)</f>
        <v>1.5684155156087924</v>
      </c>
      <c r="AB2567" s="99"/>
      <c r="AC2567" s="133" t="s">
        <v>55</v>
      </c>
      <c r="AD2567" s="104">
        <f>SUM(AD2557:AD2566)</f>
        <v>34133.474542090386</v>
      </c>
      <c r="AE2567" s="104">
        <f t="shared" ref="AE2567:AF2567" si="2237">SUM(AE2557:AE2566)</f>
        <v>11996.681850752431</v>
      </c>
      <c r="AF2567" s="104">
        <f t="shared" si="2237"/>
        <v>4.4370989113037442</v>
      </c>
      <c r="AG2567" s="99"/>
      <c r="AH2567" s="133" t="s">
        <v>55</v>
      </c>
      <c r="AI2567" s="105">
        <f>SUM(AI2557:AI2566)</f>
        <v>1325.6199986044076</v>
      </c>
      <c r="AJ2567" s="105">
        <f t="shared" ref="AJ2567:AK2567" si="2238">SUM(AJ2557:AJ2566)</f>
        <v>2414.1247525928939</v>
      </c>
      <c r="AK2567" s="105">
        <f t="shared" si="2238"/>
        <v>1.3073559601398514</v>
      </c>
    </row>
    <row r="2571" spans="9:37" x14ac:dyDescent="0.25">
      <c r="I2571" s="113" t="s">
        <v>253</v>
      </c>
      <c r="J2571" s="107"/>
      <c r="K2571" s="107"/>
      <c r="L2571" s="107"/>
      <c r="M2571" s="107"/>
      <c r="N2571" s="107"/>
      <c r="O2571" s="107"/>
      <c r="P2571" s="107"/>
      <c r="Q2571" s="107"/>
    </row>
    <row r="2572" spans="9:37" x14ac:dyDescent="0.25">
      <c r="I2572" s="113" t="s">
        <v>308</v>
      </c>
      <c r="J2572" s="107"/>
      <c r="K2572" s="107"/>
      <c r="L2572" s="166" t="s">
        <v>69</v>
      </c>
      <c r="M2572" s="166"/>
      <c r="N2572" s="166"/>
      <c r="O2572" s="107"/>
      <c r="P2572" s="107"/>
      <c r="Q2572" s="107"/>
    </row>
    <row r="2573" spans="9:37" x14ac:dyDescent="0.25">
      <c r="I2573" s="107"/>
      <c r="J2573" s="107"/>
      <c r="K2573" s="107"/>
      <c r="L2573" s="107"/>
      <c r="M2573" s="107"/>
      <c r="N2573" s="107"/>
      <c r="O2573" s="107"/>
      <c r="P2573" s="107"/>
      <c r="Q2573" s="107"/>
    </row>
    <row r="2574" spans="9:37" x14ac:dyDescent="0.25">
      <c r="I2574" s="108"/>
      <c r="J2574" s="167" t="s">
        <v>68</v>
      </c>
      <c r="K2574" s="168"/>
      <c r="L2574" s="169"/>
      <c r="M2574" s="107"/>
      <c r="N2574" s="108"/>
      <c r="O2574" s="167" t="s">
        <v>72</v>
      </c>
      <c r="P2574" s="168"/>
      <c r="Q2574" s="169"/>
    </row>
    <row r="2575" spans="9:37" x14ac:dyDescent="0.25">
      <c r="I2575" s="108"/>
      <c r="J2575" s="108" t="s">
        <v>38</v>
      </c>
      <c r="K2575" s="108" t="s">
        <v>39</v>
      </c>
      <c r="L2575" s="108" t="s">
        <v>41</v>
      </c>
      <c r="M2575" s="107"/>
      <c r="N2575" s="170" t="s">
        <v>64</v>
      </c>
      <c r="O2575" s="170" t="s">
        <v>38</v>
      </c>
      <c r="P2575" s="170" t="s">
        <v>39</v>
      </c>
      <c r="Q2575" s="170" t="s">
        <v>41</v>
      </c>
    </row>
    <row r="2576" spans="9:37" x14ac:dyDescent="0.25">
      <c r="I2576" s="108" t="s">
        <v>64</v>
      </c>
      <c r="J2576" s="109">
        <f>(O2567)</f>
        <v>1.1933776508997398</v>
      </c>
      <c r="K2576" s="109">
        <f t="shared" ref="K2576" si="2239">(P2567)</f>
        <v>4.4250205001357967</v>
      </c>
      <c r="L2576" s="109">
        <f t="shared" ref="L2576" si="2240">(Q2567)</f>
        <v>1.2302415451165116</v>
      </c>
      <c r="M2576" s="107"/>
      <c r="N2576" s="171"/>
      <c r="O2576" s="171"/>
      <c r="P2576" s="171"/>
      <c r="Q2576" s="171"/>
    </row>
    <row r="2577" spans="9:32" x14ac:dyDescent="0.25">
      <c r="I2577" s="108" t="s">
        <v>65</v>
      </c>
      <c r="J2577" s="110">
        <f>(Y2567)</f>
        <v>3991.7102259983831</v>
      </c>
      <c r="K2577" s="110">
        <f>(AD2567)</f>
        <v>34133.474542090386</v>
      </c>
      <c r="L2577" s="110">
        <f>(AA2567)</f>
        <v>1.5684155156087924</v>
      </c>
      <c r="M2577" s="107"/>
      <c r="N2577" s="109">
        <f>(J2576)</f>
        <v>1.1933776508997398</v>
      </c>
      <c r="O2577" s="67">
        <f>(J2577/N2577)</f>
        <v>3344.8843482101893</v>
      </c>
      <c r="P2577" s="67">
        <f t="shared" ref="P2577" si="2241">(K2577/O2577)</f>
        <v>10.204680039342716</v>
      </c>
      <c r="Q2577" s="67">
        <f t="shared" ref="Q2577" si="2242">(L2577/P2577)</f>
        <v>0.1536957072208032</v>
      </c>
    </row>
    <row r="2578" spans="9:32" x14ac:dyDescent="0.25">
      <c r="I2578" s="108" t="s">
        <v>66</v>
      </c>
      <c r="J2578" s="110">
        <f>(Z2567)</f>
        <v>2247.839914924426</v>
      </c>
      <c r="K2578" s="110">
        <f>(AE2567)</f>
        <v>11996.681850752431</v>
      </c>
      <c r="L2578" s="109">
        <f>(AJ2567)</f>
        <v>2414.1247525928939</v>
      </c>
      <c r="M2578" s="107"/>
      <c r="N2578" s="109">
        <f>(K2576)</f>
        <v>4.4250205001357967</v>
      </c>
      <c r="O2578" s="67">
        <f>(K2577/N2578)</f>
        <v>7713.743821309502</v>
      </c>
      <c r="P2578" s="68">
        <f>(K2578/N2578)</f>
        <v>2711.1019825522326</v>
      </c>
      <c r="Q2578" s="68">
        <f>(K2579/N2578)</f>
        <v>1.0027295717991762</v>
      </c>
    </row>
    <row r="2579" spans="9:32" x14ac:dyDescent="0.25">
      <c r="I2579" s="108" t="s">
        <v>67</v>
      </c>
      <c r="J2579" s="110">
        <f>(AA2567)</f>
        <v>1.5684155156087924</v>
      </c>
      <c r="K2579" s="110">
        <f>(AF2567)</f>
        <v>4.4370989113037442</v>
      </c>
      <c r="L2579" s="109">
        <f>(AK2567)</f>
        <v>1.3073559601398514</v>
      </c>
      <c r="M2579" s="107"/>
      <c r="N2579" s="109">
        <f>(L2576)</f>
        <v>1.2302415451165116</v>
      </c>
      <c r="O2579" s="67">
        <f>(L2577/N2579)</f>
        <v>1.2748842061420171</v>
      </c>
      <c r="P2579" s="68">
        <f>(L2578/N2579)</f>
        <v>1962.3176945827017</v>
      </c>
      <c r="Q2579" s="68">
        <f>(L2579/N2579)</f>
        <v>1.062682336919484</v>
      </c>
    </row>
    <row r="2580" spans="9:32" x14ac:dyDescent="0.25">
      <c r="I2580" s="111"/>
      <c r="J2580" s="111"/>
      <c r="K2580" s="111"/>
      <c r="L2580" s="111"/>
      <c r="M2580" s="107"/>
      <c r="N2580" s="107"/>
      <c r="O2580" s="107"/>
      <c r="P2580" s="107"/>
      <c r="Q2580" s="107"/>
    </row>
    <row r="2584" spans="9:32" x14ac:dyDescent="0.25">
      <c r="I2584" s="114" t="s">
        <v>254</v>
      </c>
    </row>
    <row r="2585" spans="9:32" x14ac:dyDescent="0.25">
      <c r="I2585" s="114" t="s">
        <v>308</v>
      </c>
      <c r="J2585" s="152" t="s">
        <v>47</v>
      </c>
      <c r="K2585" s="153"/>
      <c r="L2585" s="154"/>
      <c r="M2585" s="43"/>
      <c r="N2585" s="43"/>
      <c r="O2585" s="152" t="s">
        <v>72</v>
      </c>
      <c r="P2585" s="153"/>
      <c r="Q2585" s="154"/>
      <c r="R2585" s="43"/>
      <c r="S2585" s="43"/>
      <c r="T2585" s="152" t="s">
        <v>73</v>
      </c>
      <c r="U2585" s="153"/>
      <c r="V2585" s="154"/>
      <c r="W2585" s="43"/>
      <c r="X2585" s="43"/>
      <c r="Y2585" s="152" t="s">
        <v>74</v>
      </c>
      <c r="Z2585" s="153"/>
      <c r="AA2585" s="154"/>
      <c r="AB2585" s="55"/>
      <c r="AC2585" s="43"/>
      <c r="AD2585" s="152" t="s">
        <v>80</v>
      </c>
      <c r="AE2585" s="154"/>
      <c r="AF2585" s="59"/>
    </row>
    <row r="2586" spans="9:32" ht="15.75" thickBot="1" x14ac:dyDescent="0.3">
      <c r="I2586" s="43"/>
      <c r="J2586" s="44" t="s">
        <v>48</v>
      </c>
      <c r="K2586" s="44" t="s">
        <v>49</v>
      </c>
      <c r="L2586" s="44" t="s">
        <v>50</v>
      </c>
      <c r="M2586" s="43"/>
      <c r="N2586" s="43"/>
      <c r="O2586" s="43"/>
      <c r="P2586" s="43"/>
      <c r="Q2586" s="43"/>
      <c r="R2586" s="43"/>
      <c r="S2586" s="43"/>
      <c r="T2586" s="44" t="s">
        <v>38</v>
      </c>
      <c r="U2586" s="44" t="s">
        <v>39</v>
      </c>
      <c r="V2586" s="44" t="s">
        <v>41</v>
      </c>
      <c r="W2586" s="43"/>
      <c r="X2586" s="43"/>
      <c r="Y2586" s="134" t="s">
        <v>75</v>
      </c>
      <c r="Z2586" s="134" t="s">
        <v>76</v>
      </c>
      <c r="AA2586" s="134" t="s">
        <v>77</v>
      </c>
      <c r="AB2586" s="61" t="s">
        <v>55</v>
      </c>
      <c r="AC2586" s="43"/>
      <c r="AD2586" s="134" t="s">
        <v>306</v>
      </c>
      <c r="AE2586" s="58">
        <f>(AE2515)</f>
        <v>94283981.514913976</v>
      </c>
      <c r="AF2586" s="42"/>
    </row>
    <row r="2587" spans="9:32" ht="16.5" thickTop="1" thickBot="1" x14ac:dyDescent="0.3">
      <c r="I2587" s="43"/>
      <c r="J2587" s="100">
        <f>(J2465)</f>
        <v>8000</v>
      </c>
      <c r="K2587" s="100">
        <f t="shared" ref="K2587:L2587" si="2243">(K2465)</f>
        <v>5000</v>
      </c>
      <c r="L2587" s="100">
        <f t="shared" si="2243"/>
        <v>1</v>
      </c>
      <c r="M2587" s="43"/>
      <c r="N2587" s="134" t="s">
        <v>75</v>
      </c>
      <c r="O2587" s="101">
        <f>(O2577)</f>
        <v>3344.8843482101893</v>
      </c>
      <c r="P2587" s="101">
        <f t="shared" ref="P2587:Q2587" si="2244">(P2577)</f>
        <v>10.204680039342716</v>
      </c>
      <c r="Q2587" s="101">
        <f t="shared" si="2244"/>
        <v>0.1536957072208032</v>
      </c>
      <c r="R2587" s="43"/>
      <c r="S2587" s="43"/>
      <c r="T2587" s="62">
        <f>(O2557)</f>
        <v>9.2671334585153458E-3</v>
      </c>
      <c r="U2587" s="62">
        <f t="shared" ref="U2587:U2596" si="2245">(P2557)</f>
        <v>0.70980256875542935</v>
      </c>
      <c r="V2587" s="62">
        <f t="shared" ref="V2587:V2596" si="2246">(Q2557)</f>
        <v>3.7498762330489522E-3</v>
      </c>
      <c r="W2587" s="43"/>
      <c r="X2587" s="43"/>
      <c r="Y2587" s="74">
        <f>((J2587 - O2587)^2 + (K2587 - P2587)^2 + (L2587 - Q2587)^2) * T2587</f>
        <v>431553.35162532987</v>
      </c>
      <c r="Z2587" s="74">
        <f>((J2587 -O2588)^2 + (K2587 - P2588)^2 + (L2587 - Q2588)^2) * U2587</f>
        <v>3776857.1502192281</v>
      </c>
      <c r="AA2587" s="75">
        <f>((J2587 -O2589)^2 + (K2587 - P2589)^2 + (L2587 - Q2589)^2) * V2587</f>
        <v>274517.62914307258</v>
      </c>
      <c r="AB2587" s="76">
        <f>SUM(Y2587:AA2587)</f>
        <v>4482928.1309876302</v>
      </c>
      <c r="AC2587" s="43"/>
      <c r="AD2587" s="134" t="s">
        <v>309</v>
      </c>
      <c r="AE2587" s="102">
        <f>(AB2597)</f>
        <v>94283981.948907971</v>
      </c>
      <c r="AF2587" s="42"/>
    </row>
    <row r="2588" spans="9:32" ht="16.5" thickTop="1" thickBot="1" x14ac:dyDescent="0.3">
      <c r="I2588" s="43"/>
      <c r="J2588" s="100">
        <f t="shared" ref="J2588:L2588" si="2247">(J2466)</f>
        <v>4000</v>
      </c>
      <c r="K2588" s="100">
        <f t="shared" si="2247"/>
        <v>3000</v>
      </c>
      <c r="L2588" s="100">
        <f t="shared" si="2247"/>
        <v>1</v>
      </c>
      <c r="M2588" s="43"/>
      <c r="N2588" s="134" t="s">
        <v>76</v>
      </c>
      <c r="O2588" s="101">
        <f t="shared" ref="O2588:P2588" si="2248">(O2578)</f>
        <v>7713.743821309502</v>
      </c>
      <c r="P2588" s="101">
        <f t="shared" si="2248"/>
        <v>2711.1019825522326</v>
      </c>
      <c r="Q2588" s="101">
        <f>(Q2578)</f>
        <v>1.0027295717991762</v>
      </c>
      <c r="R2588" s="43"/>
      <c r="S2588" s="43"/>
      <c r="T2588" s="62">
        <f t="shared" ref="T2588:T2596" si="2249">(O2558)</f>
        <v>0.20216372985654774</v>
      </c>
      <c r="U2588" s="62">
        <f t="shared" si="2245"/>
        <v>9.2153896350508163E-2</v>
      </c>
      <c r="V2588" s="62">
        <f t="shared" si="2246"/>
        <v>6.0912800012066615E-2</v>
      </c>
      <c r="W2588" s="43"/>
      <c r="X2588" s="43"/>
      <c r="Y2588" s="74">
        <f>((J2588-O2587)^2 + (K2588-P2587)^2 + (L2588-Q2587)^2) * T2588</f>
        <v>1893880.5943404299</v>
      </c>
      <c r="Z2588" s="74">
        <f>((J2588 -O2588)^2 + (K2588 - P2588)^2 + (L2588 - Q2588)^2) * U2588</f>
        <v>1278668.0481349039</v>
      </c>
      <c r="AA2588" s="75">
        <f>((J2588 -O2589)^2 + (K2588 - P2589)^2 + (L2588 - Q2589)^2) * V2588</f>
        <v>1039573.6082865825</v>
      </c>
      <c r="AB2588" s="76">
        <f t="shared" ref="AB2588:AB2596" si="2250">SUM(Y2588:AA2588)</f>
        <v>4212122.2507619169</v>
      </c>
      <c r="AC2588" s="43"/>
      <c r="AD2588" s="134" t="s">
        <v>310</v>
      </c>
      <c r="AE2588" s="124">
        <f>(AE2586-AE2587)</f>
        <v>-0.43399399518966675</v>
      </c>
      <c r="AF2588" s="42"/>
    </row>
    <row r="2589" spans="9:32" ht="16.5" thickTop="1" thickBot="1" x14ac:dyDescent="0.3">
      <c r="I2589" s="43"/>
      <c r="J2589" s="100">
        <f t="shared" ref="J2589:L2589" si="2251">(J2467)</f>
        <v>5000</v>
      </c>
      <c r="K2589" s="100">
        <f t="shared" si="2251"/>
        <v>2000</v>
      </c>
      <c r="L2589" s="100">
        <f t="shared" si="2251"/>
        <v>1</v>
      </c>
      <c r="M2589" s="43"/>
      <c r="N2589" s="134" t="s">
        <v>77</v>
      </c>
      <c r="O2589" s="101">
        <f t="shared" ref="O2589:Q2589" si="2252">(O2579)</f>
        <v>1.2748842061420171</v>
      </c>
      <c r="P2589" s="101">
        <f t="shared" si="2252"/>
        <v>1962.3176945827017</v>
      </c>
      <c r="Q2589" s="101">
        <f t="shared" si="2252"/>
        <v>1.062682336919484</v>
      </c>
      <c r="R2589" s="43"/>
      <c r="S2589" s="43"/>
      <c r="T2589" s="62">
        <f t="shared" si="2249"/>
        <v>0.2226609039971395</v>
      </c>
      <c r="U2589" s="62">
        <f t="shared" si="2245"/>
        <v>0.16131205045548194</v>
      </c>
      <c r="V2589" s="62">
        <f t="shared" si="2246"/>
        <v>1.6000656594866245E-2</v>
      </c>
      <c r="W2589" s="43"/>
      <c r="X2589" s="43"/>
      <c r="Y2589" s="74">
        <f>((J2589 - O2587)^2 + (K2589 - P2587)^2 + (L2589 -Q2587)^2) * T2589</f>
        <v>1491537.2510344081</v>
      </c>
      <c r="Z2589" s="74">
        <f>((J2589 -O2588)^2 + (K2589 - P2588)^2 + (L2589 - Q2588)^2) * U2589</f>
        <v>1269537.3801382477</v>
      </c>
      <c r="AA2589" s="75">
        <f>((J2589 -O2589)^2 + (K2589 - P2589)^2 + (L2589 - Q2589)^2) * V2589</f>
        <v>399835.17132766085</v>
      </c>
      <c r="AB2589" s="76">
        <f t="shared" si="2250"/>
        <v>3160909.8025003169</v>
      </c>
      <c r="AC2589" s="43"/>
      <c r="AD2589" s="43"/>
      <c r="AE2589" s="43"/>
      <c r="AF2589" s="43"/>
    </row>
    <row r="2590" spans="9:32" ht="16.5" thickTop="1" thickBot="1" x14ac:dyDescent="0.3">
      <c r="I2590" s="43"/>
      <c r="J2590" s="100">
        <f t="shared" ref="J2590:L2590" si="2253">(J2468)</f>
        <v>2000</v>
      </c>
      <c r="K2590" s="100">
        <f t="shared" si="2253"/>
        <v>1000</v>
      </c>
      <c r="L2590" s="100">
        <f t="shared" si="2253"/>
        <v>1</v>
      </c>
      <c r="M2590" s="43"/>
      <c r="N2590" s="43"/>
      <c r="O2590" s="55"/>
      <c r="P2590" s="55"/>
      <c r="Q2590" s="55"/>
      <c r="R2590" s="43"/>
      <c r="S2590" s="43"/>
      <c r="T2590" s="62">
        <f t="shared" si="2249"/>
        <v>0.36953611000764774</v>
      </c>
      <c r="U2590" s="62">
        <f t="shared" si="2245"/>
        <v>2.2703177035981407E-3</v>
      </c>
      <c r="V2590" s="62">
        <f t="shared" si="2246"/>
        <v>0.1186508527439032</v>
      </c>
      <c r="W2590" s="43"/>
      <c r="X2590" s="43"/>
      <c r="Y2590" s="74">
        <f>((J2590-O2587)^2 + (K2590-P2587)^2 + (L2590-Q2587)^2) * T2590</f>
        <v>1030417.9634158238</v>
      </c>
      <c r="Z2590" s="74">
        <f>((J2590 -O2588)^2 + (K2590 - P2588)^2 + (L2590 - Q2588)^2) * U2590</f>
        <v>80765.958504485461</v>
      </c>
      <c r="AA2590" s="75">
        <f>((J2590 -O2589)^2 + (K2590 - P2589)^2 + (L2590 - Q2589)^2) * V2590</f>
        <v>583875.79630444793</v>
      </c>
      <c r="AB2590" s="76">
        <f t="shared" si="2250"/>
        <v>1695059.7182247574</v>
      </c>
      <c r="AC2590" s="43"/>
      <c r="AD2590" s="43"/>
      <c r="AE2590" s="43"/>
      <c r="AF2590" s="43"/>
    </row>
    <row r="2591" spans="9:32" ht="16.5" thickTop="1" thickBot="1" x14ac:dyDescent="0.3">
      <c r="I2591" s="43"/>
      <c r="J2591" s="100">
        <f t="shared" ref="J2591:L2591" si="2254">(J2469)</f>
        <v>500</v>
      </c>
      <c r="K2591" s="100">
        <f t="shared" si="2254"/>
        <v>2000</v>
      </c>
      <c r="L2591" s="100">
        <f t="shared" si="2254"/>
        <v>1</v>
      </c>
      <c r="M2591" s="43"/>
      <c r="N2591" s="43"/>
      <c r="O2591" s="55"/>
      <c r="P2591" s="55"/>
      <c r="Q2591" s="55"/>
      <c r="R2591" s="43"/>
      <c r="S2591" s="43"/>
      <c r="T2591" s="62">
        <f t="shared" si="2249"/>
        <v>4.0958116576304262E-4</v>
      </c>
      <c r="U2591" s="62">
        <f t="shared" si="2245"/>
        <v>2.1550777771237435E-5</v>
      </c>
      <c r="V2591" s="62">
        <f t="shared" si="2246"/>
        <v>0.95085824748610326</v>
      </c>
      <c r="W2591" s="43"/>
      <c r="X2591" s="43"/>
      <c r="Y2591" s="74">
        <f>((J2591 - O2587)^2 + (K2591 -P2587)^2 + (L2591 - Q2587)^2) * T2591</f>
        <v>4936.5397016077422</v>
      </c>
      <c r="Z2591" s="74">
        <f>((J2591 -O2588)^2 + (K2591 - P2588)^2 + (L2591 - Q2588)^2) * U2591</f>
        <v>1132.3590232324964</v>
      </c>
      <c r="AA2591" s="75">
        <f>((J2591 -O2589)^2 + (K2591 - P2589)^2 + (L2591 - Q2589)^AA3123) * V2591</f>
        <v>237855.00103423395</v>
      </c>
      <c r="AB2591" s="76">
        <f t="shared" si="2250"/>
        <v>243923.89975907418</v>
      </c>
      <c r="AC2591" s="43"/>
      <c r="AD2591" s="152" t="s">
        <v>84</v>
      </c>
      <c r="AE2591" s="153"/>
      <c r="AF2591" s="154"/>
    </row>
    <row r="2592" spans="9:32" ht="16.5" thickTop="1" thickBot="1" x14ac:dyDescent="0.3">
      <c r="I2592" s="43"/>
      <c r="J2592" s="100">
        <f t="shared" ref="J2592:L2592" si="2255">(J2470)</f>
        <v>8000</v>
      </c>
      <c r="K2592" s="100">
        <f t="shared" si="2255"/>
        <v>2000</v>
      </c>
      <c r="L2592" s="100">
        <f t="shared" si="2255"/>
        <v>1</v>
      </c>
      <c r="M2592" s="43"/>
      <c r="N2592" s="43"/>
      <c r="O2592" s="55"/>
      <c r="P2592" s="55"/>
      <c r="Q2592" s="55"/>
      <c r="R2592" s="43"/>
      <c r="S2592" s="43"/>
      <c r="T2592" s="62">
        <f t="shared" si="2249"/>
        <v>4.9345422894128037E-4</v>
      </c>
      <c r="U2592" s="62">
        <f t="shared" si="2245"/>
        <v>0.93874356932363179</v>
      </c>
      <c r="V2592" s="62">
        <f t="shared" si="2246"/>
        <v>7.9180991321464516E-5</v>
      </c>
      <c r="W2592" s="43"/>
      <c r="X2592" s="43"/>
      <c r="Y2592" s="74">
        <f>((J2592-O2587)^2 + (K2592-P2587)^2 + (L2592-Q2587)^2) * T2592</f>
        <v>12646.929826226358</v>
      </c>
      <c r="Z2592" s="74">
        <f>((J2592 -O2588)^2 + (K2592 - P2588)^2 + (L2592 - Q2588)^2) * U2592</f>
        <v>551613.82216179185</v>
      </c>
      <c r="AA2592" s="75">
        <f>((J2592 -O2589)^2 + (K2592 - P2589)^2 + (L2592 - Q2589)^2) * V2592</f>
        <v>5066.0808615907808</v>
      </c>
      <c r="AB2592" s="76">
        <f t="shared" si="2250"/>
        <v>569326.83284960897</v>
      </c>
      <c r="AC2592" s="43"/>
      <c r="AD2592" s="152" t="s">
        <v>85</v>
      </c>
      <c r="AE2592" s="153"/>
      <c r="AF2592" s="154"/>
    </row>
    <row r="2593" spans="9:32" ht="16.5" thickTop="1" thickBot="1" x14ac:dyDescent="0.3">
      <c r="I2593" s="43"/>
      <c r="J2593" s="100">
        <f t="shared" ref="J2593:L2593" si="2256">(J2471)</f>
        <v>3000</v>
      </c>
      <c r="K2593" s="100">
        <f t="shared" si="2256"/>
        <v>2000</v>
      </c>
      <c r="L2593" s="100">
        <f t="shared" si="2256"/>
        <v>2</v>
      </c>
      <c r="M2593" s="43"/>
      <c r="N2593" s="43"/>
      <c r="O2593" s="55"/>
      <c r="P2593" s="55"/>
      <c r="Q2593" s="55"/>
      <c r="R2593" s="43"/>
      <c r="S2593" s="43"/>
      <c r="T2593" s="62">
        <f t="shared" si="2249"/>
        <v>0.37503786470905276</v>
      </c>
      <c r="U2593" s="62">
        <f t="shared" si="2245"/>
        <v>1.2078411167947348E-2</v>
      </c>
      <c r="V2593" s="62">
        <f t="shared" si="2246"/>
        <v>7.7114415023339947E-2</v>
      </c>
      <c r="W2593" s="43"/>
      <c r="X2593" s="43"/>
      <c r="Y2593" s="74">
        <f>((J2593 - O2587)^2 + (K2593 - P2587)^2 + (L2593 - Q2587)^2) * T2593</f>
        <v>1529492.1853267571</v>
      </c>
      <c r="Z2593" s="74">
        <f>((J2593 -O2588)^2 + (K2593 - P2588)^2 + (L2593 - Q2588)^2) * U2593</f>
        <v>274482.47158742242</v>
      </c>
      <c r="AA2593" s="75">
        <f>((J2593 -O2589)^2 + (K2593 - P2589)^2 + (L2593 - Q2589)^2) * V2593</f>
        <v>693549.55568493216</v>
      </c>
      <c r="AB2593" s="76">
        <f t="shared" si="2250"/>
        <v>2497524.2125991117</v>
      </c>
      <c r="AC2593" s="43"/>
      <c r="AD2593" s="43"/>
      <c r="AE2593" s="43"/>
      <c r="AF2593" s="43"/>
    </row>
    <row r="2594" spans="9:32" ht="16.5" thickTop="1" thickBot="1" x14ac:dyDescent="0.3">
      <c r="I2594" s="43"/>
      <c r="J2594" s="100">
        <f t="shared" ref="J2594:L2594" si="2257">(J2472)</f>
        <v>7000</v>
      </c>
      <c r="K2594" s="100">
        <f t="shared" si="2257"/>
        <v>3000</v>
      </c>
      <c r="L2594" s="100">
        <f t="shared" si="2257"/>
        <v>1</v>
      </c>
      <c r="M2594" s="43"/>
      <c r="N2594" s="43"/>
      <c r="O2594" s="55"/>
      <c r="P2594" s="55"/>
      <c r="Q2594" s="55"/>
      <c r="R2594" s="43"/>
      <c r="S2594" s="43"/>
      <c r="T2594" s="62">
        <f t="shared" si="2249"/>
        <v>6.555929005003687E-4</v>
      </c>
      <c r="U2594" s="62">
        <f t="shared" si="2245"/>
        <v>0.92734956556763892</v>
      </c>
      <c r="V2594" s="62">
        <f t="shared" si="2246"/>
        <v>1.3008639256122359E-4</v>
      </c>
      <c r="W2594" s="43"/>
      <c r="X2594" s="43"/>
      <c r="Y2594" s="74">
        <f>((J2594-O2587)^2 + (K2594-P2587)^2 + (L2594-Q2587)^2) * T2594</f>
        <v>14618.900354010886</v>
      </c>
      <c r="Z2594" s="74">
        <f>((J2594 -O2588)^2 + (K2594 - P2588)^2 + (L2594 - Q2588)^2) * U2594</f>
        <v>549818.42327865516</v>
      </c>
      <c r="AA2594" s="75">
        <f>((J2594 -O2589)^2 + (K2594 - P2589)^2 + (L2594 - Q2589)^2) * V2594</f>
        <v>6511.9866361055419</v>
      </c>
      <c r="AB2594" s="76">
        <f t="shared" si="2250"/>
        <v>570949.3102687716</v>
      </c>
      <c r="AC2594" s="43"/>
      <c r="AD2594" s="43"/>
      <c r="AE2594" s="43"/>
      <c r="AF2594" s="43"/>
    </row>
    <row r="2595" spans="9:32" ht="16.5" thickTop="1" thickBot="1" x14ac:dyDescent="0.3">
      <c r="I2595" s="43"/>
      <c r="J2595" s="100">
        <f t="shared" ref="J2595:L2595" si="2258">(J2473)</f>
        <v>7000</v>
      </c>
      <c r="K2595" s="100">
        <f t="shared" si="2258"/>
        <v>2000</v>
      </c>
      <c r="L2595" s="100">
        <f t="shared" si="2258"/>
        <v>1</v>
      </c>
      <c r="M2595" s="43"/>
      <c r="N2595" s="43"/>
      <c r="O2595" s="55"/>
      <c r="P2595" s="55"/>
      <c r="Q2595" s="55"/>
      <c r="R2595" s="43"/>
      <c r="S2595" s="43"/>
      <c r="T2595" s="62">
        <f t="shared" si="2249"/>
        <v>2.9488252327722919E-3</v>
      </c>
      <c r="U2595" s="62">
        <f t="shared" si="2245"/>
        <v>0.8583965679442811</v>
      </c>
      <c r="V2595" s="62">
        <f t="shared" si="2246"/>
        <v>3.6863921832176716E-4</v>
      </c>
      <c r="W2595" s="43"/>
      <c r="X2595" s="43"/>
      <c r="Y2595" s="74">
        <f>((J2595 - O2587)^2 + (K2595 - P2587)^2 + (L2595 - Q2587)^2) * T2595</f>
        <v>51071.165873067395</v>
      </c>
      <c r="Z2595" s="74">
        <f>((J2595 -O2588)^2 + (K2595 - P2588)^2 + (L2595 - Q2588)^2) * U2595</f>
        <v>871355.15606475156</v>
      </c>
      <c r="AA2595" s="75">
        <f>((J2595 -O2589)^2 + (K2595 - P2589)^2 + (L2595 - Q2589)^2) * V2595</f>
        <v>18057.266137456525</v>
      </c>
      <c r="AB2595" s="76">
        <f t="shared" si="2250"/>
        <v>940483.58807527553</v>
      </c>
      <c r="AC2595" s="43"/>
      <c r="AD2595" s="155" t="s">
        <v>86</v>
      </c>
      <c r="AE2595" s="155"/>
      <c r="AF2595" s="43"/>
    </row>
    <row r="2596" spans="9:32" ht="16.5" thickTop="1" thickBot="1" x14ac:dyDescent="0.3">
      <c r="I2596" s="43"/>
      <c r="J2596" s="100">
        <f t="shared" ref="J2596:L2596" si="2259">(J2474)</f>
        <v>10000</v>
      </c>
      <c r="K2596" s="100">
        <f t="shared" si="2259"/>
        <v>2000</v>
      </c>
      <c r="L2596" s="100">
        <f t="shared" si="2259"/>
        <v>1</v>
      </c>
      <c r="M2596" s="43"/>
      <c r="N2596" s="43"/>
      <c r="O2596" s="55"/>
      <c r="P2596" s="55"/>
      <c r="Q2596" s="55"/>
      <c r="R2596" s="43"/>
      <c r="S2596" s="43"/>
      <c r="T2596" s="62">
        <f t="shared" si="2249"/>
        <v>1.020445534285974E-2</v>
      </c>
      <c r="U2596" s="62">
        <f t="shared" si="2245"/>
        <v>0.72289200208950921</v>
      </c>
      <c r="V2596" s="62">
        <f t="shared" si="2246"/>
        <v>2.3767904209787867E-3</v>
      </c>
      <c r="W2596" s="43"/>
      <c r="X2596" s="43"/>
      <c r="Y2596" s="74">
        <f>((J2596-O2587)^2 + (K2596-P2587)^2 + (L2596-Q2587)^2) * T2596</f>
        <v>492363.44442348951</v>
      </c>
      <c r="Z2596" s="74">
        <f t="shared" ref="Z2596" si="2260">((J2596 -O2597)^2 + (K2596 - P2597)^2 + (L2596 - Q2597)^2) * U2596</f>
        <v>75180768.940200955</v>
      </c>
      <c r="AA2596" s="75">
        <f>((J2596 -O2589)^2 + (K2596 - P2589)^2 + (L2596 - Q2589)^2) * V2596</f>
        <v>237621.81825706057</v>
      </c>
      <c r="AB2596" s="76">
        <f t="shared" si="2250"/>
        <v>75910754.202881515</v>
      </c>
      <c r="AC2596" s="43"/>
      <c r="AD2596" s="155"/>
      <c r="AE2596" s="155"/>
      <c r="AF2596" s="43"/>
    </row>
    <row r="2597" spans="9:32" ht="16.5" thickTop="1" thickBot="1" x14ac:dyDescent="0.3">
      <c r="I2597" s="43"/>
      <c r="J2597" s="43"/>
      <c r="K2597" s="43"/>
      <c r="L2597" s="43"/>
      <c r="M2597" s="43"/>
      <c r="N2597" s="43"/>
      <c r="O2597" s="43"/>
      <c r="P2597" s="43"/>
      <c r="Q2597" s="43"/>
      <c r="R2597" s="43"/>
      <c r="S2597" s="43"/>
      <c r="T2597" s="43"/>
      <c r="U2597" s="43"/>
      <c r="V2597" s="43"/>
      <c r="W2597" s="43"/>
      <c r="X2597" s="43"/>
      <c r="Y2597" s="43"/>
      <c r="Z2597" s="43"/>
      <c r="AA2597" s="72" t="s">
        <v>55</v>
      </c>
      <c r="AB2597" s="73">
        <f>SUM(AB2587:AB2596)</f>
        <v>94283981.948907971</v>
      </c>
      <c r="AC2597" s="43"/>
      <c r="AD2597" s="155"/>
      <c r="AE2597" s="155"/>
      <c r="AF2597" s="43"/>
    </row>
    <row r="2598" spans="9:32" ht="15.75" thickTop="1" x14ac:dyDescent="0.25">
      <c r="I2598" s="43"/>
      <c r="J2598" s="43"/>
      <c r="K2598" s="43"/>
      <c r="L2598" s="43"/>
      <c r="M2598" s="156" t="s">
        <v>78</v>
      </c>
      <c r="N2598" s="157"/>
      <c r="O2598" s="157"/>
      <c r="P2598" s="157"/>
      <c r="Q2598" s="157"/>
      <c r="R2598" s="157"/>
      <c r="S2598" s="157"/>
      <c r="T2598" s="158"/>
      <c r="U2598" s="43"/>
      <c r="V2598" s="43"/>
      <c r="W2598" s="43"/>
      <c r="X2598" s="43"/>
      <c r="Y2598" s="43"/>
      <c r="Z2598" s="43"/>
      <c r="AA2598" s="43"/>
      <c r="AB2598" s="43"/>
      <c r="AC2598" s="43"/>
      <c r="AD2598" s="162" t="s">
        <v>87</v>
      </c>
      <c r="AE2598" s="162"/>
      <c r="AF2598" s="43"/>
    </row>
    <row r="2599" spans="9:32" ht="15.75" thickBot="1" x14ac:dyDescent="0.3">
      <c r="I2599" s="43"/>
      <c r="J2599" s="43"/>
      <c r="K2599" s="43"/>
      <c r="L2599" s="43"/>
      <c r="M2599" s="159"/>
      <c r="N2599" s="160"/>
      <c r="O2599" s="160"/>
      <c r="P2599" s="160"/>
      <c r="Q2599" s="160"/>
      <c r="R2599" s="160"/>
      <c r="S2599" s="160"/>
      <c r="T2599" s="161"/>
      <c r="U2599" s="43"/>
      <c r="V2599" s="43"/>
      <c r="W2599" s="43"/>
      <c r="X2599" s="43"/>
      <c r="Y2599" s="43"/>
      <c r="Z2599" s="43"/>
      <c r="AA2599" s="43"/>
      <c r="AB2599" s="43"/>
      <c r="AC2599" s="43"/>
      <c r="AD2599" s="155" t="s">
        <v>88</v>
      </c>
      <c r="AE2599" s="155"/>
      <c r="AF2599" s="43"/>
    </row>
    <row r="2600" spans="9:32" ht="15.75" thickTop="1" x14ac:dyDescent="0.25"/>
    <row r="2603" spans="9:32" x14ac:dyDescent="0.25">
      <c r="I2603" s="83" t="s">
        <v>251</v>
      </c>
      <c r="J2603" s="83"/>
      <c r="K2603" s="78"/>
      <c r="L2603" s="78"/>
      <c r="M2603" s="78"/>
      <c r="N2603" s="78"/>
      <c r="O2603" s="78"/>
      <c r="P2603" s="78"/>
      <c r="Q2603" s="78"/>
      <c r="R2603" s="78"/>
      <c r="S2603" s="78"/>
      <c r="T2603" s="78"/>
      <c r="U2603" s="78"/>
      <c r="V2603" s="78"/>
      <c r="W2603" s="78"/>
      <c r="X2603" s="78"/>
      <c r="Y2603" s="78"/>
      <c r="Z2603" s="78"/>
      <c r="AA2603" s="78"/>
    </row>
    <row r="2604" spans="9:32" x14ac:dyDescent="0.25">
      <c r="I2604" s="83" t="s">
        <v>79</v>
      </c>
      <c r="J2604" s="83"/>
      <c r="K2604" s="78"/>
      <c r="L2604" s="78"/>
      <c r="M2604" s="78"/>
      <c r="N2604" s="78"/>
      <c r="O2604" s="78"/>
      <c r="P2604" s="78"/>
      <c r="Q2604" s="78"/>
      <c r="R2604" s="78"/>
      <c r="S2604" s="78"/>
      <c r="T2604" s="78"/>
      <c r="U2604" s="78"/>
      <c r="V2604" s="78"/>
      <c r="W2604" s="78"/>
      <c r="X2604" s="78"/>
      <c r="Y2604" s="78"/>
      <c r="Z2604" s="78"/>
      <c r="AA2604" s="78"/>
    </row>
    <row r="2605" spans="9:32" x14ac:dyDescent="0.25">
      <c r="I2605" s="115" t="s">
        <v>313</v>
      </c>
      <c r="J2605" s="78"/>
      <c r="K2605" s="78"/>
      <c r="L2605" s="78"/>
      <c r="M2605" s="78"/>
      <c r="N2605" s="78"/>
      <c r="O2605" s="78"/>
      <c r="P2605" s="78"/>
      <c r="Q2605" s="78"/>
      <c r="R2605" s="78"/>
      <c r="S2605" s="78"/>
      <c r="T2605" s="78"/>
      <c r="U2605" s="78"/>
      <c r="V2605" s="78"/>
      <c r="W2605" s="78"/>
      <c r="X2605" s="78"/>
      <c r="Y2605" s="78"/>
      <c r="Z2605" s="78"/>
      <c r="AA2605" s="78"/>
    </row>
    <row r="2606" spans="9:32" x14ac:dyDescent="0.25">
      <c r="I2606" s="78"/>
      <c r="J2606" s="78"/>
      <c r="K2606" s="78"/>
      <c r="L2606" s="78"/>
      <c r="M2606" s="78"/>
      <c r="N2606" s="78"/>
      <c r="O2606" s="78"/>
      <c r="P2606" s="78"/>
      <c r="Q2606" s="78"/>
      <c r="R2606" s="78"/>
      <c r="S2606" s="78"/>
      <c r="T2606" s="78"/>
      <c r="U2606" s="78"/>
      <c r="V2606" s="78"/>
      <c r="W2606" s="78"/>
      <c r="X2606" s="78"/>
      <c r="Y2606" s="78"/>
      <c r="Z2606" s="78"/>
      <c r="AA2606" s="78"/>
    </row>
    <row r="2607" spans="9:32" x14ac:dyDescent="0.25">
      <c r="I2607" s="78"/>
      <c r="J2607" s="172" t="s">
        <v>47</v>
      </c>
      <c r="K2607" s="173"/>
      <c r="L2607" s="174"/>
      <c r="M2607" s="78"/>
      <c r="N2607" s="78"/>
      <c r="O2607" s="172" t="s">
        <v>72</v>
      </c>
      <c r="P2607" s="173"/>
      <c r="Q2607" s="174"/>
      <c r="R2607" s="78"/>
      <c r="S2607" s="78"/>
      <c r="T2607" s="172" t="s">
        <v>90</v>
      </c>
      <c r="U2607" s="173"/>
      <c r="V2607" s="174"/>
      <c r="W2607" s="88"/>
      <c r="X2607" s="78"/>
      <c r="Y2607" s="172" t="s">
        <v>92</v>
      </c>
      <c r="Z2607" s="173"/>
      <c r="AA2607" s="174"/>
    </row>
    <row r="2608" spans="9:32" x14ac:dyDescent="0.25">
      <c r="I2608" s="78"/>
      <c r="J2608" s="89" t="s">
        <v>48</v>
      </c>
      <c r="K2608" s="89" t="s">
        <v>49</v>
      </c>
      <c r="L2608" s="89" t="s">
        <v>50</v>
      </c>
      <c r="M2608" s="78"/>
      <c r="N2608" s="78"/>
      <c r="O2608" s="79"/>
      <c r="P2608" s="79"/>
      <c r="Q2608" s="79"/>
      <c r="R2608" s="78"/>
      <c r="S2608" s="78"/>
      <c r="T2608" s="136" t="s">
        <v>75</v>
      </c>
      <c r="U2608" s="136" t="s">
        <v>76</v>
      </c>
      <c r="V2608" s="136" t="s">
        <v>77</v>
      </c>
      <c r="W2608" s="136" t="s">
        <v>91</v>
      </c>
      <c r="X2608" s="78"/>
      <c r="Y2608" s="136" t="s">
        <v>93</v>
      </c>
      <c r="Z2608" s="136" t="s">
        <v>94</v>
      </c>
      <c r="AA2608" s="136" t="s">
        <v>95</v>
      </c>
    </row>
    <row r="2609" spans="9:27" x14ac:dyDescent="0.25">
      <c r="I2609" s="78"/>
      <c r="J2609" s="79">
        <f>(J2537)</f>
        <v>8000</v>
      </c>
      <c r="K2609" s="79">
        <f t="shared" ref="K2609:L2609" si="2261">(K2537)</f>
        <v>5000</v>
      </c>
      <c r="L2609" s="79">
        <f t="shared" si="2261"/>
        <v>1</v>
      </c>
      <c r="M2609" s="78"/>
      <c r="N2609" s="78"/>
      <c r="O2609" s="116">
        <f>(O2587)</f>
        <v>3344.8843482101893</v>
      </c>
      <c r="P2609" s="116">
        <f t="shared" ref="P2609:Q2609" si="2262">(P2587)</f>
        <v>10.204680039342716</v>
      </c>
      <c r="Q2609" s="116">
        <f t="shared" si="2262"/>
        <v>0.1536957072208032</v>
      </c>
      <c r="R2609" s="78"/>
      <c r="S2609" s="78"/>
      <c r="T2609" s="117">
        <f>((J2609-O2609)^2 + (K2609-P2609)^2 + (L2609-Q2609)^2) ^ (-1/(2-1))</f>
        <v>2.1473899863396206E-8</v>
      </c>
      <c r="U2609" s="117">
        <f>((J2609-O2610)^2 + (K2609-P2610)^2 + (L2609-Q2610)^2) ^ (-1/(2-1))</f>
        <v>1.8793471410858861E-7</v>
      </c>
      <c r="V2609" s="117">
        <f>((J2609-O2611)^2 + (K2609-P2611)^2 + (L2609-Q2611)^2) ^ (-1/(2-1))</f>
        <v>1.3659874029782616E-8</v>
      </c>
      <c r="W2609" s="117">
        <f>SUM(T2609:V2609)</f>
        <v>2.2306848800176741E-7</v>
      </c>
      <c r="X2609" s="78"/>
      <c r="Y2609" s="122">
        <f>(T2609/W2609)</f>
        <v>9.6265949779630308E-2</v>
      </c>
      <c r="Z2609" s="122">
        <f>(U2609/W2609)</f>
        <v>0.84249781666650991</v>
      </c>
      <c r="AA2609" s="123">
        <f>(V2609/W2609)</f>
        <v>6.1236233553859862E-2</v>
      </c>
    </row>
    <row r="2610" spans="9:27" x14ac:dyDescent="0.25">
      <c r="I2610" s="78"/>
      <c r="J2610" s="79">
        <f t="shared" ref="J2610:L2610" si="2263">(J2538)</f>
        <v>4000</v>
      </c>
      <c r="K2610" s="79">
        <f t="shared" si="2263"/>
        <v>3000</v>
      </c>
      <c r="L2610" s="79">
        <f t="shared" si="2263"/>
        <v>1</v>
      </c>
      <c r="M2610" s="78"/>
      <c r="N2610" s="78"/>
      <c r="O2610" s="116">
        <f t="shared" ref="O2610:Q2610" si="2264">(O2588)</f>
        <v>7713.743821309502</v>
      </c>
      <c r="P2610" s="116">
        <f t="shared" si="2264"/>
        <v>2711.1019825522326</v>
      </c>
      <c r="Q2610" s="116">
        <f t="shared" si="2264"/>
        <v>1.0027295717991762</v>
      </c>
      <c r="R2610" s="78"/>
      <c r="S2610" s="78"/>
      <c r="T2610" s="117">
        <f>((J2610-O2609)^2 + (K2610-P2609)^2 + (L2610-Q2609)^2) ^ (-1/(2-1))</f>
        <v>1.0674576341332334E-7</v>
      </c>
      <c r="U2610" s="117">
        <f>((J2610-O2610)^2 + (K2610-P2610)^2 + (L2610-Q2610)^2) ^ (-1/(2-1))</f>
        <v>7.207022689346627E-8</v>
      </c>
      <c r="V2610" s="117">
        <f>((J2610-O2611)^2 + (K2610-P2611)^2 + (L2610-Q2611)^2) ^ (-1/(2-1))</f>
        <v>5.859402309420171E-8</v>
      </c>
      <c r="W2610" s="117">
        <f t="shared" ref="W2610:W2618" si="2265">SUM(T2610:V2610)</f>
        <v>2.3741001340099133E-7</v>
      </c>
      <c r="X2610" s="78"/>
      <c r="Y2610" s="122">
        <f t="shared" ref="Y2610:Y2618" si="2266">(T2610/W2610)</f>
        <v>0.44962620524782637</v>
      </c>
      <c r="Z2610" s="122">
        <f t="shared" ref="Z2610:Z2618" si="2267">(U2610/W2610)</f>
        <v>0.30356860631542903</v>
      </c>
      <c r="AA2610" s="123">
        <f t="shared" ref="AA2610:AA2618" si="2268">(V2610/W2610)</f>
        <v>0.24680518843674454</v>
      </c>
    </row>
    <row r="2611" spans="9:27" x14ac:dyDescent="0.25">
      <c r="I2611" s="78"/>
      <c r="J2611" s="79">
        <f t="shared" ref="J2611:L2611" si="2269">(J2539)</f>
        <v>5000</v>
      </c>
      <c r="K2611" s="79">
        <f t="shared" si="2269"/>
        <v>2000</v>
      </c>
      <c r="L2611" s="79">
        <f t="shared" si="2269"/>
        <v>1</v>
      </c>
      <c r="M2611" s="78"/>
      <c r="N2611" s="78"/>
      <c r="O2611" s="116">
        <f t="shared" ref="O2611:Q2611" si="2270">(O2589)</f>
        <v>1.2748842061420171</v>
      </c>
      <c r="P2611" s="116">
        <f t="shared" si="2270"/>
        <v>1962.3176945827017</v>
      </c>
      <c r="Q2611" s="116">
        <f t="shared" si="2270"/>
        <v>1.062682336919484</v>
      </c>
      <c r="R2611" s="78"/>
      <c r="S2611" s="78"/>
      <c r="T2611" s="117">
        <f>((J2611-O2609)^2 + (K2611-P2609)^2 + (L2611-Q2609)^2) ^ (-1/(2-1))</f>
        <v>1.4928283141619167E-7</v>
      </c>
      <c r="U2611" s="117">
        <f>((J2611-O2610)^2 + (K2611-P2610)^2 + (L2611-Q2610)^2) ^ (-1/(2-1))</f>
        <v>1.2706364773435477E-7</v>
      </c>
      <c r="V2611" s="117">
        <f>((J2611-O2611)^2 + (K2611-P2611)^2 + (L2611-Q2611)^2) ^ (-1/(2-1))</f>
        <v>4.0018131826011548E-8</v>
      </c>
      <c r="W2611" s="117">
        <f t="shared" si="2265"/>
        <v>3.16364610976558E-7</v>
      </c>
      <c r="X2611" s="78"/>
      <c r="Y2611" s="122">
        <f t="shared" si="2266"/>
        <v>0.47186956516844181</v>
      </c>
      <c r="Z2611" s="122">
        <f t="shared" si="2267"/>
        <v>0.40163672966496855</v>
      </c>
      <c r="AA2611" s="123">
        <f t="shared" si="2268"/>
        <v>0.12649370516658962</v>
      </c>
    </row>
    <row r="2612" spans="9:27" x14ac:dyDescent="0.25">
      <c r="I2612" s="78"/>
      <c r="J2612" s="79">
        <f t="shared" ref="J2612:L2612" si="2271">(J2540)</f>
        <v>2000</v>
      </c>
      <c r="K2612" s="79">
        <f t="shared" si="2271"/>
        <v>1000</v>
      </c>
      <c r="L2612" s="79">
        <f t="shared" si="2271"/>
        <v>1</v>
      </c>
      <c r="M2612" s="78"/>
      <c r="N2612" s="78"/>
      <c r="O2612" s="81"/>
      <c r="P2612" s="81"/>
      <c r="Q2612" s="81"/>
      <c r="R2612" s="78"/>
      <c r="S2612" s="78"/>
      <c r="T2612" s="117">
        <f>((J2612-O2609)^2 + (K2612-P2609)^2 + (L2612-Q2609)^2) ^ (-1/(2-1))</f>
        <v>3.5862739502583959E-7</v>
      </c>
      <c r="U2612" s="117">
        <f>((J2612-O2610)^2 + (K2612-P2610)^2 + (L2612-Q2610)^2) ^ (-1/(2-1))</f>
        <v>2.8109834212789726E-8</v>
      </c>
      <c r="V2612" s="117">
        <f>((J2612-O2611)^2 + (K2612-P2611)^2 + (L2612-Q2611)^2) ^ (-1/(2-1))</f>
        <v>2.0321248713319773E-7</v>
      </c>
      <c r="W2612" s="117">
        <f t="shared" si="2265"/>
        <v>5.8994971637182712E-7</v>
      </c>
      <c r="X2612" s="78"/>
      <c r="Y2612" s="122">
        <f t="shared" si="2266"/>
        <v>0.6078948511601755</v>
      </c>
      <c r="Z2612" s="122">
        <f t="shared" si="2267"/>
        <v>4.7647847660075765E-2</v>
      </c>
      <c r="AA2612" s="123">
        <f t="shared" si="2268"/>
        <v>0.3444573011797486</v>
      </c>
    </row>
    <row r="2613" spans="9:27" x14ac:dyDescent="0.25">
      <c r="I2613" s="78"/>
      <c r="J2613" s="79">
        <f t="shared" ref="J2613:L2613" si="2272">(J2541)</f>
        <v>500</v>
      </c>
      <c r="K2613" s="79">
        <f t="shared" si="2272"/>
        <v>2000</v>
      </c>
      <c r="L2613" s="79">
        <f t="shared" si="2272"/>
        <v>1</v>
      </c>
      <c r="M2613" s="78"/>
      <c r="N2613" s="78"/>
      <c r="O2613" s="78"/>
      <c r="P2613" s="78"/>
      <c r="Q2613" s="78"/>
      <c r="R2613" s="78"/>
      <c r="S2613" s="78"/>
      <c r="T2613" s="117">
        <f>((J2613-O2609)^2 + (K2613-P2609)^2 + (L2613-Q2609)^2) ^ (-1/(2-1))</f>
        <v>8.2969284259913758E-8</v>
      </c>
      <c r="U2613" s="117">
        <f>((J2613-O2610)^2 + (K2613-P2610)^2 + (L2613-Q2610)^2) ^ (-1/(2-1))</f>
        <v>1.9031753471365787E-8</v>
      </c>
      <c r="V2613" s="117">
        <f>((J2613-O2611)^2 + (K2613-P2611)^2 + (L2613-Q2611)^2) ^ (-1/(2-1))</f>
        <v>3.9976541574438583E-6</v>
      </c>
      <c r="W2613" s="117">
        <f t="shared" si="2265"/>
        <v>4.0996551951751377E-6</v>
      </c>
      <c r="X2613" s="78"/>
      <c r="Y2613" s="122">
        <f t="shared" si="2266"/>
        <v>2.0238112794841837E-2</v>
      </c>
      <c r="Z2613" s="122">
        <f t="shared" si="2267"/>
        <v>4.6422815005916001E-3</v>
      </c>
      <c r="AA2613" s="123">
        <f t="shared" si="2268"/>
        <v>0.97511960570456657</v>
      </c>
    </row>
    <row r="2614" spans="9:27" x14ac:dyDescent="0.25">
      <c r="I2614" s="78"/>
      <c r="J2614" s="79">
        <f t="shared" ref="J2614:L2614" si="2273">(J2542)</f>
        <v>8000</v>
      </c>
      <c r="K2614" s="79">
        <f t="shared" si="2273"/>
        <v>2000</v>
      </c>
      <c r="L2614" s="79">
        <f t="shared" si="2273"/>
        <v>1</v>
      </c>
      <c r="M2614" s="78"/>
      <c r="N2614" s="78"/>
      <c r="O2614" s="78"/>
      <c r="P2614" s="78"/>
      <c r="Q2614" s="78"/>
      <c r="R2614" s="78"/>
      <c r="S2614" s="78"/>
      <c r="T2614" s="117">
        <f>((J2614-O2609)^2 + (K2614-P2609)^2 + (L2614-Q2609)^2) ^ (-1/(2-1))</f>
        <v>3.9017709097902003E-8</v>
      </c>
      <c r="U2614" s="117">
        <f>((J2614-O2610)^2 + (K2614-P2610)^2 + (L2614-Q2610)^2) ^ (-1/(2-1))</f>
        <v>1.7018129923660477E-6</v>
      </c>
      <c r="V2614" s="117">
        <f>((J2614-O2611)^2 + (K2614-P2611)^2 + (L2614-Q2611)^2) ^ (-1/(2-1))</f>
        <v>1.5629634323799795E-8</v>
      </c>
      <c r="W2614" s="117">
        <f t="shared" si="2265"/>
        <v>1.7564603357877494E-6</v>
      </c>
      <c r="X2614" s="78"/>
      <c r="Y2614" s="122">
        <f t="shared" si="2266"/>
        <v>2.221382874575592E-2</v>
      </c>
      <c r="Z2614" s="122">
        <f t="shared" si="2267"/>
        <v>0.96888780104607763</v>
      </c>
      <c r="AA2614" s="123">
        <f t="shared" si="2268"/>
        <v>8.8983702081664763E-3</v>
      </c>
    </row>
    <row r="2615" spans="9:27" x14ac:dyDescent="0.25">
      <c r="I2615" s="78"/>
      <c r="J2615" s="79">
        <f t="shared" ref="J2615:L2615" si="2274">(J2543)</f>
        <v>3000</v>
      </c>
      <c r="K2615" s="79">
        <f t="shared" si="2274"/>
        <v>2000</v>
      </c>
      <c r="L2615" s="79">
        <f t="shared" si="2274"/>
        <v>2</v>
      </c>
      <c r="M2615" s="78"/>
      <c r="N2615" s="78"/>
      <c r="O2615" s="78"/>
      <c r="P2615" s="78"/>
      <c r="Q2615" s="78"/>
      <c r="R2615" s="78"/>
      <c r="S2615" s="78"/>
      <c r="T2615" s="117">
        <f>((J2615-O2609)^2 + (K2615-P2609)^2 + (L2615-Q2609)^2) ^ (-1/(2-1))</f>
        <v>2.4520417188593255E-7</v>
      </c>
      <c r="U2615" s="117">
        <f>((J2615-O2610)^2 + (K2615-P2610)^2 + (L2615-Q2610)^2) ^ (-1/(2-1))</f>
        <v>4.4004307809143228E-8</v>
      </c>
      <c r="V2615" s="117">
        <f>((J2615-O2611)^2 + (K2615-P2611)^2 + (L2615-Q2611)^2) ^ (-1/(2-1))</f>
        <v>1.1118803896742993E-7</v>
      </c>
      <c r="W2615" s="117">
        <f t="shared" si="2265"/>
        <v>4.0039651866250574E-7</v>
      </c>
      <c r="X2615" s="78"/>
      <c r="Y2615" s="122">
        <f t="shared" si="2266"/>
        <v>0.61240335631543086</v>
      </c>
      <c r="Z2615" s="122">
        <f t="shared" si="2267"/>
        <v>0.10990182421199936</v>
      </c>
      <c r="AA2615" s="123">
        <f t="shared" si="2268"/>
        <v>0.27769481947256974</v>
      </c>
    </row>
    <row r="2616" spans="9:27" x14ac:dyDescent="0.25">
      <c r="I2616" s="78"/>
      <c r="J2616" s="79">
        <f t="shared" ref="J2616:L2616" si="2275">(J2544)</f>
        <v>7000</v>
      </c>
      <c r="K2616" s="79">
        <f t="shared" si="2275"/>
        <v>3000</v>
      </c>
      <c r="L2616" s="79">
        <f t="shared" si="2275"/>
        <v>1</v>
      </c>
      <c r="M2616" s="78"/>
      <c r="N2616" s="78"/>
      <c r="O2616" s="78"/>
      <c r="P2616" s="78"/>
      <c r="Q2616" s="78"/>
      <c r="R2616" s="78"/>
      <c r="S2616" s="78"/>
      <c r="T2616" s="117">
        <f>((J2616-O2609)^2 + (K2616-P2609)^2 + (L2616-Q2609)^2) ^ (-1/(2-1))</f>
        <v>4.4845568724360188E-8</v>
      </c>
      <c r="U2616" s="117">
        <f>((J2616-O2610)^2 + (K2616-P2610)^2 + (L2616-Q2610)^2) ^ (-1/(2-1))</f>
        <v>1.6866469479827634E-6</v>
      </c>
      <c r="V2616" s="117">
        <f>((J2616-O2611)^2 + (K2616-P2611)^2 + (L2616-Q2611)^2) ^ (-1/(2-1))</f>
        <v>1.9976452629672631E-8</v>
      </c>
      <c r="W2616" s="117">
        <f t="shared" si="2265"/>
        <v>1.7514689693367963E-6</v>
      </c>
      <c r="X2616" s="78"/>
      <c r="Y2616" s="122">
        <f t="shared" si="2266"/>
        <v>2.5604546531784241E-2</v>
      </c>
      <c r="Z2616" s="122">
        <f t="shared" si="2267"/>
        <v>0.96298991161768743</v>
      </c>
      <c r="AA2616" s="123">
        <f t="shared" si="2268"/>
        <v>1.1405541850528377E-2</v>
      </c>
    </row>
    <row r="2617" spans="9:27" x14ac:dyDescent="0.25">
      <c r="I2617" s="78"/>
      <c r="J2617" s="79">
        <f t="shared" ref="J2617:L2617" si="2276">(J2545)</f>
        <v>7000</v>
      </c>
      <c r="K2617" s="79">
        <f t="shared" si="2276"/>
        <v>2000</v>
      </c>
      <c r="L2617" s="79">
        <f t="shared" si="2276"/>
        <v>1</v>
      </c>
      <c r="M2617" s="78"/>
      <c r="N2617" s="78"/>
      <c r="O2617" s="78"/>
      <c r="P2617" s="78"/>
      <c r="Q2617" s="78"/>
      <c r="R2617" s="78"/>
      <c r="S2617" s="78"/>
      <c r="T2617" s="117">
        <f>((J2617-O2609)^2 + (K2617-P2609)^2 + (L2617-Q2609)^2) ^ (-1/(2-1))</f>
        <v>5.7739532324390659E-8</v>
      </c>
      <c r="U2617" s="117">
        <f>((J2617-O2610)^2 + (K2617-P2610)^2 + (L2617-Q2610)^2) ^ (-1/(2-1))</f>
        <v>9.8512823613852868E-7</v>
      </c>
      <c r="V2617" s="117">
        <f>((J2617-O2611)^2 + (K2617-P2611)^2 + (L2617-Q2611)^2) ^ (-1/(2-1))</f>
        <v>2.0415007206273156E-8</v>
      </c>
      <c r="W2617" s="117">
        <f t="shared" si="2265"/>
        <v>1.0632827756691926E-6</v>
      </c>
      <c r="X2617" s="78"/>
      <c r="Y2617" s="122">
        <f t="shared" si="2266"/>
        <v>5.4303082534231252E-2</v>
      </c>
      <c r="Z2617" s="122">
        <f t="shared" si="2267"/>
        <v>0.9264969382378303</v>
      </c>
      <c r="AA2617" s="123">
        <f t="shared" si="2268"/>
        <v>1.9199979227938375E-2</v>
      </c>
    </row>
    <row r="2618" spans="9:27" x14ac:dyDescent="0.25">
      <c r="I2618" s="78"/>
      <c r="J2618" s="79">
        <f t="shared" ref="J2618:L2618" si="2277">(J2546)</f>
        <v>10000</v>
      </c>
      <c r="K2618" s="79">
        <f t="shared" si="2277"/>
        <v>2000</v>
      </c>
      <c r="L2618" s="79">
        <f t="shared" si="2277"/>
        <v>1</v>
      </c>
      <c r="M2618" s="78"/>
      <c r="N2618" s="78"/>
      <c r="O2618" s="78"/>
      <c r="P2618" s="78"/>
      <c r="Q2618" s="78"/>
      <c r="R2618" s="78"/>
      <c r="S2618" s="78"/>
      <c r="T2618" s="117">
        <f>((J2618-O2609)^2 + (K2618-P2609)^2 + (L2618-Q2609)^2) ^ (-1/(2-1))</f>
        <v>2.0725452830496343E-8</v>
      </c>
      <c r="U2618" s="117">
        <f>((J2618-O2610)^2 + (K2618-P2610)^2 + (L2618-Q2610)^2) ^ (-1/(2-1))</f>
        <v>1.7443990221564793E-7</v>
      </c>
      <c r="V2618" s="117">
        <f>((J2618-O2611)^2 + (K2618-P2611)^2 + (L2618-Q2611)^2) ^ (-1/(2-1))</f>
        <v>1.0002408189670369E-8</v>
      </c>
      <c r="W2618" s="117">
        <f t="shared" si="2265"/>
        <v>2.0516776323581465E-7</v>
      </c>
      <c r="X2618" s="78"/>
      <c r="Y2618" s="122">
        <f t="shared" si="2266"/>
        <v>0.10101710182742028</v>
      </c>
      <c r="Z2618" s="122">
        <f t="shared" si="2267"/>
        <v>0.85023055993036833</v>
      </c>
      <c r="AA2618" s="123">
        <f t="shared" si="2268"/>
        <v>4.875233824221134E-2</v>
      </c>
    </row>
    <row r="2619" spans="9:27" x14ac:dyDescent="0.25">
      <c r="I2619" s="78"/>
      <c r="J2619" s="78"/>
      <c r="K2619" s="78"/>
      <c r="L2619" s="78"/>
      <c r="M2619" s="78"/>
      <c r="N2619" s="78"/>
      <c r="O2619" s="78"/>
      <c r="P2619" s="78"/>
      <c r="Q2619" s="78"/>
      <c r="R2619" s="78"/>
      <c r="S2619" s="78"/>
      <c r="T2619" s="78"/>
      <c r="U2619" s="78"/>
      <c r="V2619" s="78"/>
      <c r="W2619" s="78"/>
      <c r="X2619" s="78"/>
      <c r="Y2619" s="78"/>
      <c r="Z2619" s="78"/>
      <c r="AA2619" s="78"/>
    </row>
    <row r="2620" spans="9:27" x14ac:dyDescent="0.25">
      <c r="I2620" s="78"/>
      <c r="J2620" s="78"/>
      <c r="K2620" s="78"/>
      <c r="L2620" s="78"/>
      <c r="M2620" s="78"/>
      <c r="N2620" s="175" t="s">
        <v>109</v>
      </c>
      <c r="O2620" s="176"/>
      <c r="P2620" s="176"/>
      <c r="Q2620" s="176"/>
      <c r="R2620" s="176"/>
      <c r="S2620" s="177"/>
      <c r="T2620" s="78"/>
      <c r="U2620" s="78"/>
      <c r="V2620" s="78"/>
      <c r="W2620" s="78"/>
      <c r="X2620" s="78"/>
      <c r="Y2620" s="78"/>
      <c r="Z2620" s="78"/>
      <c r="AA2620" s="78"/>
    </row>
    <row r="2621" spans="9:27" x14ac:dyDescent="0.25">
      <c r="I2621" s="78"/>
      <c r="J2621" s="78"/>
      <c r="K2621" s="78"/>
      <c r="L2621" s="78"/>
      <c r="M2621" s="78"/>
      <c r="N2621" s="178"/>
      <c r="O2621" s="179"/>
      <c r="P2621" s="179"/>
      <c r="Q2621" s="179"/>
      <c r="R2621" s="179"/>
      <c r="S2621" s="180"/>
      <c r="T2621" s="78"/>
      <c r="U2621" s="78"/>
      <c r="V2621" s="78"/>
      <c r="W2621" s="78"/>
      <c r="X2621" s="78"/>
      <c r="Y2621" s="78"/>
      <c r="Z2621" s="78"/>
      <c r="AA2621" s="78"/>
    </row>
    <row r="2625" spans="9:37" x14ac:dyDescent="0.25">
      <c r="I2625" s="118" t="s">
        <v>252</v>
      </c>
      <c r="J2625" s="90"/>
      <c r="K2625" s="90"/>
      <c r="L2625" s="90"/>
      <c r="M2625" s="90"/>
      <c r="N2625" s="90"/>
      <c r="O2625" s="90"/>
      <c r="P2625" s="90"/>
      <c r="Q2625" s="90"/>
      <c r="R2625" s="90"/>
      <c r="S2625" s="90"/>
      <c r="T2625" s="90"/>
      <c r="U2625" s="90"/>
      <c r="V2625" s="90"/>
      <c r="W2625" s="90"/>
      <c r="X2625" s="90"/>
      <c r="Y2625" s="90"/>
      <c r="Z2625" s="90"/>
      <c r="AA2625" s="90"/>
      <c r="AB2625" s="90"/>
      <c r="AC2625" s="90"/>
      <c r="AD2625" s="90"/>
      <c r="AE2625" s="90"/>
      <c r="AF2625" s="90"/>
      <c r="AG2625" s="90"/>
      <c r="AH2625" s="90"/>
      <c r="AI2625" s="90"/>
      <c r="AJ2625" s="90"/>
      <c r="AK2625" s="90"/>
    </row>
    <row r="2626" spans="9:37" x14ac:dyDescent="0.25">
      <c r="I2626" s="118" t="s">
        <v>313</v>
      </c>
      <c r="J2626" s="90"/>
      <c r="K2626" s="90"/>
      <c r="L2626" s="90"/>
      <c r="M2626" s="90"/>
      <c r="N2626" s="90"/>
      <c r="O2626" s="90"/>
      <c r="P2626" s="90"/>
      <c r="Q2626" s="90"/>
      <c r="R2626" s="90"/>
      <c r="S2626" s="90"/>
      <c r="T2626" s="90"/>
      <c r="U2626" s="90"/>
      <c r="V2626" s="90"/>
      <c r="W2626" s="90"/>
      <c r="X2626" s="90"/>
      <c r="Y2626" s="90"/>
      <c r="Z2626" s="90"/>
      <c r="AA2626" s="90"/>
      <c r="AB2626" s="90"/>
      <c r="AC2626" s="90"/>
      <c r="AD2626" s="90"/>
      <c r="AE2626" s="90"/>
      <c r="AF2626" s="90"/>
      <c r="AG2626" s="90"/>
      <c r="AH2626" s="90"/>
      <c r="AI2626" s="90"/>
      <c r="AJ2626" s="90"/>
      <c r="AK2626" s="90"/>
    </row>
    <row r="2627" spans="9:37" x14ac:dyDescent="0.25">
      <c r="I2627" s="90"/>
      <c r="J2627" s="181" t="s">
        <v>92</v>
      </c>
      <c r="K2627" s="182"/>
      <c r="L2627" s="183"/>
      <c r="M2627" s="90"/>
      <c r="N2627" s="91"/>
      <c r="O2627" s="163" t="s">
        <v>97</v>
      </c>
      <c r="P2627" s="164"/>
      <c r="Q2627" s="165"/>
      <c r="R2627" s="90"/>
      <c r="S2627" s="90"/>
      <c r="T2627" s="163" t="s">
        <v>47</v>
      </c>
      <c r="U2627" s="164"/>
      <c r="V2627" s="165"/>
      <c r="W2627" s="90"/>
      <c r="X2627" s="91"/>
      <c r="Y2627" s="163" t="s">
        <v>98</v>
      </c>
      <c r="Z2627" s="164"/>
      <c r="AA2627" s="165"/>
      <c r="AB2627" s="90"/>
      <c r="AC2627" s="91"/>
      <c r="AD2627" s="163" t="s">
        <v>98</v>
      </c>
      <c r="AE2627" s="164"/>
      <c r="AF2627" s="165"/>
      <c r="AG2627" s="90"/>
      <c r="AH2627" s="135"/>
      <c r="AI2627" s="163" t="s">
        <v>98</v>
      </c>
      <c r="AJ2627" s="164"/>
      <c r="AK2627" s="165"/>
    </row>
    <row r="2628" spans="9:37" x14ac:dyDescent="0.25">
      <c r="I2628" s="90"/>
      <c r="J2628" s="135" t="s">
        <v>257</v>
      </c>
      <c r="K2628" s="135" t="s">
        <v>258</v>
      </c>
      <c r="L2628" s="135" t="s">
        <v>259</v>
      </c>
      <c r="M2628" s="90"/>
      <c r="N2628" s="91"/>
      <c r="O2628" s="133" t="s">
        <v>38</v>
      </c>
      <c r="P2628" s="133" t="s">
        <v>39</v>
      </c>
      <c r="Q2628" s="133" t="s">
        <v>41</v>
      </c>
      <c r="R2628" s="90"/>
      <c r="S2628" s="90"/>
      <c r="T2628" s="106" t="s">
        <v>48</v>
      </c>
      <c r="U2628" s="106" t="s">
        <v>49</v>
      </c>
      <c r="V2628" s="106" t="s">
        <v>50</v>
      </c>
      <c r="W2628" s="90"/>
      <c r="X2628" s="133" t="s">
        <v>38</v>
      </c>
      <c r="Y2628" s="133" t="s">
        <v>99</v>
      </c>
      <c r="Z2628" s="133" t="s">
        <v>102</v>
      </c>
      <c r="AA2628" s="133" t="s">
        <v>103</v>
      </c>
      <c r="AB2628" s="90"/>
      <c r="AC2628" s="106" t="s">
        <v>39</v>
      </c>
      <c r="AD2628" s="106" t="s">
        <v>104</v>
      </c>
      <c r="AE2628" s="106" t="s">
        <v>100</v>
      </c>
      <c r="AF2628" s="106" t="s">
        <v>105</v>
      </c>
      <c r="AG2628" s="90"/>
      <c r="AH2628" s="106" t="s">
        <v>41</v>
      </c>
      <c r="AI2628" s="106" t="s">
        <v>106</v>
      </c>
      <c r="AJ2628" s="106" t="s">
        <v>107</v>
      </c>
      <c r="AK2628" s="106" t="s">
        <v>101</v>
      </c>
    </row>
    <row r="2629" spans="9:37" x14ac:dyDescent="0.25">
      <c r="I2629" s="90"/>
      <c r="J2629" s="94">
        <f>(Y2609)</f>
        <v>9.6265949779630308E-2</v>
      </c>
      <c r="K2629" s="94">
        <f t="shared" ref="K2629:K2638" si="2278">(Z2609)</f>
        <v>0.84249781666650991</v>
      </c>
      <c r="L2629" s="94">
        <f>(AA2609)</f>
        <v>6.1236233553859862E-2</v>
      </c>
      <c r="M2629" s="98"/>
      <c r="N2629" s="91"/>
      <c r="O2629" s="95">
        <f>(J2629^2)</f>
        <v>9.2671330869743048E-3</v>
      </c>
      <c r="P2629" s="95">
        <f t="shared" ref="P2629:P2638" si="2279">(K2629^2)</f>
        <v>0.70980257108783618</v>
      </c>
      <c r="Q2629" s="95">
        <f t="shared" ref="Q2629:Q2638" si="2280">(L2629^2)</f>
        <v>3.7498762998628725E-3</v>
      </c>
      <c r="R2629" s="90"/>
      <c r="S2629" s="90"/>
      <c r="T2629" s="93">
        <f>(J2609)</f>
        <v>8000</v>
      </c>
      <c r="U2629" s="93">
        <f t="shared" ref="U2629:U2638" si="2281">(K2609)</f>
        <v>5000</v>
      </c>
      <c r="V2629" s="93">
        <f t="shared" ref="V2629:V2638" si="2282">(L2609)</f>
        <v>1</v>
      </c>
      <c r="W2629" s="90"/>
      <c r="X2629" s="95">
        <f>(O2629)</f>
        <v>9.2671330869743048E-3</v>
      </c>
      <c r="Y2629" s="96">
        <f>(X2629*T2629)</f>
        <v>74.137064695794436</v>
      </c>
      <c r="Z2629" s="96">
        <f>(X2629*U2629)</f>
        <v>46.335665434871522</v>
      </c>
      <c r="AA2629" s="96">
        <f>(X2629*V2629)</f>
        <v>9.2671330869743048E-3</v>
      </c>
      <c r="AB2629" s="90"/>
      <c r="AC2629" s="94">
        <f>(P2629)</f>
        <v>0.70980257108783618</v>
      </c>
      <c r="AD2629" s="97">
        <f>(AC2629*T2629)</f>
        <v>5678.4205687026897</v>
      </c>
      <c r="AE2629" s="97">
        <f>(AC2629*U2629)</f>
        <v>3549.0128554391808</v>
      </c>
      <c r="AF2629" s="97">
        <f>(AC2629*V2629)</f>
        <v>0.70980257108783618</v>
      </c>
      <c r="AG2629" s="90"/>
      <c r="AH2629" s="95">
        <f>(Q2629)</f>
        <v>3.7498762998628725E-3</v>
      </c>
      <c r="AI2629" s="95">
        <f>(AH2629*T2629)</f>
        <v>29.999010398902978</v>
      </c>
      <c r="AJ2629" s="95">
        <f>(AH2629*U2629)</f>
        <v>18.749381499314364</v>
      </c>
      <c r="AK2629" s="95">
        <f>(V2629*AH2629)</f>
        <v>3.7498762998628725E-3</v>
      </c>
    </row>
    <row r="2630" spans="9:37" x14ac:dyDescent="0.25">
      <c r="I2630" s="90"/>
      <c r="J2630" s="94">
        <f t="shared" ref="J2630:J2638" si="2283">(Y2610)</f>
        <v>0.44962620524782637</v>
      </c>
      <c r="K2630" s="94">
        <f t="shared" si="2278"/>
        <v>0.30356860631542903</v>
      </c>
      <c r="L2630" s="94">
        <f t="shared" ref="L2630:L2638" si="2284">(AA2610)</f>
        <v>0.24680518843674454</v>
      </c>
      <c r="M2630" s="98"/>
      <c r="N2630" s="91"/>
      <c r="O2630" s="95">
        <f t="shared" ref="O2630:O2638" si="2285">(J2630^2)</f>
        <v>0.20216372444556049</v>
      </c>
      <c r="P2630" s="95">
        <f t="shared" si="2279"/>
        <v>9.2153898740291937E-2</v>
      </c>
      <c r="Q2630" s="95">
        <f t="shared" si="2280"/>
        <v>6.0912801039296978E-2</v>
      </c>
      <c r="R2630" s="90"/>
      <c r="S2630" s="90"/>
      <c r="T2630" s="93">
        <f t="shared" ref="T2630:T2638" si="2286">(J2610)</f>
        <v>4000</v>
      </c>
      <c r="U2630" s="93">
        <f t="shared" si="2281"/>
        <v>3000</v>
      </c>
      <c r="V2630" s="93">
        <f t="shared" si="2282"/>
        <v>1</v>
      </c>
      <c r="W2630" s="90"/>
      <c r="X2630" s="95">
        <f t="shared" ref="X2630:X2638" si="2287">(O2630)</f>
        <v>0.20216372444556049</v>
      </c>
      <c r="Y2630" s="96">
        <f t="shared" ref="Y2630:Y2638" si="2288">(X2630*T2630)</f>
        <v>808.65489778224196</v>
      </c>
      <c r="Z2630" s="96">
        <f t="shared" ref="Z2630:Z2638" si="2289">(X2630*U2630)</f>
        <v>606.49117333668153</v>
      </c>
      <c r="AA2630" s="96">
        <f t="shared" ref="AA2630:AA2638" si="2290">(X2630*V2630)</f>
        <v>0.20216372444556049</v>
      </c>
      <c r="AB2630" s="90"/>
      <c r="AC2630" s="94">
        <f t="shared" ref="AC2630:AC2638" si="2291">(P2630)</f>
        <v>9.2153898740291937E-2</v>
      </c>
      <c r="AD2630" s="97">
        <f t="shared" ref="AD2630:AD2638" si="2292">(AC2630*T2630)</f>
        <v>368.61559496116774</v>
      </c>
      <c r="AE2630" s="97">
        <f t="shared" ref="AE2630:AE2638" si="2293">(AC2630*U2630)</f>
        <v>276.46169622087581</v>
      </c>
      <c r="AF2630" s="97">
        <f t="shared" ref="AF2630:AF2638" si="2294">(AC2630*V2630)</f>
        <v>9.2153898740291937E-2</v>
      </c>
      <c r="AG2630" s="90"/>
      <c r="AH2630" s="95">
        <f t="shared" ref="AH2630:AH2638" si="2295">(Q2630)</f>
        <v>6.0912801039296978E-2</v>
      </c>
      <c r="AI2630" s="95">
        <f t="shared" ref="AI2630:AI2638" si="2296">(AH2630*T2630)</f>
        <v>243.65120415718792</v>
      </c>
      <c r="AJ2630" s="95">
        <f t="shared" ref="AJ2630:AJ2637" si="2297">(AH2630*U2630)</f>
        <v>182.73840311789093</v>
      </c>
      <c r="AK2630" s="95">
        <f t="shared" ref="AK2630:AK2638" si="2298">(V2630*AH2630)</f>
        <v>6.0912801039296978E-2</v>
      </c>
    </row>
    <row r="2631" spans="9:37" x14ac:dyDescent="0.25">
      <c r="I2631" s="90"/>
      <c r="J2631" s="94">
        <f t="shared" si="2283"/>
        <v>0.47186956516844181</v>
      </c>
      <c r="K2631" s="94">
        <f t="shared" si="2278"/>
        <v>0.40163672966496855</v>
      </c>
      <c r="L2631" s="94">
        <f t="shared" si="2284"/>
        <v>0.12649370516658962</v>
      </c>
      <c r="M2631" s="98"/>
      <c r="N2631" s="91"/>
      <c r="O2631" s="95">
        <f t="shared" si="2285"/>
        <v>0.22266088653225435</v>
      </c>
      <c r="P2631" s="95">
        <f t="shared" si="2279"/>
        <v>0.16131206261597103</v>
      </c>
      <c r="Q2631" s="95">
        <f t="shared" si="2280"/>
        <v>1.60006574467721E-2</v>
      </c>
      <c r="R2631" s="90"/>
      <c r="S2631" s="90"/>
      <c r="T2631" s="93">
        <f t="shared" si="2286"/>
        <v>5000</v>
      </c>
      <c r="U2631" s="93">
        <f t="shared" si="2281"/>
        <v>2000</v>
      </c>
      <c r="V2631" s="93">
        <f t="shared" si="2282"/>
        <v>1</v>
      </c>
      <c r="W2631" s="90"/>
      <c r="X2631" s="95">
        <f t="shared" si="2287"/>
        <v>0.22266088653225435</v>
      </c>
      <c r="Y2631" s="96">
        <f t="shared" si="2288"/>
        <v>1113.3044326612717</v>
      </c>
      <c r="Z2631" s="96">
        <f t="shared" si="2289"/>
        <v>445.3217730645087</v>
      </c>
      <c r="AA2631" s="96">
        <f t="shared" si="2290"/>
        <v>0.22266088653225435</v>
      </c>
      <c r="AB2631" s="90"/>
      <c r="AC2631" s="94">
        <f t="shared" si="2291"/>
        <v>0.16131206261597103</v>
      </c>
      <c r="AD2631" s="97">
        <f t="shared" si="2292"/>
        <v>806.56031307985518</v>
      </c>
      <c r="AE2631" s="97">
        <f t="shared" si="2293"/>
        <v>322.62412523194206</v>
      </c>
      <c r="AF2631" s="97">
        <f t="shared" si="2294"/>
        <v>0.16131206261597103</v>
      </c>
      <c r="AG2631" s="90"/>
      <c r="AH2631" s="95">
        <f t="shared" si="2295"/>
        <v>1.60006574467721E-2</v>
      </c>
      <c r="AI2631" s="95">
        <f t="shared" si="2296"/>
        <v>80.003287233860505</v>
      </c>
      <c r="AJ2631" s="95">
        <f t="shared" si="2297"/>
        <v>32.001314893544198</v>
      </c>
      <c r="AK2631" s="95">
        <f t="shared" si="2298"/>
        <v>1.60006574467721E-2</v>
      </c>
    </row>
    <row r="2632" spans="9:37" x14ac:dyDescent="0.25">
      <c r="I2632" s="90"/>
      <c r="J2632" s="94">
        <f t="shared" si="2283"/>
        <v>0.6078948511601755</v>
      </c>
      <c r="K2632" s="94">
        <f t="shared" si="2278"/>
        <v>4.7647847660075765E-2</v>
      </c>
      <c r="L2632" s="94">
        <f t="shared" si="2284"/>
        <v>0.3444573011797486</v>
      </c>
      <c r="M2632" s="98"/>
      <c r="N2632" s="91"/>
      <c r="O2632" s="95">
        <f t="shared" si="2285"/>
        <v>0.36953615006705193</v>
      </c>
      <c r="P2632" s="95">
        <f t="shared" si="2279"/>
        <v>2.2703173866377878E-3</v>
      </c>
      <c r="Q2632" s="95">
        <f t="shared" si="2280"/>
        <v>0.11865083233603603</v>
      </c>
      <c r="R2632" s="90"/>
      <c r="S2632" s="90"/>
      <c r="T2632" s="93">
        <f t="shared" si="2286"/>
        <v>2000</v>
      </c>
      <c r="U2632" s="93">
        <f t="shared" si="2281"/>
        <v>1000</v>
      </c>
      <c r="V2632" s="93">
        <f t="shared" si="2282"/>
        <v>1</v>
      </c>
      <c r="W2632" s="90"/>
      <c r="X2632" s="95">
        <f t="shared" si="2287"/>
        <v>0.36953615006705193</v>
      </c>
      <c r="Y2632" s="96">
        <f t="shared" si="2288"/>
        <v>739.0723001341039</v>
      </c>
      <c r="Z2632" s="96">
        <f t="shared" si="2289"/>
        <v>369.53615006705195</v>
      </c>
      <c r="AA2632" s="96">
        <f t="shared" si="2290"/>
        <v>0.36953615006705193</v>
      </c>
      <c r="AB2632" s="90"/>
      <c r="AC2632" s="94">
        <f t="shared" si="2291"/>
        <v>2.2703173866377878E-3</v>
      </c>
      <c r="AD2632" s="97">
        <f t="shared" si="2292"/>
        <v>4.5406347732755759</v>
      </c>
      <c r="AE2632" s="97">
        <f t="shared" si="2293"/>
        <v>2.2703173866377879</v>
      </c>
      <c r="AF2632" s="97">
        <f t="shared" si="2294"/>
        <v>2.2703173866377878E-3</v>
      </c>
      <c r="AG2632" s="90"/>
      <c r="AH2632" s="95">
        <f t="shared" si="2295"/>
        <v>0.11865083233603603</v>
      </c>
      <c r="AI2632" s="95">
        <f t="shared" si="2296"/>
        <v>237.30166467207206</v>
      </c>
      <c r="AJ2632" s="95">
        <f t="shared" si="2297"/>
        <v>118.65083233603603</v>
      </c>
      <c r="AK2632" s="95">
        <f t="shared" si="2298"/>
        <v>0.11865083233603603</v>
      </c>
    </row>
    <row r="2633" spans="9:37" x14ac:dyDescent="0.25">
      <c r="I2633" s="90"/>
      <c r="J2633" s="94">
        <f t="shared" si="2283"/>
        <v>2.0238112794841837E-2</v>
      </c>
      <c r="K2633" s="94">
        <f t="shared" si="2278"/>
        <v>4.6422815005916001E-3</v>
      </c>
      <c r="L2633" s="94">
        <f t="shared" si="2284"/>
        <v>0.97511960570456657</v>
      </c>
      <c r="M2633" s="98"/>
      <c r="N2633" s="91"/>
      <c r="O2633" s="95">
        <f t="shared" si="2285"/>
        <v>4.0958120949674087E-4</v>
      </c>
      <c r="P2633" s="95">
        <f t="shared" si="2279"/>
        <v>2.1550777530734999E-5</v>
      </c>
      <c r="Q2633" s="95">
        <f t="shared" si="2280"/>
        <v>0.95085824542942943</v>
      </c>
      <c r="R2633" s="90"/>
      <c r="S2633" s="90"/>
      <c r="T2633" s="93">
        <f t="shared" si="2286"/>
        <v>500</v>
      </c>
      <c r="U2633" s="93">
        <f t="shared" si="2281"/>
        <v>2000</v>
      </c>
      <c r="V2633" s="93">
        <f t="shared" si="2282"/>
        <v>1</v>
      </c>
      <c r="W2633" s="90"/>
      <c r="X2633" s="95">
        <f t="shared" si="2287"/>
        <v>4.0958120949674087E-4</v>
      </c>
      <c r="Y2633" s="96">
        <f t="shared" si="2288"/>
        <v>0.20479060474837044</v>
      </c>
      <c r="Z2633" s="96">
        <f t="shared" si="2289"/>
        <v>0.81916241899348174</v>
      </c>
      <c r="AA2633" s="96">
        <f t="shared" si="2290"/>
        <v>4.0958120949674087E-4</v>
      </c>
      <c r="AB2633" s="90"/>
      <c r="AC2633" s="94">
        <f t="shared" si="2291"/>
        <v>2.1550777530734999E-5</v>
      </c>
      <c r="AD2633" s="97">
        <f t="shared" si="2292"/>
        <v>1.0775388765367499E-2</v>
      </c>
      <c r="AE2633" s="97">
        <f t="shared" si="2293"/>
        <v>4.3101555061469995E-2</v>
      </c>
      <c r="AF2633" s="97">
        <f t="shared" si="2294"/>
        <v>2.1550777530734999E-5</v>
      </c>
      <c r="AG2633" s="90"/>
      <c r="AH2633" s="95">
        <f t="shared" si="2295"/>
        <v>0.95085824542942943</v>
      </c>
      <c r="AI2633" s="95">
        <f t="shared" si="2296"/>
        <v>475.42912271471471</v>
      </c>
      <c r="AJ2633" s="95">
        <f t="shared" si="2297"/>
        <v>1901.7164908588588</v>
      </c>
      <c r="AK2633" s="95">
        <f t="shared" si="2298"/>
        <v>0.95085824542942943</v>
      </c>
    </row>
    <row r="2634" spans="9:37" x14ac:dyDescent="0.25">
      <c r="I2634" s="90"/>
      <c r="J2634" s="94">
        <f t="shared" si="2283"/>
        <v>2.221382874575592E-2</v>
      </c>
      <c r="K2634" s="94">
        <f t="shared" si="2278"/>
        <v>0.96888780104607763</v>
      </c>
      <c r="L2634" s="94">
        <f t="shared" si="2284"/>
        <v>8.8983702081664763E-3</v>
      </c>
      <c r="M2634" s="98"/>
      <c r="N2634" s="91"/>
      <c r="O2634" s="95">
        <f t="shared" si="2285"/>
        <v>4.9345418754577204E-4</v>
      </c>
      <c r="P2634" s="95">
        <f t="shared" si="2279"/>
        <v>0.93874357101590367</v>
      </c>
      <c r="Q2634" s="95">
        <f t="shared" si="2280"/>
        <v>7.9180992361584695E-5</v>
      </c>
      <c r="R2634" s="90"/>
      <c r="S2634" s="90"/>
      <c r="T2634" s="93">
        <f t="shared" si="2286"/>
        <v>8000</v>
      </c>
      <c r="U2634" s="93">
        <f t="shared" si="2281"/>
        <v>2000</v>
      </c>
      <c r="V2634" s="93">
        <f t="shared" si="2282"/>
        <v>1</v>
      </c>
      <c r="W2634" s="90"/>
      <c r="X2634" s="95">
        <f t="shared" si="2287"/>
        <v>4.9345418754577204E-4</v>
      </c>
      <c r="Y2634" s="96">
        <f t="shared" si="2288"/>
        <v>3.9476335003661762</v>
      </c>
      <c r="Z2634" s="96">
        <f t="shared" si="2289"/>
        <v>0.98690837509154405</v>
      </c>
      <c r="AA2634" s="96">
        <f t="shared" si="2290"/>
        <v>4.9345418754577204E-4</v>
      </c>
      <c r="AB2634" s="90"/>
      <c r="AC2634" s="94">
        <f t="shared" si="2291"/>
        <v>0.93874357101590367</v>
      </c>
      <c r="AD2634" s="97">
        <f t="shared" si="2292"/>
        <v>7509.948568127229</v>
      </c>
      <c r="AE2634" s="97">
        <f t="shared" si="2293"/>
        <v>1877.4871420318073</v>
      </c>
      <c r="AF2634" s="97">
        <f t="shared" si="2294"/>
        <v>0.93874357101590367</v>
      </c>
      <c r="AG2634" s="90"/>
      <c r="AH2634" s="95">
        <f t="shared" si="2295"/>
        <v>7.9180992361584695E-5</v>
      </c>
      <c r="AI2634" s="95">
        <f t="shared" si="2296"/>
        <v>0.63344793889267759</v>
      </c>
      <c r="AJ2634" s="95">
        <f t="shared" si="2297"/>
        <v>0.1583619847231694</v>
      </c>
      <c r="AK2634" s="95">
        <f t="shared" si="2298"/>
        <v>7.9180992361584695E-5</v>
      </c>
    </row>
    <row r="2635" spans="9:37" x14ac:dyDescent="0.25">
      <c r="I2635" s="90"/>
      <c r="J2635" s="94">
        <f t="shared" si="2283"/>
        <v>0.61240335631543086</v>
      </c>
      <c r="K2635" s="94">
        <f t="shared" si="2278"/>
        <v>0.10990182421199936</v>
      </c>
      <c r="L2635" s="94">
        <f t="shared" si="2284"/>
        <v>0.27769481947256974</v>
      </c>
      <c r="M2635" s="98"/>
      <c r="N2635" s="91"/>
      <c r="O2635" s="95">
        <f t="shared" si="2285"/>
        <v>0.37503787082640455</v>
      </c>
      <c r="P2635" s="95">
        <f t="shared" si="2279"/>
        <v>1.2078410965125208E-2</v>
      </c>
      <c r="Q2635" s="95">
        <f t="shared" si="2280"/>
        <v>7.7114412761903103E-2</v>
      </c>
      <c r="R2635" s="90"/>
      <c r="S2635" s="90"/>
      <c r="T2635" s="93">
        <f t="shared" si="2286"/>
        <v>3000</v>
      </c>
      <c r="U2635" s="93">
        <f t="shared" si="2281"/>
        <v>2000</v>
      </c>
      <c r="V2635" s="93">
        <f t="shared" si="2282"/>
        <v>2</v>
      </c>
      <c r="W2635" s="90"/>
      <c r="X2635" s="95">
        <f t="shared" si="2287"/>
        <v>0.37503787082640455</v>
      </c>
      <c r="Y2635" s="96">
        <f t="shared" si="2288"/>
        <v>1125.1136124792135</v>
      </c>
      <c r="Z2635" s="96">
        <f t="shared" si="2289"/>
        <v>750.07574165280914</v>
      </c>
      <c r="AA2635" s="96">
        <f t="shared" si="2290"/>
        <v>0.7500757416528091</v>
      </c>
      <c r="AB2635" s="90"/>
      <c r="AC2635" s="94">
        <f t="shared" si="2291"/>
        <v>1.2078410965125208E-2</v>
      </c>
      <c r="AD2635" s="97">
        <f t="shared" si="2292"/>
        <v>36.235232895375624</v>
      </c>
      <c r="AE2635" s="97">
        <f t="shared" si="2293"/>
        <v>24.156821930250416</v>
      </c>
      <c r="AF2635" s="97">
        <f t="shared" si="2294"/>
        <v>2.4156821930250417E-2</v>
      </c>
      <c r="AG2635" s="90"/>
      <c r="AH2635" s="95">
        <f t="shared" si="2295"/>
        <v>7.7114412761903103E-2</v>
      </c>
      <c r="AI2635" s="95">
        <f t="shared" si="2296"/>
        <v>231.3432382857093</v>
      </c>
      <c r="AJ2635" s="95">
        <f t="shared" si="2297"/>
        <v>154.22882552380619</v>
      </c>
      <c r="AK2635" s="95">
        <f t="shared" si="2298"/>
        <v>0.15422882552380621</v>
      </c>
    </row>
    <row r="2636" spans="9:37" x14ac:dyDescent="0.25">
      <c r="I2636" s="90"/>
      <c r="J2636" s="94">
        <f t="shared" si="2283"/>
        <v>2.5604546531784241E-2</v>
      </c>
      <c r="K2636" s="94">
        <f t="shared" si="2278"/>
        <v>0.96298991161768743</v>
      </c>
      <c r="L2636" s="94">
        <f t="shared" si="2284"/>
        <v>1.1405541850528377E-2</v>
      </c>
      <c r="M2636" s="98"/>
      <c r="N2636" s="91"/>
      <c r="O2636" s="95">
        <f t="shared" si="2285"/>
        <v>6.5559280309830442E-4</v>
      </c>
      <c r="P2636" s="95">
        <f t="shared" si="2279"/>
        <v>0.92734956987744144</v>
      </c>
      <c r="Q2636" s="95">
        <f t="shared" si="2280"/>
        <v>1.3008638490415427E-4</v>
      </c>
      <c r="R2636" s="90"/>
      <c r="S2636" s="90"/>
      <c r="T2636" s="93">
        <f t="shared" si="2286"/>
        <v>7000</v>
      </c>
      <c r="U2636" s="93">
        <f t="shared" si="2281"/>
        <v>3000</v>
      </c>
      <c r="V2636" s="93">
        <f t="shared" si="2282"/>
        <v>1</v>
      </c>
      <c r="W2636" s="90"/>
      <c r="X2636" s="95">
        <f t="shared" si="2287"/>
        <v>6.5559280309830442E-4</v>
      </c>
      <c r="Y2636" s="96">
        <f t="shared" si="2288"/>
        <v>4.5891496216881311</v>
      </c>
      <c r="Z2636" s="96">
        <f t="shared" si="2289"/>
        <v>1.9667784092949132</v>
      </c>
      <c r="AA2636" s="96">
        <f t="shared" si="2290"/>
        <v>6.5559280309830442E-4</v>
      </c>
      <c r="AB2636" s="90"/>
      <c r="AC2636" s="94">
        <f t="shared" si="2291"/>
        <v>0.92734956987744144</v>
      </c>
      <c r="AD2636" s="97">
        <f t="shared" si="2292"/>
        <v>6491.4469891420904</v>
      </c>
      <c r="AE2636" s="97">
        <f t="shared" si="2293"/>
        <v>2782.0487096323245</v>
      </c>
      <c r="AF2636" s="97">
        <f t="shared" si="2294"/>
        <v>0.92734956987744144</v>
      </c>
      <c r="AG2636" s="90"/>
      <c r="AH2636" s="95">
        <f t="shared" si="2295"/>
        <v>1.3008638490415427E-4</v>
      </c>
      <c r="AI2636" s="95">
        <f t="shared" si="2296"/>
        <v>0.91060469432907987</v>
      </c>
      <c r="AJ2636" s="95">
        <f t="shared" si="2297"/>
        <v>0.39025915471246281</v>
      </c>
      <c r="AK2636" s="95">
        <f t="shared" si="2298"/>
        <v>1.3008638490415427E-4</v>
      </c>
    </row>
    <row r="2637" spans="9:37" x14ac:dyDescent="0.25">
      <c r="I2637" s="90"/>
      <c r="J2637" s="94">
        <f t="shared" si="2283"/>
        <v>5.4303082534231252E-2</v>
      </c>
      <c r="K2637" s="94">
        <f t="shared" si="2278"/>
        <v>0.9264969382378303</v>
      </c>
      <c r="L2637" s="94">
        <f t="shared" si="2284"/>
        <v>1.9199979227938375E-2</v>
      </c>
      <c r="M2637" s="98"/>
      <c r="N2637" s="91"/>
      <c r="O2637" s="95">
        <f t="shared" si="2285"/>
        <v>2.9488247727195312E-3</v>
      </c>
      <c r="P2637" s="95">
        <f t="shared" si="2279"/>
        <v>0.85839657656407398</v>
      </c>
      <c r="Q2637" s="95">
        <f t="shared" si="2280"/>
        <v>3.6863920235326509E-4</v>
      </c>
      <c r="R2637" s="90"/>
      <c r="S2637" s="90"/>
      <c r="T2637" s="93">
        <f t="shared" si="2286"/>
        <v>7000</v>
      </c>
      <c r="U2637" s="93">
        <f t="shared" si="2281"/>
        <v>2000</v>
      </c>
      <c r="V2637" s="93">
        <f t="shared" si="2282"/>
        <v>1</v>
      </c>
      <c r="W2637" s="90"/>
      <c r="X2637" s="95">
        <f t="shared" si="2287"/>
        <v>2.9488247727195312E-3</v>
      </c>
      <c r="Y2637" s="96">
        <f t="shared" si="2288"/>
        <v>20.64177340903672</v>
      </c>
      <c r="Z2637" s="96">
        <f t="shared" si="2289"/>
        <v>5.8976495454390623</v>
      </c>
      <c r="AA2637" s="96">
        <f t="shared" si="2290"/>
        <v>2.9488247727195312E-3</v>
      </c>
      <c r="AB2637" s="90"/>
      <c r="AC2637" s="94">
        <f t="shared" si="2291"/>
        <v>0.85839657656407398</v>
      </c>
      <c r="AD2637" s="97">
        <f t="shared" si="2292"/>
        <v>6008.7760359485183</v>
      </c>
      <c r="AE2637" s="97">
        <f t="shared" si="2293"/>
        <v>1716.7931531281479</v>
      </c>
      <c r="AF2637" s="97">
        <f t="shared" si="2294"/>
        <v>0.85839657656407398</v>
      </c>
      <c r="AG2637" s="90"/>
      <c r="AH2637" s="95">
        <f t="shared" si="2295"/>
        <v>3.6863920235326509E-4</v>
      </c>
      <c r="AI2637" s="95">
        <f t="shared" si="2296"/>
        <v>2.5804744164728555</v>
      </c>
      <c r="AJ2637" s="95">
        <f t="shared" si="2297"/>
        <v>0.73727840470653017</v>
      </c>
      <c r="AK2637" s="95">
        <f t="shared" si="2298"/>
        <v>3.6863920235326509E-4</v>
      </c>
    </row>
    <row r="2638" spans="9:37" x14ac:dyDescent="0.25">
      <c r="I2638" s="90"/>
      <c r="J2638" s="94">
        <f t="shared" si="2283"/>
        <v>0.10101710182742028</v>
      </c>
      <c r="K2638" s="94">
        <f t="shared" si="2278"/>
        <v>0.85023055993036833</v>
      </c>
      <c r="L2638" s="94">
        <f t="shared" si="2284"/>
        <v>4.875233824221134E-2</v>
      </c>
      <c r="M2638" s="98"/>
      <c r="N2638" s="91"/>
      <c r="O2638" s="95">
        <f t="shared" si="2285"/>
        <v>1.0204454861611399E-2</v>
      </c>
      <c r="P2638" s="95">
        <f t="shared" si="2279"/>
        <v>0.72289200503950768</v>
      </c>
      <c r="Q2638" s="95">
        <f t="shared" si="2280"/>
        <v>2.3767904840829822E-3</v>
      </c>
      <c r="R2638" s="90"/>
      <c r="S2638" s="90"/>
      <c r="T2638" s="93">
        <f t="shared" si="2286"/>
        <v>10000</v>
      </c>
      <c r="U2638" s="93">
        <f t="shared" si="2281"/>
        <v>2000</v>
      </c>
      <c r="V2638" s="93">
        <f t="shared" si="2282"/>
        <v>1</v>
      </c>
      <c r="W2638" s="90"/>
      <c r="X2638" s="95">
        <f t="shared" si="2287"/>
        <v>1.0204454861611399E-2</v>
      </c>
      <c r="Y2638" s="96">
        <f t="shared" si="2288"/>
        <v>102.04454861611399</v>
      </c>
      <c r="Z2638" s="96">
        <f t="shared" si="2289"/>
        <v>20.408909723222799</v>
      </c>
      <c r="AA2638" s="96">
        <f t="shared" si="2290"/>
        <v>1.0204454861611399E-2</v>
      </c>
      <c r="AB2638" s="90"/>
      <c r="AC2638" s="94">
        <f t="shared" si="2291"/>
        <v>0.72289200503950768</v>
      </c>
      <c r="AD2638" s="97">
        <f t="shared" si="2292"/>
        <v>7228.9200503950769</v>
      </c>
      <c r="AE2638" s="97">
        <f t="shared" si="2293"/>
        <v>1445.7840100790154</v>
      </c>
      <c r="AF2638" s="97">
        <f t="shared" si="2294"/>
        <v>0.72289200503950768</v>
      </c>
      <c r="AG2638" s="90"/>
      <c r="AH2638" s="95">
        <f t="shared" si="2295"/>
        <v>2.3767904840829822E-3</v>
      </c>
      <c r="AI2638" s="95">
        <f t="shared" si="2296"/>
        <v>23.767904840829821</v>
      </c>
      <c r="AJ2638" s="95">
        <f>(AH2638*U2638)</f>
        <v>4.7535809681659646</v>
      </c>
      <c r="AK2638" s="95">
        <f t="shared" si="2298"/>
        <v>2.3767904840829822E-3</v>
      </c>
    </row>
    <row r="2639" spans="9:37" x14ac:dyDescent="0.25">
      <c r="I2639" s="90"/>
      <c r="J2639" s="98"/>
      <c r="K2639" s="90"/>
      <c r="L2639" s="90"/>
      <c r="M2639" s="90"/>
      <c r="N2639" s="112" t="s">
        <v>55</v>
      </c>
      <c r="O2639" s="105">
        <f>SUM(O2629:O2638)</f>
        <v>1.1933776727927174</v>
      </c>
      <c r="P2639" s="105">
        <f t="shared" ref="P2639:Q2639" si="2299">SUM(P2629:P2638)</f>
        <v>4.4250205340703195</v>
      </c>
      <c r="Q2639" s="105">
        <f t="shared" si="2299"/>
        <v>1.2302415223770022</v>
      </c>
      <c r="R2639" s="90"/>
      <c r="S2639" s="90"/>
      <c r="T2639" s="90"/>
      <c r="U2639" s="90"/>
      <c r="V2639" s="90"/>
      <c r="W2639" s="90"/>
      <c r="X2639" s="133" t="s">
        <v>55</v>
      </c>
      <c r="Y2639" s="104">
        <f>SUM(Y2629:Y2638)</f>
        <v>3991.7102035045782</v>
      </c>
      <c r="Z2639" s="104">
        <f t="shared" ref="Z2639" si="2300">SUM(Z2629:Z2638)</f>
        <v>2247.8399120279646</v>
      </c>
      <c r="AA2639" s="104">
        <f>SUM(AA2629:AA2638)</f>
        <v>1.5684155436191218</v>
      </c>
      <c r="AB2639" s="99"/>
      <c r="AC2639" s="133" t="s">
        <v>55</v>
      </c>
      <c r="AD2639" s="104">
        <f>SUM(AD2629:AD2638)</f>
        <v>34133.474763414044</v>
      </c>
      <c r="AE2639" s="104">
        <f t="shared" ref="AE2639:AF2639" si="2301">SUM(AE2629:AE2638)</f>
        <v>11996.681932635242</v>
      </c>
      <c r="AF2639" s="104">
        <f t="shared" si="2301"/>
        <v>4.4370989450354443</v>
      </c>
      <c r="AG2639" s="99"/>
      <c r="AH2639" s="133" t="s">
        <v>55</v>
      </c>
      <c r="AI2639" s="105">
        <f>SUM(AI2629:AI2638)</f>
        <v>1325.6199593529718</v>
      </c>
      <c r="AJ2639" s="105">
        <f t="shared" ref="AJ2639:AK2639" si="2302">SUM(AJ2629:AJ2638)</f>
        <v>2414.1247287417591</v>
      </c>
      <c r="AK2639" s="105">
        <f t="shared" si="2302"/>
        <v>1.3073559351389055</v>
      </c>
    </row>
    <row r="2643" spans="9:17" x14ac:dyDescent="0.25">
      <c r="I2643" s="113" t="s">
        <v>253</v>
      </c>
      <c r="J2643" s="107"/>
      <c r="K2643" s="107"/>
      <c r="L2643" s="107"/>
      <c r="M2643" s="107"/>
      <c r="N2643" s="107"/>
      <c r="O2643" s="107"/>
      <c r="P2643" s="107"/>
      <c r="Q2643" s="107"/>
    </row>
    <row r="2644" spans="9:17" x14ac:dyDescent="0.25">
      <c r="I2644" s="113" t="s">
        <v>313</v>
      </c>
      <c r="J2644" s="107"/>
      <c r="K2644" s="107"/>
      <c r="L2644" s="166" t="s">
        <v>69</v>
      </c>
      <c r="M2644" s="166"/>
      <c r="N2644" s="166"/>
      <c r="O2644" s="107"/>
      <c r="P2644" s="107"/>
      <c r="Q2644" s="107"/>
    </row>
    <row r="2645" spans="9:17" x14ac:dyDescent="0.25">
      <c r="I2645" s="107"/>
      <c r="J2645" s="107"/>
      <c r="K2645" s="107"/>
      <c r="L2645" s="107"/>
      <c r="M2645" s="107"/>
      <c r="N2645" s="107"/>
      <c r="O2645" s="107"/>
      <c r="P2645" s="107"/>
      <c r="Q2645" s="107"/>
    </row>
    <row r="2646" spans="9:17" x14ac:dyDescent="0.25">
      <c r="I2646" s="108"/>
      <c r="J2646" s="167" t="s">
        <v>68</v>
      </c>
      <c r="K2646" s="168"/>
      <c r="L2646" s="169"/>
      <c r="M2646" s="107"/>
      <c r="N2646" s="108"/>
      <c r="O2646" s="167" t="s">
        <v>72</v>
      </c>
      <c r="P2646" s="168"/>
      <c r="Q2646" s="169"/>
    </row>
    <row r="2647" spans="9:17" x14ac:dyDescent="0.25">
      <c r="I2647" s="108"/>
      <c r="J2647" s="108" t="s">
        <v>38</v>
      </c>
      <c r="K2647" s="108" t="s">
        <v>39</v>
      </c>
      <c r="L2647" s="108" t="s">
        <v>41</v>
      </c>
      <c r="M2647" s="107"/>
      <c r="N2647" s="170" t="s">
        <v>64</v>
      </c>
      <c r="O2647" s="170" t="s">
        <v>38</v>
      </c>
      <c r="P2647" s="170" t="s">
        <v>39</v>
      </c>
      <c r="Q2647" s="170" t="s">
        <v>41</v>
      </c>
    </row>
    <row r="2648" spans="9:17" x14ac:dyDescent="0.25">
      <c r="I2648" s="108" t="s">
        <v>64</v>
      </c>
      <c r="J2648" s="109">
        <f>(O2639)</f>
        <v>1.1933776727927174</v>
      </c>
      <c r="K2648" s="109">
        <f t="shared" ref="K2648" si="2303">(P2639)</f>
        <v>4.4250205340703195</v>
      </c>
      <c r="L2648" s="109">
        <f t="shared" ref="L2648" si="2304">(Q2639)</f>
        <v>1.2302415223770022</v>
      </c>
      <c r="M2648" s="107"/>
      <c r="N2648" s="171"/>
      <c r="O2648" s="171"/>
      <c r="P2648" s="171"/>
      <c r="Q2648" s="171"/>
    </row>
    <row r="2649" spans="9:17" x14ac:dyDescent="0.25">
      <c r="I2649" s="108" t="s">
        <v>65</v>
      </c>
      <c r="J2649" s="110">
        <f>(Y2639)</f>
        <v>3991.7102035045782</v>
      </c>
      <c r="K2649" s="110">
        <f>(AD2639)</f>
        <v>34133.474763414044</v>
      </c>
      <c r="L2649" s="110">
        <f>(AA2639)</f>
        <v>1.5684155436191218</v>
      </c>
      <c r="M2649" s="107"/>
      <c r="N2649" s="109">
        <f>(J2648)</f>
        <v>1.1933776727927174</v>
      </c>
      <c r="O2649" s="67">
        <f>(J2649/N2649)</f>
        <v>3344.8842679981281</v>
      </c>
      <c r="P2649" s="67">
        <f t="shared" ref="P2649" si="2305">(K2649/O2649)</f>
        <v>10.204680350224047</v>
      </c>
      <c r="Q2649" s="67">
        <f t="shared" ref="Q2649" si="2306">(L2649/P2649)</f>
        <v>0.15369570528337881</v>
      </c>
    </row>
    <row r="2650" spans="9:17" x14ac:dyDescent="0.25">
      <c r="I2650" s="108" t="s">
        <v>66</v>
      </c>
      <c r="J2650" s="110">
        <f>(Z2639)</f>
        <v>2247.8399120279646</v>
      </c>
      <c r="K2650" s="110">
        <f>(AE2639)</f>
        <v>11996.681932635242</v>
      </c>
      <c r="L2650" s="109">
        <f>(AJ2639)</f>
        <v>2414.1247287417591</v>
      </c>
      <c r="M2650" s="107"/>
      <c r="N2650" s="109">
        <f>(K2648)</f>
        <v>4.4250205340703195</v>
      </c>
      <c r="O2650" s="67">
        <f>(K2649/N2650)</f>
        <v>7713.7438121708874</v>
      </c>
      <c r="P2650" s="68">
        <f>(K2650/N2650)</f>
        <v>2711.1019802658839</v>
      </c>
      <c r="Q2650" s="68">
        <f>(K2651/N2650)</f>
        <v>1.0027295717324083</v>
      </c>
    </row>
    <row r="2651" spans="9:17" x14ac:dyDescent="0.25">
      <c r="I2651" s="108" t="s">
        <v>67</v>
      </c>
      <c r="J2651" s="110">
        <f>(AA2639)</f>
        <v>1.5684155436191218</v>
      </c>
      <c r="K2651" s="110">
        <f>(AF2639)</f>
        <v>4.4370989450354443</v>
      </c>
      <c r="L2651" s="109">
        <f>(AK2639)</f>
        <v>1.3073559351389055</v>
      </c>
      <c r="M2651" s="107"/>
      <c r="N2651" s="109">
        <f>(L2648)</f>
        <v>1.2302415223770022</v>
      </c>
      <c r="O2651" s="67">
        <f>(L2649/N2651)</f>
        <v>1.2748842524748467</v>
      </c>
      <c r="P2651" s="68">
        <f>(L2650/N2651)</f>
        <v>1962.3177114663838</v>
      </c>
      <c r="Q2651" s="68">
        <f>(L2651/N2651)</f>
        <v>1.062682336239885</v>
      </c>
    </row>
    <row r="2652" spans="9:17" x14ac:dyDescent="0.25">
      <c r="I2652" s="111"/>
      <c r="J2652" s="111"/>
      <c r="K2652" s="111"/>
      <c r="L2652" s="111"/>
      <c r="M2652" s="107"/>
      <c r="N2652" s="107"/>
      <c r="O2652" s="107"/>
      <c r="P2652" s="107"/>
      <c r="Q2652" s="107"/>
    </row>
    <row r="2656" spans="9:17" x14ac:dyDescent="0.25">
      <c r="I2656" s="114" t="s">
        <v>254</v>
      </c>
    </row>
    <row r="2657" spans="9:32" x14ac:dyDescent="0.25">
      <c r="I2657" s="114" t="s">
        <v>313</v>
      </c>
      <c r="J2657" s="152" t="s">
        <v>47</v>
      </c>
      <c r="K2657" s="153"/>
      <c r="L2657" s="154"/>
      <c r="M2657" s="43"/>
      <c r="N2657" s="43"/>
      <c r="O2657" s="152" t="s">
        <v>72</v>
      </c>
      <c r="P2657" s="153"/>
      <c r="Q2657" s="154"/>
      <c r="R2657" s="43"/>
      <c r="S2657" s="43"/>
      <c r="T2657" s="152" t="s">
        <v>73</v>
      </c>
      <c r="U2657" s="153"/>
      <c r="V2657" s="154"/>
      <c r="W2657" s="43"/>
      <c r="X2657" s="43"/>
      <c r="Y2657" s="152" t="s">
        <v>74</v>
      </c>
      <c r="Z2657" s="153"/>
      <c r="AA2657" s="154"/>
      <c r="AB2657" s="55"/>
      <c r="AC2657" s="43"/>
      <c r="AD2657" s="152" t="s">
        <v>80</v>
      </c>
      <c r="AE2657" s="154"/>
      <c r="AF2657" s="59"/>
    </row>
    <row r="2658" spans="9:32" ht="15.75" thickBot="1" x14ac:dyDescent="0.3">
      <c r="I2658" s="43"/>
      <c r="J2658" s="44" t="s">
        <v>48</v>
      </c>
      <c r="K2658" s="44" t="s">
        <v>49</v>
      </c>
      <c r="L2658" s="44" t="s">
        <v>50</v>
      </c>
      <c r="M2658" s="43"/>
      <c r="N2658" s="43"/>
      <c r="O2658" s="43"/>
      <c r="P2658" s="43"/>
      <c r="Q2658" s="43"/>
      <c r="R2658" s="43"/>
      <c r="S2658" s="43"/>
      <c r="T2658" s="44" t="s">
        <v>38</v>
      </c>
      <c r="U2658" s="44" t="s">
        <v>39</v>
      </c>
      <c r="V2658" s="44" t="s">
        <v>41</v>
      </c>
      <c r="W2658" s="43"/>
      <c r="X2658" s="43"/>
      <c r="Y2658" s="134" t="s">
        <v>75</v>
      </c>
      <c r="Z2658" s="134" t="s">
        <v>76</v>
      </c>
      <c r="AA2658" s="134" t="s">
        <v>77</v>
      </c>
      <c r="AB2658" s="61" t="s">
        <v>55</v>
      </c>
      <c r="AC2658" s="43"/>
      <c r="AD2658" s="134" t="s">
        <v>309</v>
      </c>
      <c r="AE2658" s="148">
        <f>(AE2587)</f>
        <v>94283981.948907971</v>
      </c>
      <c r="AF2658" s="42"/>
    </row>
    <row r="2659" spans="9:32" ht="16.5" thickTop="1" thickBot="1" x14ac:dyDescent="0.3">
      <c r="I2659" s="43"/>
      <c r="J2659" s="100">
        <f>(J2537)</f>
        <v>8000</v>
      </c>
      <c r="K2659" s="100">
        <f t="shared" ref="K2659:L2659" si="2307">(K2537)</f>
        <v>5000</v>
      </c>
      <c r="L2659" s="100">
        <f t="shared" si="2307"/>
        <v>1</v>
      </c>
      <c r="M2659" s="43"/>
      <c r="N2659" s="134" t="s">
        <v>75</v>
      </c>
      <c r="O2659" s="101">
        <f>(O2649)</f>
        <v>3344.8842679981281</v>
      </c>
      <c r="P2659" s="101">
        <f t="shared" ref="P2659:Q2659" si="2308">(P2649)</f>
        <v>10.204680350224047</v>
      </c>
      <c r="Q2659" s="101">
        <f t="shared" si="2308"/>
        <v>0.15369570528337881</v>
      </c>
      <c r="R2659" s="43"/>
      <c r="S2659" s="43"/>
      <c r="T2659" s="62">
        <f>(O2629)</f>
        <v>9.2671330869743048E-3</v>
      </c>
      <c r="U2659" s="62">
        <f t="shared" ref="U2659:U2668" si="2309">(P2629)</f>
        <v>0.70980257108783618</v>
      </c>
      <c r="V2659" s="62">
        <f t="shared" ref="V2659:V2668" si="2310">(Q2629)</f>
        <v>3.7498762998628725E-3</v>
      </c>
      <c r="W2659" s="43"/>
      <c r="X2659" s="43"/>
      <c r="Y2659" s="74">
        <f>((J2659 - O2659)^2 + (K2659 - P2659)^2 + (L2659 - Q2659)^2) * T2659</f>
        <v>431553.34121522505</v>
      </c>
      <c r="Z2659" s="74">
        <f>((J2659 -O2660)^2 + (K2659 - P2660)^2 + (L2659 - Q2660)^2) * U2659</f>
        <v>3776857.1737727276</v>
      </c>
      <c r="AA2659" s="75">
        <f>((J2659 -O2661)^2 + (K2659 - P2661)^2 + (L2659 - Q2661)^2) * V2659</f>
        <v>274517.63364690577</v>
      </c>
      <c r="AB2659" s="76">
        <f>SUM(Y2659:AA2659)</f>
        <v>4482928.1486348584</v>
      </c>
      <c r="AC2659" s="43"/>
      <c r="AD2659" s="134" t="s">
        <v>311</v>
      </c>
      <c r="AE2659" s="147">
        <f>(AB2669)</f>
        <v>94283982.209427297</v>
      </c>
      <c r="AF2659" s="42"/>
    </row>
    <row r="2660" spans="9:32" ht="16.5" thickTop="1" thickBot="1" x14ac:dyDescent="0.3">
      <c r="I2660" s="43"/>
      <c r="J2660" s="100">
        <f t="shared" ref="J2660:L2660" si="2311">(J2538)</f>
        <v>4000</v>
      </c>
      <c r="K2660" s="100">
        <f t="shared" si="2311"/>
        <v>3000</v>
      </c>
      <c r="L2660" s="100">
        <f t="shared" si="2311"/>
        <v>1</v>
      </c>
      <c r="M2660" s="43"/>
      <c r="N2660" s="134" t="s">
        <v>76</v>
      </c>
      <c r="O2660" s="101">
        <f t="shared" ref="O2660:P2660" si="2312">(O2650)</f>
        <v>7713.7438121708874</v>
      </c>
      <c r="P2660" s="101">
        <f t="shared" si="2312"/>
        <v>2711.1019802658839</v>
      </c>
      <c r="Q2660" s="101">
        <f>(Q2650)</f>
        <v>1.0027295717324083</v>
      </c>
      <c r="R2660" s="43"/>
      <c r="S2660" s="43"/>
      <c r="T2660" s="62">
        <f t="shared" ref="T2660:T2668" si="2313">(O2630)</f>
        <v>0.20216372444556049</v>
      </c>
      <c r="U2660" s="62">
        <f t="shared" si="2309"/>
        <v>9.2153898740291937E-2</v>
      </c>
      <c r="V2660" s="62">
        <f t="shared" si="2310"/>
        <v>6.0912801039296978E-2</v>
      </c>
      <c r="W2660" s="43"/>
      <c r="X2660" s="43"/>
      <c r="Y2660" s="74">
        <f>((J2660-O2659)^2 + (K2660-P2659)^2 + (L2660-Q2659)^2) * T2660</f>
        <v>1893880.5645208745</v>
      </c>
      <c r="Z2660" s="74">
        <f>((J2660 -O2660)^2 + (K2660 - P2660)^2 + (L2660 - Q2660)^2) * U2660</f>
        <v>1278668.0751606168</v>
      </c>
      <c r="AA2660" s="75">
        <f>((J2660 -O2661)^2 + (K2660 - P2661)^2 + (L2660 - Q2661)^2) * V2660</f>
        <v>1039573.6236609559</v>
      </c>
      <c r="AB2660" s="76">
        <f t="shared" ref="AB2660:AB2668" si="2314">SUM(Y2660:AA2660)</f>
        <v>4212122.2633424466</v>
      </c>
      <c r="AC2660" s="43"/>
      <c r="AD2660" s="134" t="s">
        <v>312</v>
      </c>
      <c r="AE2660" s="124">
        <f>(AE2658-AE2659)</f>
        <v>-0.26051932573318481</v>
      </c>
      <c r="AF2660" s="42"/>
    </row>
    <row r="2661" spans="9:32" ht="16.5" thickTop="1" thickBot="1" x14ac:dyDescent="0.3">
      <c r="I2661" s="43"/>
      <c r="J2661" s="100">
        <f t="shared" ref="J2661:L2661" si="2315">(J2539)</f>
        <v>5000</v>
      </c>
      <c r="K2661" s="100">
        <f t="shared" si="2315"/>
        <v>2000</v>
      </c>
      <c r="L2661" s="100">
        <f t="shared" si="2315"/>
        <v>1</v>
      </c>
      <c r="M2661" s="43"/>
      <c r="N2661" s="134" t="s">
        <v>77</v>
      </c>
      <c r="O2661" s="101">
        <f t="shared" ref="O2661:Q2661" si="2316">(O2651)</f>
        <v>1.2748842524748467</v>
      </c>
      <c r="P2661" s="101">
        <f t="shared" si="2316"/>
        <v>1962.3177114663838</v>
      </c>
      <c r="Q2661" s="101">
        <f t="shared" si="2316"/>
        <v>1.062682336239885</v>
      </c>
      <c r="R2661" s="43"/>
      <c r="S2661" s="43"/>
      <c r="T2661" s="62">
        <f t="shared" si="2313"/>
        <v>0.22266088653225435</v>
      </c>
      <c r="U2661" s="62">
        <f t="shared" si="2309"/>
        <v>0.16131206261597103</v>
      </c>
      <c r="V2661" s="62">
        <f t="shared" si="2310"/>
        <v>1.60006574467721E-2</v>
      </c>
      <c r="W2661" s="43"/>
      <c r="X2661" s="43"/>
      <c r="Y2661" s="74">
        <f>((J2661 - O2659)^2 + (K2661 - P2659)^2 + (L2661 -Q2659)^2) * T2661</f>
        <v>1491537.1928880427</v>
      </c>
      <c r="Z2661" s="74">
        <f>((J2661 -O2660)^2 + (K2661 - P2660)^2 + (L2661 - Q2660)^2) * U2661</f>
        <v>1269537.4673166031</v>
      </c>
      <c r="AA2661" s="75">
        <f>((J2661 -O2661)^2 + (K2661 - P2661)^2 + (L2661 - Q2661)^2) * V2661</f>
        <v>399835.19258788601</v>
      </c>
      <c r="AB2661" s="76">
        <f t="shared" si="2314"/>
        <v>3160909.8527925317</v>
      </c>
      <c r="AC2661" s="43"/>
      <c r="AD2661" s="43"/>
      <c r="AE2661" s="43"/>
      <c r="AF2661" s="43"/>
    </row>
    <row r="2662" spans="9:32" ht="16.5" thickTop="1" thickBot="1" x14ac:dyDescent="0.3">
      <c r="I2662" s="43"/>
      <c r="J2662" s="100">
        <f t="shared" ref="J2662:L2662" si="2317">(J2540)</f>
        <v>2000</v>
      </c>
      <c r="K2662" s="100">
        <f t="shared" si="2317"/>
        <v>1000</v>
      </c>
      <c r="L2662" s="100">
        <f t="shared" si="2317"/>
        <v>1</v>
      </c>
      <c r="M2662" s="43"/>
      <c r="N2662" s="43"/>
      <c r="O2662" s="55"/>
      <c r="P2662" s="55"/>
      <c r="Q2662" s="55"/>
      <c r="R2662" s="43"/>
      <c r="S2662" s="43"/>
      <c r="T2662" s="62">
        <f t="shared" si="2313"/>
        <v>0.36953615006705193</v>
      </c>
      <c r="U2662" s="62">
        <f t="shared" si="2309"/>
        <v>2.2703173866377878E-3</v>
      </c>
      <c r="V2662" s="62">
        <f t="shared" si="2310"/>
        <v>0.11865083233603603</v>
      </c>
      <c r="W2662" s="43"/>
      <c r="X2662" s="43"/>
      <c r="Y2662" s="74">
        <f>((J2662-O2659)^2 + (K2662-P2659)^2 + (L2662-Q2659)^2) * T2662</f>
        <v>1030417.9951623041</v>
      </c>
      <c r="Z2662" s="74">
        <f>((J2662 -O2660)^2 + (K2662 - P2660)^2 + (L2662 - Q2660)^2) * U2662</f>
        <v>80765.946973847604</v>
      </c>
      <c r="AA2662" s="75">
        <f>((J2662 -O2661)^2 + (K2662 - P2661)^2 + (L2662 - Q2661)^2) * V2662</f>
        <v>583875.69971177704</v>
      </c>
      <c r="AB2662" s="76">
        <f t="shared" si="2314"/>
        <v>1695059.6418479288</v>
      </c>
      <c r="AC2662" s="43"/>
      <c r="AD2662" s="43"/>
      <c r="AE2662" s="43"/>
      <c r="AF2662" s="43"/>
    </row>
    <row r="2663" spans="9:32" ht="16.5" thickTop="1" thickBot="1" x14ac:dyDescent="0.3">
      <c r="I2663" s="43"/>
      <c r="J2663" s="100">
        <f t="shared" ref="J2663:L2663" si="2318">(J2541)</f>
        <v>500</v>
      </c>
      <c r="K2663" s="100">
        <f t="shared" si="2318"/>
        <v>2000</v>
      </c>
      <c r="L2663" s="100">
        <f t="shared" si="2318"/>
        <v>1</v>
      </c>
      <c r="M2663" s="43"/>
      <c r="N2663" s="43"/>
      <c r="O2663" s="55"/>
      <c r="P2663" s="55"/>
      <c r="Q2663" s="55"/>
      <c r="R2663" s="43"/>
      <c r="S2663" s="43"/>
      <c r="T2663" s="62">
        <f t="shared" si="2313"/>
        <v>4.0958120949674087E-4</v>
      </c>
      <c r="U2663" s="62">
        <f t="shared" si="2309"/>
        <v>2.1550777530734999E-5</v>
      </c>
      <c r="V2663" s="62">
        <f t="shared" si="2310"/>
        <v>0.95085824542942943</v>
      </c>
      <c r="W2663" s="43"/>
      <c r="X2663" s="43"/>
      <c r="Y2663" s="74">
        <f>((J2663 - O2659)^2 + (K2663 -P2659)^2 + (L2663 - Q2659)^2) * T2663</f>
        <v>4936.5400412801337</v>
      </c>
      <c r="Z2663" s="74">
        <f>((J2663 -O2660)^2 + (K2663 - P2660)^2 + (L2663 - Q2660)^2) * U2663</f>
        <v>1132.3590076841065</v>
      </c>
      <c r="AA2663" s="75">
        <f>((J2663 -O2661)^2 + (K2663 - P2661)^2 + (L2663 - Q2661)^AA3195) * V2663</f>
        <v>237854.9992659158</v>
      </c>
      <c r="AB2663" s="76">
        <f t="shared" si="2314"/>
        <v>243923.89831488003</v>
      </c>
      <c r="AC2663" s="43"/>
      <c r="AD2663" s="152" t="s">
        <v>84</v>
      </c>
      <c r="AE2663" s="153"/>
      <c r="AF2663" s="154"/>
    </row>
    <row r="2664" spans="9:32" ht="16.5" thickTop="1" thickBot="1" x14ac:dyDescent="0.3">
      <c r="I2664" s="43"/>
      <c r="J2664" s="100">
        <f t="shared" ref="J2664:L2664" si="2319">(J2542)</f>
        <v>8000</v>
      </c>
      <c r="K2664" s="100">
        <f t="shared" si="2319"/>
        <v>2000</v>
      </c>
      <c r="L2664" s="100">
        <f t="shared" si="2319"/>
        <v>1</v>
      </c>
      <c r="M2664" s="43"/>
      <c r="N2664" s="43"/>
      <c r="O2664" s="55"/>
      <c r="P2664" s="55"/>
      <c r="Q2664" s="55"/>
      <c r="R2664" s="43"/>
      <c r="S2664" s="43"/>
      <c r="T2664" s="62">
        <f t="shared" si="2313"/>
        <v>4.9345418754577204E-4</v>
      </c>
      <c r="U2664" s="62">
        <f t="shared" si="2309"/>
        <v>0.93874357101590367</v>
      </c>
      <c r="V2664" s="62">
        <f t="shared" si="2310"/>
        <v>7.9180992361584695E-5</v>
      </c>
      <c r="W2664" s="43"/>
      <c r="X2664" s="43"/>
      <c r="Y2664" s="74">
        <f>((J2664-O2659)^2 + (K2664-P2659)^2 + (L2664-Q2659)^2) * T2664</f>
        <v>12646.929133182388</v>
      </c>
      <c r="Z2664" s="74">
        <f>((J2664 -O2660)^2 + (K2664 - P2660)^2 + (L2664 - Q2660)^2) * U2664</f>
        <v>551613.82501519402</v>
      </c>
      <c r="AA2664" s="75">
        <f>((J2664 -O2661)^2 + (K2664 - P2661)^2 + (L2664 - Q2661)^2) * V2664</f>
        <v>5066.0809279792911</v>
      </c>
      <c r="AB2664" s="76">
        <f t="shared" si="2314"/>
        <v>569326.83507635572</v>
      </c>
      <c r="AC2664" s="43"/>
      <c r="AD2664" s="152" t="s">
        <v>85</v>
      </c>
      <c r="AE2664" s="153"/>
      <c r="AF2664" s="154"/>
    </row>
    <row r="2665" spans="9:32" ht="16.5" thickTop="1" thickBot="1" x14ac:dyDescent="0.3">
      <c r="I2665" s="43"/>
      <c r="J2665" s="100">
        <f t="shared" ref="J2665:L2665" si="2320">(J2543)</f>
        <v>3000</v>
      </c>
      <c r="K2665" s="100">
        <f t="shared" si="2320"/>
        <v>2000</v>
      </c>
      <c r="L2665" s="100">
        <f t="shared" si="2320"/>
        <v>2</v>
      </c>
      <c r="M2665" s="43"/>
      <c r="N2665" s="43"/>
      <c r="O2665" s="55"/>
      <c r="P2665" s="55"/>
      <c r="Q2665" s="55"/>
      <c r="R2665" s="43"/>
      <c r="S2665" s="43"/>
      <c r="T2665" s="62">
        <f t="shared" si="2313"/>
        <v>0.37503787082640455</v>
      </c>
      <c r="U2665" s="62">
        <f t="shared" si="2309"/>
        <v>1.2078410965125208E-2</v>
      </c>
      <c r="V2665" s="62">
        <f t="shared" si="2310"/>
        <v>7.7114412761903103E-2</v>
      </c>
      <c r="W2665" s="43"/>
      <c r="X2665" s="43"/>
      <c r="Y2665" s="74">
        <f>((J2665 - O2659)^2 + (K2665 - P2659)^2 + (L2665 - Q2659)^2) * T2665</f>
        <v>1529492.1890607565</v>
      </c>
      <c r="Z2665" s="74">
        <f>((J2665 -O2660)^2 + (K2665 - P2660)^2 + (L2665 - Q2660)^2) * U2665</f>
        <v>274482.4658983993</v>
      </c>
      <c r="AA2665" s="75">
        <f>((J2665 -O2661)^2 + (K2665 - P2661)^2 + (L2665 - Q2661)^2) * V2665</f>
        <v>693549.53522653086</v>
      </c>
      <c r="AB2665" s="76">
        <f t="shared" si="2314"/>
        <v>2497524.1901856866</v>
      </c>
      <c r="AC2665" s="43"/>
      <c r="AD2665" s="43"/>
      <c r="AE2665" s="43"/>
      <c r="AF2665" s="43"/>
    </row>
    <row r="2666" spans="9:32" ht="16.5" thickTop="1" thickBot="1" x14ac:dyDescent="0.3">
      <c r="I2666" s="43"/>
      <c r="J2666" s="100">
        <f t="shared" ref="J2666:L2666" si="2321">(J2544)</f>
        <v>7000</v>
      </c>
      <c r="K2666" s="100">
        <f t="shared" si="2321"/>
        <v>3000</v>
      </c>
      <c r="L2666" s="100">
        <f t="shared" si="2321"/>
        <v>1</v>
      </c>
      <c r="M2666" s="43"/>
      <c r="N2666" s="43"/>
      <c r="O2666" s="55"/>
      <c r="P2666" s="55"/>
      <c r="Q2666" s="55"/>
      <c r="R2666" s="43"/>
      <c r="S2666" s="43"/>
      <c r="T2666" s="62">
        <f t="shared" si="2313"/>
        <v>6.5559280309830442E-4</v>
      </c>
      <c r="U2666" s="62">
        <f t="shared" si="2309"/>
        <v>0.92734956987744144</v>
      </c>
      <c r="V2666" s="62">
        <f t="shared" si="2310"/>
        <v>1.3008638490415427E-4</v>
      </c>
      <c r="W2666" s="43"/>
      <c r="X2666" s="43"/>
      <c r="Y2666" s="74">
        <f>((J2666-O2659)^2 + (K2666-P2659)^2 + (L2666-Q2659)^2) * T2666</f>
        <v>14618.898565267289</v>
      </c>
      <c r="Z2666" s="74">
        <f>((J2666 -O2660)^2 + (K2666 - P2660)^2 + (L2666 - Q2660)^2) * U2666</f>
        <v>549818.41496145725</v>
      </c>
      <c r="AA2666" s="75">
        <f>((J2666 -O2661)^2 + (K2666 - P2661)^2 + (L2666 - Q2661)^2) * V2666</f>
        <v>6511.9862481582177</v>
      </c>
      <c r="AB2666" s="76">
        <f t="shared" si="2314"/>
        <v>570949.29977488285</v>
      </c>
      <c r="AC2666" s="43"/>
      <c r="AD2666" s="43"/>
      <c r="AE2666" s="43"/>
      <c r="AF2666" s="43"/>
    </row>
    <row r="2667" spans="9:32" ht="16.5" thickTop="1" thickBot="1" x14ac:dyDescent="0.3">
      <c r="I2667" s="43"/>
      <c r="J2667" s="100">
        <f t="shared" ref="J2667:L2667" si="2322">(J2545)</f>
        <v>7000</v>
      </c>
      <c r="K2667" s="100">
        <f t="shared" si="2322"/>
        <v>2000</v>
      </c>
      <c r="L2667" s="100">
        <f t="shared" si="2322"/>
        <v>1</v>
      </c>
      <c r="M2667" s="43"/>
      <c r="N2667" s="43"/>
      <c r="O2667" s="55"/>
      <c r="P2667" s="55"/>
      <c r="Q2667" s="55"/>
      <c r="R2667" s="43"/>
      <c r="S2667" s="43"/>
      <c r="T2667" s="62">
        <f t="shared" si="2313"/>
        <v>2.9488247727195312E-3</v>
      </c>
      <c r="U2667" s="62">
        <f t="shared" si="2309"/>
        <v>0.85839657656407398</v>
      </c>
      <c r="V2667" s="62">
        <f t="shared" si="2310"/>
        <v>3.6863920235326509E-4</v>
      </c>
      <c r="W2667" s="43"/>
      <c r="X2667" s="43"/>
      <c r="Y2667" s="74">
        <f>((J2667 - O2659)^2 + (K2667 - P2659)^2 + (L2667 - Q2659)^2) * T2667</f>
        <v>51071.159630792012</v>
      </c>
      <c r="Z2667" s="74">
        <f>((J2667 -O2660)^2 + (K2667 - P2660)^2 + (L2667 - Q2660)^2) * U2667</f>
        <v>871355.15082545625</v>
      </c>
      <c r="AA2667" s="75">
        <f>((J2667 -O2661)^2 + (K2667 - P2661)^2 + (L2667 - Q2661)^2) * V2667</f>
        <v>18057.265354554085</v>
      </c>
      <c r="AB2667" s="76">
        <f t="shared" si="2314"/>
        <v>940483.57581080229</v>
      </c>
      <c r="AC2667" s="43"/>
      <c r="AD2667" s="155" t="s">
        <v>86</v>
      </c>
      <c r="AE2667" s="155"/>
      <c r="AF2667" s="43"/>
    </row>
    <row r="2668" spans="9:32" ht="16.5" thickTop="1" thickBot="1" x14ac:dyDescent="0.3">
      <c r="I2668" s="43"/>
      <c r="J2668" s="100">
        <f t="shared" ref="J2668:L2668" si="2323">(J2546)</f>
        <v>10000</v>
      </c>
      <c r="K2668" s="100">
        <f t="shared" si="2323"/>
        <v>2000</v>
      </c>
      <c r="L2668" s="100">
        <f t="shared" si="2323"/>
        <v>1</v>
      </c>
      <c r="M2668" s="43"/>
      <c r="N2668" s="43"/>
      <c r="O2668" s="55"/>
      <c r="P2668" s="55"/>
      <c r="Q2668" s="55"/>
      <c r="R2668" s="43"/>
      <c r="S2668" s="43"/>
      <c r="T2668" s="62">
        <f t="shared" si="2313"/>
        <v>1.0204454861611399E-2</v>
      </c>
      <c r="U2668" s="62">
        <f t="shared" si="2309"/>
        <v>0.72289200503950768</v>
      </c>
      <c r="V2668" s="62">
        <f t="shared" si="2310"/>
        <v>2.3767904840829822E-3</v>
      </c>
      <c r="W2668" s="43"/>
      <c r="X2668" s="43"/>
      <c r="Y2668" s="74">
        <f>((J2668-O2659)^2 + (K2668-P2659)^2 + (L2668-Q2659)^2) * T2668</f>
        <v>492363.43208539963</v>
      </c>
      <c r="Z2668" s="74">
        <f t="shared" ref="Z2668" si="2324">((J2668 -O2669)^2 + (K2668 - P2669)^2 + (L2668 - Q2669)^2) * U2668</f>
        <v>75180769.247000799</v>
      </c>
      <c r="AA2668" s="75">
        <f>((J2668 -O2661)^2 + (K2668 - P2661)^2 + (L2668 - Q2661)^2) * V2668</f>
        <v>237621.82456073439</v>
      </c>
      <c r="AB2668" s="76">
        <f t="shared" si="2314"/>
        <v>75910754.503646925</v>
      </c>
      <c r="AC2668" s="43"/>
      <c r="AD2668" s="155"/>
      <c r="AE2668" s="155"/>
      <c r="AF2668" s="43"/>
    </row>
    <row r="2669" spans="9:32" ht="16.5" thickTop="1" thickBot="1" x14ac:dyDescent="0.3">
      <c r="I2669" s="43"/>
      <c r="J2669" s="43"/>
      <c r="K2669" s="43"/>
      <c r="L2669" s="43"/>
      <c r="M2669" s="43"/>
      <c r="N2669" s="43"/>
      <c r="O2669" s="43"/>
      <c r="P2669" s="43"/>
      <c r="Q2669" s="43"/>
      <c r="R2669" s="43"/>
      <c r="S2669" s="43"/>
      <c r="T2669" s="43"/>
      <c r="U2669" s="43"/>
      <c r="V2669" s="43"/>
      <c r="W2669" s="43"/>
      <c r="X2669" s="43"/>
      <c r="Y2669" s="43"/>
      <c r="Z2669" s="43"/>
      <c r="AA2669" s="72" t="s">
        <v>55</v>
      </c>
      <c r="AB2669" s="73">
        <f>SUM(AB2659:AB2668)</f>
        <v>94283982.209427297</v>
      </c>
      <c r="AC2669" s="43"/>
      <c r="AD2669" s="155"/>
      <c r="AE2669" s="155"/>
      <c r="AF2669" s="43"/>
    </row>
    <row r="2670" spans="9:32" ht="15.75" thickTop="1" x14ac:dyDescent="0.25">
      <c r="I2670" s="43"/>
      <c r="J2670" s="43"/>
      <c r="K2670" s="43"/>
      <c r="L2670" s="43"/>
      <c r="M2670" s="156" t="s">
        <v>78</v>
      </c>
      <c r="N2670" s="157"/>
      <c r="O2670" s="157"/>
      <c r="P2670" s="157"/>
      <c r="Q2670" s="157"/>
      <c r="R2670" s="157"/>
      <c r="S2670" s="157"/>
      <c r="T2670" s="158"/>
      <c r="U2670" s="43"/>
      <c r="V2670" s="43"/>
      <c r="W2670" s="43"/>
      <c r="X2670" s="43"/>
      <c r="Y2670" s="43"/>
      <c r="Z2670" s="43"/>
      <c r="AA2670" s="43"/>
      <c r="AB2670" s="43"/>
      <c r="AC2670" s="43"/>
      <c r="AD2670" s="162" t="s">
        <v>87</v>
      </c>
      <c r="AE2670" s="162"/>
      <c r="AF2670" s="43"/>
    </row>
    <row r="2671" spans="9:32" ht="15.75" thickBot="1" x14ac:dyDescent="0.3">
      <c r="I2671" s="43"/>
      <c r="J2671" s="43"/>
      <c r="K2671" s="43"/>
      <c r="L2671" s="43"/>
      <c r="M2671" s="159"/>
      <c r="N2671" s="160"/>
      <c r="O2671" s="160"/>
      <c r="P2671" s="160"/>
      <c r="Q2671" s="160"/>
      <c r="R2671" s="160"/>
      <c r="S2671" s="160"/>
      <c r="T2671" s="161"/>
      <c r="U2671" s="43"/>
      <c r="V2671" s="43"/>
      <c r="W2671" s="43"/>
      <c r="X2671" s="43"/>
      <c r="Y2671" s="43"/>
      <c r="Z2671" s="43"/>
      <c r="AA2671" s="43"/>
      <c r="AB2671" s="43"/>
      <c r="AC2671" s="43"/>
      <c r="AD2671" s="155" t="s">
        <v>88</v>
      </c>
      <c r="AE2671" s="155"/>
      <c r="AF2671" s="43"/>
    </row>
    <row r="2672" spans="9:32" ht="15.75" thickTop="1" x14ac:dyDescent="0.25"/>
    <row r="2675" spans="9:27" x14ac:dyDescent="0.25">
      <c r="I2675" s="83" t="s">
        <v>251</v>
      </c>
      <c r="J2675" s="83"/>
      <c r="K2675" s="78"/>
      <c r="L2675" s="78"/>
      <c r="M2675" s="78"/>
      <c r="N2675" s="78"/>
      <c r="O2675" s="78"/>
      <c r="P2675" s="78"/>
      <c r="Q2675" s="78"/>
      <c r="R2675" s="78"/>
      <c r="S2675" s="78"/>
      <c r="T2675" s="78"/>
      <c r="U2675" s="78"/>
      <c r="V2675" s="78"/>
      <c r="W2675" s="78"/>
      <c r="X2675" s="78"/>
      <c r="Y2675" s="78"/>
      <c r="Z2675" s="78"/>
      <c r="AA2675" s="78"/>
    </row>
    <row r="2676" spans="9:27" x14ac:dyDescent="0.25">
      <c r="I2676" s="83" t="s">
        <v>79</v>
      </c>
      <c r="J2676" s="83"/>
      <c r="K2676" s="78"/>
      <c r="L2676" s="78"/>
      <c r="M2676" s="78"/>
      <c r="N2676" s="78"/>
      <c r="O2676" s="78"/>
      <c r="P2676" s="78"/>
      <c r="Q2676" s="78"/>
      <c r="R2676" s="78"/>
      <c r="S2676" s="78"/>
      <c r="T2676" s="78"/>
      <c r="U2676" s="78"/>
      <c r="V2676" s="78"/>
      <c r="W2676" s="78"/>
      <c r="X2676" s="78"/>
      <c r="Y2676" s="78"/>
      <c r="Z2676" s="78"/>
      <c r="AA2676" s="78"/>
    </row>
    <row r="2677" spans="9:27" x14ac:dyDescent="0.25">
      <c r="I2677" s="115" t="s">
        <v>314</v>
      </c>
      <c r="J2677" s="78"/>
      <c r="K2677" s="78"/>
      <c r="L2677" s="78"/>
      <c r="M2677" s="78"/>
      <c r="N2677" s="78"/>
      <c r="O2677" s="78"/>
      <c r="P2677" s="78"/>
      <c r="Q2677" s="78"/>
      <c r="R2677" s="78"/>
      <c r="S2677" s="78"/>
      <c r="T2677" s="78"/>
      <c r="U2677" s="78"/>
      <c r="V2677" s="78"/>
      <c r="W2677" s="78"/>
      <c r="X2677" s="78"/>
      <c r="Y2677" s="78"/>
      <c r="Z2677" s="78"/>
      <c r="AA2677" s="78"/>
    </row>
    <row r="2678" spans="9:27" x14ac:dyDescent="0.25">
      <c r="I2678" s="78"/>
      <c r="J2678" s="78"/>
      <c r="K2678" s="78"/>
      <c r="L2678" s="78"/>
      <c r="M2678" s="78"/>
      <c r="N2678" s="78"/>
      <c r="O2678" s="78"/>
      <c r="P2678" s="78"/>
      <c r="Q2678" s="78"/>
      <c r="R2678" s="78"/>
      <c r="S2678" s="78"/>
      <c r="T2678" s="78"/>
      <c r="U2678" s="78"/>
      <c r="V2678" s="78"/>
      <c r="W2678" s="78"/>
      <c r="X2678" s="78"/>
      <c r="Y2678" s="78"/>
      <c r="Z2678" s="78"/>
      <c r="AA2678" s="78"/>
    </row>
    <row r="2679" spans="9:27" x14ac:dyDescent="0.25">
      <c r="I2679" s="78"/>
      <c r="J2679" s="172" t="s">
        <v>47</v>
      </c>
      <c r="K2679" s="173"/>
      <c r="L2679" s="174"/>
      <c r="M2679" s="78"/>
      <c r="N2679" s="78"/>
      <c r="O2679" s="172" t="s">
        <v>72</v>
      </c>
      <c r="P2679" s="173"/>
      <c r="Q2679" s="174"/>
      <c r="R2679" s="78"/>
      <c r="S2679" s="78"/>
      <c r="T2679" s="172" t="s">
        <v>90</v>
      </c>
      <c r="U2679" s="173"/>
      <c r="V2679" s="174"/>
      <c r="W2679" s="88"/>
      <c r="X2679" s="78"/>
      <c r="Y2679" s="172" t="s">
        <v>92</v>
      </c>
      <c r="Z2679" s="173"/>
      <c r="AA2679" s="174"/>
    </row>
    <row r="2680" spans="9:27" x14ac:dyDescent="0.25">
      <c r="I2680" s="78"/>
      <c r="J2680" s="89" t="s">
        <v>48</v>
      </c>
      <c r="K2680" s="89" t="s">
        <v>49</v>
      </c>
      <c r="L2680" s="89" t="s">
        <v>50</v>
      </c>
      <c r="M2680" s="78"/>
      <c r="N2680" s="78"/>
      <c r="O2680" s="79"/>
      <c r="P2680" s="79"/>
      <c r="Q2680" s="79"/>
      <c r="R2680" s="78"/>
      <c r="S2680" s="78"/>
      <c r="T2680" s="136" t="s">
        <v>75</v>
      </c>
      <c r="U2680" s="136" t="s">
        <v>76</v>
      </c>
      <c r="V2680" s="136" t="s">
        <v>77</v>
      </c>
      <c r="W2680" s="136" t="s">
        <v>91</v>
      </c>
      <c r="X2680" s="78"/>
      <c r="Y2680" s="136" t="s">
        <v>93</v>
      </c>
      <c r="Z2680" s="136" t="s">
        <v>94</v>
      </c>
      <c r="AA2680" s="136" t="s">
        <v>95</v>
      </c>
    </row>
    <row r="2681" spans="9:27" x14ac:dyDescent="0.25">
      <c r="I2681" s="78"/>
      <c r="J2681" s="79">
        <f>(J2609)</f>
        <v>8000</v>
      </c>
      <c r="K2681" s="79">
        <f t="shared" ref="K2681:L2681" si="2325">(K2609)</f>
        <v>5000</v>
      </c>
      <c r="L2681" s="79">
        <f t="shared" si="2325"/>
        <v>1</v>
      </c>
      <c r="M2681" s="78"/>
      <c r="N2681" s="78"/>
      <c r="O2681" s="116">
        <f>(O2659)</f>
        <v>3344.8842679981281</v>
      </c>
      <c r="P2681" s="116">
        <f t="shared" ref="P2681:Q2681" si="2326">(P2659)</f>
        <v>10.204680350224047</v>
      </c>
      <c r="Q2681" s="116">
        <f t="shared" si="2326"/>
        <v>0.15369570528337881</v>
      </c>
      <c r="R2681" s="78"/>
      <c r="S2681" s="78"/>
      <c r="T2681" s="117">
        <f>((J2681-O2681)^2 + (K2681-P2681)^2 + (L2681-Q2681)^2) ^ (-1/(2-1))</f>
        <v>2.1473899520459476E-8</v>
      </c>
      <c r="U2681" s="117">
        <f>((J2681-O2682)^2 + (K2681-P2682)^2 + (L2681-Q2682)^2) ^ (-1/(2-1))</f>
        <v>1.8793471355412936E-7</v>
      </c>
      <c r="V2681" s="117">
        <f>((J2681-O2683)^2 + (K2681-P2683)^2 + (L2681-Q2683)^2) ^ (-1/(2-1))</f>
        <v>1.3659874049060525E-8</v>
      </c>
      <c r="W2681" s="117">
        <f>SUM(T2681:V2681)</f>
        <v>2.2306848712364936E-7</v>
      </c>
      <c r="X2681" s="78"/>
      <c r="Y2681" s="122">
        <f>(T2681/W2681)</f>
        <v>9.6265948621224354E-2</v>
      </c>
      <c r="Z2681" s="122">
        <f>(U2681/W2681)</f>
        <v>0.84249781749743546</v>
      </c>
      <c r="AA2681" s="123">
        <f>(V2681/W2681)</f>
        <v>6.1236233881340238E-2</v>
      </c>
    </row>
    <row r="2682" spans="9:27" x14ac:dyDescent="0.25">
      <c r="I2682" s="78"/>
      <c r="J2682" s="79">
        <f t="shared" ref="J2682:L2682" si="2327">(J2610)</f>
        <v>4000</v>
      </c>
      <c r="K2682" s="79">
        <f t="shared" si="2327"/>
        <v>3000</v>
      </c>
      <c r="L2682" s="79">
        <f t="shared" si="2327"/>
        <v>1</v>
      </c>
      <c r="M2682" s="78"/>
      <c r="N2682" s="78"/>
      <c r="O2682" s="116">
        <f t="shared" ref="O2682:Q2682" si="2328">(O2660)</f>
        <v>7713.7438121708874</v>
      </c>
      <c r="P2682" s="116">
        <f t="shared" si="2328"/>
        <v>2711.1019802658839</v>
      </c>
      <c r="Q2682" s="116">
        <f t="shared" si="2328"/>
        <v>1.0027295717324083</v>
      </c>
      <c r="R2682" s="78"/>
      <c r="S2682" s="78"/>
      <c r="T2682" s="117">
        <f>((J2682-O2681)^2 + (K2682-P2681)^2 + (L2682-Q2681)^2) ^ (-1/(2-1))</f>
        <v>1.0674576223696826E-7</v>
      </c>
      <c r="U2682" s="117">
        <f>((J2682-O2682)^2 + (K2682-P2682)^2 + (L2682-Q2682)^2) ^ (-1/(2-1))</f>
        <v>7.2070227239165456E-8</v>
      </c>
      <c r="V2682" s="117">
        <f>((J2682-O2683)^2 + (K2682-P2683)^2 + (L2682-Q2683)^2) ^ (-1/(2-1))</f>
        <v>5.8594023215774602E-8</v>
      </c>
      <c r="W2682" s="117">
        <f t="shared" ref="W2682:W2690" si="2329">SUM(T2682:V2682)</f>
        <v>2.3741001269190831E-7</v>
      </c>
      <c r="X2682" s="78"/>
      <c r="Y2682" s="122">
        <f t="shared" ref="Y2682:Y2690" si="2330">(T2682/W2682)</f>
        <v>0.44962620163579348</v>
      </c>
      <c r="Z2682" s="122">
        <f t="shared" ref="Z2682:Z2690" si="2331">(U2682/W2682)</f>
        <v>0.30356860867823809</v>
      </c>
      <c r="AA2682" s="123">
        <f t="shared" ref="AA2682:AA2690" si="2332">(V2682/W2682)</f>
        <v>0.24680518968596843</v>
      </c>
    </row>
    <row r="2683" spans="9:27" x14ac:dyDescent="0.25">
      <c r="I2683" s="78"/>
      <c r="J2683" s="79">
        <f t="shared" ref="J2683:L2683" si="2333">(J2611)</f>
        <v>5000</v>
      </c>
      <c r="K2683" s="79">
        <f t="shared" si="2333"/>
        <v>2000</v>
      </c>
      <c r="L2683" s="79">
        <f t="shared" si="2333"/>
        <v>1</v>
      </c>
      <c r="M2683" s="78"/>
      <c r="N2683" s="78"/>
      <c r="O2683" s="116">
        <f t="shared" ref="O2683:Q2683" si="2334">(O2661)</f>
        <v>1.2748842524748467</v>
      </c>
      <c r="P2683" s="116">
        <f t="shared" si="2334"/>
        <v>1962.3177114663838</v>
      </c>
      <c r="Q2683" s="116">
        <f t="shared" si="2334"/>
        <v>1.062682336239885</v>
      </c>
      <c r="R2683" s="78"/>
      <c r="S2683" s="78"/>
      <c r="T2683" s="117">
        <f>((J2683-O2681)^2 + (K2683-P2681)^2 + (L2683-Q2681)^2) ^ (-1/(2-1))</f>
        <v>1.4928282552654231E-7</v>
      </c>
      <c r="U2683" s="117">
        <f>((J2683-O2682)^2 + (K2683-P2682)^2 + (L2683-Q2682)^2) ^ (-1/(2-1))</f>
        <v>1.270636485876492E-7</v>
      </c>
      <c r="V2683" s="117">
        <f>((J2683-O2683)^2 + (K2683-P2683)^2 + (L2683-Q2683)^2) ^ (-1/(2-1))</f>
        <v>4.00181318287911E-8</v>
      </c>
      <c r="W2683" s="117">
        <f t="shared" si="2329"/>
        <v>3.163646059429826E-7</v>
      </c>
      <c r="X2683" s="78"/>
      <c r="Y2683" s="122">
        <f t="shared" si="2330"/>
        <v>0.47186955405955583</v>
      </c>
      <c r="Z2683" s="122">
        <f t="shared" si="2331"/>
        <v>0.40163673875246803</v>
      </c>
      <c r="AA2683" s="123">
        <f t="shared" si="2332"/>
        <v>0.12649370718797615</v>
      </c>
    </row>
    <row r="2684" spans="9:27" x14ac:dyDescent="0.25">
      <c r="I2684" s="78"/>
      <c r="J2684" s="79">
        <f t="shared" ref="J2684:L2684" si="2335">(J2612)</f>
        <v>2000</v>
      </c>
      <c r="K2684" s="79">
        <f t="shared" si="2335"/>
        <v>1000</v>
      </c>
      <c r="L2684" s="79">
        <f t="shared" si="2335"/>
        <v>1</v>
      </c>
      <c r="M2684" s="78"/>
      <c r="N2684" s="78"/>
      <c r="O2684" s="81"/>
      <c r="P2684" s="81"/>
      <c r="Q2684" s="81"/>
      <c r="R2684" s="78"/>
      <c r="S2684" s="78"/>
      <c r="T2684" s="117">
        <f>((J2684-O2681)^2 + (K2684-P2681)^2 + (L2684-Q2681)^2) ^ (-1/(2-1))</f>
        <v>3.586274228536209E-7</v>
      </c>
      <c r="U2684" s="117">
        <f>((J2684-O2682)^2 + (K2684-P2682)^2 + (L2684-Q2682)^2) ^ (-1/(2-1))</f>
        <v>2.8109834301490047E-8</v>
      </c>
      <c r="V2684" s="117">
        <f>((J2684-O2683)^2 + (K2684-P2683)^2 + (L2684-Q2683)^2) ^ (-1/(2-1))</f>
        <v>2.0321248579895778E-7</v>
      </c>
      <c r="W2684" s="117">
        <f t="shared" si="2329"/>
        <v>5.8994974295406877E-7</v>
      </c>
      <c r="X2684" s="78"/>
      <c r="Y2684" s="122">
        <f t="shared" si="2330"/>
        <v>0.60789487093910344</v>
      </c>
      <c r="Z2684" s="122">
        <f t="shared" si="2331"/>
        <v>4.7647845663488272E-2</v>
      </c>
      <c r="AA2684" s="123">
        <f t="shared" si="2332"/>
        <v>0.34445728339740822</v>
      </c>
    </row>
    <row r="2685" spans="9:27" x14ac:dyDescent="0.25">
      <c r="I2685" s="78"/>
      <c r="J2685" s="79">
        <f t="shared" ref="J2685:L2685" si="2336">(J2613)</f>
        <v>500</v>
      </c>
      <c r="K2685" s="79">
        <f t="shared" si="2336"/>
        <v>2000</v>
      </c>
      <c r="L2685" s="79">
        <f t="shared" si="2336"/>
        <v>1</v>
      </c>
      <c r="M2685" s="78"/>
      <c r="N2685" s="78"/>
      <c r="O2685" s="78"/>
      <c r="P2685" s="78"/>
      <c r="Q2685" s="78"/>
      <c r="R2685" s="78"/>
      <c r="S2685" s="78"/>
      <c r="T2685" s="117">
        <f>((J2685-O2681)^2 + (K2685-P2681)^2 + (L2685-Q2681)^2) ^ (-1/(2-1))</f>
        <v>8.2969287410161294E-8</v>
      </c>
      <c r="U2685" s="117">
        <f>((J2685-O2682)^2 + (K2685-P2682)^2 + (L2685-Q2682)^2) ^ (-1/(2-1))</f>
        <v>1.9031753520299638E-8</v>
      </c>
      <c r="V2685" s="117">
        <f>((J2685-O2683)^2 + (K2685-P2683)^2 + (L2685-Q2683)^2) ^ (-1/(2-1))</f>
        <v>3.9976541785174646E-6</v>
      </c>
      <c r="W2685" s="117">
        <f t="shared" si="2329"/>
        <v>4.0996552194479256E-6</v>
      </c>
      <c r="X2685" s="78"/>
      <c r="Y2685" s="122">
        <f t="shared" si="2330"/>
        <v>2.0238113443435918E-2</v>
      </c>
      <c r="Z2685" s="122">
        <f t="shared" si="2331"/>
        <v>4.642281485042179E-3</v>
      </c>
      <c r="AA2685" s="123">
        <f t="shared" si="2332"/>
        <v>0.97511960507152184</v>
      </c>
    </row>
    <row r="2686" spans="9:27" x14ac:dyDescent="0.25">
      <c r="I2686" s="78"/>
      <c r="J2686" s="79">
        <f t="shared" ref="J2686:L2686" si="2337">(J2614)</f>
        <v>8000</v>
      </c>
      <c r="K2686" s="79">
        <f t="shared" si="2337"/>
        <v>2000</v>
      </c>
      <c r="L2686" s="79">
        <f t="shared" si="2337"/>
        <v>1</v>
      </c>
      <c r="M2686" s="78"/>
      <c r="N2686" s="78"/>
      <c r="O2686" s="78"/>
      <c r="P2686" s="78"/>
      <c r="Q2686" s="78"/>
      <c r="R2686" s="78"/>
      <c r="S2686" s="78"/>
      <c r="T2686" s="117">
        <f>((J2686-O2681)^2 + (K2686-P2681)^2 + (L2686-Q2681)^2) ^ (-1/(2-1))</f>
        <v>3.9017707962881784E-8</v>
      </c>
      <c r="U2686" s="117">
        <f>((J2686-O2682)^2 + (K2686-P2682)^2 + (L2686-Q2682)^2) ^ (-1/(2-1))</f>
        <v>1.7018129866307217E-6</v>
      </c>
      <c r="V2686" s="117">
        <f>((J2686-O2683)^2 + (K2686-P2683)^2 + (L2686-Q2683)^2) ^ (-1/(2-1))</f>
        <v>1.5629634324291703E-8</v>
      </c>
      <c r="W2686" s="117">
        <f t="shared" si="2329"/>
        <v>1.7564603289178952E-6</v>
      </c>
      <c r="X2686" s="78"/>
      <c r="Y2686" s="122">
        <f t="shared" si="2330"/>
        <v>2.2213828186441006E-2</v>
      </c>
      <c r="Z2686" s="122">
        <f t="shared" si="2331"/>
        <v>0.96888780157030918</v>
      </c>
      <c r="AA2686" s="123">
        <f t="shared" si="2332"/>
        <v>8.8983702432497702E-3</v>
      </c>
    </row>
    <row r="2687" spans="9:27" x14ac:dyDescent="0.25">
      <c r="I2687" s="78"/>
      <c r="J2687" s="79">
        <f t="shared" ref="J2687:L2687" si="2338">(J2615)</f>
        <v>3000</v>
      </c>
      <c r="K2687" s="79">
        <f t="shared" si="2338"/>
        <v>2000</v>
      </c>
      <c r="L2687" s="79">
        <f t="shared" si="2338"/>
        <v>2</v>
      </c>
      <c r="M2687" s="78"/>
      <c r="N2687" s="78"/>
      <c r="O2687" s="78"/>
      <c r="P2687" s="78"/>
      <c r="Q2687" s="78"/>
      <c r="R2687" s="78"/>
      <c r="S2687" s="78"/>
      <c r="T2687" s="117">
        <f>((J2687-O2681)^2 + (K2687-P2681)^2 + (L2687-Q2681)^2) ^ (-1/(2-1))</f>
        <v>2.452041752869042E-7</v>
      </c>
      <c r="U2687" s="117">
        <f>((J2687-O2682)^2 + (K2687-P2682)^2 + (L2687-Q2682)^2) ^ (-1/(2-1))</f>
        <v>4.4004307982266803E-8</v>
      </c>
      <c r="V2687" s="117">
        <f>((J2687-O2683)^2 + (K2687-P2683)^2 + (L2687-Q2683)^2) ^ (-1/(2-1))</f>
        <v>1.1118803898659609E-7</v>
      </c>
      <c r="W2687" s="117">
        <f t="shared" si="2329"/>
        <v>4.003965222557671E-7</v>
      </c>
      <c r="X2687" s="78"/>
      <c r="Y2687" s="122">
        <f t="shared" si="2330"/>
        <v>0.61240335931357459</v>
      </c>
      <c r="Z2687" s="122">
        <f t="shared" si="2331"/>
        <v>0.10990182365809245</v>
      </c>
      <c r="AA2687" s="123">
        <f t="shared" si="2332"/>
        <v>0.27769481702833293</v>
      </c>
    </row>
    <row r="2688" spans="9:27" x14ac:dyDescent="0.25">
      <c r="I2688" s="78"/>
      <c r="J2688" s="79">
        <f t="shared" ref="J2688:L2688" si="2339">(J2616)</f>
        <v>7000</v>
      </c>
      <c r="K2688" s="79">
        <f t="shared" si="2339"/>
        <v>3000</v>
      </c>
      <c r="L2688" s="79">
        <f t="shared" si="2339"/>
        <v>1</v>
      </c>
      <c r="M2688" s="78"/>
      <c r="N2688" s="78"/>
      <c r="O2688" s="78"/>
      <c r="P2688" s="78"/>
      <c r="Q2688" s="78"/>
      <c r="R2688" s="78"/>
      <c r="S2688" s="78"/>
      <c r="T2688" s="117">
        <f>((J2688-O2681)^2 + (K2688-P2681)^2 + (L2688-Q2681)^2) ^ (-1/(2-1))</f>
        <v>4.4845567548837951E-8</v>
      </c>
      <c r="U2688" s="117">
        <f>((J2688-O2682)^2 + (K2688-P2682)^2 + (L2688-Q2682)^2) ^ (-1/(2-1))</f>
        <v>1.686646981335555E-6</v>
      </c>
      <c r="V2688" s="117">
        <f>((J2688-O2683)^2 + (K2688-P2683)^2 + (L2688-Q2683)^2) ^ (-1/(2-1))</f>
        <v>1.9976452643914375E-8</v>
      </c>
      <c r="W2688" s="117">
        <f t="shared" si="2329"/>
        <v>1.7514690015283073E-6</v>
      </c>
      <c r="X2688" s="78"/>
      <c r="Y2688" s="122">
        <f t="shared" si="2330"/>
        <v>2.5604545390016231E-2</v>
      </c>
      <c r="Z2688" s="122">
        <f t="shared" si="2331"/>
        <v>0.96298991296095471</v>
      </c>
      <c r="AA2688" s="123">
        <f t="shared" si="2332"/>
        <v>1.1405541649029016E-2</v>
      </c>
    </row>
    <row r="2689" spans="9:37" x14ac:dyDescent="0.25">
      <c r="I2689" s="78"/>
      <c r="J2689" s="79">
        <f t="shared" ref="J2689:L2689" si="2340">(J2617)</f>
        <v>7000</v>
      </c>
      <c r="K2689" s="79">
        <f t="shared" si="2340"/>
        <v>2000</v>
      </c>
      <c r="L2689" s="79">
        <f t="shared" si="2340"/>
        <v>1</v>
      </c>
      <c r="M2689" s="78"/>
      <c r="N2689" s="78"/>
      <c r="O2689" s="78"/>
      <c r="P2689" s="78"/>
      <c r="Q2689" s="78"/>
      <c r="R2689" s="78"/>
      <c r="S2689" s="78"/>
      <c r="T2689" s="117">
        <f>((J2689-O2681)^2 + (K2689-P2681)^2 + (L2689-Q2681)^2) ^ (-1/(2-1))</f>
        <v>5.7739530373647808E-8</v>
      </c>
      <c r="U2689" s="117">
        <f>((J2689-O2682)^2 + (K2689-P2682)^2 + (L2689-Q2682)^2) ^ (-1/(2-1))</f>
        <v>9.8512825195431919E-7</v>
      </c>
      <c r="V2689" s="117">
        <f>((J2689-O2683)^2 + (K2689-P2683)^2 + (L2689-Q2683)^2) ^ (-1/(2-1))</f>
        <v>2.0415007207073768E-8</v>
      </c>
      <c r="W2689" s="117">
        <f t="shared" si="2329"/>
        <v>1.0632827895350406E-6</v>
      </c>
      <c r="X2689" s="78"/>
      <c r="Y2689" s="122">
        <f t="shared" si="2330"/>
        <v>5.4303079991444736E-2</v>
      </c>
      <c r="Z2689" s="122">
        <f t="shared" si="2331"/>
        <v>0.92649694103024338</v>
      </c>
      <c r="AA2689" s="123">
        <f t="shared" si="2332"/>
        <v>1.9199978978312042E-2</v>
      </c>
    </row>
    <row r="2690" spans="9:37" x14ac:dyDescent="0.25">
      <c r="I2690" s="78"/>
      <c r="J2690" s="79">
        <f t="shared" ref="J2690:L2690" si="2341">(J2618)</f>
        <v>10000</v>
      </c>
      <c r="K2690" s="79">
        <f t="shared" si="2341"/>
        <v>2000</v>
      </c>
      <c r="L2690" s="79">
        <f t="shared" si="2341"/>
        <v>1</v>
      </c>
      <c r="M2690" s="78"/>
      <c r="N2690" s="78"/>
      <c r="O2690" s="78"/>
      <c r="P2690" s="78"/>
      <c r="Q2690" s="78"/>
      <c r="R2690" s="78"/>
      <c r="S2690" s="78"/>
      <c r="T2690" s="117">
        <f>((J2690-O2681)^2 + (K2690-P2681)^2 + (L2690-Q2681)^2) ^ (-1/(2-1))</f>
        <v>2.0725452372428529E-8</v>
      </c>
      <c r="U2690" s="117">
        <f>((J2690-O2682)^2 + (K2690-P2682)^2 + (L2690-Q2682)^2) ^ (-1/(2-1))</f>
        <v>1.7443990104306255E-7</v>
      </c>
      <c r="V2690" s="117">
        <f>((J2690-O2683)^2 + (K2690-P2683)^2 + (L2690-Q2683)^2) ^ (-1/(2-1))</f>
        <v>1.0002408189890369E-8</v>
      </c>
      <c r="W2690" s="117">
        <f t="shared" si="2329"/>
        <v>2.0516776160538144E-7</v>
      </c>
      <c r="X2690" s="78"/>
      <c r="Y2690" s="122">
        <f t="shared" si="2330"/>
        <v>0.10101710039753591</v>
      </c>
      <c r="Z2690" s="122">
        <f t="shared" si="2331"/>
        <v>0.85023056097175398</v>
      </c>
      <c r="AA2690" s="123">
        <f t="shared" si="2332"/>
        <v>4.8752338630710157E-2</v>
      </c>
    </row>
    <row r="2691" spans="9:37" x14ac:dyDescent="0.25">
      <c r="I2691" s="78"/>
      <c r="J2691" s="78"/>
      <c r="K2691" s="78"/>
      <c r="L2691" s="78"/>
      <c r="M2691" s="78"/>
      <c r="N2691" s="78"/>
      <c r="O2691" s="78"/>
      <c r="P2691" s="78"/>
      <c r="Q2691" s="78"/>
      <c r="R2691" s="78"/>
      <c r="S2691" s="78"/>
      <c r="T2691" s="78"/>
      <c r="U2691" s="78"/>
      <c r="V2691" s="78"/>
      <c r="W2691" s="78"/>
      <c r="X2691" s="78"/>
      <c r="Y2691" s="78"/>
      <c r="Z2691" s="78"/>
      <c r="AA2691" s="78"/>
    </row>
    <row r="2692" spans="9:37" x14ac:dyDescent="0.25">
      <c r="I2692" s="78"/>
      <c r="J2692" s="78"/>
      <c r="K2692" s="78"/>
      <c r="L2692" s="78"/>
      <c r="M2692" s="78"/>
      <c r="N2692" s="175" t="s">
        <v>109</v>
      </c>
      <c r="O2692" s="176"/>
      <c r="P2692" s="176"/>
      <c r="Q2692" s="176"/>
      <c r="R2692" s="176"/>
      <c r="S2692" s="177"/>
      <c r="T2692" s="78"/>
      <c r="U2692" s="78"/>
      <c r="V2692" s="78"/>
      <c r="W2692" s="78"/>
      <c r="X2692" s="78"/>
      <c r="Y2692" s="78"/>
      <c r="Z2692" s="78"/>
      <c r="AA2692" s="78"/>
    </row>
    <row r="2693" spans="9:37" x14ac:dyDescent="0.25">
      <c r="I2693" s="78"/>
      <c r="J2693" s="78"/>
      <c r="K2693" s="78"/>
      <c r="L2693" s="78"/>
      <c r="M2693" s="78"/>
      <c r="N2693" s="178"/>
      <c r="O2693" s="179"/>
      <c r="P2693" s="179"/>
      <c r="Q2693" s="179"/>
      <c r="R2693" s="179"/>
      <c r="S2693" s="180"/>
      <c r="T2693" s="78"/>
      <c r="U2693" s="78"/>
      <c r="V2693" s="78"/>
      <c r="W2693" s="78"/>
      <c r="X2693" s="78"/>
      <c r="Y2693" s="78"/>
      <c r="Z2693" s="78"/>
      <c r="AA2693" s="78"/>
    </row>
    <row r="2697" spans="9:37" x14ac:dyDescent="0.25">
      <c r="I2697" s="118" t="s">
        <v>252</v>
      </c>
      <c r="J2697" s="90"/>
      <c r="K2697" s="90"/>
      <c r="L2697" s="90"/>
      <c r="M2697" s="90"/>
      <c r="N2697" s="90"/>
      <c r="O2697" s="90"/>
      <c r="P2697" s="90"/>
      <c r="Q2697" s="90"/>
      <c r="R2697" s="90"/>
      <c r="S2697" s="90"/>
      <c r="T2697" s="90"/>
      <c r="U2697" s="90"/>
      <c r="V2697" s="90"/>
      <c r="W2697" s="90"/>
      <c r="X2697" s="90"/>
      <c r="Y2697" s="90"/>
      <c r="Z2697" s="90"/>
      <c r="AA2697" s="90"/>
      <c r="AB2697" s="90"/>
      <c r="AC2697" s="90"/>
      <c r="AD2697" s="90"/>
      <c r="AE2697" s="90"/>
      <c r="AF2697" s="90"/>
      <c r="AG2697" s="90"/>
      <c r="AH2697" s="90"/>
      <c r="AI2697" s="90"/>
      <c r="AJ2697" s="90"/>
      <c r="AK2697" s="90"/>
    </row>
    <row r="2698" spans="9:37" x14ac:dyDescent="0.25">
      <c r="I2698" s="118" t="s">
        <v>314</v>
      </c>
      <c r="J2698" s="90"/>
      <c r="K2698" s="90"/>
      <c r="L2698" s="90"/>
      <c r="M2698" s="90"/>
      <c r="N2698" s="90"/>
      <c r="O2698" s="90"/>
      <c r="P2698" s="90"/>
      <c r="Q2698" s="90"/>
      <c r="R2698" s="90"/>
      <c r="S2698" s="90"/>
      <c r="T2698" s="90"/>
      <c r="U2698" s="90"/>
      <c r="V2698" s="90"/>
      <c r="W2698" s="90"/>
      <c r="X2698" s="90"/>
      <c r="Y2698" s="90"/>
      <c r="Z2698" s="90"/>
      <c r="AA2698" s="90"/>
      <c r="AB2698" s="90"/>
      <c r="AC2698" s="90"/>
      <c r="AD2698" s="90"/>
      <c r="AE2698" s="90"/>
      <c r="AF2698" s="90"/>
      <c r="AG2698" s="90"/>
      <c r="AH2698" s="90"/>
      <c r="AI2698" s="90"/>
      <c r="AJ2698" s="90"/>
      <c r="AK2698" s="90"/>
    </row>
    <row r="2699" spans="9:37" x14ac:dyDescent="0.25">
      <c r="I2699" s="90"/>
      <c r="J2699" s="181" t="s">
        <v>92</v>
      </c>
      <c r="K2699" s="182"/>
      <c r="L2699" s="183"/>
      <c r="M2699" s="90"/>
      <c r="N2699" s="91"/>
      <c r="O2699" s="163" t="s">
        <v>97</v>
      </c>
      <c r="P2699" s="164"/>
      <c r="Q2699" s="165"/>
      <c r="R2699" s="90"/>
      <c r="S2699" s="90"/>
      <c r="T2699" s="163" t="s">
        <v>47</v>
      </c>
      <c r="U2699" s="164"/>
      <c r="V2699" s="165"/>
      <c r="W2699" s="90"/>
      <c r="X2699" s="91"/>
      <c r="Y2699" s="163" t="s">
        <v>98</v>
      </c>
      <c r="Z2699" s="164"/>
      <c r="AA2699" s="165"/>
      <c r="AB2699" s="90"/>
      <c r="AC2699" s="91"/>
      <c r="AD2699" s="163" t="s">
        <v>98</v>
      </c>
      <c r="AE2699" s="164"/>
      <c r="AF2699" s="165"/>
      <c r="AG2699" s="90"/>
      <c r="AH2699" s="135"/>
      <c r="AI2699" s="163" t="s">
        <v>98</v>
      </c>
      <c r="AJ2699" s="164"/>
      <c r="AK2699" s="165"/>
    </row>
    <row r="2700" spans="9:37" x14ac:dyDescent="0.25">
      <c r="I2700" s="90"/>
      <c r="J2700" s="135" t="s">
        <v>257</v>
      </c>
      <c r="K2700" s="135" t="s">
        <v>258</v>
      </c>
      <c r="L2700" s="135" t="s">
        <v>259</v>
      </c>
      <c r="M2700" s="90"/>
      <c r="N2700" s="91"/>
      <c r="O2700" s="133" t="s">
        <v>38</v>
      </c>
      <c r="P2700" s="133" t="s">
        <v>39</v>
      </c>
      <c r="Q2700" s="133" t="s">
        <v>41</v>
      </c>
      <c r="R2700" s="90"/>
      <c r="S2700" s="90"/>
      <c r="T2700" s="106" t="s">
        <v>48</v>
      </c>
      <c r="U2700" s="106" t="s">
        <v>49</v>
      </c>
      <c r="V2700" s="106" t="s">
        <v>50</v>
      </c>
      <c r="W2700" s="90"/>
      <c r="X2700" s="133" t="s">
        <v>38</v>
      </c>
      <c r="Y2700" s="133" t="s">
        <v>99</v>
      </c>
      <c r="Z2700" s="133" t="s">
        <v>102</v>
      </c>
      <c r="AA2700" s="133" t="s">
        <v>103</v>
      </c>
      <c r="AB2700" s="90"/>
      <c r="AC2700" s="106" t="s">
        <v>39</v>
      </c>
      <c r="AD2700" s="106" t="s">
        <v>104</v>
      </c>
      <c r="AE2700" s="106" t="s">
        <v>100</v>
      </c>
      <c r="AF2700" s="106" t="s">
        <v>105</v>
      </c>
      <c r="AG2700" s="90"/>
      <c r="AH2700" s="106" t="s">
        <v>41</v>
      </c>
      <c r="AI2700" s="106" t="s">
        <v>106</v>
      </c>
      <c r="AJ2700" s="106" t="s">
        <v>107</v>
      </c>
      <c r="AK2700" s="106" t="s">
        <v>101</v>
      </c>
    </row>
    <row r="2701" spans="9:37" x14ac:dyDescent="0.25">
      <c r="I2701" s="90"/>
      <c r="J2701" s="94">
        <f>(Y2681)</f>
        <v>9.6265948621224354E-2</v>
      </c>
      <c r="K2701" s="94">
        <f t="shared" ref="K2701:K2710" si="2342">(Z2681)</f>
        <v>0.84249781749743546</v>
      </c>
      <c r="L2701" s="94">
        <f>(AA2681)</f>
        <v>6.1236233881340238E-2</v>
      </c>
      <c r="M2701" s="98"/>
      <c r="N2701" s="91"/>
      <c r="O2701" s="95">
        <f>(J2701^2)</f>
        <v>9.2671328639442069E-3</v>
      </c>
      <c r="P2701" s="95">
        <f t="shared" ref="P2701:P2710" si="2343">(K2701^2)</f>
        <v>0.7098025724879421</v>
      </c>
      <c r="Q2701" s="95">
        <f t="shared" ref="Q2701:Q2710" si="2344">(L2701^2)</f>
        <v>3.7498763399702022E-3</v>
      </c>
      <c r="R2701" s="90"/>
      <c r="S2701" s="90"/>
      <c r="T2701" s="93">
        <f>(J2681)</f>
        <v>8000</v>
      </c>
      <c r="U2701" s="93">
        <f t="shared" ref="U2701:U2710" si="2345">(K2681)</f>
        <v>5000</v>
      </c>
      <c r="V2701" s="93">
        <f t="shared" ref="V2701:V2710" si="2346">(L2681)</f>
        <v>1</v>
      </c>
      <c r="W2701" s="90"/>
      <c r="X2701" s="95">
        <f>(O2701)</f>
        <v>9.2671328639442069E-3</v>
      </c>
      <c r="Y2701" s="96">
        <f>(X2701*T2701)</f>
        <v>74.137062911553656</v>
      </c>
      <c r="Z2701" s="96">
        <f>(X2701*U2701)</f>
        <v>46.335664319721033</v>
      </c>
      <c r="AA2701" s="96">
        <f>(X2701*V2701)</f>
        <v>9.2671328639442069E-3</v>
      </c>
      <c r="AB2701" s="90"/>
      <c r="AC2701" s="94">
        <f>(P2701)</f>
        <v>0.7098025724879421</v>
      </c>
      <c r="AD2701" s="97">
        <f>(AC2701*T2701)</f>
        <v>5678.4205799035371</v>
      </c>
      <c r="AE2701" s="97">
        <f>(AC2701*U2701)</f>
        <v>3549.0128624397103</v>
      </c>
      <c r="AF2701" s="97">
        <f>(AC2701*V2701)</f>
        <v>0.7098025724879421</v>
      </c>
      <c r="AG2701" s="90"/>
      <c r="AH2701" s="95">
        <f>(Q2701)</f>
        <v>3.7498763399702022E-3</v>
      </c>
      <c r="AI2701" s="95">
        <f>(AH2701*T2701)</f>
        <v>29.999010719761618</v>
      </c>
      <c r="AJ2701" s="95">
        <f>(AH2701*U2701)</f>
        <v>18.749381699851011</v>
      </c>
      <c r="AK2701" s="95">
        <f>(V2701*AH2701)</f>
        <v>3.7498763399702022E-3</v>
      </c>
    </row>
    <row r="2702" spans="9:37" x14ac:dyDescent="0.25">
      <c r="I2702" s="90"/>
      <c r="J2702" s="94">
        <f t="shared" ref="J2702:J2710" si="2347">(Y2682)</f>
        <v>0.44962620163579348</v>
      </c>
      <c r="K2702" s="94">
        <f t="shared" si="2342"/>
        <v>0.30356860867823809</v>
      </c>
      <c r="L2702" s="94">
        <f t="shared" ref="L2702:L2710" si="2348">(AA2682)</f>
        <v>0.24680518968596843</v>
      </c>
      <c r="M2702" s="98"/>
      <c r="N2702" s="91"/>
      <c r="O2702" s="95">
        <f t="shared" ref="O2702:O2710" si="2349">(J2702^2)</f>
        <v>0.2021637211974312</v>
      </c>
      <c r="P2702" s="95">
        <f t="shared" si="2343"/>
        <v>9.215390017484125E-2</v>
      </c>
      <c r="Q2702" s="95">
        <f t="shared" si="2344"/>
        <v>6.0912801655926857E-2</v>
      </c>
      <c r="R2702" s="90"/>
      <c r="S2702" s="90"/>
      <c r="T2702" s="93">
        <f t="shared" ref="T2702:T2710" si="2350">(J2682)</f>
        <v>4000</v>
      </c>
      <c r="U2702" s="93">
        <f t="shared" si="2345"/>
        <v>3000</v>
      </c>
      <c r="V2702" s="93">
        <f t="shared" si="2346"/>
        <v>1</v>
      </c>
      <c r="W2702" s="90"/>
      <c r="X2702" s="95">
        <f t="shared" ref="X2702:X2710" si="2351">(O2702)</f>
        <v>0.2021637211974312</v>
      </c>
      <c r="Y2702" s="96">
        <f t="shared" ref="Y2702:Y2710" si="2352">(X2702*T2702)</f>
        <v>808.65488478972475</v>
      </c>
      <c r="Z2702" s="96">
        <f t="shared" ref="Z2702:Z2710" si="2353">(X2702*U2702)</f>
        <v>606.49116359229356</v>
      </c>
      <c r="AA2702" s="96">
        <f t="shared" ref="AA2702:AA2710" si="2354">(X2702*V2702)</f>
        <v>0.2021637211974312</v>
      </c>
      <c r="AB2702" s="90"/>
      <c r="AC2702" s="94">
        <f t="shared" ref="AC2702:AC2710" si="2355">(P2702)</f>
        <v>9.215390017484125E-2</v>
      </c>
      <c r="AD2702" s="97">
        <f t="shared" ref="AD2702:AD2710" si="2356">(AC2702*T2702)</f>
        <v>368.61560069936502</v>
      </c>
      <c r="AE2702" s="97">
        <f t="shared" ref="AE2702:AE2710" si="2357">(AC2702*U2702)</f>
        <v>276.46170052452374</v>
      </c>
      <c r="AF2702" s="97">
        <f t="shared" ref="AF2702:AF2710" si="2358">(AC2702*V2702)</f>
        <v>9.215390017484125E-2</v>
      </c>
      <c r="AG2702" s="90"/>
      <c r="AH2702" s="95">
        <f t="shared" ref="AH2702:AH2710" si="2359">(Q2702)</f>
        <v>6.0912801655926857E-2</v>
      </c>
      <c r="AI2702" s="95">
        <f t="shared" ref="AI2702:AI2710" si="2360">(AH2702*T2702)</f>
        <v>243.65120662370742</v>
      </c>
      <c r="AJ2702" s="95">
        <f t="shared" ref="AJ2702:AJ2709" si="2361">(AH2702*U2702)</f>
        <v>182.73840496778058</v>
      </c>
      <c r="AK2702" s="95">
        <f t="shared" ref="AK2702:AK2710" si="2362">(V2702*AH2702)</f>
        <v>6.0912801655926857E-2</v>
      </c>
    </row>
    <row r="2703" spans="9:37" x14ac:dyDescent="0.25">
      <c r="I2703" s="90"/>
      <c r="J2703" s="94">
        <f t="shared" si="2347"/>
        <v>0.47186955405955583</v>
      </c>
      <c r="K2703" s="94">
        <f t="shared" si="2342"/>
        <v>0.40163673875246803</v>
      </c>
      <c r="L2703" s="94">
        <f t="shared" si="2348"/>
        <v>0.12649370718797615</v>
      </c>
      <c r="M2703" s="98"/>
      <c r="N2703" s="91"/>
      <c r="O2703" s="95">
        <f t="shared" si="2349"/>
        <v>0.22266087604836407</v>
      </c>
      <c r="P2703" s="95">
        <f t="shared" si="2343"/>
        <v>0.16131206991571825</v>
      </c>
      <c r="Q2703" s="95">
        <f t="shared" si="2344"/>
        <v>1.6000657958157447E-2</v>
      </c>
      <c r="R2703" s="90"/>
      <c r="S2703" s="90"/>
      <c r="T2703" s="93">
        <f t="shared" si="2350"/>
        <v>5000</v>
      </c>
      <c r="U2703" s="93">
        <f t="shared" si="2345"/>
        <v>2000</v>
      </c>
      <c r="V2703" s="93">
        <f t="shared" si="2346"/>
        <v>1</v>
      </c>
      <c r="W2703" s="90"/>
      <c r="X2703" s="95">
        <f t="shared" si="2351"/>
        <v>0.22266087604836407</v>
      </c>
      <c r="Y2703" s="96">
        <f t="shared" si="2352"/>
        <v>1113.3043802418204</v>
      </c>
      <c r="Z2703" s="96">
        <f t="shared" si="2353"/>
        <v>445.32175209672812</v>
      </c>
      <c r="AA2703" s="96">
        <f t="shared" si="2354"/>
        <v>0.22266087604836407</v>
      </c>
      <c r="AB2703" s="90"/>
      <c r="AC2703" s="94">
        <f t="shared" si="2355"/>
        <v>0.16131206991571825</v>
      </c>
      <c r="AD2703" s="97">
        <f t="shared" si="2356"/>
        <v>806.56034957859129</v>
      </c>
      <c r="AE2703" s="97">
        <f t="shared" si="2357"/>
        <v>322.62413983143648</v>
      </c>
      <c r="AF2703" s="97">
        <f t="shared" si="2358"/>
        <v>0.16131206991571825</v>
      </c>
      <c r="AG2703" s="90"/>
      <c r="AH2703" s="95">
        <f t="shared" si="2359"/>
        <v>1.6000657958157447E-2</v>
      </c>
      <c r="AI2703" s="95">
        <f t="shared" si="2360"/>
        <v>80.003289790787235</v>
      </c>
      <c r="AJ2703" s="95">
        <f t="shared" si="2361"/>
        <v>32.001315916314894</v>
      </c>
      <c r="AK2703" s="95">
        <f t="shared" si="2362"/>
        <v>1.6000657958157447E-2</v>
      </c>
    </row>
    <row r="2704" spans="9:37" x14ac:dyDescent="0.25">
      <c r="I2704" s="90"/>
      <c r="J2704" s="94">
        <f t="shared" si="2347"/>
        <v>0.60789487093910344</v>
      </c>
      <c r="K2704" s="94">
        <f t="shared" si="2342"/>
        <v>4.7647845663488272E-2</v>
      </c>
      <c r="L2704" s="94">
        <f t="shared" si="2348"/>
        <v>0.34445728339740822</v>
      </c>
      <c r="M2704" s="98"/>
      <c r="N2704" s="91"/>
      <c r="O2704" s="95">
        <f t="shared" si="2349"/>
        <v>0.36953617411406925</v>
      </c>
      <c r="P2704" s="95">
        <f t="shared" si="2343"/>
        <v>2.2703171963715982E-3</v>
      </c>
      <c r="Q2704" s="95">
        <f t="shared" si="2344"/>
        <v>0.1186508200855224</v>
      </c>
      <c r="R2704" s="90"/>
      <c r="S2704" s="90"/>
      <c r="T2704" s="93">
        <f t="shared" si="2350"/>
        <v>2000</v>
      </c>
      <c r="U2704" s="93">
        <f t="shared" si="2345"/>
        <v>1000</v>
      </c>
      <c r="V2704" s="93">
        <f t="shared" si="2346"/>
        <v>1</v>
      </c>
      <c r="W2704" s="90"/>
      <c r="X2704" s="95">
        <f t="shared" si="2351"/>
        <v>0.36953617411406925</v>
      </c>
      <c r="Y2704" s="96">
        <f t="shared" si="2352"/>
        <v>739.07234822813848</v>
      </c>
      <c r="Z2704" s="96">
        <f t="shared" si="2353"/>
        <v>369.53617411406924</v>
      </c>
      <c r="AA2704" s="96">
        <f t="shared" si="2354"/>
        <v>0.36953617411406925</v>
      </c>
      <c r="AB2704" s="90"/>
      <c r="AC2704" s="94">
        <f t="shared" si="2355"/>
        <v>2.2703171963715982E-3</v>
      </c>
      <c r="AD2704" s="97">
        <f t="shared" si="2356"/>
        <v>4.540634392743196</v>
      </c>
      <c r="AE2704" s="97">
        <f t="shared" si="2357"/>
        <v>2.270317196371598</v>
      </c>
      <c r="AF2704" s="97">
        <f t="shared" si="2358"/>
        <v>2.2703171963715982E-3</v>
      </c>
      <c r="AG2704" s="90"/>
      <c r="AH2704" s="95">
        <f t="shared" si="2359"/>
        <v>0.1186508200855224</v>
      </c>
      <c r="AI2704" s="95">
        <f t="shared" si="2360"/>
        <v>237.3016401710448</v>
      </c>
      <c r="AJ2704" s="95">
        <f t="shared" si="2361"/>
        <v>118.6508200855224</v>
      </c>
      <c r="AK2704" s="95">
        <f t="shared" si="2362"/>
        <v>0.1186508200855224</v>
      </c>
    </row>
    <row r="2705" spans="9:37" x14ac:dyDescent="0.25">
      <c r="I2705" s="90"/>
      <c r="J2705" s="94">
        <f t="shared" si="2347"/>
        <v>2.0238113443435918E-2</v>
      </c>
      <c r="K2705" s="94">
        <f t="shared" si="2342"/>
        <v>4.642281485042179E-3</v>
      </c>
      <c r="L2705" s="94">
        <f t="shared" si="2348"/>
        <v>0.97511960507152184</v>
      </c>
      <c r="M2705" s="98"/>
      <c r="N2705" s="91"/>
      <c r="O2705" s="95">
        <f t="shared" si="2349"/>
        <v>4.0958123574938167E-4</v>
      </c>
      <c r="P2705" s="95">
        <f t="shared" si="2343"/>
        <v>2.155077738636542E-5</v>
      </c>
      <c r="Q2705" s="95">
        <f t="shared" si="2344"/>
        <v>0.95085824419484077</v>
      </c>
      <c r="R2705" s="90"/>
      <c r="S2705" s="90"/>
      <c r="T2705" s="93">
        <f t="shared" si="2350"/>
        <v>500</v>
      </c>
      <c r="U2705" s="93">
        <f t="shared" si="2345"/>
        <v>2000</v>
      </c>
      <c r="V2705" s="93">
        <f t="shared" si="2346"/>
        <v>1</v>
      </c>
      <c r="W2705" s="90"/>
      <c r="X2705" s="95">
        <f t="shared" si="2351"/>
        <v>4.0958123574938167E-4</v>
      </c>
      <c r="Y2705" s="96">
        <f t="shared" si="2352"/>
        <v>0.20479061787469083</v>
      </c>
      <c r="Z2705" s="96">
        <f t="shared" si="2353"/>
        <v>0.81916247149876331</v>
      </c>
      <c r="AA2705" s="96">
        <f t="shared" si="2354"/>
        <v>4.0958123574938167E-4</v>
      </c>
      <c r="AB2705" s="90"/>
      <c r="AC2705" s="94">
        <f t="shared" si="2355"/>
        <v>2.155077738636542E-5</v>
      </c>
      <c r="AD2705" s="97">
        <f t="shared" si="2356"/>
        <v>1.0775388693182709E-2</v>
      </c>
      <c r="AE2705" s="97">
        <f t="shared" si="2357"/>
        <v>4.3101554772730838E-2</v>
      </c>
      <c r="AF2705" s="97">
        <f t="shared" si="2358"/>
        <v>2.155077738636542E-5</v>
      </c>
      <c r="AG2705" s="90"/>
      <c r="AH2705" s="95">
        <f t="shared" si="2359"/>
        <v>0.95085824419484077</v>
      </c>
      <c r="AI2705" s="95">
        <f t="shared" si="2360"/>
        <v>475.42912209742036</v>
      </c>
      <c r="AJ2705" s="95">
        <f t="shared" si="2361"/>
        <v>1901.7164883896814</v>
      </c>
      <c r="AK2705" s="95">
        <f t="shared" si="2362"/>
        <v>0.95085824419484077</v>
      </c>
    </row>
    <row r="2706" spans="9:37" x14ac:dyDescent="0.25">
      <c r="I2706" s="90"/>
      <c r="J2706" s="94">
        <f t="shared" si="2347"/>
        <v>2.2213828186441006E-2</v>
      </c>
      <c r="K2706" s="94">
        <f t="shared" si="2342"/>
        <v>0.96888780157030918</v>
      </c>
      <c r="L2706" s="94">
        <f t="shared" si="2348"/>
        <v>8.8983702432497702E-3</v>
      </c>
      <c r="M2706" s="98"/>
      <c r="N2706" s="91"/>
      <c r="O2706" s="95">
        <f t="shared" si="2349"/>
        <v>4.9345416269672095E-4</v>
      </c>
      <c r="P2706" s="95">
        <f t="shared" si="2343"/>
        <v>0.93874357203174685</v>
      </c>
      <c r="Q2706" s="95">
        <f t="shared" si="2344"/>
        <v>7.9180992985952969E-5</v>
      </c>
      <c r="R2706" s="90"/>
      <c r="S2706" s="90"/>
      <c r="T2706" s="93">
        <f t="shared" si="2350"/>
        <v>8000</v>
      </c>
      <c r="U2706" s="93">
        <f t="shared" si="2345"/>
        <v>2000</v>
      </c>
      <c r="V2706" s="93">
        <f t="shared" si="2346"/>
        <v>1</v>
      </c>
      <c r="W2706" s="90"/>
      <c r="X2706" s="95">
        <f t="shared" si="2351"/>
        <v>4.9345416269672095E-4</v>
      </c>
      <c r="Y2706" s="96">
        <f t="shared" si="2352"/>
        <v>3.9476333015737675</v>
      </c>
      <c r="Z2706" s="96">
        <f t="shared" si="2353"/>
        <v>0.98690832539344187</v>
      </c>
      <c r="AA2706" s="96">
        <f t="shared" si="2354"/>
        <v>4.9345416269672095E-4</v>
      </c>
      <c r="AB2706" s="90"/>
      <c r="AC2706" s="94">
        <f t="shared" si="2355"/>
        <v>0.93874357203174685</v>
      </c>
      <c r="AD2706" s="97">
        <f t="shared" si="2356"/>
        <v>7509.9485762539753</v>
      </c>
      <c r="AE2706" s="97">
        <f t="shared" si="2357"/>
        <v>1877.4871440634938</v>
      </c>
      <c r="AF2706" s="97">
        <f t="shared" si="2358"/>
        <v>0.93874357203174685</v>
      </c>
      <c r="AG2706" s="90"/>
      <c r="AH2706" s="95">
        <f t="shared" si="2359"/>
        <v>7.9180992985952969E-5</v>
      </c>
      <c r="AI2706" s="95">
        <f t="shared" si="2360"/>
        <v>0.63344794388762371</v>
      </c>
      <c r="AJ2706" s="95">
        <f t="shared" si="2361"/>
        <v>0.15836198597190593</v>
      </c>
      <c r="AK2706" s="95">
        <f t="shared" si="2362"/>
        <v>7.9180992985952969E-5</v>
      </c>
    </row>
    <row r="2707" spans="9:37" x14ac:dyDescent="0.25">
      <c r="I2707" s="90"/>
      <c r="J2707" s="94">
        <f t="shared" si="2347"/>
        <v>0.61240335931357459</v>
      </c>
      <c r="K2707" s="94">
        <f t="shared" si="2342"/>
        <v>0.10990182365809245</v>
      </c>
      <c r="L2707" s="94">
        <f t="shared" si="2348"/>
        <v>0.27769481702833293</v>
      </c>
      <c r="M2707" s="98"/>
      <c r="N2707" s="91"/>
      <c r="O2707" s="95">
        <f t="shared" si="2349"/>
        <v>0.37503787449855114</v>
      </c>
      <c r="P2707" s="95">
        <f t="shared" si="2343"/>
        <v>1.207841084337445E-2</v>
      </c>
      <c r="Q2707" s="95">
        <f t="shared" si="2344"/>
        <v>7.71144114043993E-2</v>
      </c>
      <c r="R2707" s="90"/>
      <c r="S2707" s="90"/>
      <c r="T2707" s="93">
        <f t="shared" si="2350"/>
        <v>3000</v>
      </c>
      <c r="U2707" s="93">
        <f t="shared" si="2345"/>
        <v>2000</v>
      </c>
      <c r="V2707" s="93">
        <f t="shared" si="2346"/>
        <v>2</v>
      </c>
      <c r="W2707" s="90"/>
      <c r="X2707" s="95">
        <f t="shared" si="2351"/>
        <v>0.37503787449855114</v>
      </c>
      <c r="Y2707" s="96">
        <f t="shared" si="2352"/>
        <v>1125.1136234956534</v>
      </c>
      <c r="Z2707" s="96">
        <f t="shared" si="2353"/>
        <v>750.07574899710232</v>
      </c>
      <c r="AA2707" s="96">
        <f t="shared" si="2354"/>
        <v>0.75007574899710228</v>
      </c>
      <c r="AB2707" s="90"/>
      <c r="AC2707" s="94">
        <f t="shared" si="2355"/>
        <v>1.207841084337445E-2</v>
      </c>
      <c r="AD2707" s="97">
        <f t="shared" si="2356"/>
        <v>36.235232530123348</v>
      </c>
      <c r="AE2707" s="97">
        <f t="shared" si="2357"/>
        <v>24.156821686748899</v>
      </c>
      <c r="AF2707" s="97">
        <f t="shared" si="2358"/>
        <v>2.4156821686748899E-2</v>
      </c>
      <c r="AG2707" s="90"/>
      <c r="AH2707" s="95">
        <f t="shared" si="2359"/>
        <v>7.71144114043993E-2</v>
      </c>
      <c r="AI2707" s="95">
        <f t="shared" si="2360"/>
        <v>231.34323421319789</v>
      </c>
      <c r="AJ2707" s="95">
        <f t="shared" si="2361"/>
        <v>154.22882280879861</v>
      </c>
      <c r="AK2707" s="95">
        <f t="shared" si="2362"/>
        <v>0.1542288228087986</v>
      </c>
    </row>
    <row r="2708" spans="9:37" x14ac:dyDescent="0.25">
      <c r="I2708" s="90"/>
      <c r="J2708" s="94">
        <f t="shared" si="2347"/>
        <v>2.5604545390016231E-2</v>
      </c>
      <c r="K2708" s="94">
        <f t="shared" si="2342"/>
        <v>0.96298991296095471</v>
      </c>
      <c r="L2708" s="94">
        <f t="shared" si="2348"/>
        <v>1.1405541649029016E-2</v>
      </c>
      <c r="M2708" s="98"/>
      <c r="N2708" s="91"/>
      <c r="O2708" s="95">
        <f t="shared" si="2349"/>
        <v>6.5559274462940141E-4</v>
      </c>
      <c r="P2708" s="95">
        <f t="shared" si="2343"/>
        <v>0.92734957246454708</v>
      </c>
      <c r="Q2708" s="95">
        <f t="shared" si="2344"/>
        <v>1.3008638030773554E-4</v>
      </c>
      <c r="R2708" s="90"/>
      <c r="S2708" s="90"/>
      <c r="T2708" s="93">
        <f t="shared" si="2350"/>
        <v>7000</v>
      </c>
      <c r="U2708" s="93">
        <f t="shared" si="2345"/>
        <v>3000</v>
      </c>
      <c r="V2708" s="93">
        <f t="shared" si="2346"/>
        <v>1</v>
      </c>
      <c r="W2708" s="90"/>
      <c r="X2708" s="95">
        <f t="shared" si="2351"/>
        <v>6.5559274462940141E-4</v>
      </c>
      <c r="Y2708" s="96">
        <f t="shared" si="2352"/>
        <v>4.5891492124058102</v>
      </c>
      <c r="Z2708" s="96">
        <f t="shared" si="2353"/>
        <v>1.9667782338882043</v>
      </c>
      <c r="AA2708" s="96">
        <f t="shared" si="2354"/>
        <v>6.5559274462940141E-4</v>
      </c>
      <c r="AB2708" s="90"/>
      <c r="AC2708" s="94">
        <f t="shared" si="2355"/>
        <v>0.92734957246454708</v>
      </c>
      <c r="AD2708" s="97">
        <f t="shared" si="2356"/>
        <v>6491.4470072518297</v>
      </c>
      <c r="AE2708" s="97">
        <f t="shared" si="2357"/>
        <v>2782.0487173936413</v>
      </c>
      <c r="AF2708" s="97">
        <f t="shared" si="2358"/>
        <v>0.92734957246454708</v>
      </c>
      <c r="AG2708" s="90"/>
      <c r="AH2708" s="95">
        <f t="shared" si="2359"/>
        <v>1.3008638030773554E-4</v>
      </c>
      <c r="AI2708" s="95">
        <f t="shared" si="2360"/>
        <v>0.91060466215414881</v>
      </c>
      <c r="AJ2708" s="95">
        <f t="shared" si="2361"/>
        <v>0.39025914092320663</v>
      </c>
      <c r="AK2708" s="95">
        <f t="shared" si="2362"/>
        <v>1.3008638030773554E-4</v>
      </c>
    </row>
    <row r="2709" spans="9:37" x14ac:dyDescent="0.25">
      <c r="I2709" s="90"/>
      <c r="J2709" s="94">
        <f t="shared" si="2347"/>
        <v>5.4303079991444736E-2</v>
      </c>
      <c r="K2709" s="94">
        <f t="shared" si="2342"/>
        <v>0.92649694103024338</v>
      </c>
      <c r="L2709" s="94">
        <f t="shared" si="2348"/>
        <v>1.9199978978312042E-2</v>
      </c>
      <c r="M2709" s="98"/>
      <c r="N2709" s="91"/>
      <c r="O2709" s="95">
        <f t="shared" si="2349"/>
        <v>2.9488244965572455E-3</v>
      </c>
      <c r="P2709" s="95">
        <f t="shared" si="2343"/>
        <v>0.85839658173839828</v>
      </c>
      <c r="Q2709" s="95">
        <f t="shared" si="2344"/>
        <v>3.6863919276762432E-4</v>
      </c>
      <c r="R2709" s="90"/>
      <c r="S2709" s="90"/>
      <c r="T2709" s="93">
        <f t="shared" si="2350"/>
        <v>7000</v>
      </c>
      <c r="U2709" s="93">
        <f t="shared" si="2345"/>
        <v>2000</v>
      </c>
      <c r="V2709" s="93">
        <f t="shared" si="2346"/>
        <v>1</v>
      </c>
      <c r="W2709" s="90"/>
      <c r="X2709" s="95">
        <f t="shared" si="2351"/>
        <v>2.9488244965572455E-3</v>
      </c>
      <c r="Y2709" s="96">
        <f t="shared" si="2352"/>
        <v>20.641771475900718</v>
      </c>
      <c r="Z2709" s="96">
        <f t="shared" si="2353"/>
        <v>5.8976489931144913</v>
      </c>
      <c r="AA2709" s="96">
        <f t="shared" si="2354"/>
        <v>2.9488244965572455E-3</v>
      </c>
      <c r="AB2709" s="90"/>
      <c r="AC2709" s="94">
        <f t="shared" si="2355"/>
        <v>0.85839658173839828</v>
      </c>
      <c r="AD2709" s="97">
        <f t="shared" si="2356"/>
        <v>6008.7760721687882</v>
      </c>
      <c r="AE2709" s="97">
        <f t="shared" si="2357"/>
        <v>1716.7931634767965</v>
      </c>
      <c r="AF2709" s="97">
        <f t="shared" si="2358"/>
        <v>0.85839658173839828</v>
      </c>
      <c r="AG2709" s="90"/>
      <c r="AH2709" s="95">
        <f t="shared" si="2359"/>
        <v>3.6863919276762432E-4</v>
      </c>
      <c r="AI2709" s="95">
        <f t="shared" si="2360"/>
        <v>2.5804743493733704</v>
      </c>
      <c r="AJ2709" s="95">
        <f t="shared" si="2361"/>
        <v>0.7372783855352486</v>
      </c>
      <c r="AK2709" s="95">
        <f t="shared" si="2362"/>
        <v>3.6863919276762432E-4</v>
      </c>
    </row>
    <row r="2710" spans="9:37" x14ac:dyDescent="0.25">
      <c r="I2710" s="90"/>
      <c r="J2710" s="94">
        <f t="shared" si="2347"/>
        <v>0.10101710039753591</v>
      </c>
      <c r="K2710" s="94">
        <f t="shared" si="2342"/>
        <v>0.85023056097175398</v>
      </c>
      <c r="L2710" s="94">
        <f t="shared" si="2348"/>
        <v>4.8752338630710157E-2</v>
      </c>
      <c r="M2710" s="98"/>
      <c r="N2710" s="91"/>
      <c r="O2710" s="95">
        <f t="shared" si="2349"/>
        <v>1.0204454572725849E-2</v>
      </c>
      <c r="P2710" s="95">
        <f t="shared" si="2343"/>
        <v>0.72289200681034349</v>
      </c>
      <c r="Q2710" s="95">
        <f t="shared" si="2344"/>
        <v>2.376790521963434E-3</v>
      </c>
      <c r="R2710" s="90"/>
      <c r="S2710" s="90"/>
      <c r="T2710" s="93">
        <f t="shared" si="2350"/>
        <v>10000</v>
      </c>
      <c r="U2710" s="93">
        <f t="shared" si="2345"/>
        <v>2000</v>
      </c>
      <c r="V2710" s="93">
        <f t="shared" si="2346"/>
        <v>1</v>
      </c>
      <c r="W2710" s="90"/>
      <c r="X2710" s="95">
        <f t="shared" si="2351"/>
        <v>1.0204454572725849E-2</v>
      </c>
      <c r="Y2710" s="96">
        <f t="shared" si="2352"/>
        <v>102.04454572725849</v>
      </c>
      <c r="Z2710" s="96">
        <f t="shared" si="2353"/>
        <v>20.408909145451698</v>
      </c>
      <c r="AA2710" s="96">
        <f t="shared" si="2354"/>
        <v>1.0204454572725849E-2</v>
      </c>
      <c r="AB2710" s="90"/>
      <c r="AC2710" s="94">
        <f t="shared" si="2355"/>
        <v>0.72289200681034349</v>
      </c>
      <c r="AD2710" s="97">
        <f t="shared" si="2356"/>
        <v>7228.9200681034345</v>
      </c>
      <c r="AE2710" s="97">
        <f t="shared" si="2357"/>
        <v>1445.7840136206869</v>
      </c>
      <c r="AF2710" s="97">
        <f t="shared" si="2358"/>
        <v>0.72289200681034349</v>
      </c>
      <c r="AG2710" s="90"/>
      <c r="AH2710" s="95">
        <f t="shared" si="2359"/>
        <v>2.376790521963434E-3</v>
      </c>
      <c r="AI2710" s="95">
        <f t="shared" si="2360"/>
        <v>23.76790521963434</v>
      </c>
      <c r="AJ2710" s="95">
        <f>(AH2710*U2710)</f>
        <v>4.753581043926868</v>
      </c>
      <c r="AK2710" s="95">
        <f t="shared" si="2362"/>
        <v>2.376790521963434E-3</v>
      </c>
    </row>
    <row r="2711" spans="9:37" x14ac:dyDescent="0.25">
      <c r="I2711" s="90"/>
      <c r="J2711" s="98"/>
      <c r="K2711" s="90"/>
      <c r="L2711" s="90"/>
      <c r="M2711" s="90"/>
      <c r="N2711" s="112" t="s">
        <v>55</v>
      </c>
      <c r="O2711" s="105">
        <f>SUM(O2701:O2710)</f>
        <v>1.1933776859347185</v>
      </c>
      <c r="P2711" s="105">
        <f t="shared" ref="P2711:Q2711" si="2363">SUM(P2701:P2710)</f>
        <v>4.4250205544406702</v>
      </c>
      <c r="Q2711" s="105">
        <f t="shared" si="2363"/>
        <v>1.2302415087268415</v>
      </c>
      <c r="R2711" s="90"/>
      <c r="S2711" s="90"/>
      <c r="T2711" s="90"/>
      <c r="U2711" s="90"/>
      <c r="V2711" s="90"/>
      <c r="W2711" s="90"/>
      <c r="X2711" s="133" t="s">
        <v>55</v>
      </c>
      <c r="Y2711" s="104">
        <f>SUM(Y2701:Y2710)</f>
        <v>3991.7101900019043</v>
      </c>
      <c r="Z2711" s="104">
        <f t="shared" ref="Z2711" si="2364">SUM(Z2701:Z2710)</f>
        <v>2247.8399102892608</v>
      </c>
      <c r="AA2711" s="104">
        <f>SUM(AA2701:AA2710)</f>
        <v>1.5684155604332697</v>
      </c>
      <c r="AB2711" s="99"/>
      <c r="AC2711" s="133" t="s">
        <v>55</v>
      </c>
      <c r="AD2711" s="104">
        <f>SUM(AD2701:AD2710)</f>
        <v>34133.47489627108</v>
      </c>
      <c r="AE2711" s="104">
        <f t="shared" ref="AE2711:AF2711" si="2365">SUM(AE2701:AE2710)</f>
        <v>11996.681981788184</v>
      </c>
      <c r="AF2711" s="104">
        <f t="shared" si="2365"/>
        <v>4.4370989652840445</v>
      </c>
      <c r="AG2711" s="99"/>
      <c r="AH2711" s="133" t="s">
        <v>55</v>
      </c>
      <c r="AI2711" s="105">
        <f>SUM(AI2701:AI2710)</f>
        <v>1325.6199357909686</v>
      </c>
      <c r="AJ2711" s="105">
        <f t="shared" ref="AJ2711:AK2711" si="2366">SUM(AJ2701:AJ2710)</f>
        <v>2414.1247144243066</v>
      </c>
      <c r="AK2711" s="105">
        <f t="shared" si="2366"/>
        <v>1.3073559201312408</v>
      </c>
    </row>
    <row r="2715" spans="9:37" x14ac:dyDescent="0.25">
      <c r="I2715" s="113" t="s">
        <v>253</v>
      </c>
      <c r="J2715" s="107"/>
      <c r="K2715" s="107"/>
      <c r="L2715" s="107"/>
      <c r="M2715" s="107"/>
      <c r="N2715" s="107"/>
      <c r="O2715" s="107"/>
      <c r="P2715" s="107"/>
      <c r="Q2715" s="107"/>
    </row>
    <row r="2716" spans="9:37" x14ac:dyDescent="0.25">
      <c r="I2716" s="113" t="s">
        <v>314</v>
      </c>
      <c r="J2716" s="107"/>
      <c r="K2716" s="107"/>
      <c r="L2716" s="166" t="s">
        <v>69</v>
      </c>
      <c r="M2716" s="166"/>
      <c r="N2716" s="166"/>
      <c r="O2716" s="107"/>
      <c r="P2716" s="107"/>
      <c r="Q2716" s="107"/>
    </row>
    <row r="2717" spans="9:37" x14ac:dyDescent="0.25">
      <c r="I2717" s="107"/>
      <c r="J2717" s="107"/>
      <c r="K2717" s="107"/>
      <c r="L2717" s="107"/>
      <c r="M2717" s="107"/>
      <c r="N2717" s="107"/>
      <c r="O2717" s="107"/>
      <c r="P2717" s="107"/>
      <c r="Q2717" s="107"/>
    </row>
    <row r="2718" spans="9:37" x14ac:dyDescent="0.25">
      <c r="I2718" s="108"/>
      <c r="J2718" s="167" t="s">
        <v>68</v>
      </c>
      <c r="K2718" s="168"/>
      <c r="L2718" s="169"/>
      <c r="M2718" s="107"/>
      <c r="N2718" s="108"/>
      <c r="O2718" s="167" t="s">
        <v>72</v>
      </c>
      <c r="P2718" s="168"/>
      <c r="Q2718" s="169"/>
    </row>
    <row r="2719" spans="9:37" x14ac:dyDescent="0.25">
      <c r="I2719" s="108"/>
      <c r="J2719" s="108" t="s">
        <v>38</v>
      </c>
      <c r="K2719" s="108" t="s">
        <v>39</v>
      </c>
      <c r="L2719" s="108" t="s">
        <v>41</v>
      </c>
      <c r="M2719" s="107"/>
      <c r="N2719" s="170" t="s">
        <v>64</v>
      </c>
      <c r="O2719" s="170" t="s">
        <v>38</v>
      </c>
      <c r="P2719" s="170" t="s">
        <v>39</v>
      </c>
      <c r="Q2719" s="170" t="s">
        <v>41</v>
      </c>
    </row>
    <row r="2720" spans="9:37" x14ac:dyDescent="0.25">
      <c r="I2720" s="108" t="s">
        <v>64</v>
      </c>
      <c r="J2720" s="109">
        <f>(O2711)</f>
        <v>1.1933776859347185</v>
      </c>
      <c r="K2720" s="109">
        <f t="shared" ref="K2720" si="2367">(P2711)</f>
        <v>4.4250205544406702</v>
      </c>
      <c r="L2720" s="109">
        <f t="shared" ref="L2720" si="2368">(Q2711)</f>
        <v>1.2302415087268415</v>
      </c>
      <c r="M2720" s="107"/>
      <c r="N2720" s="171"/>
      <c r="O2720" s="171"/>
      <c r="P2720" s="171"/>
      <c r="Q2720" s="171"/>
    </row>
    <row r="2721" spans="9:32" x14ac:dyDescent="0.25">
      <c r="I2721" s="108" t="s">
        <v>65</v>
      </c>
      <c r="J2721" s="110">
        <f>(Y2711)</f>
        <v>3991.7101900019043</v>
      </c>
      <c r="K2721" s="110">
        <f>(AD2711)</f>
        <v>34133.47489627108</v>
      </c>
      <c r="L2721" s="110">
        <f>(AA2711)</f>
        <v>1.5684155604332697</v>
      </c>
      <c r="M2721" s="107"/>
      <c r="N2721" s="109">
        <f>(J2720)</f>
        <v>1.1933776859347185</v>
      </c>
      <c r="O2721" s="67">
        <f>(J2721/N2721)</f>
        <v>3344.8842198481188</v>
      </c>
      <c r="P2721" s="67">
        <f t="shared" ref="P2721" si="2369">(K2721/O2721)</f>
        <v>10.204680536841117</v>
      </c>
      <c r="Q2721" s="67">
        <f t="shared" ref="Q2721" si="2370">(L2721/P2721)</f>
        <v>0.15369570412037381</v>
      </c>
    </row>
    <row r="2722" spans="9:32" x14ac:dyDescent="0.25">
      <c r="I2722" s="108" t="s">
        <v>66</v>
      </c>
      <c r="J2722" s="110">
        <f>(Z2711)</f>
        <v>2247.8399102892608</v>
      </c>
      <c r="K2722" s="110">
        <f>(AE2711)</f>
        <v>11996.681981788184</v>
      </c>
      <c r="L2722" s="109">
        <f>(AJ2711)</f>
        <v>2414.1247144243066</v>
      </c>
      <c r="M2722" s="107"/>
      <c r="N2722" s="109">
        <f>(K2720)</f>
        <v>4.4250205544406702</v>
      </c>
      <c r="O2722" s="67">
        <f>(K2721/N2722)</f>
        <v>7713.7438066851209</v>
      </c>
      <c r="P2722" s="68">
        <f>(K2722/N2722)</f>
        <v>2711.1019788934254</v>
      </c>
      <c r="Q2722" s="68">
        <f>(K2723/N2722)</f>
        <v>1.0027295716923288</v>
      </c>
    </row>
    <row r="2723" spans="9:32" x14ac:dyDescent="0.25">
      <c r="I2723" s="108" t="s">
        <v>67</v>
      </c>
      <c r="J2723" s="110">
        <f>(AA2711)</f>
        <v>1.5684155604332697</v>
      </c>
      <c r="K2723" s="110">
        <f>(AF2711)</f>
        <v>4.4370989652840445</v>
      </c>
      <c r="L2723" s="109">
        <f>(AK2711)</f>
        <v>1.3073559201312408</v>
      </c>
      <c r="M2723" s="107"/>
      <c r="N2723" s="109">
        <f>(L2720)</f>
        <v>1.2302415087268415</v>
      </c>
      <c r="O2723" s="67">
        <f>(L2721/N2723)</f>
        <v>1.274884280287697</v>
      </c>
      <c r="P2723" s="68">
        <f>(L2722/N2723)</f>
        <v>1962.3177216013855</v>
      </c>
      <c r="Q2723" s="68">
        <f>(L2723/N2723)</f>
        <v>1.0626823358319326</v>
      </c>
    </row>
    <row r="2724" spans="9:32" x14ac:dyDescent="0.25">
      <c r="I2724" s="111"/>
      <c r="J2724" s="111"/>
      <c r="K2724" s="111"/>
      <c r="L2724" s="111"/>
      <c r="M2724" s="107"/>
      <c r="N2724" s="107"/>
      <c r="O2724" s="107"/>
      <c r="P2724" s="107"/>
      <c r="Q2724" s="107"/>
    </row>
    <row r="2728" spans="9:32" x14ac:dyDescent="0.25">
      <c r="I2728" s="114" t="s">
        <v>254</v>
      </c>
    </row>
    <row r="2729" spans="9:32" x14ac:dyDescent="0.25">
      <c r="I2729" s="114" t="s">
        <v>314</v>
      </c>
      <c r="J2729" s="152" t="s">
        <v>47</v>
      </c>
      <c r="K2729" s="153"/>
      <c r="L2729" s="154"/>
      <c r="M2729" s="43"/>
      <c r="N2729" s="43"/>
      <c r="O2729" s="152" t="s">
        <v>72</v>
      </c>
      <c r="P2729" s="153"/>
      <c r="Q2729" s="154"/>
      <c r="R2729" s="43"/>
      <c r="S2729" s="43"/>
      <c r="T2729" s="152" t="s">
        <v>73</v>
      </c>
      <c r="U2729" s="153"/>
      <c r="V2729" s="154"/>
      <c r="W2729" s="43"/>
      <c r="X2729" s="43"/>
      <c r="Y2729" s="152" t="s">
        <v>74</v>
      </c>
      <c r="Z2729" s="153"/>
      <c r="AA2729" s="154"/>
      <c r="AB2729" s="55"/>
      <c r="AC2729" s="43"/>
      <c r="AD2729" s="152" t="s">
        <v>80</v>
      </c>
      <c r="AE2729" s="154"/>
      <c r="AF2729" s="59"/>
    </row>
    <row r="2730" spans="9:32" ht="15.75" thickBot="1" x14ac:dyDescent="0.3">
      <c r="I2730" s="43"/>
      <c r="J2730" s="44" t="s">
        <v>48</v>
      </c>
      <c r="K2730" s="44" t="s">
        <v>49</v>
      </c>
      <c r="L2730" s="44" t="s">
        <v>50</v>
      </c>
      <c r="M2730" s="43"/>
      <c r="N2730" s="43"/>
      <c r="O2730" s="43"/>
      <c r="P2730" s="43"/>
      <c r="Q2730" s="43"/>
      <c r="R2730" s="43"/>
      <c r="S2730" s="43"/>
      <c r="T2730" s="44" t="s">
        <v>38</v>
      </c>
      <c r="U2730" s="44" t="s">
        <v>39</v>
      </c>
      <c r="V2730" s="44" t="s">
        <v>41</v>
      </c>
      <c r="W2730" s="43"/>
      <c r="X2730" s="43"/>
      <c r="Y2730" s="134" t="s">
        <v>75</v>
      </c>
      <c r="Z2730" s="134" t="s">
        <v>76</v>
      </c>
      <c r="AA2730" s="134" t="s">
        <v>77</v>
      </c>
      <c r="AB2730" s="61" t="s">
        <v>55</v>
      </c>
      <c r="AC2730" s="43"/>
      <c r="AD2730" s="134" t="s">
        <v>311</v>
      </c>
      <c r="AE2730" s="148">
        <f>(AE2659)</f>
        <v>94283982.209427297</v>
      </c>
      <c r="AF2730" s="42"/>
    </row>
    <row r="2731" spans="9:32" ht="16.5" thickTop="1" thickBot="1" x14ac:dyDescent="0.3">
      <c r="I2731" s="43"/>
      <c r="J2731" s="100">
        <f>(J2609)</f>
        <v>8000</v>
      </c>
      <c r="K2731" s="100">
        <f t="shared" ref="K2731:L2731" si="2371">(K2609)</f>
        <v>5000</v>
      </c>
      <c r="L2731" s="100">
        <f t="shared" si="2371"/>
        <v>1</v>
      </c>
      <c r="M2731" s="43"/>
      <c r="N2731" s="134" t="s">
        <v>75</v>
      </c>
      <c r="O2731" s="101">
        <f>(O2721)</f>
        <v>3344.8842198481188</v>
      </c>
      <c r="P2731" s="101">
        <f t="shared" ref="P2731:Q2731" si="2372">(P2721)</f>
        <v>10.204680536841117</v>
      </c>
      <c r="Q2731" s="101">
        <f t="shared" si="2372"/>
        <v>0.15369570412037381</v>
      </c>
      <c r="R2731" s="43"/>
      <c r="S2731" s="43"/>
      <c r="T2731" s="62">
        <f>(O2701)</f>
        <v>9.2671328639442069E-3</v>
      </c>
      <c r="U2731" s="62">
        <f t="shared" ref="U2731:U2740" si="2373">(P2701)</f>
        <v>0.7098025724879421</v>
      </c>
      <c r="V2731" s="62">
        <f t="shared" ref="V2731:V2740" si="2374">(Q2701)</f>
        <v>3.7498763399702022E-3</v>
      </c>
      <c r="W2731" s="43"/>
      <c r="X2731" s="43"/>
      <c r="Y2731" s="74">
        <f>((J2731 - O2731)^2 + (K2731 - P2731)^2 + (L2731 - Q2731)^2) * T2731</f>
        <v>431553.33496620692</v>
      </c>
      <c r="Z2731" s="74">
        <f>((J2731 -O2732)^2 + (K2731 - P2732)^2 + (L2731 - Q2732)^2) * U2731</f>
        <v>3776857.1879115142</v>
      </c>
      <c r="AA2731" s="75">
        <f>((J2731 -O2733)^2 + (K2731 - P2733)^2 + (L2731 - Q2733)^2) * V2731</f>
        <v>274517.63635048509</v>
      </c>
      <c r="AB2731" s="76">
        <f>SUM(Y2731:AA2731)</f>
        <v>4482928.1592282066</v>
      </c>
      <c r="AC2731" s="43"/>
      <c r="AD2731" s="134" t="s">
        <v>315</v>
      </c>
      <c r="AE2731" s="147">
        <f>(AB2741)</f>
        <v>94283982.365812793</v>
      </c>
      <c r="AF2731" s="42"/>
    </row>
    <row r="2732" spans="9:32" ht="16.5" thickTop="1" thickBot="1" x14ac:dyDescent="0.3">
      <c r="I2732" s="43"/>
      <c r="J2732" s="100">
        <f t="shared" ref="J2732:L2732" si="2375">(J2610)</f>
        <v>4000</v>
      </c>
      <c r="K2732" s="100">
        <f t="shared" si="2375"/>
        <v>3000</v>
      </c>
      <c r="L2732" s="100">
        <f t="shared" si="2375"/>
        <v>1</v>
      </c>
      <c r="M2732" s="43"/>
      <c r="N2732" s="134" t="s">
        <v>76</v>
      </c>
      <c r="O2732" s="101">
        <f t="shared" ref="O2732:P2732" si="2376">(O2722)</f>
        <v>7713.7438066851209</v>
      </c>
      <c r="P2732" s="101">
        <f t="shared" si="2376"/>
        <v>2711.1019788934254</v>
      </c>
      <c r="Q2732" s="101">
        <f>(Q2722)</f>
        <v>1.0027295716923288</v>
      </c>
      <c r="R2732" s="43"/>
      <c r="S2732" s="43"/>
      <c r="T2732" s="62">
        <f t="shared" ref="T2732:T2740" si="2377">(O2702)</f>
        <v>0.2021637211974312</v>
      </c>
      <c r="U2732" s="62">
        <f t="shared" si="2373"/>
        <v>9.215390017484125E-2</v>
      </c>
      <c r="V2732" s="62">
        <f t="shared" si="2374"/>
        <v>6.0912801655926857E-2</v>
      </c>
      <c r="W2732" s="43"/>
      <c r="X2732" s="43"/>
      <c r="Y2732" s="74">
        <f>((J2732-O2731)^2 + (K2732-P2731)^2 + (L2732-Q2731)^2) * T2732</f>
        <v>1893880.5466206693</v>
      </c>
      <c r="Z2732" s="74">
        <f>((J2732 -O2732)^2 + (K2732 - P2732)^2 + (L2732 - Q2732)^2) * U2732</f>
        <v>1278668.0913837226</v>
      </c>
      <c r="AA2732" s="75">
        <f>((J2732 -O2733)^2 + (K2732 - P2733)^2 + (L2732 - Q2733)^2) * V2732</f>
        <v>1039573.6328899455</v>
      </c>
      <c r="AB2732" s="76">
        <f t="shared" ref="AB2732:AB2740" si="2378">SUM(Y2732:AA2732)</f>
        <v>4212122.2708943374</v>
      </c>
      <c r="AC2732" s="43"/>
      <c r="AD2732" s="134" t="s">
        <v>316</v>
      </c>
      <c r="AE2732" s="124">
        <f>(AE2730-AE2731)</f>
        <v>-0.15638549625873566</v>
      </c>
      <c r="AF2732" s="42"/>
    </row>
    <row r="2733" spans="9:32" ht="16.5" thickTop="1" thickBot="1" x14ac:dyDescent="0.3">
      <c r="I2733" s="43"/>
      <c r="J2733" s="100">
        <f t="shared" ref="J2733:L2733" si="2379">(J2611)</f>
        <v>5000</v>
      </c>
      <c r="K2733" s="100">
        <f t="shared" si="2379"/>
        <v>2000</v>
      </c>
      <c r="L2733" s="100">
        <f t="shared" si="2379"/>
        <v>1</v>
      </c>
      <c r="M2733" s="43"/>
      <c r="N2733" s="134" t="s">
        <v>77</v>
      </c>
      <c r="O2733" s="101">
        <f t="shared" ref="O2733:Q2733" si="2380">(O2723)</f>
        <v>1.274884280287697</v>
      </c>
      <c r="P2733" s="101">
        <f t="shared" si="2380"/>
        <v>1962.3177216013855</v>
      </c>
      <c r="Q2733" s="101">
        <f t="shared" si="2380"/>
        <v>1.0626823358319326</v>
      </c>
      <c r="R2733" s="43"/>
      <c r="S2733" s="43"/>
      <c r="T2733" s="62">
        <f t="shared" si="2377"/>
        <v>0.22266087604836407</v>
      </c>
      <c r="U2733" s="62">
        <f t="shared" si="2373"/>
        <v>0.16131206991571825</v>
      </c>
      <c r="V2733" s="62">
        <f t="shared" si="2374"/>
        <v>1.6000657958157447E-2</v>
      </c>
      <c r="W2733" s="43"/>
      <c r="X2733" s="43"/>
      <c r="Y2733" s="74">
        <f>((J2733 - O2731)^2 + (K2733 - P2731)^2 + (L2733 -Q2731)^2) * T2733</f>
        <v>1491537.1579837068</v>
      </c>
      <c r="Z2733" s="74">
        <f>((J2733 -O2732)^2 + (K2733 - P2732)^2 + (L2733 - Q2732)^2) * U2733</f>
        <v>1269537.5196483741</v>
      </c>
      <c r="AA2733" s="75">
        <f>((J2733 -O2733)^2 + (K2733 - P2733)^2 + (L2733 - Q2733)^2) * V2733</f>
        <v>399835.20535005641</v>
      </c>
      <c r="AB2733" s="76">
        <f t="shared" si="2378"/>
        <v>3160909.8829821371</v>
      </c>
      <c r="AC2733" s="43"/>
      <c r="AD2733" s="43"/>
      <c r="AE2733" s="43"/>
      <c r="AF2733" s="43"/>
    </row>
    <row r="2734" spans="9:32" ht="16.5" thickTop="1" thickBot="1" x14ac:dyDescent="0.3">
      <c r="I2734" s="43"/>
      <c r="J2734" s="100">
        <f t="shared" ref="J2734:L2734" si="2381">(J2612)</f>
        <v>2000</v>
      </c>
      <c r="K2734" s="100">
        <f t="shared" si="2381"/>
        <v>1000</v>
      </c>
      <c r="L2734" s="100">
        <f t="shared" si="2381"/>
        <v>1</v>
      </c>
      <c r="M2734" s="43"/>
      <c r="N2734" s="43"/>
      <c r="O2734" s="55"/>
      <c r="P2734" s="55"/>
      <c r="Q2734" s="55"/>
      <c r="R2734" s="43"/>
      <c r="S2734" s="43"/>
      <c r="T2734" s="62">
        <f t="shared" si="2377"/>
        <v>0.36953617411406925</v>
      </c>
      <c r="U2734" s="62">
        <f t="shared" si="2373"/>
        <v>2.2703171963715982E-3</v>
      </c>
      <c r="V2734" s="62">
        <f t="shared" si="2374"/>
        <v>0.1186508200855224</v>
      </c>
      <c r="W2734" s="43"/>
      <c r="X2734" s="43"/>
      <c r="Y2734" s="74">
        <f>((J2734-O2731)^2 + (K2734-P2731)^2 + (L2734-Q2731)^2) * T2734</f>
        <v>1030418.0142192044</v>
      </c>
      <c r="Z2734" s="74">
        <f>((J2734 -O2732)^2 + (K2734 - P2732)^2 + (L2734 - Q2732)^2) * U2734</f>
        <v>80765.940052191552</v>
      </c>
      <c r="AA2734" s="75">
        <f>((J2734 -O2733)^2 + (K2734 - P2733)^2 + (L2734 - Q2733)^2) * V2734</f>
        <v>583875.64172875346</v>
      </c>
      <c r="AB2734" s="76">
        <f t="shared" si="2378"/>
        <v>1695059.5960001494</v>
      </c>
      <c r="AC2734" s="43"/>
      <c r="AD2734" s="43"/>
      <c r="AE2734" s="43"/>
      <c r="AF2734" s="43"/>
    </row>
    <row r="2735" spans="9:32" ht="16.5" thickTop="1" thickBot="1" x14ac:dyDescent="0.3">
      <c r="I2735" s="43"/>
      <c r="J2735" s="100">
        <f t="shared" ref="J2735:L2735" si="2382">(J2613)</f>
        <v>500</v>
      </c>
      <c r="K2735" s="100">
        <f t="shared" si="2382"/>
        <v>2000</v>
      </c>
      <c r="L2735" s="100">
        <f t="shared" si="2382"/>
        <v>1</v>
      </c>
      <c r="M2735" s="43"/>
      <c r="N2735" s="43"/>
      <c r="O2735" s="55"/>
      <c r="P2735" s="55"/>
      <c r="Q2735" s="55"/>
      <c r="R2735" s="43"/>
      <c r="S2735" s="43"/>
      <c r="T2735" s="62">
        <f t="shared" si="2377"/>
        <v>4.0958123574938167E-4</v>
      </c>
      <c r="U2735" s="62">
        <f t="shared" si="2373"/>
        <v>2.155077738636542E-5</v>
      </c>
      <c r="V2735" s="62">
        <f t="shared" si="2374"/>
        <v>0.95085824419484077</v>
      </c>
      <c r="W2735" s="43"/>
      <c r="X2735" s="43"/>
      <c r="Y2735" s="74">
        <f>((J2735 - O2731)^2 + (K2735 -P2731)^2 + (L2735 - Q2731)^2) * T2735</f>
        <v>4936.5402451800537</v>
      </c>
      <c r="Z2735" s="74">
        <f>((J2735 -O2732)^2 + (K2735 - P2732)^2 + (L2735 - Q2732)^2) * U2735</f>
        <v>1132.3589983506656</v>
      </c>
      <c r="AA2735" s="75">
        <f>((J2735 -O2733)^2 + (K2735 - P2733)^2 + (L2735 - Q2733)^AA3267) * V2735</f>
        <v>237854.99820442309</v>
      </c>
      <c r="AB2735" s="76">
        <f t="shared" si="2378"/>
        <v>243923.89744795382</v>
      </c>
      <c r="AC2735" s="43"/>
      <c r="AD2735" s="152" t="s">
        <v>84</v>
      </c>
      <c r="AE2735" s="153"/>
      <c r="AF2735" s="154"/>
    </row>
    <row r="2736" spans="9:32" ht="16.5" thickTop="1" thickBot="1" x14ac:dyDescent="0.3">
      <c r="I2736" s="43"/>
      <c r="J2736" s="100">
        <f t="shared" ref="J2736:L2736" si="2383">(J2614)</f>
        <v>8000</v>
      </c>
      <c r="K2736" s="100">
        <f t="shared" si="2383"/>
        <v>2000</v>
      </c>
      <c r="L2736" s="100">
        <f t="shared" si="2383"/>
        <v>1</v>
      </c>
      <c r="M2736" s="43"/>
      <c r="N2736" s="43"/>
      <c r="O2736" s="55"/>
      <c r="P2736" s="55"/>
      <c r="Q2736" s="55"/>
      <c r="R2736" s="43"/>
      <c r="S2736" s="43"/>
      <c r="T2736" s="62">
        <f t="shared" si="2377"/>
        <v>4.9345416269672095E-4</v>
      </c>
      <c r="U2736" s="62">
        <f t="shared" si="2373"/>
        <v>0.93874357203174685</v>
      </c>
      <c r="V2736" s="62">
        <f t="shared" si="2374"/>
        <v>7.9180992985952969E-5</v>
      </c>
      <c r="W2736" s="43"/>
      <c r="X2736" s="43"/>
      <c r="Y2736" s="74">
        <f>((J2736-O2731)^2 + (K2736-P2731)^2 + (L2736-Q2731)^2) * T2736</f>
        <v>12646.928717159381</v>
      </c>
      <c r="Z2736" s="74">
        <f>((J2736 -O2732)^2 + (K2736 - P2732)^2 + (L2736 - Q2732)^2) * U2736</f>
        <v>551613.82672804687</v>
      </c>
      <c r="AA2736" s="75">
        <f>((J2736 -O2733)^2 + (K2736 - P2733)^2 + (L2736 - Q2733)^2) * V2736</f>
        <v>5066.0809678313035</v>
      </c>
      <c r="AB2736" s="76">
        <f t="shared" si="2378"/>
        <v>569326.83641303761</v>
      </c>
      <c r="AC2736" s="43"/>
      <c r="AD2736" s="152" t="s">
        <v>85</v>
      </c>
      <c r="AE2736" s="153"/>
      <c r="AF2736" s="154"/>
    </row>
    <row r="2737" spans="9:32" ht="16.5" thickTop="1" thickBot="1" x14ac:dyDescent="0.3">
      <c r="I2737" s="43"/>
      <c r="J2737" s="100">
        <f t="shared" ref="J2737:L2737" si="2384">(J2615)</f>
        <v>3000</v>
      </c>
      <c r="K2737" s="100">
        <f t="shared" si="2384"/>
        <v>2000</v>
      </c>
      <c r="L2737" s="100">
        <f t="shared" si="2384"/>
        <v>2</v>
      </c>
      <c r="M2737" s="43"/>
      <c r="N2737" s="43"/>
      <c r="O2737" s="55"/>
      <c r="P2737" s="55"/>
      <c r="Q2737" s="55"/>
      <c r="R2737" s="43"/>
      <c r="S2737" s="43"/>
      <c r="T2737" s="62">
        <f t="shared" si="2377"/>
        <v>0.37503787449855114</v>
      </c>
      <c r="U2737" s="62">
        <f t="shared" si="2373"/>
        <v>1.207841084337445E-2</v>
      </c>
      <c r="V2737" s="62">
        <f t="shared" si="2374"/>
        <v>7.71144114043993E-2</v>
      </c>
      <c r="W2737" s="43"/>
      <c r="X2737" s="43"/>
      <c r="Y2737" s="74">
        <f>((J2737 - O2731)^2 + (K2737 - P2731)^2 + (L2737 - Q2731)^2) * T2737</f>
        <v>1529492.1913022131</v>
      </c>
      <c r="Z2737" s="74">
        <f>((J2737 -O2732)^2 + (K2737 - P2732)^2 + (L2737 - Q2732)^2) * U2737</f>
        <v>274482.46248337231</v>
      </c>
      <c r="AA2737" s="75">
        <f>((J2737 -O2733)^2 + (K2737 - P2733)^2 + (L2737 - Q2733)^2) * V2737</f>
        <v>693549.52294568496</v>
      </c>
      <c r="AB2737" s="76">
        <f t="shared" si="2378"/>
        <v>2497524.1767312703</v>
      </c>
      <c r="AC2737" s="43"/>
      <c r="AD2737" s="43"/>
      <c r="AE2737" s="43"/>
      <c r="AF2737" s="43"/>
    </row>
    <row r="2738" spans="9:32" ht="16.5" thickTop="1" thickBot="1" x14ac:dyDescent="0.3">
      <c r="I2738" s="43"/>
      <c r="J2738" s="100">
        <f t="shared" ref="J2738:L2738" si="2385">(J2616)</f>
        <v>7000</v>
      </c>
      <c r="K2738" s="100">
        <f t="shared" si="2385"/>
        <v>3000</v>
      </c>
      <c r="L2738" s="100">
        <f t="shared" si="2385"/>
        <v>1</v>
      </c>
      <c r="M2738" s="43"/>
      <c r="N2738" s="43"/>
      <c r="O2738" s="55"/>
      <c r="P2738" s="55"/>
      <c r="Q2738" s="55"/>
      <c r="R2738" s="43"/>
      <c r="S2738" s="43"/>
      <c r="T2738" s="62">
        <f t="shared" si="2377"/>
        <v>6.5559274462940141E-4</v>
      </c>
      <c r="U2738" s="62">
        <f t="shared" si="2373"/>
        <v>0.92734957246454708</v>
      </c>
      <c r="V2738" s="62">
        <f t="shared" si="2374"/>
        <v>1.3008638030773554E-4</v>
      </c>
      <c r="W2738" s="43"/>
      <c r="X2738" s="43"/>
      <c r="Y2738" s="74">
        <f>((J2738-O2731)^2 + (K2738-P2731)^2 + (L2738-Q2731)^2) * T2738</f>
        <v>14618.897491512991</v>
      </c>
      <c r="Z2738" s="74">
        <f>((J2738 -O2732)^2 + (K2738 - P2732)^2 + (L2738 - Q2732)^2) * U2738</f>
        <v>549818.40996877337</v>
      </c>
      <c r="AA2738" s="75">
        <f>((J2738 -O2733)^2 + (K2738 - P2733)^2 + (L2738 - Q2733)^2) * V2738</f>
        <v>6511.9860152795218</v>
      </c>
      <c r="AB2738" s="76">
        <f t="shared" si="2378"/>
        <v>570949.29347556585</v>
      </c>
      <c r="AC2738" s="43"/>
      <c r="AD2738" s="43"/>
      <c r="AE2738" s="43"/>
      <c r="AF2738" s="43"/>
    </row>
    <row r="2739" spans="9:32" ht="16.5" thickTop="1" thickBot="1" x14ac:dyDescent="0.3">
      <c r="I2739" s="43"/>
      <c r="J2739" s="100">
        <f t="shared" ref="J2739:L2739" si="2386">(J2617)</f>
        <v>7000</v>
      </c>
      <c r="K2739" s="100">
        <f t="shared" si="2386"/>
        <v>2000</v>
      </c>
      <c r="L2739" s="100">
        <f t="shared" si="2386"/>
        <v>1</v>
      </c>
      <c r="M2739" s="43"/>
      <c r="N2739" s="43"/>
      <c r="O2739" s="55"/>
      <c r="P2739" s="55"/>
      <c r="Q2739" s="55"/>
      <c r="R2739" s="43"/>
      <c r="S2739" s="43"/>
      <c r="T2739" s="62">
        <f t="shared" si="2377"/>
        <v>2.9488244965572455E-3</v>
      </c>
      <c r="U2739" s="62">
        <f t="shared" si="2373"/>
        <v>0.85839658173839828</v>
      </c>
      <c r="V2739" s="62">
        <f t="shared" si="2374"/>
        <v>3.6863919276762432E-4</v>
      </c>
      <c r="W2739" s="43"/>
      <c r="X2739" s="43"/>
      <c r="Y2739" s="74">
        <f>((J2739 - O2731)^2 + (K2739 - P2731)^2 + (L2739 - Q2731)^2) * T2739</f>
        <v>51071.155883654013</v>
      </c>
      <c r="Z2739" s="74">
        <f>((J2739 -O2732)^2 + (K2739 - P2732)^2 + (L2739 - Q2732)^2) * U2739</f>
        <v>871355.147680389</v>
      </c>
      <c r="AA2739" s="75">
        <f>((J2739 -O2733)^2 + (K2739 - P2733)^2 + (L2739 - Q2733)^2) * V2739</f>
        <v>18057.264884590062</v>
      </c>
      <c r="AB2739" s="76">
        <f t="shared" si="2378"/>
        <v>940483.56844863307</v>
      </c>
      <c r="AC2739" s="43"/>
      <c r="AD2739" s="155" t="s">
        <v>86</v>
      </c>
      <c r="AE2739" s="155"/>
      <c r="AF2739" s="43"/>
    </row>
    <row r="2740" spans="9:32" ht="16.5" thickTop="1" thickBot="1" x14ac:dyDescent="0.3">
      <c r="I2740" s="43"/>
      <c r="J2740" s="100">
        <f t="shared" ref="J2740:L2740" si="2387">(J2618)</f>
        <v>10000</v>
      </c>
      <c r="K2740" s="100">
        <f t="shared" si="2387"/>
        <v>2000</v>
      </c>
      <c r="L2740" s="100">
        <f t="shared" si="2387"/>
        <v>1</v>
      </c>
      <c r="M2740" s="43"/>
      <c r="N2740" s="43"/>
      <c r="O2740" s="55"/>
      <c r="P2740" s="55"/>
      <c r="Q2740" s="55"/>
      <c r="R2740" s="43"/>
      <c r="S2740" s="43"/>
      <c r="T2740" s="62">
        <f t="shared" si="2377"/>
        <v>1.0204454572725849E-2</v>
      </c>
      <c r="U2740" s="62">
        <f t="shared" si="2373"/>
        <v>0.72289200681034349</v>
      </c>
      <c r="V2740" s="62">
        <f t="shared" si="2374"/>
        <v>2.376790521963434E-3</v>
      </c>
      <c r="W2740" s="43"/>
      <c r="X2740" s="43"/>
      <c r="Y2740" s="74">
        <f>((J2740-O2731)^2 + (K2740-P2731)^2 + (L2740-Q2731)^2) * T2740</f>
        <v>492363.4246790465</v>
      </c>
      <c r="Z2740" s="74">
        <f t="shared" ref="Z2740" si="2388">((J2740 -O2741)^2 + (K2740 - P2741)^2 + (L2740 - Q2741)^2) * U2740</f>
        <v>75180769.431167737</v>
      </c>
      <c r="AA2740" s="75">
        <f>((J2740 -O2733)^2 + (K2740 - P2733)^2 + (L2740 - Q2733)^2) * V2740</f>
        <v>237621.82834473011</v>
      </c>
      <c r="AB2740" s="76">
        <f t="shared" si="2378"/>
        <v>75910754.68419151</v>
      </c>
      <c r="AC2740" s="43"/>
      <c r="AD2740" s="155"/>
      <c r="AE2740" s="155"/>
      <c r="AF2740" s="43"/>
    </row>
    <row r="2741" spans="9:32" ht="16.5" thickTop="1" thickBot="1" x14ac:dyDescent="0.3">
      <c r="I2741" s="43"/>
      <c r="J2741" s="43"/>
      <c r="K2741" s="43"/>
      <c r="L2741" s="43"/>
      <c r="M2741" s="43"/>
      <c r="N2741" s="43"/>
      <c r="O2741" s="43"/>
      <c r="P2741" s="43"/>
      <c r="Q2741" s="43"/>
      <c r="R2741" s="43"/>
      <c r="S2741" s="43"/>
      <c r="T2741" s="43"/>
      <c r="U2741" s="43"/>
      <c r="V2741" s="43"/>
      <c r="W2741" s="43"/>
      <c r="X2741" s="43"/>
      <c r="Y2741" s="43"/>
      <c r="Z2741" s="43"/>
      <c r="AA2741" s="72" t="s">
        <v>55</v>
      </c>
      <c r="AB2741" s="73">
        <f>SUM(AB2731:AB2740)</f>
        <v>94283982.365812793</v>
      </c>
      <c r="AC2741" s="43"/>
      <c r="AD2741" s="155"/>
      <c r="AE2741" s="155"/>
      <c r="AF2741" s="43"/>
    </row>
    <row r="2742" spans="9:32" ht="15.75" thickTop="1" x14ac:dyDescent="0.25">
      <c r="I2742" s="43"/>
      <c r="J2742" s="43"/>
      <c r="K2742" s="43"/>
      <c r="L2742" s="43"/>
      <c r="M2742" s="156" t="s">
        <v>78</v>
      </c>
      <c r="N2742" s="157"/>
      <c r="O2742" s="157"/>
      <c r="P2742" s="157"/>
      <c r="Q2742" s="157"/>
      <c r="R2742" s="157"/>
      <c r="S2742" s="157"/>
      <c r="T2742" s="158"/>
      <c r="U2742" s="43"/>
      <c r="V2742" s="43"/>
      <c r="W2742" s="43"/>
      <c r="X2742" s="43"/>
      <c r="Y2742" s="43"/>
      <c r="Z2742" s="43"/>
      <c r="AA2742" s="43"/>
      <c r="AB2742" s="43"/>
      <c r="AC2742" s="43"/>
      <c r="AD2742" s="162" t="s">
        <v>87</v>
      </c>
      <c r="AE2742" s="162"/>
      <c r="AF2742" s="43"/>
    </row>
    <row r="2743" spans="9:32" ht="15.75" thickBot="1" x14ac:dyDescent="0.3">
      <c r="I2743" s="43"/>
      <c r="J2743" s="43"/>
      <c r="K2743" s="43"/>
      <c r="L2743" s="43"/>
      <c r="M2743" s="159"/>
      <c r="N2743" s="160"/>
      <c r="O2743" s="160"/>
      <c r="P2743" s="160"/>
      <c r="Q2743" s="160"/>
      <c r="R2743" s="160"/>
      <c r="S2743" s="160"/>
      <c r="T2743" s="161"/>
      <c r="U2743" s="43"/>
      <c r="V2743" s="43"/>
      <c r="W2743" s="43"/>
      <c r="X2743" s="43"/>
      <c r="Y2743" s="43"/>
      <c r="Z2743" s="43"/>
      <c r="AA2743" s="43"/>
      <c r="AB2743" s="43"/>
      <c r="AC2743" s="43"/>
      <c r="AD2743" s="155" t="s">
        <v>88</v>
      </c>
      <c r="AE2743" s="155"/>
      <c r="AF2743" s="43"/>
    </row>
    <row r="2744" spans="9:32" ht="15.75" thickTop="1" x14ac:dyDescent="0.25"/>
    <row r="2747" spans="9:32" x14ac:dyDescent="0.25">
      <c r="I2747" s="83" t="s">
        <v>251</v>
      </c>
      <c r="J2747" s="83"/>
      <c r="K2747" s="78"/>
      <c r="L2747" s="78"/>
      <c r="M2747" s="78"/>
      <c r="N2747" s="78"/>
      <c r="O2747" s="78"/>
      <c r="P2747" s="78"/>
      <c r="Q2747" s="78"/>
      <c r="R2747" s="78"/>
      <c r="S2747" s="78"/>
      <c r="T2747" s="78"/>
      <c r="U2747" s="78"/>
      <c r="V2747" s="78"/>
      <c r="W2747" s="78"/>
      <c r="X2747" s="78"/>
      <c r="Y2747" s="78"/>
      <c r="Z2747" s="78"/>
      <c r="AA2747" s="78"/>
    </row>
    <row r="2748" spans="9:32" x14ac:dyDescent="0.25">
      <c r="I2748" s="83" t="s">
        <v>79</v>
      </c>
      <c r="J2748" s="83"/>
      <c r="K2748" s="78"/>
      <c r="L2748" s="78"/>
      <c r="M2748" s="78"/>
      <c r="N2748" s="78"/>
      <c r="O2748" s="78"/>
      <c r="P2748" s="78"/>
      <c r="Q2748" s="78"/>
      <c r="R2748" s="78"/>
      <c r="S2748" s="78"/>
      <c r="T2748" s="78"/>
      <c r="U2748" s="78"/>
      <c r="V2748" s="78"/>
      <c r="W2748" s="78"/>
      <c r="X2748" s="78"/>
      <c r="Y2748" s="78"/>
      <c r="Z2748" s="78"/>
      <c r="AA2748" s="78"/>
    </row>
    <row r="2749" spans="9:32" x14ac:dyDescent="0.25">
      <c r="I2749" s="115" t="s">
        <v>317</v>
      </c>
      <c r="J2749" s="78"/>
      <c r="K2749" s="78"/>
      <c r="L2749" s="78"/>
      <c r="M2749" s="78"/>
      <c r="N2749" s="78"/>
      <c r="O2749" s="78"/>
      <c r="P2749" s="78"/>
      <c r="Q2749" s="78"/>
      <c r="R2749" s="78"/>
      <c r="S2749" s="78"/>
      <c r="T2749" s="78"/>
      <c r="U2749" s="78"/>
      <c r="V2749" s="78"/>
      <c r="W2749" s="78"/>
      <c r="X2749" s="78"/>
      <c r="Y2749" s="78"/>
      <c r="Z2749" s="78"/>
      <c r="AA2749" s="78"/>
    </row>
    <row r="2750" spans="9:32" x14ac:dyDescent="0.25">
      <c r="I2750" s="78"/>
      <c r="J2750" s="78"/>
      <c r="K2750" s="78"/>
      <c r="L2750" s="78"/>
      <c r="M2750" s="78"/>
      <c r="N2750" s="78"/>
      <c r="O2750" s="78"/>
      <c r="P2750" s="78"/>
      <c r="Q2750" s="78"/>
      <c r="R2750" s="78"/>
      <c r="S2750" s="78"/>
      <c r="T2750" s="78"/>
      <c r="U2750" s="78"/>
      <c r="V2750" s="78"/>
      <c r="W2750" s="78"/>
      <c r="X2750" s="78"/>
      <c r="Y2750" s="78"/>
      <c r="Z2750" s="78"/>
      <c r="AA2750" s="78"/>
    </row>
    <row r="2751" spans="9:32" x14ac:dyDescent="0.25">
      <c r="I2751" s="78"/>
      <c r="J2751" s="172" t="s">
        <v>47</v>
      </c>
      <c r="K2751" s="173"/>
      <c r="L2751" s="174"/>
      <c r="M2751" s="78"/>
      <c r="N2751" s="78"/>
      <c r="O2751" s="172" t="s">
        <v>72</v>
      </c>
      <c r="P2751" s="173"/>
      <c r="Q2751" s="174"/>
      <c r="R2751" s="78"/>
      <c r="S2751" s="78"/>
      <c r="T2751" s="172" t="s">
        <v>90</v>
      </c>
      <c r="U2751" s="173"/>
      <c r="V2751" s="174"/>
      <c r="W2751" s="88"/>
      <c r="X2751" s="78"/>
      <c r="Y2751" s="172" t="s">
        <v>92</v>
      </c>
      <c r="Z2751" s="173"/>
      <c r="AA2751" s="174"/>
    </row>
    <row r="2752" spans="9:32" x14ac:dyDescent="0.25">
      <c r="I2752" s="78"/>
      <c r="J2752" s="89" t="s">
        <v>48</v>
      </c>
      <c r="K2752" s="89" t="s">
        <v>49</v>
      </c>
      <c r="L2752" s="89" t="s">
        <v>50</v>
      </c>
      <c r="M2752" s="78"/>
      <c r="N2752" s="78"/>
      <c r="O2752" s="79"/>
      <c r="P2752" s="79"/>
      <c r="Q2752" s="79"/>
      <c r="R2752" s="78"/>
      <c r="S2752" s="78"/>
      <c r="T2752" s="136" t="s">
        <v>75</v>
      </c>
      <c r="U2752" s="136" t="s">
        <v>76</v>
      </c>
      <c r="V2752" s="136" t="s">
        <v>77</v>
      </c>
      <c r="W2752" s="136" t="s">
        <v>91</v>
      </c>
      <c r="X2752" s="78"/>
      <c r="Y2752" s="136" t="s">
        <v>93</v>
      </c>
      <c r="Z2752" s="136" t="s">
        <v>94</v>
      </c>
      <c r="AA2752" s="136" t="s">
        <v>95</v>
      </c>
    </row>
    <row r="2753" spans="9:27" x14ac:dyDescent="0.25">
      <c r="I2753" s="78"/>
      <c r="J2753" s="79">
        <f>(J2681)</f>
        <v>8000</v>
      </c>
      <c r="K2753" s="79">
        <f t="shared" ref="K2753:L2753" si="2389">(K2681)</f>
        <v>5000</v>
      </c>
      <c r="L2753" s="79">
        <f t="shared" si="2389"/>
        <v>1</v>
      </c>
      <c r="M2753" s="78"/>
      <c r="N2753" s="78"/>
      <c r="O2753" s="116">
        <f>(O2731)</f>
        <v>3344.8842198481188</v>
      </c>
      <c r="P2753" s="116">
        <f t="shared" ref="P2753:Q2753" si="2390">(P2731)</f>
        <v>10.204680536841117</v>
      </c>
      <c r="Q2753" s="116">
        <f t="shared" si="2390"/>
        <v>0.15369570412037381</v>
      </c>
      <c r="R2753" s="78"/>
      <c r="S2753" s="78"/>
      <c r="T2753" s="117">
        <f>((J2753-O2753)^2 + (K2753-P2753)^2 + (L2753-Q2753)^2) ^ (-1/(2-1))</f>
        <v>2.1473899314600072E-8</v>
      </c>
      <c r="U2753" s="117">
        <f>((J2753-O2754)^2 + (K2753-P2754)^2 + (L2753-Q2754)^2) ^ (-1/(2-1))</f>
        <v>1.8793471322129632E-7</v>
      </c>
      <c r="V2753" s="117">
        <f>((J2753-O2755)^2 + (K2753-P2755)^2 + (L2753-Q2755)^2) ^ (-1/(2-1))</f>
        <v>1.3659874060632738E-8</v>
      </c>
      <c r="W2753" s="117">
        <f>SUM(T2753:V2753)</f>
        <v>2.2306848659652913E-7</v>
      </c>
      <c r="X2753" s="78"/>
      <c r="Y2753" s="122">
        <f>(T2753/W2753)</f>
        <v>9.6265947925851927E-2</v>
      </c>
      <c r="Z2753" s="122">
        <f>(U2753/W2753)</f>
        <v>0.84249781799622658</v>
      </c>
      <c r="AA2753" s="123">
        <f>(V2753/W2753)</f>
        <v>6.1236234077921434E-2</v>
      </c>
    </row>
    <row r="2754" spans="9:27" x14ac:dyDescent="0.25">
      <c r="I2754" s="78"/>
      <c r="J2754" s="79">
        <f t="shared" ref="J2754:L2754" si="2391">(J2682)</f>
        <v>4000</v>
      </c>
      <c r="K2754" s="79">
        <f t="shared" si="2391"/>
        <v>3000</v>
      </c>
      <c r="L2754" s="79">
        <f t="shared" si="2391"/>
        <v>1</v>
      </c>
      <c r="M2754" s="78"/>
      <c r="N2754" s="78"/>
      <c r="O2754" s="116">
        <f t="shared" ref="O2754:Q2754" si="2392">(O2732)</f>
        <v>7713.7438066851209</v>
      </c>
      <c r="P2754" s="116">
        <f t="shared" si="2392"/>
        <v>2711.1019788934254</v>
      </c>
      <c r="Q2754" s="116">
        <f t="shared" si="2392"/>
        <v>1.0027295716923288</v>
      </c>
      <c r="R2754" s="78"/>
      <c r="S2754" s="78"/>
      <c r="T2754" s="117">
        <f>((J2754-O2753)^2 + (K2754-P2753)^2 + (L2754-Q2753)^2) ^ (-1/(2-1))</f>
        <v>1.0674576153082116E-7</v>
      </c>
      <c r="U2754" s="117">
        <f>((J2754-O2754)^2 + (K2754-P2754)^2 + (L2754-Q2754)^2) ^ (-1/(2-1))</f>
        <v>7.2070227446683247E-8</v>
      </c>
      <c r="V2754" s="117">
        <f>((J2754-O2755)^2 + (K2754-P2755)^2 + (L2754-Q2755)^2) ^ (-1/(2-1))</f>
        <v>5.8594023288752836E-8</v>
      </c>
      <c r="W2754" s="117">
        <f t="shared" ref="W2754:W2762" si="2393">SUM(T2754:V2754)</f>
        <v>2.3741001226625723E-7</v>
      </c>
      <c r="X2754" s="78"/>
      <c r="Y2754" s="122">
        <f t="shared" ref="Y2754:Y2762" si="2394">(T2754/W2754)</f>
        <v>0.44962619946754789</v>
      </c>
      <c r="Z2754" s="122">
        <f t="shared" ref="Z2754:Z2762" si="2395">(U2754/W2754)</f>
        <v>0.30356861009659486</v>
      </c>
      <c r="AA2754" s="123">
        <f t="shared" ref="AA2754:AA2762" si="2396">(V2754/W2754)</f>
        <v>0.2468051904358573</v>
      </c>
    </row>
    <row r="2755" spans="9:27" x14ac:dyDescent="0.25">
      <c r="I2755" s="78"/>
      <c r="J2755" s="79">
        <f t="shared" ref="J2755:L2755" si="2397">(J2683)</f>
        <v>5000</v>
      </c>
      <c r="K2755" s="79">
        <f t="shared" si="2397"/>
        <v>2000</v>
      </c>
      <c r="L2755" s="79">
        <f t="shared" si="2397"/>
        <v>1</v>
      </c>
      <c r="M2755" s="78"/>
      <c r="N2755" s="78"/>
      <c r="O2755" s="116">
        <f t="shared" ref="O2755:Q2755" si="2398">(O2733)</f>
        <v>1.274884280287697</v>
      </c>
      <c r="P2755" s="116">
        <f t="shared" si="2398"/>
        <v>1962.3177216013855</v>
      </c>
      <c r="Q2755" s="116">
        <f t="shared" si="2398"/>
        <v>1.0626823358319326</v>
      </c>
      <c r="R2755" s="78"/>
      <c r="S2755" s="78"/>
      <c r="T2755" s="117">
        <f>((J2755-O2753)^2 + (K2755-P2753)^2 + (L2755-Q2753)^2) ^ (-1/(2-1))</f>
        <v>1.4928282199108068E-7</v>
      </c>
      <c r="U2755" s="117">
        <f>((J2755-O2754)^2 + (K2755-P2754)^2 + (L2755-Q2754)^2) ^ (-1/(2-1))</f>
        <v>1.2706364909986839E-7</v>
      </c>
      <c r="V2755" s="117">
        <f>((J2755-O2755)^2 + (K2755-P2755)^2 + (L2755-Q2755)^2) ^ (-1/(2-1))</f>
        <v>4.001813183045961E-8</v>
      </c>
      <c r="W2755" s="117">
        <f t="shared" si="2393"/>
        <v>3.1636460292140866E-7</v>
      </c>
      <c r="X2755" s="78"/>
      <c r="Y2755" s="122">
        <f t="shared" si="2394"/>
        <v>0.47186954739106995</v>
      </c>
      <c r="Z2755" s="122">
        <f t="shared" si="2395"/>
        <v>0.4016367442075483</v>
      </c>
      <c r="AA2755" s="123">
        <f t="shared" si="2396"/>
        <v>0.1264937084013818</v>
      </c>
    </row>
    <row r="2756" spans="9:27" x14ac:dyDescent="0.25">
      <c r="I2756" s="78"/>
      <c r="J2756" s="79">
        <f t="shared" ref="J2756:L2756" si="2399">(J2684)</f>
        <v>2000</v>
      </c>
      <c r="K2756" s="79">
        <f t="shared" si="2399"/>
        <v>1000</v>
      </c>
      <c r="L2756" s="79">
        <f t="shared" si="2399"/>
        <v>1</v>
      </c>
      <c r="M2756" s="78"/>
      <c r="N2756" s="78"/>
      <c r="O2756" s="81"/>
      <c r="P2756" s="81"/>
      <c r="Q2756" s="81"/>
      <c r="R2756" s="78"/>
      <c r="S2756" s="78"/>
      <c r="T2756" s="117">
        <f>((J2756-O2753)^2 + (K2756-P2753)^2 + (L2756-Q2753)^2) ^ (-1/(2-1))</f>
        <v>3.5862743955819133E-7</v>
      </c>
      <c r="U2756" s="117">
        <f>((J2756-O2754)^2 + (K2756-P2754)^2 + (L2756-Q2754)^2) ^ (-1/(2-1))</f>
        <v>2.8109834354735451E-8</v>
      </c>
      <c r="V2756" s="117">
        <f>((J2756-O2755)^2 + (K2756-P2755)^2 + (L2756-Q2755)^2) ^ (-1/(2-1))</f>
        <v>2.0321248499803506E-7</v>
      </c>
      <c r="W2756" s="117">
        <f t="shared" si="2393"/>
        <v>5.8994975891096184E-7</v>
      </c>
      <c r="X2756" s="78"/>
      <c r="Y2756" s="122">
        <f t="shared" si="2394"/>
        <v>0.60789488281207549</v>
      </c>
      <c r="Z2756" s="122">
        <f t="shared" si="2395"/>
        <v>4.7647844464968968E-2</v>
      </c>
      <c r="AA2756" s="123">
        <f t="shared" si="2396"/>
        <v>0.34445727272295557</v>
      </c>
    </row>
    <row r="2757" spans="9:27" x14ac:dyDescent="0.25">
      <c r="I2757" s="78"/>
      <c r="J2757" s="79">
        <f t="shared" ref="J2757:L2757" si="2400">(J2685)</f>
        <v>500</v>
      </c>
      <c r="K2757" s="79">
        <f t="shared" si="2400"/>
        <v>2000</v>
      </c>
      <c r="L2757" s="79">
        <f t="shared" si="2400"/>
        <v>1</v>
      </c>
      <c r="M2757" s="78"/>
      <c r="N2757" s="78"/>
      <c r="O2757" s="78"/>
      <c r="P2757" s="78"/>
      <c r="Q2757" s="78"/>
      <c r="R2757" s="78"/>
      <c r="S2757" s="78"/>
      <c r="T2757" s="117">
        <f>((J2757-O2753)^2 + (K2757-P2753)^2 + (L2757-Q2753)^2) ^ (-1/(2-1))</f>
        <v>8.296928930120425E-8</v>
      </c>
      <c r="U2757" s="117">
        <f>((J2757-O2754)^2 + (K2757-P2754)^2 + (L2757-Q2754)^2) ^ (-1/(2-1))</f>
        <v>1.9031753549673861E-8</v>
      </c>
      <c r="V2757" s="117">
        <f>((J2757-O2755)^2 + (K2757-P2755)^2 + (L2757-Q2755)^2) ^ (-1/(2-1))</f>
        <v>3.9976541911676069E-6</v>
      </c>
      <c r="W2757" s="117">
        <f t="shared" si="2393"/>
        <v>4.0996552340184847E-6</v>
      </c>
      <c r="X2757" s="78"/>
      <c r="Y2757" s="122">
        <f t="shared" si="2394"/>
        <v>2.0238113832776544E-2</v>
      </c>
      <c r="Z2757" s="122">
        <f t="shared" si="2395"/>
        <v>4.6422814757081229E-3</v>
      </c>
      <c r="AA2757" s="123">
        <f t="shared" si="2396"/>
        <v>0.97511960469151537</v>
      </c>
    </row>
    <row r="2758" spans="9:27" x14ac:dyDescent="0.25">
      <c r="I2758" s="78"/>
      <c r="J2758" s="79">
        <f t="shared" ref="J2758:L2758" si="2401">(J2686)</f>
        <v>8000</v>
      </c>
      <c r="K2758" s="79">
        <f t="shared" si="2401"/>
        <v>2000</v>
      </c>
      <c r="L2758" s="79">
        <f t="shared" si="2401"/>
        <v>1</v>
      </c>
      <c r="M2758" s="78"/>
      <c r="N2758" s="78"/>
      <c r="O2758" s="78"/>
      <c r="P2758" s="78"/>
      <c r="Q2758" s="78"/>
      <c r="R2758" s="78"/>
      <c r="S2758" s="78"/>
      <c r="T2758" s="117">
        <f>((J2758-O2753)^2 + (K2758-P2753)^2 + (L2758-Q2753)^2) ^ (-1/(2-1))</f>
        <v>3.9017707281547434E-8</v>
      </c>
      <c r="U2758" s="117">
        <f>((J2758-O2754)^2 + (K2758-P2754)^2 + (L2758-Q2754)^2) ^ (-1/(2-1))</f>
        <v>1.701812983187893E-6</v>
      </c>
      <c r="V2758" s="117">
        <f>((J2758-O2755)^2 + (K2758-P2755)^2 + (L2758-Q2755)^2) ^ (-1/(2-1))</f>
        <v>1.562963432458698E-8</v>
      </c>
      <c r="W2758" s="117">
        <f t="shared" si="2393"/>
        <v>1.7564603247940274E-6</v>
      </c>
      <c r="X2758" s="78"/>
      <c r="Y2758" s="122">
        <f t="shared" si="2394"/>
        <v>2.2213827850693337E-2</v>
      </c>
      <c r="Z2758" s="122">
        <f t="shared" si="2395"/>
        <v>0.9688878018849969</v>
      </c>
      <c r="AA2758" s="123">
        <f t="shared" si="2396"/>
        <v>8.8983702643097278E-3</v>
      </c>
    </row>
    <row r="2759" spans="9:27" x14ac:dyDescent="0.25">
      <c r="I2759" s="78"/>
      <c r="J2759" s="79">
        <f t="shared" ref="J2759:L2759" si="2402">(J2687)</f>
        <v>3000</v>
      </c>
      <c r="K2759" s="79">
        <f t="shared" si="2402"/>
        <v>2000</v>
      </c>
      <c r="L2759" s="79">
        <f t="shared" si="2402"/>
        <v>2</v>
      </c>
      <c r="M2759" s="78"/>
      <c r="N2759" s="78"/>
      <c r="O2759" s="78"/>
      <c r="P2759" s="78"/>
      <c r="Q2759" s="78"/>
      <c r="R2759" s="78"/>
      <c r="S2759" s="78"/>
      <c r="T2759" s="117">
        <f>((J2759-O2753)^2 + (K2759-P2753)^2 + (L2759-Q2753)^2) ^ (-1/(2-1))</f>
        <v>2.4520417732845244E-7</v>
      </c>
      <c r="U2759" s="117">
        <f>((J2759-O2754)^2 + (K2759-P2754)^2 + (L2759-Q2754)^2) ^ (-1/(2-1))</f>
        <v>4.4004308086190169E-8</v>
      </c>
      <c r="V2759" s="117">
        <f>((J2759-O2755)^2 + (K2759-P2755)^2 + (L2759-Q2755)^2) ^ (-1/(2-1))</f>
        <v>1.1118803899810119E-7</v>
      </c>
      <c r="W2759" s="117">
        <f t="shared" si="2393"/>
        <v>4.0039652441274381E-7</v>
      </c>
      <c r="X2759" s="78"/>
      <c r="Y2759" s="122">
        <f t="shared" si="2394"/>
        <v>0.61240336111331162</v>
      </c>
      <c r="Z2759" s="122">
        <f t="shared" si="2395"/>
        <v>0.10990182332559129</v>
      </c>
      <c r="AA2759" s="123">
        <f t="shared" si="2396"/>
        <v>0.27769481556109704</v>
      </c>
    </row>
    <row r="2760" spans="9:27" x14ac:dyDescent="0.25">
      <c r="I2760" s="78"/>
      <c r="J2760" s="79">
        <f t="shared" ref="J2760:L2760" si="2403">(J2688)</f>
        <v>7000</v>
      </c>
      <c r="K2760" s="79">
        <f t="shared" si="2403"/>
        <v>3000</v>
      </c>
      <c r="L2760" s="79">
        <f t="shared" si="2403"/>
        <v>1</v>
      </c>
      <c r="M2760" s="78"/>
      <c r="N2760" s="78"/>
      <c r="O2760" s="78"/>
      <c r="P2760" s="78"/>
      <c r="Q2760" s="78"/>
      <c r="R2760" s="78"/>
      <c r="S2760" s="78"/>
      <c r="T2760" s="117">
        <f>((J2760-O2753)^2 + (K2760-P2753)^2 + (L2760-Q2753)^2) ^ (-1/(2-1))</f>
        <v>4.4845566843190889E-8</v>
      </c>
      <c r="U2760" s="117">
        <f>((J2760-O2754)^2 + (K2760-P2754)^2 + (L2760-Q2754)^2) ^ (-1/(2-1))</f>
        <v>1.6866470013567125E-6</v>
      </c>
      <c r="V2760" s="117">
        <f>((J2760-O2755)^2 + (K2760-P2755)^2 + (L2760-Q2755)^2) ^ (-1/(2-1))</f>
        <v>1.9976452652463459E-8</v>
      </c>
      <c r="W2760" s="117">
        <f t="shared" si="2393"/>
        <v>1.7514690208523669E-6</v>
      </c>
      <c r="X2760" s="78"/>
      <c r="Y2760" s="122">
        <f t="shared" si="2394"/>
        <v>2.56045447046311E-2</v>
      </c>
      <c r="Z2760" s="122">
        <f t="shared" si="2395"/>
        <v>0.96298991376729681</v>
      </c>
      <c r="AA2760" s="123">
        <f t="shared" si="2396"/>
        <v>1.1405541528072105E-2</v>
      </c>
    </row>
    <row r="2761" spans="9:27" x14ac:dyDescent="0.25">
      <c r="I2761" s="78"/>
      <c r="J2761" s="79">
        <f t="shared" ref="J2761:L2761" si="2404">(J2689)</f>
        <v>7000</v>
      </c>
      <c r="K2761" s="79">
        <f t="shared" si="2404"/>
        <v>2000</v>
      </c>
      <c r="L2761" s="79">
        <f t="shared" si="2404"/>
        <v>1</v>
      </c>
      <c r="M2761" s="78"/>
      <c r="N2761" s="78"/>
      <c r="O2761" s="78"/>
      <c r="P2761" s="78"/>
      <c r="Q2761" s="78"/>
      <c r="R2761" s="78"/>
      <c r="S2761" s="78"/>
      <c r="T2761" s="117">
        <f>((J2761-O2753)^2 + (K2761-P2753)^2 + (L2761-Q2753)^2) ^ (-1/(2-1))</f>
        <v>5.7739529202648316E-8</v>
      </c>
      <c r="U2761" s="117">
        <f>((J2761-O2754)^2 + (K2761-P2754)^2 + (L2761-Q2754)^2) ^ (-1/(2-1))</f>
        <v>9.851282614482884E-7</v>
      </c>
      <c r="V2761" s="117">
        <f>((J2761-O2755)^2 + (K2761-P2755)^2 + (L2761-Q2755)^2) ^ (-1/(2-1))</f>
        <v>2.0415007207554356E-8</v>
      </c>
      <c r="W2761" s="117">
        <f t="shared" si="2393"/>
        <v>1.0632827978584912E-6</v>
      </c>
      <c r="X2761" s="78"/>
      <c r="Y2761" s="122">
        <f t="shared" si="2394"/>
        <v>5.4303078465050725E-2</v>
      </c>
      <c r="Z2761" s="122">
        <f t="shared" si="2395"/>
        <v>0.92649694270648386</v>
      </c>
      <c r="AA2761" s="123">
        <f t="shared" si="2396"/>
        <v>1.9199978828465279E-2</v>
      </c>
    </row>
    <row r="2762" spans="9:27" x14ac:dyDescent="0.25">
      <c r="I2762" s="78"/>
      <c r="J2762" s="79">
        <f t="shared" ref="J2762:L2762" si="2405">(J2690)</f>
        <v>10000</v>
      </c>
      <c r="K2762" s="79">
        <f t="shared" si="2405"/>
        <v>2000</v>
      </c>
      <c r="L2762" s="79">
        <f t="shared" si="2405"/>
        <v>1</v>
      </c>
      <c r="M2762" s="78"/>
      <c r="N2762" s="78"/>
      <c r="O2762" s="78"/>
      <c r="P2762" s="78"/>
      <c r="Q2762" s="78"/>
      <c r="R2762" s="78"/>
      <c r="S2762" s="78"/>
      <c r="T2762" s="117">
        <f>((J2762-O2753)^2 + (K2762-P2753)^2 + (L2762-Q2753)^2) ^ (-1/(2-1))</f>
        <v>2.0725452097457798E-8</v>
      </c>
      <c r="U2762" s="117">
        <f>((J2762-O2754)^2 + (K2762-P2754)^2 + (L2762-Q2754)^2) ^ (-1/(2-1))</f>
        <v>1.7443990033917793E-7</v>
      </c>
      <c r="V2762" s="117">
        <f>((J2762-O2755)^2 + (K2762-P2755)^2 + (L2762-Q2755)^2) ^ (-1/(2-1))</f>
        <v>1.0002408190022437E-8</v>
      </c>
      <c r="W2762" s="117">
        <f t="shared" si="2393"/>
        <v>2.0516776062665817E-7</v>
      </c>
      <c r="X2762" s="78"/>
      <c r="Y2762" s="122">
        <f t="shared" si="2394"/>
        <v>0.10101709953919957</v>
      </c>
      <c r="Z2762" s="122">
        <f t="shared" si="2395"/>
        <v>0.8502305615968806</v>
      </c>
      <c r="AA2762" s="123">
        <f t="shared" si="2396"/>
        <v>4.8752338863919872E-2</v>
      </c>
    </row>
    <row r="2763" spans="9:27" x14ac:dyDescent="0.25">
      <c r="I2763" s="78"/>
      <c r="J2763" s="78"/>
      <c r="K2763" s="78"/>
      <c r="L2763" s="78"/>
      <c r="M2763" s="78"/>
      <c r="N2763" s="78"/>
      <c r="O2763" s="78"/>
      <c r="P2763" s="78"/>
      <c r="Q2763" s="78"/>
      <c r="R2763" s="78"/>
      <c r="S2763" s="78"/>
      <c r="T2763" s="78"/>
      <c r="U2763" s="78"/>
      <c r="V2763" s="78"/>
      <c r="W2763" s="78"/>
      <c r="X2763" s="78"/>
      <c r="Y2763" s="78"/>
      <c r="Z2763" s="78"/>
      <c r="AA2763" s="78"/>
    </row>
    <row r="2764" spans="9:27" x14ac:dyDescent="0.25">
      <c r="I2764" s="78"/>
      <c r="J2764" s="78"/>
      <c r="K2764" s="78"/>
      <c r="L2764" s="78"/>
      <c r="M2764" s="78"/>
      <c r="N2764" s="175" t="s">
        <v>109</v>
      </c>
      <c r="O2764" s="176"/>
      <c r="P2764" s="176"/>
      <c r="Q2764" s="176"/>
      <c r="R2764" s="176"/>
      <c r="S2764" s="177"/>
      <c r="T2764" s="78"/>
      <c r="U2764" s="78"/>
      <c r="V2764" s="78"/>
      <c r="W2764" s="78"/>
      <c r="X2764" s="78"/>
      <c r="Y2764" s="78"/>
      <c r="Z2764" s="78"/>
      <c r="AA2764" s="78"/>
    </row>
    <row r="2765" spans="9:27" x14ac:dyDescent="0.25">
      <c r="I2765" s="78"/>
      <c r="J2765" s="78"/>
      <c r="K2765" s="78"/>
      <c r="L2765" s="78"/>
      <c r="M2765" s="78"/>
      <c r="N2765" s="178"/>
      <c r="O2765" s="179"/>
      <c r="P2765" s="179"/>
      <c r="Q2765" s="179"/>
      <c r="R2765" s="179"/>
      <c r="S2765" s="180"/>
      <c r="T2765" s="78"/>
      <c r="U2765" s="78"/>
      <c r="V2765" s="78"/>
      <c r="W2765" s="78"/>
      <c r="X2765" s="78"/>
      <c r="Y2765" s="78"/>
      <c r="Z2765" s="78"/>
      <c r="AA2765" s="78"/>
    </row>
    <row r="2769" spans="9:37" x14ac:dyDescent="0.25">
      <c r="I2769" s="118" t="s">
        <v>252</v>
      </c>
      <c r="J2769" s="90"/>
      <c r="K2769" s="90"/>
      <c r="L2769" s="90"/>
      <c r="M2769" s="90"/>
      <c r="N2769" s="90"/>
      <c r="O2769" s="90"/>
      <c r="P2769" s="90"/>
      <c r="Q2769" s="90"/>
      <c r="R2769" s="90"/>
      <c r="S2769" s="90"/>
      <c r="T2769" s="90"/>
      <c r="U2769" s="90"/>
      <c r="V2769" s="90"/>
      <c r="W2769" s="90"/>
      <c r="X2769" s="90"/>
      <c r="Y2769" s="90"/>
      <c r="Z2769" s="90"/>
      <c r="AA2769" s="90"/>
      <c r="AB2769" s="90"/>
      <c r="AC2769" s="90"/>
      <c r="AD2769" s="90"/>
      <c r="AE2769" s="90"/>
      <c r="AF2769" s="90"/>
      <c r="AG2769" s="90"/>
      <c r="AH2769" s="90"/>
      <c r="AI2769" s="90"/>
      <c r="AJ2769" s="90"/>
      <c r="AK2769" s="90"/>
    </row>
    <row r="2770" spans="9:37" x14ac:dyDescent="0.25">
      <c r="I2770" s="118" t="s">
        <v>317</v>
      </c>
      <c r="J2770" s="90"/>
      <c r="K2770" s="90"/>
      <c r="L2770" s="90"/>
      <c r="M2770" s="90"/>
      <c r="N2770" s="90"/>
      <c r="O2770" s="90"/>
      <c r="P2770" s="90"/>
      <c r="Q2770" s="90"/>
      <c r="R2770" s="90"/>
      <c r="S2770" s="90"/>
      <c r="T2770" s="90"/>
      <c r="U2770" s="90"/>
      <c r="V2770" s="90"/>
      <c r="W2770" s="90"/>
      <c r="X2770" s="90"/>
      <c r="Y2770" s="90"/>
      <c r="Z2770" s="90"/>
      <c r="AA2770" s="90"/>
      <c r="AB2770" s="90"/>
      <c r="AC2770" s="90"/>
      <c r="AD2770" s="90"/>
      <c r="AE2770" s="90"/>
      <c r="AF2770" s="90"/>
      <c r="AG2770" s="90"/>
      <c r="AH2770" s="90"/>
      <c r="AI2770" s="90"/>
      <c r="AJ2770" s="90"/>
      <c r="AK2770" s="90"/>
    </row>
    <row r="2771" spans="9:37" x14ac:dyDescent="0.25">
      <c r="I2771" s="90"/>
      <c r="J2771" s="181" t="s">
        <v>92</v>
      </c>
      <c r="K2771" s="182"/>
      <c r="L2771" s="183"/>
      <c r="M2771" s="90"/>
      <c r="N2771" s="91"/>
      <c r="O2771" s="163" t="s">
        <v>97</v>
      </c>
      <c r="P2771" s="164"/>
      <c r="Q2771" s="165"/>
      <c r="R2771" s="90"/>
      <c r="S2771" s="90"/>
      <c r="T2771" s="163" t="s">
        <v>47</v>
      </c>
      <c r="U2771" s="164"/>
      <c r="V2771" s="165"/>
      <c r="W2771" s="90"/>
      <c r="X2771" s="91"/>
      <c r="Y2771" s="163" t="s">
        <v>98</v>
      </c>
      <c r="Z2771" s="164"/>
      <c r="AA2771" s="165"/>
      <c r="AB2771" s="90"/>
      <c r="AC2771" s="91"/>
      <c r="AD2771" s="163" t="s">
        <v>98</v>
      </c>
      <c r="AE2771" s="164"/>
      <c r="AF2771" s="165"/>
      <c r="AG2771" s="90"/>
      <c r="AH2771" s="135"/>
      <c r="AI2771" s="163" t="s">
        <v>98</v>
      </c>
      <c r="AJ2771" s="164"/>
      <c r="AK2771" s="165"/>
    </row>
    <row r="2772" spans="9:37" x14ac:dyDescent="0.25">
      <c r="I2772" s="90"/>
      <c r="J2772" s="135" t="s">
        <v>257</v>
      </c>
      <c r="K2772" s="135" t="s">
        <v>258</v>
      </c>
      <c r="L2772" s="135" t="s">
        <v>259</v>
      </c>
      <c r="M2772" s="90"/>
      <c r="N2772" s="91"/>
      <c r="O2772" s="133" t="s">
        <v>38</v>
      </c>
      <c r="P2772" s="133" t="s">
        <v>39</v>
      </c>
      <c r="Q2772" s="133" t="s">
        <v>41</v>
      </c>
      <c r="R2772" s="90"/>
      <c r="S2772" s="90"/>
      <c r="T2772" s="106" t="s">
        <v>48</v>
      </c>
      <c r="U2772" s="106" t="s">
        <v>49</v>
      </c>
      <c r="V2772" s="106" t="s">
        <v>50</v>
      </c>
      <c r="W2772" s="90"/>
      <c r="X2772" s="133" t="s">
        <v>38</v>
      </c>
      <c r="Y2772" s="133" t="s">
        <v>99</v>
      </c>
      <c r="Z2772" s="133" t="s">
        <v>102</v>
      </c>
      <c r="AA2772" s="133" t="s">
        <v>103</v>
      </c>
      <c r="AB2772" s="90"/>
      <c r="AC2772" s="106" t="s">
        <v>39</v>
      </c>
      <c r="AD2772" s="106" t="s">
        <v>104</v>
      </c>
      <c r="AE2772" s="106" t="s">
        <v>100</v>
      </c>
      <c r="AF2772" s="106" t="s">
        <v>105</v>
      </c>
      <c r="AG2772" s="90"/>
      <c r="AH2772" s="106" t="s">
        <v>41</v>
      </c>
      <c r="AI2772" s="106" t="s">
        <v>106</v>
      </c>
      <c r="AJ2772" s="106" t="s">
        <v>107</v>
      </c>
      <c r="AK2772" s="106" t="s">
        <v>101</v>
      </c>
    </row>
    <row r="2773" spans="9:37" x14ac:dyDescent="0.25">
      <c r="I2773" s="90"/>
      <c r="J2773" s="94">
        <f>(Y2753)</f>
        <v>9.6265947925851927E-2</v>
      </c>
      <c r="K2773" s="94">
        <f t="shared" ref="K2773:K2782" si="2406">(Z2753)</f>
        <v>0.84249781799622658</v>
      </c>
      <c r="L2773" s="94">
        <f>(AA2753)</f>
        <v>6.1236234077921434E-2</v>
      </c>
      <c r="M2773" s="98"/>
      <c r="N2773" s="91"/>
      <c r="O2773" s="95">
        <f>(J2773^2)</f>
        <v>9.2671327300628357E-3</v>
      </c>
      <c r="P2773" s="95">
        <f t="shared" ref="P2773:P2782" si="2407">(K2773^2)</f>
        <v>0.70980257332840291</v>
      </c>
      <c r="Q2773" s="95">
        <f t="shared" ref="Q2773:Q2782" si="2408">(L2773^2)</f>
        <v>3.7498763640459861E-3</v>
      </c>
      <c r="R2773" s="90"/>
      <c r="S2773" s="90"/>
      <c r="T2773" s="93">
        <f>(J2753)</f>
        <v>8000</v>
      </c>
      <c r="U2773" s="93">
        <f t="shared" ref="U2773:U2782" si="2409">(K2753)</f>
        <v>5000</v>
      </c>
      <c r="V2773" s="93">
        <f t="shared" ref="V2773:V2782" si="2410">(L2753)</f>
        <v>1</v>
      </c>
      <c r="W2773" s="90"/>
      <c r="X2773" s="95">
        <f>(O2773)</f>
        <v>9.2671327300628357E-3</v>
      </c>
      <c r="Y2773" s="96">
        <f>(X2773*T2773)</f>
        <v>74.137061840502682</v>
      </c>
      <c r="Z2773" s="96">
        <f>(X2773*U2773)</f>
        <v>46.335663650314181</v>
      </c>
      <c r="AA2773" s="96">
        <f>(X2773*V2773)</f>
        <v>9.2671327300628357E-3</v>
      </c>
      <c r="AB2773" s="90"/>
      <c r="AC2773" s="94">
        <f>(P2773)</f>
        <v>0.70980257332840291</v>
      </c>
      <c r="AD2773" s="97">
        <f>(AC2773*T2773)</f>
        <v>5678.4205866272232</v>
      </c>
      <c r="AE2773" s="97">
        <f>(AC2773*U2773)</f>
        <v>3549.0128666420146</v>
      </c>
      <c r="AF2773" s="97">
        <f>(AC2773*V2773)</f>
        <v>0.70980257332840291</v>
      </c>
      <c r="AG2773" s="90"/>
      <c r="AH2773" s="95">
        <f>(Q2773)</f>
        <v>3.7498763640459861E-3</v>
      </c>
      <c r="AI2773" s="95">
        <f>(AH2773*T2773)</f>
        <v>29.99901091236789</v>
      </c>
      <c r="AJ2773" s="95">
        <f>(AH2773*U2773)</f>
        <v>18.749381820229932</v>
      </c>
      <c r="AK2773" s="95">
        <f>(V2773*AH2773)</f>
        <v>3.7498763640459861E-3</v>
      </c>
    </row>
    <row r="2774" spans="9:37" x14ac:dyDescent="0.25">
      <c r="I2774" s="90"/>
      <c r="J2774" s="94">
        <f t="shared" ref="J2774:J2782" si="2411">(Y2754)</f>
        <v>0.44962619946754789</v>
      </c>
      <c r="K2774" s="94">
        <f t="shared" si="2406"/>
        <v>0.30356861009659486</v>
      </c>
      <c r="L2774" s="94">
        <f t="shared" ref="L2774:L2782" si="2412">(AA2754)</f>
        <v>0.2468051904358573</v>
      </c>
      <c r="M2774" s="98"/>
      <c r="N2774" s="91"/>
      <c r="O2774" s="95">
        <f t="shared" ref="O2774:O2782" si="2413">(J2774^2)</f>
        <v>0.20216371924763116</v>
      </c>
      <c r="P2774" s="95">
        <f t="shared" si="2407"/>
        <v>9.2153901035978439E-2</v>
      </c>
      <c r="Q2774" s="95">
        <f t="shared" si="2408"/>
        <v>6.0912802026079786E-2</v>
      </c>
      <c r="R2774" s="90"/>
      <c r="S2774" s="90"/>
      <c r="T2774" s="93">
        <f t="shared" ref="T2774:T2782" si="2414">(J2754)</f>
        <v>4000</v>
      </c>
      <c r="U2774" s="93">
        <f t="shared" si="2409"/>
        <v>3000</v>
      </c>
      <c r="V2774" s="93">
        <f t="shared" si="2410"/>
        <v>1</v>
      </c>
      <c r="W2774" s="90"/>
      <c r="X2774" s="95">
        <f t="shared" ref="X2774:X2782" si="2415">(O2774)</f>
        <v>0.20216371924763116</v>
      </c>
      <c r="Y2774" s="96">
        <f t="shared" ref="Y2774:Y2782" si="2416">(X2774*T2774)</f>
        <v>808.6548769905246</v>
      </c>
      <c r="Z2774" s="96">
        <f t="shared" ref="Z2774:Z2782" si="2417">(X2774*U2774)</f>
        <v>606.49115774289351</v>
      </c>
      <c r="AA2774" s="96">
        <f t="shared" ref="AA2774:AA2782" si="2418">(X2774*V2774)</f>
        <v>0.20216371924763116</v>
      </c>
      <c r="AB2774" s="90"/>
      <c r="AC2774" s="94">
        <f t="shared" ref="AC2774:AC2782" si="2419">(P2774)</f>
        <v>9.2153901035978439E-2</v>
      </c>
      <c r="AD2774" s="97">
        <f t="shared" ref="AD2774:AD2782" si="2420">(AC2774*T2774)</f>
        <v>368.61560414391374</v>
      </c>
      <c r="AE2774" s="97">
        <f t="shared" ref="AE2774:AE2782" si="2421">(AC2774*U2774)</f>
        <v>276.46170310793531</v>
      </c>
      <c r="AF2774" s="97">
        <f t="shared" ref="AF2774:AF2782" si="2422">(AC2774*V2774)</f>
        <v>9.2153901035978439E-2</v>
      </c>
      <c r="AG2774" s="90"/>
      <c r="AH2774" s="95">
        <f t="shared" ref="AH2774:AH2782" si="2423">(Q2774)</f>
        <v>6.0912802026079786E-2</v>
      </c>
      <c r="AI2774" s="95">
        <f t="shared" ref="AI2774:AI2782" si="2424">(AH2774*T2774)</f>
        <v>243.65120810431915</v>
      </c>
      <c r="AJ2774" s="95">
        <f t="shared" ref="AJ2774:AJ2781" si="2425">(AH2774*U2774)</f>
        <v>182.73840607823936</v>
      </c>
      <c r="AK2774" s="95">
        <f t="shared" ref="AK2774:AK2782" si="2426">(V2774*AH2774)</f>
        <v>6.0912802026079786E-2</v>
      </c>
    </row>
    <row r="2775" spans="9:37" x14ac:dyDescent="0.25">
      <c r="I2775" s="90"/>
      <c r="J2775" s="94">
        <f t="shared" si="2411"/>
        <v>0.47186954739106995</v>
      </c>
      <c r="K2775" s="94">
        <f t="shared" si="2406"/>
        <v>0.4016367442075483</v>
      </c>
      <c r="L2775" s="94">
        <f t="shared" si="2412"/>
        <v>0.1264937084013818</v>
      </c>
      <c r="M2775" s="98"/>
      <c r="N2775" s="91"/>
      <c r="O2775" s="95">
        <f t="shared" si="2413"/>
        <v>0.22266086975505323</v>
      </c>
      <c r="P2775" s="95">
        <f t="shared" si="2407"/>
        <v>0.16131207429763958</v>
      </c>
      <c r="Q2775" s="95">
        <f t="shared" si="2408"/>
        <v>1.6000658265133808E-2</v>
      </c>
      <c r="R2775" s="90"/>
      <c r="S2775" s="90"/>
      <c r="T2775" s="93">
        <f t="shared" si="2414"/>
        <v>5000</v>
      </c>
      <c r="U2775" s="93">
        <f t="shared" si="2409"/>
        <v>2000</v>
      </c>
      <c r="V2775" s="93">
        <f t="shared" si="2410"/>
        <v>1</v>
      </c>
      <c r="W2775" s="90"/>
      <c r="X2775" s="95">
        <f t="shared" si="2415"/>
        <v>0.22266086975505323</v>
      </c>
      <c r="Y2775" s="96">
        <f t="shared" si="2416"/>
        <v>1113.3043487752661</v>
      </c>
      <c r="Z2775" s="96">
        <f t="shared" si="2417"/>
        <v>445.32173951010645</v>
      </c>
      <c r="AA2775" s="96">
        <f t="shared" si="2418"/>
        <v>0.22266086975505323</v>
      </c>
      <c r="AB2775" s="90"/>
      <c r="AC2775" s="94">
        <f t="shared" si="2419"/>
        <v>0.16131207429763958</v>
      </c>
      <c r="AD2775" s="97">
        <f t="shared" si="2420"/>
        <v>806.56037148819792</v>
      </c>
      <c r="AE2775" s="97">
        <f t="shared" si="2421"/>
        <v>322.62414859527917</v>
      </c>
      <c r="AF2775" s="97">
        <f t="shared" si="2422"/>
        <v>0.16131207429763958</v>
      </c>
      <c r="AG2775" s="90"/>
      <c r="AH2775" s="95">
        <f t="shared" si="2423"/>
        <v>1.6000658265133808E-2</v>
      </c>
      <c r="AI2775" s="95">
        <f t="shared" si="2424"/>
        <v>80.003291325669039</v>
      </c>
      <c r="AJ2775" s="95">
        <f t="shared" si="2425"/>
        <v>32.001316530267616</v>
      </c>
      <c r="AK2775" s="95">
        <f t="shared" si="2426"/>
        <v>1.6000658265133808E-2</v>
      </c>
    </row>
    <row r="2776" spans="9:37" x14ac:dyDescent="0.25">
      <c r="I2776" s="90"/>
      <c r="J2776" s="94">
        <f t="shared" si="2411"/>
        <v>0.60789488281207549</v>
      </c>
      <c r="K2776" s="94">
        <f t="shared" si="2406"/>
        <v>4.7647844464968968E-2</v>
      </c>
      <c r="L2776" s="94">
        <f t="shared" si="2412"/>
        <v>0.34445727272295557</v>
      </c>
      <c r="M2776" s="98"/>
      <c r="N2776" s="91"/>
      <c r="O2776" s="95">
        <f t="shared" si="2413"/>
        <v>0.36953618854910697</v>
      </c>
      <c r="P2776" s="95">
        <f t="shared" si="2407"/>
        <v>2.2703170821578738E-3</v>
      </c>
      <c r="Q2776" s="95">
        <f t="shared" si="2408"/>
        <v>0.11865081273173658</v>
      </c>
      <c r="R2776" s="90"/>
      <c r="S2776" s="90"/>
      <c r="T2776" s="93">
        <f t="shared" si="2414"/>
        <v>2000</v>
      </c>
      <c r="U2776" s="93">
        <f t="shared" si="2409"/>
        <v>1000</v>
      </c>
      <c r="V2776" s="93">
        <f t="shared" si="2410"/>
        <v>1</v>
      </c>
      <c r="W2776" s="90"/>
      <c r="X2776" s="95">
        <f t="shared" si="2415"/>
        <v>0.36953618854910697</v>
      </c>
      <c r="Y2776" s="96">
        <f t="shared" si="2416"/>
        <v>739.07237709821391</v>
      </c>
      <c r="Z2776" s="96">
        <f t="shared" si="2417"/>
        <v>369.53618854910695</v>
      </c>
      <c r="AA2776" s="96">
        <f t="shared" si="2418"/>
        <v>0.36953618854910697</v>
      </c>
      <c r="AB2776" s="90"/>
      <c r="AC2776" s="94">
        <f t="shared" si="2419"/>
        <v>2.2703170821578738E-3</v>
      </c>
      <c r="AD2776" s="97">
        <f t="shared" si="2420"/>
        <v>4.5406341643157475</v>
      </c>
      <c r="AE2776" s="97">
        <f t="shared" si="2421"/>
        <v>2.2703170821578738</v>
      </c>
      <c r="AF2776" s="97">
        <f t="shared" si="2422"/>
        <v>2.2703170821578738E-3</v>
      </c>
      <c r="AG2776" s="90"/>
      <c r="AH2776" s="95">
        <f t="shared" si="2423"/>
        <v>0.11865081273173658</v>
      </c>
      <c r="AI2776" s="95">
        <f t="shared" si="2424"/>
        <v>237.30162546347316</v>
      </c>
      <c r="AJ2776" s="95">
        <f t="shared" si="2425"/>
        <v>118.65081273173658</v>
      </c>
      <c r="AK2776" s="95">
        <f t="shared" si="2426"/>
        <v>0.11865081273173658</v>
      </c>
    </row>
    <row r="2777" spans="9:37" x14ac:dyDescent="0.25">
      <c r="I2777" s="90"/>
      <c r="J2777" s="94">
        <f t="shared" si="2411"/>
        <v>2.0238113832776544E-2</v>
      </c>
      <c r="K2777" s="94">
        <f t="shared" si="2406"/>
        <v>4.6422814757081229E-3</v>
      </c>
      <c r="L2777" s="94">
        <f t="shared" si="2412"/>
        <v>0.97511960469151537</v>
      </c>
      <c r="M2777" s="98"/>
      <c r="N2777" s="91"/>
      <c r="O2777" s="95">
        <f t="shared" si="2413"/>
        <v>4.095812515084213E-4</v>
      </c>
      <c r="P2777" s="95">
        <f t="shared" si="2407"/>
        <v>2.1550777299702789E-5</v>
      </c>
      <c r="Q2777" s="95">
        <f t="shared" si="2408"/>
        <v>0.95085824345373726</v>
      </c>
      <c r="R2777" s="90"/>
      <c r="S2777" s="90"/>
      <c r="T2777" s="93">
        <f t="shared" si="2414"/>
        <v>500</v>
      </c>
      <c r="U2777" s="93">
        <f t="shared" si="2409"/>
        <v>2000</v>
      </c>
      <c r="V2777" s="93">
        <f t="shared" si="2410"/>
        <v>1</v>
      </c>
      <c r="W2777" s="90"/>
      <c r="X2777" s="95">
        <f t="shared" si="2415"/>
        <v>4.095812515084213E-4</v>
      </c>
      <c r="Y2777" s="96">
        <f t="shared" si="2416"/>
        <v>0.20479062575421064</v>
      </c>
      <c r="Z2777" s="96">
        <f t="shared" si="2417"/>
        <v>0.81916250301684257</v>
      </c>
      <c r="AA2777" s="96">
        <f t="shared" si="2418"/>
        <v>4.095812515084213E-4</v>
      </c>
      <c r="AB2777" s="90"/>
      <c r="AC2777" s="94">
        <f t="shared" si="2419"/>
        <v>2.1550777299702789E-5</v>
      </c>
      <c r="AD2777" s="97">
        <f t="shared" si="2420"/>
        <v>1.0775388649851394E-2</v>
      </c>
      <c r="AE2777" s="97">
        <f t="shared" si="2421"/>
        <v>4.3101554599405574E-2</v>
      </c>
      <c r="AF2777" s="97">
        <f t="shared" si="2422"/>
        <v>2.1550777299702789E-5</v>
      </c>
      <c r="AG2777" s="90"/>
      <c r="AH2777" s="95">
        <f t="shared" si="2423"/>
        <v>0.95085824345373726</v>
      </c>
      <c r="AI2777" s="95">
        <f t="shared" si="2424"/>
        <v>475.42912172686863</v>
      </c>
      <c r="AJ2777" s="95">
        <f t="shared" si="2425"/>
        <v>1901.7164869074745</v>
      </c>
      <c r="AK2777" s="95">
        <f t="shared" si="2426"/>
        <v>0.95085824345373726</v>
      </c>
    </row>
    <row r="2778" spans="9:37" x14ac:dyDescent="0.25">
      <c r="I2778" s="90"/>
      <c r="J2778" s="94">
        <f t="shared" si="2411"/>
        <v>2.2213827850693337E-2</v>
      </c>
      <c r="K2778" s="94">
        <f t="shared" si="2406"/>
        <v>0.9688878018849969</v>
      </c>
      <c r="L2778" s="94">
        <f t="shared" si="2412"/>
        <v>8.8983702643097278E-3</v>
      </c>
      <c r="M2778" s="98"/>
      <c r="N2778" s="91"/>
      <c r="O2778" s="95">
        <f t="shared" si="2413"/>
        <v>4.9345414778023894E-4</v>
      </c>
      <c r="P2778" s="95">
        <f t="shared" si="2407"/>
        <v>0.93874357264154096</v>
      </c>
      <c r="Q2778" s="95">
        <f t="shared" si="2408"/>
        <v>7.9180993360751577E-5</v>
      </c>
      <c r="R2778" s="90"/>
      <c r="S2778" s="90"/>
      <c r="T2778" s="93">
        <f t="shared" si="2414"/>
        <v>8000</v>
      </c>
      <c r="U2778" s="93">
        <f t="shared" si="2409"/>
        <v>2000</v>
      </c>
      <c r="V2778" s="93">
        <f t="shared" si="2410"/>
        <v>1</v>
      </c>
      <c r="W2778" s="90"/>
      <c r="X2778" s="95">
        <f t="shared" si="2415"/>
        <v>4.9345414778023894E-4</v>
      </c>
      <c r="Y2778" s="96">
        <f t="shared" si="2416"/>
        <v>3.9476331822419115</v>
      </c>
      <c r="Z2778" s="96">
        <f t="shared" si="2417"/>
        <v>0.98690829556047788</v>
      </c>
      <c r="AA2778" s="96">
        <f t="shared" si="2418"/>
        <v>4.9345414778023894E-4</v>
      </c>
      <c r="AB2778" s="90"/>
      <c r="AC2778" s="94">
        <f t="shared" si="2419"/>
        <v>0.93874357264154096</v>
      </c>
      <c r="AD2778" s="97">
        <f t="shared" si="2420"/>
        <v>7509.9485811323275</v>
      </c>
      <c r="AE2778" s="97">
        <f t="shared" si="2421"/>
        <v>1877.4871452830819</v>
      </c>
      <c r="AF2778" s="97">
        <f t="shared" si="2422"/>
        <v>0.93874357264154096</v>
      </c>
      <c r="AG2778" s="90"/>
      <c r="AH2778" s="95">
        <f t="shared" si="2423"/>
        <v>7.9180993360751577E-5</v>
      </c>
      <c r="AI2778" s="95">
        <f t="shared" si="2424"/>
        <v>0.63344794688601258</v>
      </c>
      <c r="AJ2778" s="95">
        <f t="shared" si="2425"/>
        <v>0.15836198672150315</v>
      </c>
      <c r="AK2778" s="95">
        <f t="shared" si="2426"/>
        <v>7.9180993360751577E-5</v>
      </c>
    </row>
    <row r="2779" spans="9:37" x14ac:dyDescent="0.25">
      <c r="I2779" s="90"/>
      <c r="J2779" s="94">
        <f t="shared" si="2411"/>
        <v>0.61240336111331162</v>
      </c>
      <c r="K2779" s="94">
        <f t="shared" si="2406"/>
        <v>0.10990182332559129</v>
      </c>
      <c r="L2779" s="94">
        <f t="shared" si="2412"/>
        <v>0.27769481556109704</v>
      </c>
      <c r="M2779" s="98"/>
      <c r="N2779" s="91"/>
      <c r="O2779" s="95">
        <f t="shared" si="2413"/>
        <v>0.37503787670288113</v>
      </c>
      <c r="P2779" s="95">
        <f t="shared" si="2407"/>
        <v>1.2078410770289481E-2</v>
      </c>
      <c r="Q2779" s="95">
        <f t="shared" si="2408"/>
        <v>7.7114410589511698E-2</v>
      </c>
      <c r="R2779" s="90"/>
      <c r="S2779" s="90"/>
      <c r="T2779" s="93">
        <f t="shared" si="2414"/>
        <v>3000</v>
      </c>
      <c r="U2779" s="93">
        <f t="shared" si="2409"/>
        <v>2000</v>
      </c>
      <c r="V2779" s="93">
        <f t="shared" si="2410"/>
        <v>2</v>
      </c>
      <c r="W2779" s="90"/>
      <c r="X2779" s="95">
        <f t="shared" si="2415"/>
        <v>0.37503787670288113</v>
      </c>
      <c r="Y2779" s="96">
        <f t="shared" si="2416"/>
        <v>1125.1136301086433</v>
      </c>
      <c r="Z2779" s="96">
        <f t="shared" si="2417"/>
        <v>750.07575340576227</v>
      </c>
      <c r="AA2779" s="96">
        <f t="shared" si="2418"/>
        <v>0.75007575340576227</v>
      </c>
      <c r="AB2779" s="90"/>
      <c r="AC2779" s="94">
        <f t="shared" si="2419"/>
        <v>1.2078410770289481E-2</v>
      </c>
      <c r="AD2779" s="97">
        <f t="shared" si="2420"/>
        <v>36.23523231086844</v>
      </c>
      <c r="AE2779" s="97">
        <f t="shared" si="2421"/>
        <v>24.156821540578964</v>
      </c>
      <c r="AF2779" s="97">
        <f t="shared" si="2422"/>
        <v>2.4156821540578962E-2</v>
      </c>
      <c r="AG2779" s="90"/>
      <c r="AH2779" s="95">
        <f t="shared" si="2423"/>
        <v>7.7114410589511698E-2</v>
      </c>
      <c r="AI2779" s="95">
        <f t="shared" si="2424"/>
        <v>231.34323176853511</v>
      </c>
      <c r="AJ2779" s="95">
        <f t="shared" si="2425"/>
        <v>154.22882117902338</v>
      </c>
      <c r="AK2779" s="95">
        <f t="shared" si="2426"/>
        <v>0.1542288211790234</v>
      </c>
    </row>
    <row r="2780" spans="9:37" x14ac:dyDescent="0.25">
      <c r="I2780" s="90"/>
      <c r="J2780" s="94">
        <f t="shared" si="2411"/>
        <v>2.56045447046311E-2</v>
      </c>
      <c r="K2780" s="94">
        <f t="shared" si="2406"/>
        <v>0.96298991376729681</v>
      </c>
      <c r="L2780" s="94">
        <f t="shared" si="2412"/>
        <v>1.1405541528072105E-2</v>
      </c>
      <c r="M2780" s="98"/>
      <c r="N2780" s="91"/>
      <c r="O2780" s="95">
        <f t="shared" si="2413"/>
        <v>6.5559270953145245E-4</v>
      </c>
      <c r="P2780" s="95">
        <f t="shared" si="2407"/>
        <v>0.9273495740175457</v>
      </c>
      <c r="Q2780" s="95">
        <f t="shared" si="2408"/>
        <v>1.3008637754857738E-4</v>
      </c>
      <c r="R2780" s="90"/>
      <c r="S2780" s="90"/>
      <c r="T2780" s="93">
        <f t="shared" si="2414"/>
        <v>7000</v>
      </c>
      <c r="U2780" s="93">
        <f t="shared" si="2409"/>
        <v>3000</v>
      </c>
      <c r="V2780" s="93">
        <f t="shared" si="2410"/>
        <v>1</v>
      </c>
      <c r="W2780" s="90"/>
      <c r="X2780" s="95">
        <f t="shared" si="2415"/>
        <v>6.5559270953145245E-4</v>
      </c>
      <c r="Y2780" s="96">
        <f t="shared" si="2416"/>
        <v>4.5891489667201668</v>
      </c>
      <c r="Z2780" s="96">
        <f t="shared" si="2417"/>
        <v>1.9667781285943573</v>
      </c>
      <c r="AA2780" s="96">
        <f t="shared" si="2418"/>
        <v>6.5559270953145245E-4</v>
      </c>
      <c r="AB2780" s="90"/>
      <c r="AC2780" s="94">
        <f t="shared" si="2419"/>
        <v>0.9273495740175457</v>
      </c>
      <c r="AD2780" s="97">
        <f t="shared" si="2420"/>
        <v>6491.4470181228198</v>
      </c>
      <c r="AE2780" s="97">
        <f t="shared" si="2421"/>
        <v>2782.048722052637</v>
      </c>
      <c r="AF2780" s="97">
        <f t="shared" si="2422"/>
        <v>0.9273495740175457</v>
      </c>
      <c r="AG2780" s="90"/>
      <c r="AH2780" s="95">
        <f t="shared" si="2423"/>
        <v>1.3008637754857738E-4</v>
      </c>
      <c r="AI2780" s="95">
        <f t="shared" si="2424"/>
        <v>0.91060464284004161</v>
      </c>
      <c r="AJ2780" s="95">
        <f t="shared" si="2425"/>
        <v>0.39025913264573214</v>
      </c>
      <c r="AK2780" s="95">
        <f t="shared" si="2426"/>
        <v>1.3008637754857738E-4</v>
      </c>
    </row>
    <row r="2781" spans="9:37" x14ac:dyDescent="0.25">
      <c r="I2781" s="90"/>
      <c r="J2781" s="94">
        <f t="shared" si="2411"/>
        <v>5.4303078465050725E-2</v>
      </c>
      <c r="K2781" s="94">
        <f t="shared" si="2406"/>
        <v>0.92649694270648386</v>
      </c>
      <c r="L2781" s="94">
        <f t="shared" si="2412"/>
        <v>1.9199978828465279E-2</v>
      </c>
      <c r="M2781" s="98"/>
      <c r="N2781" s="91"/>
      <c r="O2781" s="95">
        <f t="shared" si="2413"/>
        <v>2.9488243307814557E-3</v>
      </c>
      <c r="P2781" s="95">
        <f t="shared" si="2407"/>
        <v>0.85839658484446169</v>
      </c>
      <c r="Q2781" s="95">
        <f t="shared" si="2408"/>
        <v>3.6863918701351495E-4</v>
      </c>
      <c r="R2781" s="90"/>
      <c r="S2781" s="90"/>
      <c r="T2781" s="93">
        <f t="shared" si="2414"/>
        <v>7000</v>
      </c>
      <c r="U2781" s="93">
        <f t="shared" si="2409"/>
        <v>2000</v>
      </c>
      <c r="V2781" s="93">
        <f t="shared" si="2410"/>
        <v>1</v>
      </c>
      <c r="W2781" s="90"/>
      <c r="X2781" s="95">
        <f t="shared" si="2415"/>
        <v>2.9488243307814557E-3</v>
      </c>
      <c r="Y2781" s="96">
        <f t="shared" si="2416"/>
        <v>20.64177031547019</v>
      </c>
      <c r="Z2781" s="96">
        <f t="shared" si="2417"/>
        <v>5.8976486615629113</v>
      </c>
      <c r="AA2781" s="96">
        <f t="shared" si="2418"/>
        <v>2.9488243307814557E-3</v>
      </c>
      <c r="AB2781" s="90"/>
      <c r="AC2781" s="94">
        <f t="shared" si="2419"/>
        <v>0.85839658484446169</v>
      </c>
      <c r="AD2781" s="97">
        <f t="shared" si="2420"/>
        <v>6008.7760939112322</v>
      </c>
      <c r="AE2781" s="97">
        <f t="shared" si="2421"/>
        <v>1716.7931696889234</v>
      </c>
      <c r="AF2781" s="97">
        <f t="shared" si="2422"/>
        <v>0.85839658484446169</v>
      </c>
      <c r="AG2781" s="90"/>
      <c r="AH2781" s="95">
        <f t="shared" si="2423"/>
        <v>3.6863918701351495E-4</v>
      </c>
      <c r="AI2781" s="95">
        <f t="shared" si="2424"/>
        <v>2.5804743090946047</v>
      </c>
      <c r="AJ2781" s="95">
        <f t="shared" si="2425"/>
        <v>0.73727837402702989</v>
      </c>
      <c r="AK2781" s="95">
        <f t="shared" si="2426"/>
        <v>3.6863918701351495E-4</v>
      </c>
    </row>
    <row r="2782" spans="9:37" x14ac:dyDescent="0.25">
      <c r="I2782" s="90"/>
      <c r="J2782" s="94">
        <f t="shared" si="2411"/>
        <v>0.10101709953919957</v>
      </c>
      <c r="K2782" s="94">
        <f t="shared" si="2406"/>
        <v>0.8502305615968806</v>
      </c>
      <c r="L2782" s="94">
        <f t="shared" si="2412"/>
        <v>4.8752338863919872E-2</v>
      </c>
      <c r="M2782" s="98"/>
      <c r="N2782" s="91"/>
      <c r="O2782" s="95">
        <f t="shared" si="2413"/>
        <v>1.0204454399312555E-2</v>
      </c>
      <c r="P2782" s="95">
        <f t="shared" si="2407"/>
        <v>0.72289200787334695</v>
      </c>
      <c r="Q2782" s="95">
        <f t="shared" si="2408"/>
        <v>2.3767905447024721E-3</v>
      </c>
      <c r="R2782" s="90"/>
      <c r="S2782" s="90"/>
      <c r="T2782" s="93">
        <f t="shared" si="2414"/>
        <v>10000</v>
      </c>
      <c r="U2782" s="93">
        <f t="shared" si="2409"/>
        <v>2000</v>
      </c>
      <c r="V2782" s="93">
        <f t="shared" si="2410"/>
        <v>1</v>
      </c>
      <c r="W2782" s="90"/>
      <c r="X2782" s="95">
        <f t="shared" si="2415"/>
        <v>1.0204454399312555E-2</v>
      </c>
      <c r="Y2782" s="96">
        <f t="shared" si="2416"/>
        <v>102.04454399312556</v>
      </c>
      <c r="Z2782" s="96">
        <f t="shared" si="2417"/>
        <v>20.408908798625109</v>
      </c>
      <c r="AA2782" s="96">
        <f t="shared" si="2418"/>
        <v>1.0204454399312555E-2</v>
      </c>
      <c r="AB2782" s="90"/>
      <c r="AC2782" s="94">
        <f t="shared" si="2419"/>
        <v>0.72289200787334695</v>
      </c>
      <c r="AD2782" s="97">
        <f t="shared" si="2420"/>
        <v>7228.9200787334694</v>
      </c>
      <c r="AE2782" s="97">
        <f t="shared" si="2421"/>
        <v>1445.784015746694</v>
      </c>
      <c r="AF2782" s="97">
        <f t="shared" si="2422"/>
        <v>0.72289200787334695</v>
      </c>
      <c r="AG2782" s="90"/>
      <c r="AH2782" s="95">
        <f t="shared" si="2423"/>
        <v>2.3767905447024721E-3</v>
      </c>
      <c r="AI2782" s="95">
        <f t="shared" si="2424"/>
        <v>23.76790544702472</v>
      </c>
      <c r="AJ2782" s="95">
        <f>(AH2782*U2782)</f>
        <v>4.7535810894049444</v>
      </c>
      <c r="AK2782" s="95">
        <f t="shared" si="2426"/>
        <v>2.3767905447024721E-3</v>
      </c>
    </row>
    <row r="2783" spans="9:37" x14ac:dyDescent="0.25">
      <c r="I2783" s="90"/>
      <c r="J2783" s="98"/>
      <c r="K2783" s="90"/>
      <c r="L2783" s="90"/>
      <c r="M2783" s="90"/>
      <c r="N2783" s="112" t="s">
        <v>55</v>
      </c>
      <c r="O2783" s="105">
        <f>SUM(O2773:O2782)</f>
        <v>1.1933776938236496</v>
      </c>
      <c r="P2783" s="105">
        <f t="shared" ref="P2783:Q2783" si="2427">SUM(P2773:P2782)</f>
        <v>4.4250205666686631</v>
      </c>
      <c r="Q2783" s="105">
        <f t="shared" si="2427"/>
        <v>1.2302415005328704</v>
      </c>
      <c r="R2783" s="90"/>
      <c r="S2783" s="90"/>
      <c r="T2783" s="90"/>
      <c r="U2783" s="90"/>
      <c r="V2783" s="90"/>
      <c r="W2783" s="90"/>
      <c r="X2783" s="133" t="s">
        <v>55</v>
      </c>
      <c r="Y2783" s="104">
        <f>SUM(Y2773:Y2782)</f>
        <v>3991.7101818964629</v>
      </c>
      <c r="Z2783" s="104">
        <f t="shared" ref="Z2783" si="2428">SUM(Z2773:Z2782)</f>
        <v>2247.8399092455429</v>
      </c>
      <c r="AA2783" s="104">
        <f>SUM(AA2773:AA2782)</f>
        <v>1.5684155705265306</v>
      </c>
      <c r="AB2783" s="99"/>
      <c r="AC2783" s="133" t="s">
        <v>55</v>
      </c>
      <c r="AD2783" s="104">
        <f>SUM(AD2773:AD2782)</f>
        <v>34133.474976023019</v>
      </c>
      <c r="AE2783" s="104">
        <f t="shared" ref="AE2783:AF2783" si="2429">SUM(AE2773:AE2782)</f>
        <v>11996.6820112939</v>
      </c>
      <c r="AF2783" s="104">
        <f t="shared" si="2429"/>
        <v>4.4370989774389527</v>
      </c>
      <c r="AG2783" s="99"/>
      <c r="AH2783" s="133" t="s">
        <v>55</v>
      </c>
      <c r="AI2783" s="105">
        <f>SUM(AI2773:AI2782)</f>
        <v>1325.6199216470786</v>
      </c>
      <c r="AJ2783" s="105">
        <f t="shared" ref="AJ2783:AK2783" si="2430">SUM(AJ2773:AJ2782)</f>
        <v>2414.1247058297708</v>
      </c>
      <c r="AK2783" s="105">
        <f t="shared" si="2430"/>
        <v>1.3073559111223823</v>
      </c>
    </row>
    <row r="2787" spans="9:17" x14ac:dyDescent="0.25">
      <c r="I2787" s="113" t="s">
        <v>253</v>
      </c>
      <c r="J2787" s="107"/>
      <c r="K2787" s="107"/>
      <c r="L2787" s="107"/>
      <c r="M2787" s="107"/>
      <c r="N2787" s="107"/>
      <c r="O2787" s="107"/>
      <c r="P2787" s="107"/>
      <c r="Q2787" s="107"/>
    </row>
    <row r="2788" spans="9:17" x14ac:dyDescent="0.25">
      <c r="I2788" s="113" t="s">
        <v>317</v>
      </c>
      <c r="J2788" s="107"/>
      <c r="K2788" s="107"/>
      <c r="L2788" s="166" t="s">
        <v>69</v>
      </c>
      <c r="M2788" s="166"/>
      <c r="N2788" s="166"/>
      <c r="O2788" s="107"/>
      <c r="P2788" s="107"/>
      <c r="Q2788" s="107"/>
    </row>
    <row r="2789" spans="9:17" x14ac:dyDescent="0.25">
      <c r="I2789" s="107"/>
      <c r="J2789" s="107"/>
      <c r="K2789" s="107"/>
      <c r="L2789" s="107"/>
      <c r="M2789" s="107"/>
      <c r="N2789" s="107"/>
      <c r="O2789" s="107"/>
      <c r="P2789" s="107"/>
      <c r="Q2789" s="107"/>
    </row>
    <row r="2790" spans="9:17" x14ac:dyDescent="0.25">
      <c r="I2790" s="108"/>
      <c r="J2790" s="167" t="s">
        <v>68</v>
      </c>
      <c r="K2790" s="168"/>
      <c r="L2790" s="169"/>
      <c r="M2790" s="107"/>
      <c r="N2790" s="108"/>
      <c r="O2790" s="167" t="s">
        <v>72</v>
      </c>
      <c r="P2790" s="168"/>
      <c r="Q2790" s="169"/>
    </row>
    <row r="2791" spans="9:17" x14ac:dyDescent="0.25">
      <c r="I2791" s="108"/>
      <c r="J2791" s="108" t="s">
        <v>38</v>
      </c>
      <c r="K2791" s="108" t="s">
        <v>39</v>
      </c>
      <c r="L2791" s="108" t="s">
        <v>41</v>
      </c>
      <c r="M2791" s="107"/>
      <c r="N2791" s="170" t="s">
        <v>64</v>
      </c>
      <c r="O2791" s="170" t="s">
        <v>38</v>
      </c>
      <c r="P2791" s="170" t="s">
        <v>39</v>
      </c>
      <c r="Q2791" s="170" t="s">
        <v>41</v>
      </c>
    </row>
    <row r="2792" spans="9:17" x14ac:dyDescent="0.25">
      <c r="I2792" s="108" t="s">
        <v>64</v>
      </c>
      <c r="J2792" s="109">
        <f>(O2783)</f>
        <v>1.1933776938236496</v>
      </c>
      <c r="K2792" s="109">
        <f t="shared" ref="K2792" si="2431">(P2783)</f>
        <v>4.4250205666686631</v>
      </c>
      <c r="L2792" s="109">
        <f t="shared" ref="L2792" si="2432">(Q2783)</f>
        <v>1.2302415005328704</v>
      </c>
      <c r="M2792" s="107"/>
      <c r="N2792" s="171"/>
      <c r="O2792" s="171"/>
      <c r="P2792" s="171"/>
      <c r="Q2792" s="171"/>
    </row>
    <row r="2793" spans="9:17" x14ac:dyDescent="0.25">
      <c r="I2793" s="108" t="s">
        <v>65</v>
      </c>
      <c r="J2793" s="110">
        <f>(Y2783)</f>
        <v>3991.7101818964629</v>
      </c>
      <c r="K2793" s="110">
        <f>(AD2783)</f>
        <v>34133.474976023019</v>
      </c>
      <c r="L2793" s="110">
        <f>(AA2783)</f>
        <v>1.5684155705265306</v>
      </c>
      <c r="M2793" s="107"/>
      <c r="N2793" s="109">
        <f>(J2792)</f>
        <v>1.1933776938236496</v>
      </c>
      <c r="O2793" s="67">
        <f>(J2793/N2793)</f>
        <v>3344.8841909444427</v>
      </c>
      <c r="P2793" s="67">
        <f t="shared" ref="P2793" si="2433">(K2793/O2793)</f>
        <v>10.204680648864343</v>
      </c>
      <c r="Q2793" s="67">
        <f t="shared" ref="Q2793" si="2434">(L2793/P2793)</f>
        <v>0.15369570342224048</v>
      </c>
    </row>
    <row r="2794" spans="9:17" x14ac:dyDescent="0.25">
      <c r="I2794" s="108" t="s">
        <v>66</v>
      </c>
      <c r="J2794" s="110">
        <f>(Z2783)</f>
        <v>2247.8399092455429</v>
      </c>
      <c r="K2794" s="110">
        <f>(AE2783)</f>
        <v>11996.6820112939</v>
      </c>
      <c r="L2794" s="109">
        <f>(AJ2783)</f>
        <v>2414.1247058297708</v>
      </c>
      <c r="M2794" s="107"/>
      <c r="N2794" s="109">
        <f>(K2792)</f>
        <v>4.4250205666686631</v>
      </c>
      <c r="O2794" s="67">
        <f>(K2793/N2794)</f>
        <v>7713.7438033921044</v>
      </c>
      <c r="P2794" s="68">
        <f>(K2794/N2794)</f>
        <v>2711.1019780695606</v>
      </c>
      <c r="Q2794" s="68">
        <f>(K2795/N2794)</f>
        <v>1.0027295716682698</v>
      </c>
    </row>
    <row r="2795" spans="9:17" x14ac:dyDescent="0.25">
      <c r="I2795" s="108" t="s">
        <v>67</v>
      </c>
      <c r="J2795" s="110">
        <f>(AA2783)</f>
        <v>1.5684155705265306</v>
      </c>
      <c r="K2795" s="110">
        <f>(AF2783)</f>
        <v>4.4370989774389527</v>
      </c>
      <c r="L2795" s="109">
        <f>(AK2783)</f>
        <v>1.3073559111223823</v>
      </c>
      <c r="M2795" s="107"/>
      <c r="N2795" s="109">
        <f>(L2792)</f>
        <v>1.2302415005328704</v>
      </c>
      <c r="O2795" s="67">
        <f>(L2793/N2795)</f>
        <v>1.2748842969833016</v>
      </c>
      <c r="P2795" s="68">
        <f>(L2794/N2795)</f>
        <v>1962.3177276852632</v>
      </c>
      <c r="Q2795" s="68">
        <f>(L2795/N2795)</f>
        <v>1.0626823355870456</v>
      </c>
    </row>
    <row r="2796" spans="9:17" x14ac:dyDescent="0.25">
      <c r="I2796" s="111"/>
      <c r="J2796" s="111"/>
      <c r="K2796" s="111"/>
      <c r="L2796" s="111"/>
      <c r="M2796" s="107"/>
      <c r="N2796" s="107"/>
      <c r="O2796" s="107"/>
      <c r="P2796" s="107"/>
      <c r="Q2796" s="107"/>
    </row>
    <row r="2800" spans="9:17" x14ac:dyDescent="0.25">
      <c r="I2800" s="114" t="s">
        <v>254</v>
      </c>
    </row>
    <row r="2801" spans="9:32" x14ac:dyDescent="0.25">
      <c r="I2801" s="114" t="s">
        <v>317</v>
      </c>
      <c r="J2801" s="152" t="s">
        <v>47</v>
      </c>
      <c r="K2801" s="153"/>
      <c r="L2801" s="154"/>
      <c r="M2801" s="43"/>
      <c r="N2801" s="43"/>
      <c r="O2801" s="152" t="s">
        <v>72</v>
      </c>
      <c r="P2801" s="153"/>
      <c r="Q2801" s="154"/>
      <c r="R2801" s="43"/>
      <c r="S2801" s="43"/>
      <c r="T2801" s="152" t="s">
        <v>73</v>
      </c>
      <c r="U2801" s="153"/>
      <c r="V2801" s="154"/>
      <c r="W2801" s="43"/>
      <c r="X2801" s="43"/>
      <c r="Y2801" s="152" t="s">
        <v>74</v>
      </c>
      <c r="Z2801" s="153"/>
      <c r="AA2801" s="154"/>
      <c r="AB2801" s="55"/>
      <c r="AC2801" s="43"/>
      <c r="AD2801" s="152" t="s">
        <v>80</v>
      </c>
      <c r="AE2801" s="154"/>
      <c r="AF2801" s="59"/>
    </row>
    <row r="2802" spans="9:32" ht="15.75" thickBot="1" x14ac:dyDescent="0.3">
      <c r="I2802" s="43"/>
      <c r="J2802" s="44" t="s">
        <v>48</v>
      </c>
      <c r="K2802" s="44" t="s">
        <v>49</v>
      </c>
      <c r="L2802" s="44" t="s">
        <v>50</v>
      </c>
      <c r="M2802" s="43"/>
      <c r="N2802" s="43"/>
      <c r="O2802" s="43"/>
      <c r="P2802" s="43"/>
      <c r="Q2802" s="43"/>
      <c r="R2802" s="43"/>
      <c r="S2802" s="43"/>
      <c r="T2802" s="44" t="s">
        <v>38</v>
      </c>
      <c r="U2802" s="44" t="s">
        <v>39</v>
      </c>
      <c r="V2802" s="44" t="s">
        <v>41</v>
      </c>
      <c r="W2802" s="43"/>
      <c r="X2802" s="43"/>
      <c r="Y2802" s="134" t="s">
        <v>75</v>
      </c>
      <c r="Z2802" s="134" t="s">
        <v>76</v>
      </c>
      <c r="AA2802" s="134" t="s">
        <v>77</v>
      </c>
      <c r="AB2802" s="61" t="s">
        <v>55</v>
      </c>
      <c r="AC2802" s="43"/>
      <c r="AD2802" s="134" t="s">
        <v>315</v>
      </c>
      <c r="AE2802" s="148">
        <f>(AE2731)</f>
        <v>94283982.365812793</v>
      </c>
      <c r="AF2802" s="42"/>
    </row>
    <row r="2803" spans="9:32" ht="16.5" thickTop="1" thickBot="1" x14ac:dyDescent="0.3">
      <c r="I2803" s="43"/>
      <c r="J2803" s="100">
        <f>(J2681)</f>
        <v>8000</v>
      </c>
      <c r="K2803" s="100">
        <f t="shared" ref="K2803:L2803" si="2435">(K2681)</f>
        <v>5000</v>
      </c>
      <c r="L2803" s="100">
        <f t="shared" si="2435"/>
        <v>1</v>
      </c>
      <c r="M2803" s="43"/>
      <c r="N2803" s="134" t="s">
        <v>75</v>
      </c>
      <c r="O2803" s="101">
        <f>(O2793)</f>
        <v>3344.8841909444427</v>
      </c>
      <c r="P2803" s="101">
        <f t="shared" ref="P2803:Q2803" si="2436">(P2793)</f>
        <v>10.204680648864343</v>
      </c>
      <c r="Q2803" s="101">
        <f t="shared" si="2436"/>
        <v>0.15369570342224048</v>
      </c>
      <c r="R2803" s="43"/>
      <c r="S2803" s="43"/>
      <c r="T2803" s="62">
        <f>(O2773)</f>
        <v>9.2671327300628357E-3</v>
      </c>
      <c r="U2803" s="62">
        <f t="shared" ref="U2803:U2812" si="2437">(P2773)</f>
        <v>0.70980257332840291</v>
      </c>
      <c r="V2803" s="62">
        <f t="shared" ref="V2803:V2812" si="2438">(Q2773)</f>
        <v>3.7498763640459861E-3</v>
      </c>
      <c r="W2803" s="43"/>
      <c r="X2803" s="43"/>
      <c r="Y2803" s="74">
        <f>((J2803 - O2803)^2 + (K2803 - P2803)^2 + (L2803 - Q2803)^2) * T2803</f>
        <v>431553.33121502213</v>
      </c>
      <c r="Z2803" s="74">
        <f>((J2803 -O2804)^2 + (K2803 - P2804)^2 + (L2803 - Q2804)^2) * U2803</f>
        <v>3776857.1963987993</v>
      </c>
      <c r="AA2803" s="75">
        <f>((J2803 -O2805)^2 + (K2803 - P2805)^2 + (L2803 - Q2805)^2) * V2803</f>
        <v>274517.63797340024</v>
      </c>
      <c r="AB2803" s="76">
        <f>SUM(Y2803:AA2803)</f>
        <v>4482928.1655872213</v>
      </c>
      <c r="AC2803" s="43"/>
      <c r="AD2803" s="134" t="s">
        <v>318</v>
      </c>
      <c r="AE2803" s="147">
        <f>(AB2813)</f>
        <v>94283982.459688425</v>
      </c>
      <c r="AF2803" s="42"/>
    </row>
    <row r="2804" spans="9:32" ht="16.5" thickTop="1" thickBot="1" x14ac:dyDescent="0.3">
      <c r="I2804" s="43"/>
      <c r="J2804" s="100">
        <f t="shared" ref="J2804:L2804" si="2439">(J2682)</f>
        <v>4000</v>
      </c>
      <c r="K2804" s="100">
        <f t="shared" si="2439"/>
        <v>3000</v>
      </c>
      <c r="L2804" s="100">
        <f t="shared" si="2439"/>
        <v>1</v>
      </c>
      <c r="M2804" s="43"/>
      <c r="N2804" s="134" t="s">
        <v>76</v>
      </c>
      <c r="O2804" s="101">
        <f t="shared" ref="O2804:P2804" si="2440">(O2794)</f>
        <v>7713.7438033921044</v>
      </c>
      <c r="P2804" s="101">
        <f t="shared" si="2440"/>
        <v>2711.1019780695606</v>
      </c>
      <c r="Q2804" s="101">
        <f>(Q2794)</f>
        <v>1.0027295716682698</v>
      </c>
      <c r="R2804" s="43"/>
      <c r="S2804" s="43"/>
      <c r="T2804" s="62">
        <f t="shared" ref="T2804:T2812" si="2441">(O2774)</f>
        <v>0.20216371924763116</v>
      </c>
      <c r="U2804" s="62">
        <f t="shared" si="2437"/>
        <v>9.2153901035978439E-2</v>
      </c>
      <c r="V2804" s="62">
        <f t="shared" si="2438"/>
        <v>6.0912802026079786E-2</v>
      </c>
      <c r="W2804" s="43"/>
      <c r="X2804" s="43"/>
      <c r="Y2804" s="74">
        <f>((J2804-O2803)^2 + (K2804-P2803)^2 + (L2804-Q2803)^2) * T2804</f>
        <v>1893880.5358754615</v>
      </c>
      <c r="Z2804" s="74">
        <f>((J2804 -O2804)^2 + (K2804 - P2804)^2 + (L2804 - Q2804)^2) * U2804</f>
        <v>1278668.1011221972</v>
      </c>
      <c r="AA2804" s="75">
        <f>((J2804 -O2805)^2 + (K2804 - P2805)^2 + (L2804 - Q2805)^2) * V2804</f>
        <v>1039573.6384299584</v>
      </c>
      <c r="AB2804" s="76">
        <f t="shared" ref="AB2804:AB2812" si="2442">SUM(Y2804:AA2804)</f>
        <v>4212122.2754276171</v>
      </c>
      <c r="AC2804" s="43"/>
      <c r="AD2804" s="134" t="s">
        <v>319</v>
      </c>
      <c r="AE2804" s="124">
        <f>(AE2802-AE2803)</f>
        <v>-9.387563169002533E-2</v>
      </c>
      <c r="AF2804" s="42"/>
    </row>
    <row r="2805" spans="9:32" ht="16.5" thickTop="1" thickBot="1" x14ac:dyDescent="0.3">
      <c r="I2805" s="43"/>
      <c r="J2805" s="100">
        <f t="shared" ref="J2805:L2805" si="2443">(J2683)</f>
        <v>5000</v>
      </c>
      <c r="K2805" s="100">
        <f t="shared" si="2443"/>
        <v>2000</v>
      </c>
      <c r="L2805" s="100">
        <f t="shared" si="2443"/>
        <v>1</v>
      </c>
      <c r="M2805" s="43"/>
      <c r="N2805" s="134" t="s">
        <v>77</v>
      </c>
      <c r="O2805" s="101">
        <f t="shared" ref="O2805:Q2805" si="2444">(O2795)</f>
        <v>1.2748842969833016</v>
      </c>
      <c r="P2805" s="101">
        <f t="shared" si="2444"/>
        <v>1962.3177276852632</v>
      </c>
      <c r="Q2805" s="101">
        <f t="shared" si="2444"/>
        <v>1.0626823355870456</v>
      </c>
      <c r="R2805" s="43"/>
      <c r="S2805" s="43"/>
      <c r="T2805" s="62">
        <f t="shared" si="2441"/>
        <v>0.22266086975505323</v>
      </c>
      <c r="U2805" s="62">
        <f t="shared" si="2437"/>
        <v>0.16131207429763958</v>
      </c>
      <c r="V2805" s="62">
        <f t="shared" si="2438"/>
        <v>1.6000658265133808E-2</v>
      </c>
      <c r="W2805" s="43"/>
      <c r="X2805" s="43"/>
      <c r="Y2805" s="74">
        <f>((J2805 - O2803)^2 + (K2805 - P2803)^2 + (L2805 -Q2803)^2) * T2805</f>
        <v>1491537.1370311931</v>
      </c>
      <c r="Z2805" s="74">
        <f>((J2805 -O2804)^2 + (K2805 - P2804)^2 + (L2805 - Q2804)^2) * U2805</f>
        <v>1269537.5510622985</v>
      </c>
      <c r="AA2805" s="75">
        <f>((J2805 -O2805)^2 + (K2805 - P2805)^2 + (L2805 - Q2805)^2) * V2805</f>
        <v>399835.2130109811</v>
      </c>
      <c r="AB2805" s="76">
        <f t="shared" si="2442"/>
        <v>3160909.901104473</v>
      </c>
      <c r="AC2805" s="43"/>
      <c r="AD2805" s="43"/>
      <c r="AE2805" s="43"/>
      <c r="AF2805" s="43"/>
    </row>
    <row r="2806" spans="9:32" ht="16.5" thickTop="1" thickBot="1" x14ac:dyDescent="0.3">
      <c r="I2806" s="43"/>
      <c r="J2806" s="100">
        <f t="shared" ref="J2806:L2806" si="2445">(J2684)</f>
        <v>2000</v>
      </c>
      <c r="K2806" s="100">
        <f t="shared" si="2445"/>
        <v>1000</v>
      </c>
      <c r="L2806" s="100">
        <f t="shared" si="2445"/>
        <v>1</v>
      </c>
      <c r="M2806" s="43"/>
      <c r="N2806" s="43"/>
      <c r="O2806" s="55"/>
      <c r="P2806" s="55"/>
      <c r="Q2806" s="55"/>
      <c r="R2806" s="43"/>
      <c r="S2806" s="43"/>
      <c r="T2806" s="62">
        <f t="shared" si="2441"/>
        <v>0.36953618854910697</v>
      </c>
      <c r="U2806" s="62">
        <f t="shared" si="2437"/>
        <v>2.2703170821578738E-3</v>
      </c>
      <c r="V2806" s="62">
        <f t="shared" si="2438"/>
        <v>0.11865081273173658</v>
      </c>
      <c r="W2806" s="43"/>
      <c r="X2806" s="43"/>
      <c r="Y2806" s="74">
        <f>((J2806-O2803)^2 + (K2806-P2803)^2 + (L2806-Q2803)^2) * T2806</f>
        <v>1030418.0256587529</v>
      </c>
      <c r="Z2806" s="74">
        <f>((J2806 -O2804)^2 + (K2806 - P2804)^2 + (L2806 - Q2804)^2) * U2806</f>
        <v>80765.93589723311</v>
      </c>
      <c r="AA2806" s="75">
        <f>((J2806 -O2805)^2 + (K2806 - P2805)^2 + (L2806 - Q2805)^2) * V2806</f>
        <v>583875.606922479</v>
      </c>
      <c r="AB2806" s="76">
        <f t="shared" si="2442"/>
        <v>1695059.5684784651</v>
      </c>
      <c r="AC2806" s="43"/>
      <c r="AD2806" s="43"/>
      <c r="AE2806" s="43"/>
      <c r="AF2806" s="43"/>
    </row>
    <row r="2807" spans="9:32" ht="16.5" thickTop="1" thickBot="1" x14ac:dyDescent="0.3">
      <c r="I2807" s="43"/>
      <c r="J2807" s="100">
        <f t="shared" ref="J2807:L2807" si="2446">(J2685)</f>
        <v>500</v>
      </c>
      <c r="K2807" s="100">
        <f t="shared" si="2446"/>
        <v>2000</v>
      </c>
      <c r="L2807" s="100">
        <f t="shared" si="2446"/>
        <v>1</v>
      </c>
      <c r="M2807" s="43"/>
      <c r="N2807" s="43"/>
      <c r="O2807" s="55"/>
      <c r="P2807" s="55"/>
      <c r="Q2807" s="55"/>
      <c r="R2807" s="43"/>
      <c r="S2807" s="43"/>
      <c r="T2807" s="62">
        <f t="shared" si="2441"/>
        <v>4.095812515084213E-4</v>
      </c>
      <c r="U2807" s="62">
        <f t="shared" si="2437"/>
        <v>2.1550777299702789E-5</v>
      </c>
      <c r="V2807" s="62">
        <f t="shared" si="2438"/>
        <v>0.95085824345373726</v>
      </c>
      <c r="W2807" s="43"/>
      <c r="X2807" s="43"/>
      <c r="Y2807" s="74">
        <f>((J2807 - O2803)^2 + (K2807 -P2803)^2 + (L2807 - Q2803)^2) * T2807</f>
        <v>4936.5403675779107</v>
      </c>
      <c r="Z2807" s="74">
        <f>((J2807 -O2804)^2 + (K2807 - P2804)^2 + (L2807 - Q2804)^2) * U2807</f>
        <v>1132.358992747957</v>
      </c>
      <c r="AA2807" s="75">
        <f>((J2807 -O2805)^2 + (K2807 - P2805)^2 + (L2807 - Q2805)^AA3339) * V2807</f>
        <v>237854.99756722627</v>
      </c>
      <c r="AB2807" s="76">
        <f t="shared" si="2442"/>
        <v>243923.89692755212</v>
      </c>
      <c r="AC2807" s="43"/>
      <c r="AD2807" s="152" t="s">
        <v>84</v>
      </c>
      <c r="AE2807" s="153"/>
      <c r="AF2807" s="154"/>
    </row>
    <row r="2808" spans="9:32" ht="16.5" thickTop="1" thickBot="1" x14ac:dyDescent="0.3">
      <c r="I2808" s="43"/>
      <c r="J2808" s="100">
        <f t="shared" ref="J2808:L2808" si="2447">(J2686)</f>
        <v>8000</v>
      </c>
      <c r="K2808" s="100">
        <f t="shared" si="2447"/>
        <v>2000</v>
      </c>
      <c r="L2808" s="100">
        <f t="shared" si="2447"/>
        <v>1</v>
      </c>
      <c r="M2808" s="43"/>
      <c r="N2808" s="43"/>
      <c r="O2808" s="55"/>
      <c r="P2808" s="55"/>
      <c r="Q2808" s="55"/>
      <c r="R2808" s="43"/>
      <c r="S2808" s="43"/>
      <c r="T2808" s="62">
        <f t="shared" si="2441"/>
        <v>4.9345414778023894E-4</v>
      </c>
      <c r="U2808" s="62">
        <f t="shared" si="2437"/>
        <v>0.93874357264154096</v>
      </c>
      <c r="V2808" s="62">
        <f t="shared" si="2438"/>
        <v>7.9180993360751577E-5</v>
      </c>
      <c r="W2808" s="43"/>
      <c r="X2808" s="43"/>
      <c r="Y2808" s="74">
        <f>((J2808-O2803)^2 + (K2808-P2803)^2 + (L2808-Q2803)^2) * T2808</f>
        <v>12646.928467427548</v>
      </c>
      <c r="Z2808" s="74">
        <f>((J2808 -O2804)^2 + (K2808 - P2804)^2 + (L2808 - Q2804)^2) * U2808</f>
        <v>551613.82775624411</v>
      </c>
      <c r="AA2808" s="75">
        <f>((J2808 -O2805)^2 + (K2808 - P2805)^2 + (L2808 - Q2805)^2) * V2808</f>
        <v>5066.080991753849</v>
      </c>
      <c r="AB2808" s="76">
        <f t="shared" si="2442"/>
        <v>569326.83721542545</v>
      </c>
      <c r="AC2808" s="43"/>
      <c r="AD2808" s="152" t="s">
        <v>85</v>
      </c>
      <c r="AE2808" s="153"/>
      <c r="AF2808" s="154"/>
    </row>
    <row r="2809" spans="9:32" ht="16.5" thickTop="1" thickBot="1" x14ac:dyDescent="0.3">
      <c r="I2809" s="43"/>
      <c r="J2809" s="100">
        <f t="shared" ref="J2809:L2809" si="2448">(J2687)</f>
        <v>3000</v>
      </c>
      <c r="K2809" s="100">
        <f t="shared" si="2448"/>
        <v>2000</v>
      </c>
      <c r="L2809" s="100">
        <f t="shared" si="2448"/>
        <v>2</v>
      </c>
      <c r="M2809" s="43"/>
      <c r="N2809" s="43"/>
      <c r="O2809" s="55"/>
      <c r="P2809" s="55"/>
      <c r="Q2809" s="55"/>
      <c r="R2809" s="43"/>
      <c r="S2809" s="43"/>
      <c r="T2809" s="62">
        <f t="shared" si="2441"/>
        <v>0.37503787670288113</v>
      </c>
      <c r="U2809" s="62">
        <f t="shared" si="2437"/>
        <v>1.2078410770289481E-2</v>
      </c>
      <c r="V2809" s="62">
        <f t="shared" si="2438"/>
        <v>7.7114410589511698E-2</v>
      </c>
      <c r="W2809" s="43"/>
      <c r="X2809" s="43"/>
      <c r="Y2809" s="74">
        <f>((J2809 - O2803)^2 + (K2809 - P2803)^2 + (L2809 - Q2803)^2) * T2809</f>
        <v>1529492.1926477221</v>
      </c>
      <c r="Z2809" s="74">
        <f>((J2809 -O2804)^2 + (K2809 - P2804)^2 + (L2809 - Q2804)^2) * U2809</f>
        <v>274482.46043338784</v>
      </c>
      <c r="AA2809" s="75">
        <f>((J2809 -O2805)^2 + (K2809 - P2805)^2 + (L2809 - Q2805)^2) * V2809</f>
        <v>693549.51557369169</v>
      </c>
      <c r="AB2809" s="76">
        <f t="shared" si="2442"/>
        <v>2497524.1686548018</v>
      </c>
      <c r="AC2809" s="43"/>
      <c r="AD2809" s="43"/>
      <c r="AE2809" s="43"/>
      <c r="AF2809" s="43"/>
    </row>
    <row r="2810" spans="9:32" ht="16.5" thickTop="1" thickBot="1" x14ac:dyDescent="0.3">
      <c r="I2810" s="43"/>
      <c r="J2810" s="100">
        <f t="shared" ref="J2810:L2810" si="2449">(J2688)</f>
        <v>7000</v>
      </c>
      <c r="K2810" s="100">
        <f t="shared" si="2449"/>
        <v>3000</v>
      </c>
      <c r="L2810" s="100">
        <f t="shared" si="2449"/>
        <v>1</v>
      </c>
      <c r="M2810" s="43"/>
      <c r="N2810" s="43"/>
      <c r="O2810" s="55"/>
      <c r="P2810" s="55"/>
      <c r="Q2810" s="55"/>
      <c r="R2810" s="43"/>
      <c r="S2810" s="43"/>
      <c r="T2810" s="62">
        <f t="shared" si="2441"/>
        <v>6.5559270953145245E-4</v>
      </c>
      <c r="U2810" s="62">
        <f t="shared" si="2437"/>
        <v>0.9273495740175457</v>
      </c>
      <c r="V2810" s="62">
        <f t="shared" si="2438"/>
        <v>1.3008637754857738E-4</v>
      </c>
      <c r="W2810" s="43"/>
      <c r="X2810" s="43"/>
      <c r="Y2810" s="74">
        <f>((J2810-O2803)^2 + (K2810-P2803)^2 + (L2810-Q2803)^2) * T2810</f>
        <v>14618.896846955382</v>
      </c>
      <c r="Z2810" s="74">
        <f>((J2810 -O2804)^2 + (K2810 - P2804)^2 + (L2810 - Q2804)^2) * U2810</f>
        <v>549818.40697174706</v>
      </c>
      <c r="AA2810" s="75">
        <f>((J2810 -O2805)^2 + (K2810 - P2805)^2 + (L2810 - Q2805)^2) * V2810</f>
        <v>6511.9858754860898</v>
      </c>
      <c r="AB2810" s="76">
        <f t="shared" si="2442"/>
        <v>570949.28969418851</v>
      </c>
      <c r="AC2810" s="43"/>
      <c r="AD2810" s="43"/>
      <c r="AE2810" s="43"/>
      <c r="AF2810" s="43"/>
    </row>
    <row r="2811" spans="9:32" ht="16.5" thickTop="1" thickBot="1" x14ac:dyDescent="0.3">
      <c r="I2811" s="43"/>
      <c r="J2811" s="100">
        <f t="shared" ref="J2811:L2811" si="2450">(J2689)</f>
        <v>7000</v>
      </c>
      <c r="K2811" s="100">
        <f t="shared" si="2450"/>
        <v>2000</v>
      </c>
      <c r="L2811" s="100">
        <f t="shared" si="2450"/>
        <v>1</v>
      </c>
      <c r="M2811" s="43"/>
      <c r="N2811" s="43"/>
      <c r="O2811" s="55"/>
      <c r="P2811" s="55"/>
      <c r="Q2811" s="55"/>
      <c r="R2811" s="43"/>
      <c r="S2811" s="43"/>
      <c r="T2811" s="62">
        <f t="shared" si="2441"/>
        <v>2.9488243307814557E-3</v>
      </c>
      <c r="U2811" s="62">
        <f t="shared" si="2437"/>
        <v>0.85839658484446169</v>
      </c>
      <c r="V2811" s="62">
        <f t="shared" si="2438"/>
        <v>3.6863918701351495E-4</v>
      </c>
      <c r="W2811" s="43"/>
      <c r="X2811" s="43"/>
      <c r="Y2811" s="74">
        <f>((J2811 - O2803)^2 + (K2811 - P2803)^2 + (L2811 - Q2803)^2) * T2811</f>
        <v>51071.153634307069</v>
      </c>
      <c r="Z2811" s="74">
        <f>((J2811 -O2804)^2 + (K2811 - P2804)^2 + (L2811 - Q2804)^2) * U2811</f>
        <v>871355.14579245623</v>
      </c>
      <c r="AA2811" s="75">
        <f>((J2811 -O2805)^2 + (K2811 - P2805)^2 + (L2811 - Q2805)^2) * V2811</f>
        <v>18057.264602478052</v>
      </c>
      <c r="AB2811" s="76">
        <f t="shared" si="2442"/>
        <v>940483.56402924133</v>
      </c>
      <c r="AC2811" s="43"/>
      <c r="AD2811" s="155" t="s">
        <v>86</v>
      </c>
      <c r="AE2811" s="155"/>
      <c r="AF2811" s="43"/>
    </row>
    <row r="2812" spans="9:32" ht="16.5" thickTop="1" thickBot="1" x14ac:dyDescent="0.3">
      <c r="I2812" s="43"/>
      <c r="J2812" s="100">
        <f t="shared" ref="J2812:L2812" si="2451">(J2690)</f>
        <v>10000</v>
      </c>
      <c r="K2812" s="100">
        <f t="shared" si="2451"/>
        <v>2000</v>
      </c>
      <c r="L2812" s="100">
        <f t="shared" si="2451"/>
        <v>1</v>
      </c>
      <c r="M2812" s="43"/>
      <c r="N2812" s="43"/>
      <c r="O2812" s="55"/>
      <c r="P2812" s="55"/>
      <c r="Q2812" s="55"/>
      <c r="R2812" s="43"/>
      <c r="S2812" s="43"/>
      <c r="T2812" s="62">
        <f t="shared" si="2441"/>
        <v>1.0204454399312555E-2</v>
      </c>
      <c r="U2812" s="62">
        <f t="shared" si="2437"/>
        <v>0.72289200787334695</v>
      </c>
      <c r="V2812" s="62">
        <f t="shared" si="2438"/>
        <v>2.3767905447024721E-3</v>
      </c>
      <c r="W2812" s="43"/>
      <c r="X2812" s="43"/>
      <c r="Y2812" s="74">
        <f>((J2812-O2803)^2 + (K2812-P2803)^2 + (L2812-Q2803)^2) * T2812</f>
        <v>492363.4202331343</v>
      </c>
      <c r="Z2812" s="74">
        <f t="shared" ref="Z2812" si="2452">((J2812 -O2813)^2 + (K2812 - P2813)^2 + (L2812 - Q2813)^2) * U2812</f>
        <v>75180769.541720092</v>
      </c>
      <c r="AA2812" s="75">
        <f>((J2812 -O2805)^2 + (K2812 - P2805)^2 + (L2812 - Q2805)^2) * V2812</f>
        <v>237621.83061620317</v>
      </c>
      <c r="AB2812" s="76">
        <f t="shared" si="2442"/>
        <v>75910754.792569429</v>
      </c>
      <c r="AC2812" s="43"/>
      <c r="AD2812" s="155"/>
      <c r="AE2812" s="155"/>
      <c r="AF2812" s="43"/>
    </row>
    <row r="2813" spans="9:32" ht="16.5" thickTop="1" thickBot="1" x14ac:dyDescent="0.3">
      <c r="I2813" s="43"/>
      <c r="J2813" s="43"/>
      <c r="K2813" s="43"/>
      <c r="L2813" s="43"/>
      <c r="M2813" s="43"/>
      <c r="N2813" s="43"/>
      <c r="O2813" s="43"/>
      <c r="P2813" s="43"/>
      <c r="Q2813" s="43"/>
      <c r="R2813" s="43"/>
      <c r="S2813" s="43"/>
      <c r="T2813" s="43"/>
      <c r="U2813" s="43"/>
      <c r="V2813" s="43"/>
      <c r="W2813" s="43"/>
      <c r="X2813" s="43"/>
      <c r="Y2813" s="43"/>
      <c r="Z2813" s="43"/>
      <c r="AA2813" s="72" t="s">
        <v>55</v>
      </c>
      <c r="AB2813" s="73">
        <f>SUM(AB2803:AB2812)</f>
        <v>94283982.459688425</v>
      </c>
      <c r="AC2813" s="43"/>
      <c r="AD2813" s="155"/>
      <c r="AE2813" s="155"/>
      <c r="AF2813" s="43"/>
    </row>
    <row r="2814" spans="9:32" ht="15.75" thickTop="1" x14ac:dyDescent="0.25">
      <c r="I2814" s="43"/>
      <c r="J2814" s="43"/>
      <c r="K2814" s="43"/>
      <c r="L2814" s="43"/>
      <c r="M2814" s="156" t="s">
        <v>78</v>
      </c>
      <c r="N2814" s="157"/>
      <c r="O2814" s="157"/>
      <c r="P2814" s="157"/>
      <c r="Q2814" s="157"/>
      <c r="R2814" s="157"/>
      <c r="S2814" s="157"/>
      <c r="T2814" s="158"/>
      <c r="U2814" s="43"/>
      <c r="V2814" s="43"/>
      <c r="W2814" s="43"/>
      <c r="X2814" s="43"/>
      <c r="Y2814" s="43"/>
      <c r="Z2814" s="43"/>
      <c r="AA2814" s="43"/>
      <c r="AB2814" s="43"/>
      <c r="AC2814" s="43"/>
      <c r="AD2814" s="162" t="s">
        <v>87</v>
      </c>
      <c r="AE2814" s="162"/>
      <c r="AF2814" s="43"/>
    </row>
    <row r="2815" spans="9:32" ht="15.75" thickBot="1" x14ac:dyDescent="0.3">
      <c r="I2815" s="43"/>
      <c r="J2815" s="43"/>
      <c r="K2815" s="43"/>
      <c r="L2815" s="43"/>
      <c r="M2815" s="159"/>
      <c r="N2815" s="160"/>
      <c r="O2815" s="160"/>
      <c r="P2815" s="160"/>
      <c r="Q2815" s="160"/>
      <c r="R2815" s="160"/>
      <c r="S2815" s="160"/>
      <c r="T2815" s="161"/>
      <c r="U2815" s="43"/>
      <c r="V2815" s="43"/>
      <c r="W2815" s="43"/>
      <c r="X2815" s="43"/>
      <c r="Y2815" s="43"/>
      <c r="Z2815" s="43"/>
      <c r="AA2815" s="43"/>
      <c r="AB2815" s="43"/>
      <c r="AC2815" s="43"/>
      <c r="AD2815" s="155" t="s">
        <v>88</v>
      </c>
      <c r="AE2815" s="155"/>
      <c r="AF2815" s="43"/>
    </row>
    <row r="2816" spans="9:32" ht="15.75" thickTop="1" x14ac:dyDescent="0.25"/>
    <row r="2819" spans="9:27" x14ac:dyDescent="0.25">
      <c r="I2819" s="83" t="s">
        <v>251</v>
      </c>
      <c r="J2819" s="83"/>
      <c r="K2819" s="78"/>
      <c r="L2819" s="78"/>
      <c r="M2819" s="78"/>
      <c r="N2819" s="78"/>
      <c r="O2819" s="78"/>
      <c r="P2819" s="78"/>
      <c r="Q2819" s="78"/>
      <c r="R2819" s="78"/>
      <c r="S2819" s="78"/>
      <c r="T2819" s="78"/>
      <c r="U2819" s="78"/>
      <c r="V2819" s="78"/>
      <c r="W2819" s="78"/>
      <c r="X2819" s="78"/>
      <c r="Y2819" s="78"/>
      <c r="Z2819" s="78"/>
      <c r="AA2819" s="78"/>
    </row>
    <row r="2820" spans="9:27" x14ac:dyDescent="0.25">
      <c r="I2820" s="83" t="s">
        <v>79</v>
      </c>
      <c r="J2820" s="83"/>
      <c r="K2820" s="78"/>
      <c r="L2820" s="78"/>
      <c r="M2820" s="78"/>
      <c r="N2820" s="78"/>
      <c r="O2820" s="78"/>
      <c r="P2820" s="78"/>
      <c r="Q2820" s="78"/>
      <c r="R2820" s="78"/>
      <c r="S2820" s="78"/>
      <c r="T2820" s="78"/>
      <c r="U2820" s="78"/>
      <c r="V2820" s="78"/>
      <c r="W2820" s="78"/>
      <c r="X2820" s="78"/>
      <c r="Y2820" s="78"/>
      <c r="Z2820" s="78"/>
      <c r="AA2820" s="78"/>
    </row>
    <row r="2821" spans="9:27" x14ac:dyDescent="0.25">
      <c r="I2821" s="115" t="s">
        <v>320</v>
      </c>
      <c r="J2821" s="78"/>
      <c r="K2821" s="78"/>
      <c r="L2821" s="78"/>
      <c r="M2821" s="78"/>
      <c r="N2821" s="78"/>
      <c r="O2821" s="78"/>
      <c r="P2821" s="78"/>
      <c r="Q2821" s="78"/>
      <c r="R2821" s="78"/>
      <c r="S2821" s="78"/>
      <c r="T2821" s="78"/>
      <c r="U2821" s="78"/>
      <c r="V2821" s="78"/>
      <c r="W2821" s="78"/>
      <c r="X2821" s="78"/>
      <c r="Y2821" s="78"/>
      <c r="Z2821" s="78"/>
      <c r="AA2821" s="78"/>
    </row>
    <row r="2822" spans="9:27" x14ac:dyDescent="0.25">
      <c r="I2822" s="78"/>
      <c r="J2822" s="78"/>
      <c r="K2822" s="78"/>
      <c r="L2822" s="78"/>
      <c r="M2822" s="78"/>
      <c r="N2822" s="78"/>
      <c r="O2822" s="78"/>
      <c r="P2822" s="78"/>
      <c r="Q2822" s="78"/>
      <c r="R2822" s="78"/>
      <c r="S2822" s="78"/>
      <c r="T2822" s="78"/>
      <c r="U2822" s="78"/>
      <c r="V2822" s="78"/>
      <c r="W2822" s="78"/>
      <c r="X2822" s="78"/>
      <c r="Y2822" s="78"/>
      <c r="Z2822" s="78"/>
      <c r="AA2822" s="78"/>
    </row>
    <row r="2823" spans="9:27" x14ac:dyDescent="0.25">
      <c r="I2823" s="78"/>
      <c r="J2823" s="172" t="s">
        <v>47</v>
      </c>
      <c r="K2823" s="173"/>
      <c r="L2823" s="174"/>
      <c r="M2823" s="78"/>
      <c r="N2823" s="78"/>
      <c r="O2823" s="172" t="s">
        <v>72</v>
      </c>
      <c r="P2823" s="173"/>
      <c r="Q2823" s="174"/>
      <c r="R2823" s="78"/>
      <c r="S2823" s="78"/>
      <c r="T2823" s="172" t="s">
        <v>90</v>
      </c>
      <c r="U2823" s="173"/>
      <c r="V2823" s="174"/>
      <c r="W2823" s="88"/>
      <c r="X2823" s="78"/>
      <c r="Y2823" s="172" t="s">
        <v>92</v>
      </c>
      <c r="Z2823" s="173"/>
      <c r="AA2823" s="174"/>
    </row>
    <row r="2824" spans="9:27" x14ac:dyDescent="0.25">
      <c r="I2824" s="78"/>
      <c r="J2824" s="89" t="s">
        <v>48</v>
      </c>
      <c r="K2824" s="89" t="s">
        <v>49</v>
      </c>
      <c r="L2824" s="89" t="s">
        <v>50</v>
      </c>
      <c r="M2824" s="78"/>
      <c r="N2824" s="78"/>
      <c r="O2824" s="79"/>
      <c r="P2824" s="79"/>
      <c r="Q2824" s="79"/>
      <c r="R2824" s="78"/>
      <c r="S2824" s="78"/>
      <c r="T2824" s="136" t="s">
        <v>75</v>
      </c>
      <c r="U2824" s="136" t="s">
        <v>76</v>
      </c>
      <c r="V2824" s="136" t="s">
        <v>77</v>
      </c>
      <c r="W2824" s="136" t="s">
        <v>91</v>
      </c>
      <c r="X2824" s="78"/>
      <c r="Y2824" s="136" t="s">
        <v>93</v>
      </c>
      <c r="Z2824" s="136" t="s">
        <v>94</v>
      </c>
      <c r="AA2824" s="136" t="s">
        <v>95</v>
      </c>
    </row>
    <row r="2825" spans="9:27" x14ac:dyDescent="0.25">
      <c r="I2825" s="78"/>
      <c r="J2825" s="79">
        <f>(J2753)</f>
        <v>8000</v>
      </c>
      <c r="K2825" s="79">
        <f t="shared" ref="K2825:L2825" si="2453">(K2753)</f>
        <v>5000</v>
      </c>
      <c r="L2825" s="79">
        <f t="shared" si="2453"/>
        <v>1</v>
      </c>
      <c r="M2825" s="78"/>
      <c r="N2825" s="78"/>
      <c r="O2825" s="116">
        <f>(O2803)</f>
        <v>3344.8841909444427</v>
      </c>
      <c r="P2825" s="116">
        <f t="shared" ref="P2825:Q2825" si="2454">(P2803)</f>
        <v>10.204680648864343</v>
      </c>
      <c r="Q2825" s="116">
        <f t="shared" si="2454"/>
        <v>0.15369570342224048</v>
      </c>
      <c r="R2825" s="78"/>
      <c r="S2825" s="78"/>
      <c r="T2825" s="117">
        <f>((J2825-O2825)^2 + (K2825-P2825)^2 + (L2825-Q2825)^2) ^ (-1/(2-1))</f>
        <v>2.1473899191025992E-8</v>
      </c>
      <c r="U2825" s="117">
        <f>((J2825-O2826)^2 + (K2825-P2826)^2 + (L2825-Q2826)^2) ^ (-1/(2-1))</f>
        <v>1.87934713021502E-7</v>
      </c>
      <c r="V2825" s="117">
        <f>((J2825-O2827)^2 + (K2825-P2827)^2 + (L2825-Q2827)^2) ^ (-1/(2-1))</f>
        <v>1.365987406757935E-8</v>
      </c>
      <c r="W2825" s="117">
        <f>SUM(T2825:V2825)</f>
        <v>2.2306848628010735E-7</v>
      </c>
      <c r="X2825" s="78"/>
      <c r="Y2825" s="122">
        <f>(T2825/W2825)</f>
        <v>9.626594750843108E-2</v>
      </c>
      <c r="Z2825" s="122">
        <f>(U2825/W2825)</f>
        <v>0.84249781829564296</v>
      </c>
      <c r="AA2825" s="123">
        <f>(V2825/W2825)</f>
        <v>6.1236234195925957E-2</v>
      </c>
    </row>
    <row r="2826" spans="9:27" x14ac:dyDescent="0.25">
      <c r="I2826" s="78"/>
      <c r="J2826" s="79">
        <f t="shared" ref="J2826:L2826" si="2455">(J2754)</f>
        <v>4000</v>
      </c>
      <c r="K2826" s="79">
        <f t="shared" si="2455"/>
        <v>3000</v>
      </c>
      <c r="L2826" s="79">
        <f t="shared" si="2455"/>
        <v>1</v>
      </c>
      <c r="M2826" s="78"/>
      <c r="N2826" s="78"/>
      <c r="O2826" s="116">
        <f t="shared" ref="O2826:Q2826" si="2456">(O2804)</f>
        <v>7713.7438033921044</v>
      </c>
      <c r="P2826" s="116">
        <f t="shared" si="2456"/>
        <v>2711.1019780695606</v>
      </c>
      <c r="Q2826" s="116">
        <f t="shared" si="2456"/>
        <v>1.0027295716682698</v>
      </c>
      <c r="R2826" s="78"/>
      <c r="S2826" s="78"/>
      <c r="T2826" s="117">
        <f>((J2826-O2825)^2 + (K2826-P2825)^2 + (L2826-Q2825)^2) ^ (-1/(2-1))</f>
        <v>1.0674576110693242E-7</v>
      </c>
      <c r="U2826" s="117">
        <f>((J2826-O2826)^2 + (K2826-P2826)^2 + (L2826-Q2826)^2) ^ (-1/(2-1))</f>
        <v>7.2070227571252796E-8</v>
      </c>
      <c r="V2826" s="117">
        <f>((J2826-O2827)^2 + (K2826-P2827)^2 + (L2826-Q2827)^2) ^ (-1/(2-1))</f>
        <v>5.8594023332560493E-8</v>
      </c>
      <c r="W2826" s="117">
        <f t="shared" ref="W2826:W2834" si="2457">SUM(T2826:V2826)</f>
        <v>2.374100120107457E-7</v>
      </c>
      <c r="X2826" s="78"/>
      <c r="Y2826" s="122">
        <f t="shared" ref="Y2826:Y2834" si="2458">(T2826/W2826)</f>
        <v>0.44962619816598498</v>
      </c>
      <c r="Z2826" s="122">
        <f t="shared" ref="Z2826:Z2834" si="2459">(U2826/W2826)</f>
        <v>0.30356861094801152</v>
      </c>
      <c r="AA2826" s="123">
        <f t="shared" ref="AA2826:AA2834" si="2460">(V2826/W2826)</f>
        <v>0.24680519088600358</v>
      </c>
    </row>
    <row r="2827" spans="9:27" x14ac:dyDescent="0.25">
      <c r="I2827" s="78"/>
      <c r="J2827" s="79">
        <f t="shared" ref="J2827:L2827" si="2461">(J2755)</f>
        <v>5000</v>
      </c>
      <c r="K2827" s="79">
        <f t="shared" si="2461"/>
        <v>2000</v>
      </c>
      <c r="L2827" s="79">
        <f t="shared" si="2461"/>
        <v>1</v>
      </c>
      <c r="M2827" s="78"/>
      <c r="N2827" s="78"/>
      <c r="O2827" s="116">
        <f t="shared" ref="O2827:Q2827" si="2462">(O2805)</f>
        <v>1.2748842969833016</v>
      </c>
      <c r="P2827" s="116">
        <f t="shared" si="2462"/>
        <v>1962.3177276852632</v>
      </c>
      <c r="Q2827" s="116">
        <f t="shared" si="2462"/>
        <v>1.0626823355870456</v>
      </c>
      <c r="R2827" s="78"/>
      <c r="S2827" s="78"/>
      <c r="T2827" s="117">
        <f>((J2827-O2825)^2 + (K2827-P2825)^2 + (L2827-Q2825)^2) ^ (-1/(2-1))</f>
        <v>1.4928281986879998E-7</v>
      </c>
      <c r="U2827" s="117">
        <f>((J2827-O2826)^2 + (K2827-P2826)^2 + (L2827-Q2826)^2) ^ (-1/(2-1))</f>
        <v>1.2706364940734527E-7</v>
      </c>
      <c r="V2827" s="117">
        <f>((J2827-O2827)^2 + (K2827-P2827)^2 + (L2827-Q2827)^2) ^ (-1/(2-1))</f>
        <v>4.0018131831461186E-8</v>
      </c>
      <c r="W2827" s="117">
        <f t="shared" si="2457"/>
        <v>3.1636460110760645E-7</v>
      </c>
      <c r="X2827" s="78"/>
      <c r="Y2827" s="122">
        <f t="shared" si="2458"/>
        <v>0.47186954338808523</v>
      </c>
      <c r="Z2827" s="122">
        <f t="shared" si="2459"/>
        <v>0.40163674748214501</v>
      </c>
      <c r="AA2827" s="123">
        <f t="shared" si="2460"/>
        <v>0.1264937091297697</v>
      </c>
    </row>
    <row r="2828" spans="9:27" x14ac:dyDescent="0.25">
      <c r="I2828" s="78"/>
      <c r="J2828" s="79">
        <f t="shared" ref="J2828:L2828" si="2463">(J2756)</f>
        <v>2000</v>
      </c>
      <c r="K2828" s="79">
        <f t="shared" si="2463"/>
        <v>1000</v>
      </c>
      <c r="L2828" s="79">
        <f t="shared" si="2463"/>
        <v>1</v>
      </c>
      <c r="M2828" s="78"/>
      <c r="N2828" s="78"/>
      <c r="O2828" s="81"/>
      <c r="P2828" s="81"/>
      <c r="Q2828" s="81"/>
      <c r="R2828" s="78"/>
      <c r="S2828" s="78"/>
      <c r="T2828" s="117">
        <f>((J2828-O2825)^2 + (K2828-P2825)^2 + (L2828-Q2825)^2) ^ (-1/(2-1))</f>
        <v>3.5862744958567674E-7</v>
      </c>
      <c r="U2828" s="117">
        <f>((J2828-O2826)^2 + (K2828-P2826)^2 + (L2828-Q2826)^2) ^ (-1/(2-1))</f>
        <v>2.8109834386697803E-8</v>
      </c>
      <c r="V2828" s="117">
        <f>((J2828-O2827)^2 + (K2828-P2827)^2 + (L2828-Q2827)^2) ^ (-1/(2-1))</f>
        <v>2.0321248451725408E-7</v>
      </c>
      <c r="W2828" s="117">
        <f t="shared" si="2457"/>
        <v>5.8994976848962863E-7</v>
      </c>
      <c r="X2828" s="78"/>
      <c r="Y2828" s="122">
        <f t="shared" si="2458"/>
        <v>0.60789488993922958</v>
      </c>
      <c r="Z2828" s="122">
        <f t="shared" si="2459"/>
        <v>4.7647843745517081E-2</v>
      </c>
      <c r="AA2828" s="123">
        <f t="shared" si="2460"/>
        <v>0.34445726631525336</v>
      </c>
    </row>
    <row r="2829" spans="9:27" x14ac:dyDescent="0.25">
      <c r="I2829" s="78"/>
      <c r="J2829" s="79">
        <f t="shared" ref="J2829:L2829" si="2464">(J2757)</f>
        <v>500</v>
      </c>
      <c r="K2829" s="79">
        <f t="shared" si="2464"/>
        <v>2000</v>
      </c>
      <c r="L2829" s="79">
        <f t="shared" si="2464"/>
        <v>1</v>
      </c>
      <c r="M2829" s="78"/>
      <c r="N2829" s="78"/>
      <c r="O2829" s="78"/>
      <c r="P2829" s="78"/>
      <c r="Q2829" s="78"/>
      <c r="R2829" s="78"/>
      <c r="S2829" s="78"/>
      <c r="T2829" s="117">
        <f>((J2829-O2825)^2 + (K2829-P2825)^2 + (L2829-Q2825)^2) ^ (-1/(2-1))</f>
        <v>8.2969290436366943E-8</v>
      </c>
      <c r="U2829" s="117">
        <f>((J2829-O2826)^2 + (K2829-P2826)^2 + (L2829-Q2826)^2) ^ (-1/(2-1))</f>
        <v>1.9031753567306731E-8</v>
      </c>
      <c r="V2829" s="117">
        <f>((J2829-O2827)^2 + (K2829-P2827)^2 + (L2829-Q2827)^2) ^ (-1/(2-1))</f>
        <v>3.997654198761281E-6</v>
      </c>
      <c r="W2829" s="117">
        <f t="shared" si="2457"/>
        <v>4.0996552427649546E-6</v>
      </c>
      <c r="X2829" s="78"/>
      <c r="Y2829" s="122">
        <f t="shared" si="2458"/>
        <v>2.0238114066491474E-2</v>
      </c>
      <c r="Z2829" s="122">
        <f t="shared" si="2459"/>
        <v>4.6422814701050407E-3</v>
      </c>
      <c r="AA2829" s="123">
        <f t="shared" si="2460"/>
        <v>0.97511960446340351</v>
      </c>
    </row>
    <row r="2830" spans="9:27" x14ac:dyDescent="0.25">
      <c r="I2830" s="78"/>
      <c r="J2830" s="79">
        <f t="shared" ref="J2830:L2830" si="2465">(J2758)</f>
        <v>8000</v>
      </c>
      <c r="K2830" s="79">
        <f t="shared" si="2465"/>
        <v>2000</v>
      </c>
      <c r="L2830" s="79">
        <f t="shared" si="2465"/>
        <v>1</v>
      </c>
      <c r="M2830" s="78"/>
      <c r="N2830" s="78"/>
      <c r="O2830" s="78"/>
      <c r="P2830" s="78"/>
      <c r="Q2830" s="78"/>
      <c r="R2830" s="78"/>
      <c r="S2830" s="78"/>
      <c r="T2830" s="117">
        <f>((J2830-O2825)^2 + (K2830-P2825)^2 + (L2830-Q2825)^2) ^ (-1/(2-1))</f>
        <v>3.9017706872553393E-8</v>
      </c>
      <c r="U2830" s="117">
        <f>((J2830-O2826)^2 + (K2830-P2826)^2 + (L2830-Q2826)^2) ^ (-1/(2-1))</f>
        <v>1.7018129811212201E-6</v>
      </c>
      <c r="V2830" s="117">
        <f>((J2830-O2827)^2 + (K2830-P2827)^2 + (L2830-Q2827)^2) ^ (-1/(2-1))</f>
        <v>1.5629634324764232E-8</v>
      </c>
      <c r="W2830" s="117">
        <f t="shared" si="2457"/>
        <v>1.7564603223185379E-6</v>
      </c>
      <c r="X2830" s="78"/>
      <c r="Y2830" s="122">
        <f t="shared" si="2458"/>
        <v>2.2213827649149392E-2</v>
      </c>
      <c r="Z2830" s="122">
        <f t="shared" si="2459"/>
        <v>0.9688878020738988</v>
      </c>
      <c r="AA2830" s="123">
        <f t="shared" si="2460"/>
        <v>8.8983702769516726E-3</v>
      </c>
    </row>
    <row r="2831" spans="9:27" x14ac:dyDescent="0.25">
      <c r="I2831" s="78"/>
      <c r="J2831" s="79">
        <f t="shared" ref="J2831:L2831" si="2466">(J2759)</f>
        <v>3000</v>
      </c>
      <c r="K2831" s="79">
        <f t="shared" si="2466"/>
        <v>2000</v>
      </c>
      <c r="L2831" s="79">
        <f t="shared" si="2466"/>
        <v>2</v>
      </c>
      <c r="M2831" s="78"/>
      <c r="N2831" s="78"/>
      <c r="O2831" s="78"/>
      <c r="P2831" s="78"/>
      <c r="Q2831" s="78"/>
      <c r="R2831" s="78"/>
      <c r="S2831" s="78"/>
      <c r="T2831" s="117">
        <f>((J2831-O2825)^2 + (K2831-P2825)^2 + (L2831-Q2825)^2) ^ (-1/(2-1))</f>
        <v>2.4520417855396088E-7</v>
      </c>
      <c r="U2831" s="117">
        <f>((J2831-O2826)^2 + (K2831-P2826)^2 + (L2831-Q2826)^2) ^ (-1/(2-1))</f>
        <v>4.4004308148573676E-8</v>
      </c>
      <c r="V2831" s="117">
        <f>((J2831-O2827)^2 + (K2831-P2827)^2 + (L2831-Q2827)^2) ^ (-1/(2-1))</f>
        <v>1.1118803900500751E-7</v>
      </c>
      <c r="W2831" s="117">
        <f t="shared" si="2457"/>
        <v>4.0039652570754209E-7</v>
      </c>
      <c r="X2831" s="78"/>
      <c r="Y2831" s="122">
        <f t="shared" si="2458"/>
        <v>0.61240336219366476</v>
      </c>
      <c r="Z2831" s="122">
        <f t="shared" si="2459"/>
        <v>0.10990182312599618</v>
      </c>
      <c r="AA2831" s="123">
        <f t="shared" si="2460"/>
        <v>0.27769481468033907</v>
      </c>
    </row>
    <row r="2832" spans="9:27" x14ac:dyDescent="0.25">
      <c r="I2832" s="78"/>
      <c r="J2832" s="79">
        <f t="shared" ref="J2832:L2832" si="2467">(J2760)</f>
        <v>7000</v>
      </c>
      <c r="K2832" s="79">
        <f t="shared" si="2467"/>
        <v>3000</v>
      </c>
      <c r="L2832" s="79">
        <f t="shared" si="2467"/>
        <v>1</v>
      </c>
      <c r="M2832" s="78"/>
      <c r="N2832" s="78"/>
      <c r="O2832" s="78"/>
      <c r="P2832" s="78"/>
      <c r="Q2832" s="78"/>
      <c r="R2832" s="78"/>
      <c r="S2832" s="78"/>
      <c r="T2832" s="117">
        <f>((J2832-O2825)^2 + (K2832-P2825)^2 + (L2832-Q2825)^2) ^ (-1/(2-1))</f>
        <v>4.4845566419602318E-8</v>
      </c>
      <c r="U2832" s="117">
        <f>((J2832-O2826)^2 + (K2832-P2826)^2 + (L2832-Q2826)^2) ^ (-1/(2-1))</f>
        <v>1.6866470133750878E-6</v>
      </c>
      <c r="V2832" s="117">
        <f>((J2832-O2827)^2 + (K2832-P2827)^2 + (L2832-Q2827)^2) ^ (-1/(2-1))</f>
        <v>1.9976452657595334E-8</v>
      </c>
      <c r="W2832" s="117">
        <f t="shared" si="2457"/>
        <v>1.7514690324522853E-6</v>
      </c>
      <c r="X2832" s="78"/>
      <c r="Y2832" s="122">
        <f t="shared" si="2458"/>
        <v>2.5604544293205498E-2</v>
      </c>
      <c r="Z2832" s="122">
        <f t="shared" si="2459"/>
        <v>0.96298991425133096</v>
      </c>
      <c r="AA2832" s="123">
        <f t="shared" si="2460"/>
        <v>1.1405541455463641E-2</v>
      </c>
    </row>
    <row r="2833" spans="9:37" x14ac:dyDescent="0.25">
      <c r="I2833" s="78"/>
      <c r="J2833" s="79">
        <f t="shared" ref="J2833:L2833" si="2468">(J2761)</f>
        <v>7000</v>
      </c>
      <c r="K2833" s="79">
        <f t="shared" si="2468"/>
        <v>2000</v>
      </c>
      <c r="L2833" s="79">
        <f t="shared" si="2468"/>
        <v>1</v>
      </c>
      <c r="M2833" s="78"/>
      <c r="N2833" s="78"/>
      <c r="O2833" s="78"/>
      <c r="P2833" s="78"/>
      <c r="Q2833" s="78"/>
      <c r="R2833" s="78"/>
      <c r="S2833" s="78"/>
      <c r="T2833" s="117">
        <f>((J2833-O2825)^2 + (K2833-P2825)^2 + (L2833-Q2825)^2) ^ (-1/(2-1))</f>
        <v>5.7739528499716161E-8</v>
      </c>
      <c r="U2833" s="117">
        <f>((J2833-O2826)^2 + (K2833-P2826)^2 + (L2833-Q2826)^2) ^ (-1/(2-1))</f>
        <v>9.8512826714736472E-7</v>
      </c>
      <c r="V2833" s="117">
        <f>((J2833-O2827)^2 + (K2833-P2827)^2 + (L2833-Q2827)^2) ^ (-1/(2-1))</f>
        <v>2.0415007207842847E-8</v>
      </c>
      <c r="W2833" s="117">
        <f t="shared" si="2457"/>
        <v>1.0632828028549236E-6</v>
      </c>
      <c r="X2833" s="78"/>
      <c r="Y2833" s="122">
        <f t="shared" si="2458"/>
        <v>5.4303077548781026E-2</v>
      </c>
      <c r="Z2833" s="122">
        <f t="shared" si="2459"/>
        <v>0.92649694371270441</v>
      </c>
      <c r="AA2833" s="123">
        <f t="shared" si="2460"/>
        <v>1.9199978738514697E-2</v>
      </c>
    </row>
    <row r="2834" spans="9:37" x14ac:dyDescent="0.25">
      <c r="I2834" s="78"/>
      <c r="J2834" s="79">
        <f t="shared" ref="J2834:L2834" si="2469">(J2762)</f>
        <v>10000</v>
      </c>
      <c r="K2834" s="79">
        <f t="shared" si="2469"/>
        <v>2000</v>
      </c>
      <c r="L2834" s="79">
        <f t="shared" si="2469"/>
        <v>1</v>
      </c>
      <c r="M2834" s="78"/>
      <c r="N2834" s="78"/>
      <c r="O2834" s="78"/>
      <c r="P2834" s="78"/>
      <c r="Q2834" s="78"/>
      <c r="R2834" s="78"/>
      <c r="S2834" s="78"/>
      <c r="T2834" s="117">
        <f>((J2834-O2825)^2 + (K2834-P2825)^2 + (L2834-Q2825)^2) ^ (-1/(2-1))</f>
        <v>2.0725451932397295E-8</v>
      </c>
      <c r="U2834" s="117">
        <f>((J2834-O2826)^2 + (K2834-P2826)^2 + (L2834-Q2826)^2) ^ (-1/(2-1))</f>
        <v>1.7443989991664748E-7</v>
      </c>
      <c r="V2834" s="117">
        <f>((J2834-O2827)^2 + (K2834-P2827)^2 + (L2834-Q2827)^2) ^ (-1/(2-1))</f>
        <v>1.0002408190101711E-8</v>
      </c>
      <c r="W2834" s="117">
        <f t="shared" si="2457"/>
        <v>2.0516776003914648E-7</v>
      </c>
      <c r="X2834" s="78"/>
      <c r="Y2834" s="122">
        <f t="shared" si="2458"/>
        <v>0.10101709902395402</v>
      </c>
      <c r="Z2834" s="122">
        <f t="shared" si="2459"/>
        <v>0.8502305619721342</v>
      </c>
      <c r="AA2834" s="123">
        <f t="shared" si="2460"/>
        <v>4.8752339003911863E-2</v>
      </c>
    </row>
    <row r="2835" spans="9:37" x14ac:dyDescent="0.25">
      <c r="I2835" s="78"/>
      <c r="J2835" s="78"/>
      <c r="K2835" s="78"/>
      <c r="L2835" s="78"/>
      <c r="M2835" s="78"/>
      <c r="N2835" s="78"/>
      <c r="O2835" s="78"/>
      <c r="P2835" s="78"/>
      <c r="Q2835" s="78"/>
      <c r="R2835" s="78"/>
      <c r="S2835" s="78"/>
      <c r="T2835" s="78"/>
      <c r="U2835" s="78"/>
      <c r="V2835" s="78"/>
      <c r="W2835" s="78"/>
      <c r="X2835" s="78"/>
      <c r="Y2835" s="78"/>
      <c r="Z2835" s="78"/>
      <c r="AA2835" s="78"/>
    </row>
    <row r="2836" spans="9:37" x14ac:dyDescent="0.25">
      <c r="I2836" s="78"/>
      <c r="J2836" s="78"/>
      <c r="K2836" s="78"/>
      <c r="L2836" s="78"/>
      <c r="M2836" s="78"/>
      <c r="N2836" s="175" t="s">
        <v>109</v>
      </c>
      <c r="O2836" s="176"/>
      <c r="P2836" s="176"/>
      <c r="Q2836" s="176"/>
      <c r="R2836" s="176"/>
      <c r="S2836" s="177"/>
      <c r="T2836" s="78"/>
      <c r="U2836" s="78"/>
      <c r="V2836" s="78"/>
      <c r="W2836" s="78"/>
      <c r="X2836" s="78"/>
      <c r="Y2836" s="78"/>
      <c r="Z2836" s="78"/>
      <c r="AA2836" s="78"/>
    </row>
    <row r="2837" spans="9:37" x14ac:dyDescent="0.25">
      <c r="I2837" s="78"/>
      <c r="J2837" s="78"/>
      <c r="K2837" s="78"/>
      <c r="L2837" s="78"/>
      <c r="M2837" s="78"/>
      <c r="N2837" s="178"/>
      <c r="O2837" s="179"/>
      <c r="P2837" s="179"/>
      <c r="Q2837" s="179"/>
      <c r="R2837" s="179"/>
      <c r="S2837" s="180"/>
      <c r="T2837" s="78"/>
      <c r="U2837" s="78"/>
      <c r="V2837" s="78"/>
      <c r="W2837" s="78"/>
      <c r="X2837" s="78"/>
      <c r="Y2837" s="78"/>
      <c r="Z2837" s="78"/>
      <c r="AA2837" s="78"/>
    </row>
    <row r="2841" spans="9:37" x14ac:dyDescent="0.25">
      <c r="I2841" s="118" t="s">
        <v>252</v>
      </c>
      <c r="J2841" s="90"/>
      <c r="K2841" s="90"/>
      <c r="L2841" s="90"/>
      <c r="M2841" s="90"/>
      <c r="N2841" s="90"/>
      <c r="O2841" s="90"/>
      <c r="P2841" s="90"/>
      <c r="Q2841" s="90"/>
      <c r="R2841" s="90"/>
      <c r="S2841" s="90"/>
      <c r="T2841" s="90"/>
      <c r="U2841" s="90"/>
      <c r="V2841" s="90"/>
      <c r="W2841" s="90"/>
      <c r="X2841" s="90"/>
      <c r="Y2841" s="90"/>
      <c r="Z2841" s="90"/>
      <c r="AA2841" s="90"/>
      <c r="AB2841" s="90"/>
      <c r="AC2841" s="90"/>
      <c r="AD2841" s="90"/>
      <c r="AE2841" s="90"/>
      <c r="AF2841" s="90"/>
      <c r="AG2841" s="90"/>
      <c r="AH2841" s="90"/>
      <c r="AI2841" s="90"/>
      <c r="AJ2841" s="90"/>
      <c r="AK2841" s="90"/>
    </row>
    <row r="2842" spans="9:37" x14ac:dyDescent="0.25">
      <c r="I2842" s="118" t="s">
        <v>320</v>
      </c>
      <c r="J2842" s="90"/>
      <c r="K2842" s="90"/>
      <c r="L2842" s="90"/>
      <c r="M2842" s="90"/>
      <c r="N2842" s="90"/>
      <c r="O2842" s="90"/>
      <c r="P2842" s="90"/>
      <c r="Q2842" s="90"/>
      <c r="R2842" s="90"/>
      <c r="S2842" s="90"/>
      <c r="T2842" s="90"/>
      <c r="U2842" s="90"/>
      <c r="V2842" s="90"/>
      <c r="W2842" s="90"/>
      <c r="X2842" s="90"/>
      <c r="Y2842" s="90"/>
      <c r="Z2842" s="90"/>
      <c r="AA2842" s="90"/>
      <c r="AB2842" s="90"/>
      <c r="AC2842" s="90"/>
      <c r="AD2842" s="90"/>
      <c r="AE2842" s="90"/>
      <c r="AF2842" s="90"/>
      <c r="AG2842" s="90"/>
      <c r="AH2842" s="90"/>
      <c r="AI2842" s="90"/>
      <c r="AJ2842" s="90"/>
      <c r="AK2842" s="90"/>
    </row>
    <row r="2843" spans="9:37" x14ac:dyDescent="0.25">
      <c r="I2843" s="90"/>
      <c r="J2843" s="181" t="s">
        <v>92</v>
      </c>
      <c r="K2843" s="182"/>
      <c r="L2843" s="183"/>
      <c r="M2843" s="90"/>
      <c r="N2843" s="91"/>
      <c r="O2843" s="163" t="s">
        <v>97</v>
      </c>
      <c r="P2843" s="164"/>
      <c r="Q2843" s="165"/>
      <c r="R2843" s="90"/>
      <c r="S2843" s="90"/>
      <c r="T2843" s="163" t="s">
        <v>47</v>
      </c>
      <c r="U2843" s="164"/>
      <c r="V2843" s="165"/>
      <c r="W2843" s="90"/>
      <c r="X2843" s="91"/>
      <c r="Y2843" s="163" t="s">
        <v>98</v>
      </c>
      <c r="Z2843" s="164"/>
      <c r="AA2843" s="165"/>
      <c r="AB2843" s="90"/>
      <c r="AC2843" s="91"/>
      <c r="AD2843" s="163" t="s">
        <v>98</v>
      </c>
      <c r="AE2843" s="164"/>
      <c r="AF2843" s="165"/>
      <c r="AG2843" s="90"/>
      <c r="AH2843" s="135"/>
      <c r="AI2843" s="163" t="s">
        <v>98</v>
      </c>
      <c r="AJ2843" s="164"/>
      <c r="AK2843" s="165"/>
    </row>
    <row r="2844" spans="9:37" x14ac:dyDescent="0.25">
      <c r="I2844" s="90"/>
      <c r="J2844" s="135" t="s">
        <v>257</v>
      </c>
      <c r="K2844" s="135" t="s">
        <v>258</v>
      </c>
      <c r="L2844" s="135" t="s">
        <v>259</v>
      </c>
      <c r="M2844" s="90"/>
      <c r="N2844" s="91"/>
      <c r="O2844" s="133" t="s">
        <v>38</v>
      </c>
      <c r="P2844" s="133" t="s">
        <v>39</v>
      </c>
      <c r="Q2844" s="133" t="s">
        <v>41</v>
      </c>
      <c r="R2844" s="90"/>
      <c r="S2844" s="90"/>
      <c r="T2844" s="106" t="s">
        <v>48</v>
      </c>
      <c r="U2844" s="106" t="s">
        <v>49</v>
      </c>
      <c r="V2844" s="106" t="s">
        <v>50</v>
      </c>
      <c r="W2844" s="90"/>
      <c r="X2844" s="133" t="s">
        <v>38</v>
      </c>
      <c r="Y2844" s="133" t="s">
        <v>99</v>
      </c>
      <c r="Z2844" s="133" t="s">
        <v>102</v>
      </c>
      <c r="AA2844" s="133" t="s">
        <v>103</v>
      </c>
      <c r="AB2844" s="90"/>
      <c r="AC2844" s="106" t="s">
        <v>39</v>
      </c>
      <c r="AD2844" s="106" t="s">
        <v>104</v>
      </c>
      <c r="AE2844" s="106" t="s">
        <v>100</v>
      </c>
      <c r="AF2844" s="106" t="s">
        <v>105</v>
      </c>
      <c r="AG2844" s="90"/>
      <c r="AH2844" s="106" t="s">
        <v>41</v>
      </c>
      <c r="AI2844" s="106" t="s">
        <v>106</v>
      </c>
      <c r="AJ2844" s="106" t="s">
        <v>107</v>
      </c>
      <c r="AK2844" s="106" t="s">
        <v>101</v>
      </c>
    </row>
    <row r="2845" spans="9:37" x14ac:dyDescent="0.25">
      <c r="I2845" s="90"/>
      <c r="J2845" s="94">
        <f>(Y2825)</f>
        <v>9.626594750843108E-2</v>
      </c>
      <c r="K2845" s="94">
        <f t="shared" ref="K2845:K2854" si="2470">(Z2825)</f>
        <v>0.84249781829564296</v>
      </c>
      <c r="L2845" s="94">
        <f>(AA2825)</f>
        <v>6.1236234195925957E-2</v>
      </c>
      <c r="M2845" s="98"/>
      <c r="N2845" s="91"/>
      <c r="O2845" s="95">
        <f>(J2845^2)</f>
        <v>9.2671326496960079E-3</v>
      </c>
      <c r="P2845" s="95">
        <f t="shared" ref="P2845:P2854" si="2471">(K2845^2)</f>
        <v>0.70980257383291823</v>
      </c>
      <c r="Q2845" s="95">
        <f t="shared" ref="Q2845:Q2854" si="2472">(L2845^2)</f>
        <v>3.7498763784982914E-3</v>
      </c>
      <c r="R2845" s="90"/>
      <c r="S2845" s="90"/>
      <c r="T2845" s="93">
        <f>(J2825)</f>
        <v>8000</v>
      </c>
      <c r="U2845" s="93">
        <f t="shared" ref="U2845:U2854" si="2473">(K2825)</f>
        <v>5000</v>
      </c>
      <c r="V2845" s="93">
        <f t="shared" ref="V2845:V2854" si="2474">(L2825)</f>
        <v>1</v>
      </c>
      <c r="W2845" s="90"/>
      <c r="X2845" s="95">
        <f>(O2845)</f>
        <v>9.2671326496960079E-3</v>
      </c>
      <c r="Y2845" s="96">
        <f>(X2845*T2845)</f>
        <v>74.137061197568059</v>
      </c>
      <c r="Z2845" s="96">
        <f>(X2845*U2845)</f>
        <v>46.335663248480039</v>
      </c>
      <c r="AA2845" s="96">
        <f>(X2845*V2845)</f>
        <v>9.2671326496960079E-3</v>
      </c>
      <c r="AB2845" s="90"/>
      <c r="AC2845" s="94">
        <f>(P2845)</f>
        <v>0.70980257383291823</v>
      </c>
      <c r="AD2845" s="97">
        <f>(AC2845*T2845)</f>
        <v>5678.420590663346</v>
      </c>
      <c r="AE2845" s="97">
        <f>(AC2845*U2845)</f>
        <v>3549.0128691645909</v>
      </c>
      <c r="AF2845" s="97">
        <f>(AC2845*V2845)</f>
        <v>0.70980257383291823</v>
      </c>
      <c r="AG2845" s="90"/>
      <c r="AH2845" s="95">
        <f>(Q2845)</f>
        <v>3.7498763784982914E-3</v>
      </c>
      <c r="AI2845" s="95">
        <f>(AH2845*T2845)</f>
        <v>29.999011027986331</v>
      </c>
      <c r="AJ2845" s="95">
        <f>(AH2845*U2845)</f>
        <v>18.749381892491456</v>
      </c>
      <c r="AK2845" s="95">
        <f>(V2845*AH2845)</f>
        <v>3.7498763784982914E-3</v>
      </c>
    </row>
    <row r="2846" spans="9:37" x14ac:dyDescent="0.25">
      <c r="I2846" s="90"/>
      <c r="J2846" s="94">
        <f t="shared" ref="J2846:J2854" si="2475">(Y2826)</f>
        <v>0.44962619816598498</v>
      </c>
      <c r="K2846" s="94">
        <f t="shared" si="2470"/>
        <v>0.30356861094801152</v>
      </c>
      <c r="L2846" s="94">
        <f t="shared" ref="L2846:L2854" si="2476">(AA2826)</f>
        <v>0.24680519088600358</v>
      </c>
      <c r="M2846" s="98"/>
      <c r="N2846" s="91"/>
      <c r="O2846" s="95">
        <f t="shared" ref="O2846:O2854" si="2477">(J2846^2)</f>
        <v>0.2021637180771976</v>
      </c>
      <c r="P2846" s="95">
        <f t="shared" si="2471"/>
        <v>9.2153901552905176E-2</v>
      </c>
      <c r="Q2846" s="95">
        <f t="shared" si="2472"/>
        <v>6.0912802248276665E-2</v>
      </c>
      <c r="R2846" s="90"/>
      <c r="S2846" s="90"/>
      <c r="T2846" s="93">
        <f t="shared" ref="T2846:T2854" si="2478">(J2826)</f>
        <v>4000</v>
      </c>
      <c r="U2846" s="93">
        <f t="shared" si="2473"/>
        <v>3000</v>
      </c>
      <c r="V2846" s="93">
        <f t="shared" si="2474"/>
        <v>1</v>
      </c>
      <c r="W2846" s="90"/>
      <c r="X2846" s="95">
        <f t="shared" ref="X2846:X2854" si="2479">(O2846)</f>
        <v>0.2021637180771976</v>
      </c>
      <c r="Y2846" s="96">
        <f t="shared" ref="Y2846:Y2854" si="2480">(X2846*T2846)</f>
        <v>808.65487230879046</v>
      </c>
      <c r="Z2846" s="96">
        <f t="shared" ref="Z2846:Z2854" si="2481">(X2846*U2846)</f>
        <v>606.49115423159276</v>
      </c>
      <c r="AA2846" s="96">
        <f t="shared" ref="AA2846:AA2854" si="2482">(X2846*V2846)</f>
        <v>0.2021637180771976</v>
      </c>
      <c r="AB2846" s="90"/>
      <c r="AC2846" s="94">
        <f t="shared" ref="AC2846:AC2854" si="2483">(P2846)</f>
        <v>9.2153901552905176E-2</v>
      </c>
      <c r="AD2846" s="97">
        <f t="shared" ref="AD2846:AD2854" si="2484">(AC2846*T2846)</f>
        <v>368.61560621162073</v>
      </c>
      <c r="AE2846" s="97">
        <f t="shared" ref="AE2846:AE2854" si="2485">(AC2846*U2846)</f>
        <v>276.46170465871552</v>
      </c>
      <c r="AF2846" s="97">
        <f t="shared" ref="AF2846:AF2854" si="2486">(AC2846*V2846)</f>
        <v>9.2153901552905176E-2</v>
      </c>
      <c r="AG2846" s="90"/>
      <c r="AH2846" s="95">
        <f t="shared" ref="AH2846:AH2854" si="2487">(Q2846)</f>
        <v>6.0912802248276665E-2</v>
      </c>
      <c r="AI2846" s="95">
        <f t="shared" ref="AI2846:AI2854" si="2488">(AH2846*T2846)</f>
        <v>243.65120899310665</v>
      </c>
      <c r="AJ2846" s="95">
        <f t="shared" ref="AJ2846:AJ2853" si="2489">(AH2846*U2846)</f>
        <v>182.73840674483</v>
      </c>
      <c r="AK2846" s="95">
        <f t="shared" ref="AK2846:AK2854" si="2490">(V2846*AH2846)</f>
        <v>6.0912802248276665E-2</v>
      </c>
    </row>
    <row r="2847" spans="9:37" x14ac:dyDescent="0.25">
      <c r="I2847" s="90"/>
      <c r="J2847" s="94">
        <f t="shared" si="2475"/>
        <v>0.47186954338808523</v>
      </c>
      <c r="K2847" s="94">
        <f t="shared" si="2470"/>
        <v>0.40163674748214501</v>
      </c>
      <c r="L2847" s="94">
        <f t="shared" si="2476"/>
        <v>0.1264937091297697</v>
      </c>
      <c r="M2847" s="98"/>
      <c r="N2847" s="91"/>
      <c r="O2847" s="95">
        <f t="shared" si="2477"/>
        <v>0.22266086597728005</v>
      </c>
      <c r="P2847" s="95">
        <f t="shared" si="2471"/>
        <v>0.16131207692803631</v>
      </c>
      <c r="Q2847" s="95">
        <f t="shared" si="2472"/>
        <v>1.6000658449406784E-2</v>
      </c>
      <c r="R2847" s="90"/>
      <c r="S2847" s="90"/>
      <c r="T2847" s="93">
        <f t="shared" si="2478"/>
        <v>5000</v>
      </c>
      <c r="U2847" s="93">
        <f t="shared" si="2473"/>
        <v>2000</v>
      </c>
      <c r="V2847" s="93">
        <f t="shared" si="2474"/>
        <v>1</v>
      </c>
      <c r="W2847" s="90"/>
      <c r="X2847" s="95">
        <f t="shared" si="2479"/>
        <v>0.22266086597728005</v>
      </c>
      <c r="Y2847" s="96">
        <f t="shared" si="2480"/>
        <v>1113.3043298864002</v>
      </c>
      <c r="Z2847" s="96">
        <f t="shared" si="2481"/>
        <v>445.32173195456011</v>
      </c>
      <c r="AA2847" s="96">
        <f t="shared" si="2482"/>
        <v>0.22266086597728005</v>
      </c>
      <c r="AB2847" s="90"/>
      <c r="AC2847" s="94">
        <f t="shared" si="2483"/>
        <v>0.16131207692803631</v>
      </c>
      <c r="AD2847" s="97">
        <f t="shared" si="2484"/>
        <v>806.56038464018161</v>
      </c>
      <c r="AE2847" s="97">
        <f t="shared" si="2485"/>
        <v>322.62415385607261</v>
      </c>
      <c r="AF2847" s="97">
        <f t="shared" si="2486"/>
        <v>0.16131207692803631</v>
      </c>
      <c r="AG2847" s="90"/>
      <c r="AH2847" s="95">
        <f t="shared" si="2487"/>
        <v>1.6000658449406784E-2</v>
      </c>
      <c r="AI2847" s="95">
        <f t="shared" si="2488"/>
        <v>80.003292247033912</v>
      </c>
      <c r="AJ2847" s="95">
        <f t="shared" si="2489"/>
        <v>32.00131689881357</v>
      </c>
      <c r="AK2847" s="95">
        <f t="shared" si="2490"/>
        <v>1.6000658449406784E-2</v>
      </c>
    </row>
    <row r="2848" spans="9:37" x14ac:dyDescent="0.25">
      <c r="I2848" s="90"/>
      <c r="J2848" s="94">
        <f t="shared" si="2475"/>
        <v>0.60789488993922958</v>
      </c>
      <c r="K2848" s="94">
        <f t="shared" si="2470"/>
        <v>4.7647843745517081E-2</v>
      </c>
      <c r="L2848" s="94">
        <f t="shared" si="2476"/>
        <v>0.34445726631525336</v>
      </c>
      <c r="M2848" s="98"/>
      <c r="N2848" s="91"/>
      <c r="O2848" s="95">
        <f t="shared" si="2477"/>
        <v>0.36953619721422803</v>
      </c>
      <c r="P2848" s="95">
        <f t="shared" si="2471"/>
        <v>2.270317013597211E-3</v>
      </c>
      <c r="Q2848" s="95">
        <f t="shared" si="2472"/>
        <v>0.11865080831737738</v>
      </c>
      <c r="R2848" s="90"/>
      <c r="S2848" s="90"/>
      <c r="T2848" s="93">
        <f t="shared" si="2478"/>
        <v>2000</v>
      </c>
      <c r="U2848" s="93">
        <f t="shared" si="2473"/>
        <v>1000</v>
      </c>
      <c r="V2848" s="93">
        <f t="shared" si="2474"/>
        <v>1</v>
      </c>
      <c r="W2848" s="90"/>
      <c r="X2848" s="95">
        <f t="shared" si="2479"/>
        <v>0.36953619721422803</v>
      </c>
      <c r="Y2848" s="96">
        <f t="shared" si="2480"/>
        <v>739.07239442845605</v>
      </c>
      <c r="Z2848" s="96">
        <f t="shared" si="2481"/>
        <v>369.53619721422803</v>
      </c>
      <c r="AA2848" s="96">
        <f t="shared" si="2482"/>
        <v>0.36953619721422803</v>
      </c>
      <c r="AB2848" s="90"/>
      <c r="AC2848" s="94">
        <f t="shared" si="2483"/>
        <v>2.270317013597211E-3</v>
      </c>
      <c r="AD2848" s="97">
        <f t="shared" si="2484"/>
        <v>4.5406340271944217</v>
      </c>
      <c r="AE2848" s="97">
        <f t="shared" si="2485"/>
        <v>2.2703170135972108</v>
      </c>
      <c r="AF2848" s="97">
        <f t="shared" si="2486"/>
        <v>2.270317013597211E-3</v>
      </c>
      <c r="AG2848" s="90"/>
      <c r="AH2848" s="95">
        <f t="shared" si="2487"/>
        <v>0.11865080831737738</v>
      </c>
      <c r="AI2848" s="95">
        <f t="shared" si="2488"/>
        <v>237.30161663475477</v>
      </c>
      <c r="AJ2848" s="95">
        <f t="shared" si="2489"/>
        <v>118.65080831737738</v>
      </c>
      <c r="AK2848" s="95">
        <f t="shared" si="2490"/>
        <v>0.11865080831737738</v>
      </c>
    </row>
    <row r="2849" spans="9:37" x14ac:dyDescent="0.25">
      <c r="I2849" s="90"/>
      <c r="J2849" s="94">
        <f t="shared" si="2475"/>
        <v>2.0238114066491474E-2</v>
      </c>
      <c r="K2849" s="94">
        <f t="shared" si="2470"/>
        <v>4.6422814701050407E-3</v>
      </c>
      <c r="L2849" s="94">
        <f t="shared" si="2476"/>
        <v>0.97511960446340351</v>
      </c>
      <c r="M2849" s="98"/>
      <c r="N2849" s="91"/>
      <c r="O2849" s="95">
        <f t="shared" si="2477"/>
        <v>4.0958126096832004E-4</v>
      </c>
      <c r="P2849" s="95">
        <f t="shared" si="2471"/>
        <v>2.1550777247680617E-5</v>
      </c>
      <c r="Q2849" s="95">
        <f t="shared" si="2472"/>
        <v>0.95085824300886457</v>
      </c>
      <c r="R2849" s="90"/>
      <c r="S2849" s="90"/>
      <c r="T2849" s="93">
        <f t="shared" si="2478"/>
        <v>500</v>
      </c>
      <c r="U2849" s="93">
        <f t="shared" si="2473"/>
        <v>2000</v>
      </c>
      <c r="V2849" s="93">
        <f t="shared" si="2474"/>
        <v>1</v>
      </c>
      <c r="W2849" s="90"/>
      <c r="X2849" s="95">
        <f t="shared" si="2479"/>
        <v>4.0958126096832004E-4</v>
      </c>
      <c r="Y2849" s="96">
        <f t="shared" si="2480"/>
        <v>0.20479063048416002</v>
      </c>
      <c r="Z2849" s="96">
        <f t="shared" si="2481"/>
        <v>0.81916252193664008</v>
      </c>
      <c r="AA2849" s="96">
        <f t="shared" si="2482"/>
        <v>4.0958126096832004E-4</v>
      </c>
      <c r="AB2849" s="90"/>
      <c r="AC2849" s="94">
        <f t="shared" si="2483"/>
        <v>2.1550777247680617E-5</v>
      </c>
      <c r="AD2849" s="97">
        <f t="shared" si="2484"/>
        <v>1.0775388623840308E-2</v>
      </c>
      <c r="AE2849" s="97">
        <f t="shared" si="2485"/>
        <v>4.3101554495361231E-2</v>
      </c>
      <c r="AF2849" s="97">
        <f t="shared" si="2486"/>
        <v>2.1550777247680617E-5</v>
      </c>
      <c r="AG2849" s="90"/>
      <c r="AH2849" s="95">
        <f t="shared" si="2487"/>
        <v>0.95085824300886457</v>
      </c>
      <c r="AI2849" s="95">
        <f t="shared" si="2488"/>
        <v>475.42912150443226</v>
      </c>
      <c r="AJ2849" s="95">
        <f t="shared" si="2489"/>
        <v>1901.716486017729</v>
      </c>
      <c r="AK2849" s="95">
        <f t="shared" si="2490"/>
        <v>0.95085824300886457</v>
      </c>
    </row>
    <row r="2850" spans="9:37" x14ac:dyDescent="0.25">
      <c r="I2850" s="90"/>
      <c r="J2850" s="94">
        <f t="shared" si="2475"/>
        <v>2.2213827649149392E-2</v>
      </c>
      <c r="K2850" s="94">
        <f t="shared" si="2470"/>
        <v>0.9688878020738988</v>
      </c>
      <c r="L2850" s="94">
        <f t="shared" si="2476"/>
        <v>8.8983702769516726E-3</v>
      </c>
      <c r="M2850" s="98"/>
      <c r="N2850" s="91"/>
      <c r="O2850" s="95">
        <f t="shared" si="2477"/>
        <v>4.9345413882611407E-4</v>
      </c>
      <c r="P2850" s="95">
        <f t="shared" si="2471"/>
        <v>0.93874357300759048</v>
      </c>
      <c r="Q2850" s="95">
        <f t="shared" si="2472"/>
        <v>7.9180993585736985E-5</v>
      </c>
      <c r="R2850" s="90"/>
      <c r="S2850" s="90"/>
      <c r="T2850" s="93">
        <f t="shared" si="2478"/>
        <v>8000</v>
      </c>
      <c r="U2850" s="93">
        <f t="shared" si="2473"/>
        <v>2000</v>
      </c>
      <c r="V2850" s="93">
        <f t="shared" si="2474"/>
        <v>1</v>
      </c>
      <c r="W2850" s="90"/>
      <c r="X2850" s="95">
        <f t="shared" si="2479"/>
        <v>4.9345413882611407E-4</v>
      </c>
      <c r="Y2850" s="96">
        <f t="shared" si="2480"/>
        <v>3.9476331106089124</v>
      </c>
      <c r="Z2850" s="96">
        <f t="shared" si="2481"/>
        <v>0.98690827765222811</v>
      </c>
      <c r="AA2850" s="96">
        <f t="shared" si="2482"/>
        <v>4.9345413882611407E-4</v>
      </c>
      <c r="AB2850" s="90"/>
      <c r="AC2850" s="94">
        <f t="shared" si="2483"/>
        <v>0.93874357300759048</v>
      </c>
      <c r="AD2850" s="97">
        <f t="shared" si="2484"/>
        <v>7509.948584060724</v>
      </c>
      <c r="AE2850" s="97">
        <f t="shared" si="2485"/>
        <v>1877.487146015181</v>
      </c>
      <c r="AF2850" s="97">
        <f t="shared" si="2486"/>
        <v>0.93874357300759048</v>
      </c>
      <c r="AG2850" s="90"/>
      <c r="AH2850" s="95">
        <f t="shared" si="2487"/>
        <v>7.9180993585736985E-5</v>
      </c>
      <c r="AI2850" s="95">
        <f t="shared" si="2488"/>
        <v>0.63344794868589593</v>
      </c>
      <c r="AJ2850" s="95">
        <f t="shared" si="2489"/>
        <v>0.15836198717147398</v>
      </c>
      <c r="AK2850" s="95">
        <f t="shared" si="2490"/>
        <v>7.9180993585736985E-5</v>
      </c>
    </row>
    <row r="2851" spans="9:37" x14ac:dyDescent="0.25">
      <c r="I2851" s="90"/>
      <c r="J2851" s="94">
        <f t="shared" si="2475"/>
        <v>0.61240336219366476</v>
      </c>
      <c r="K2851" s="94">
        <f t="shared" si="2470"/>
        <v>0.10990182312599618</v>
      </c>
      <c r="L2851" s="94">
        <f t="shared" si="2476"/>
        <v>0.27769481468033907</v>
      </c>
      <c r="M2851" s="98"/>
      <c r="N2851" s="91"/>
      <c r="O2851" s="95">
        <f t="shared" si="2477"/>
        <v>0.37503787802610494</v>
      </c>
      <c r="P2851" s="95">
        <f t="shared" si="2471"/>
        <v>1.2078410726417748E-2</v>
      </c>
      <c r="Q2851" s="95">
        <f t="shared" si="2472"/>
        <v>7.7114410100347863E-2</v>
      </c>
      <c r="R2851" s="90"/>
      <c r="S2851" s="90"/>
      <c r="T2851" s="93">
        <f t="shared" si="2478"/>
        <v>3000</v>
      </c>
      <c r="U2851" s="93">
        <f t="shared" si="2473"/>
        <v>2000</v>
      </c>
      <c r="V2851" s="93">
        <f t="shared" si="2474"/>
        <v>2</v>
      </c>
      <c r="W2851" s="90"/>
      <c r="X2851" s="95">
        <f t="shared" si="2479"/>
        <v>0.37503787802610494</v>
      </c>
      <c r="Y2851" s="96">
        <f t="shared" si="2480"/>
        <v>1125.1136340783148</v>
      </c>
      <c r="Z2851" s="96">
        <f t="shared" si="2481"/>
        <v>750.07575605220984</v>
      </c>
      <c r="AA2851" s="96">
        <f t="shared" si="2482"/>
        <v>0.75007575605220989</v>
      </c>
      <c r="AB2851" s="90"/>
      <c r="AC2851" s="94">
        <f t="shared" si="2483"/>
        <v>1.2078410726417748E-2</v>
      </c>
      <c r="AD2851" s="97">
        <f t="shared" si="2484"/>
        <v>36.235232179253245</v>
      </c>
      <c r="AE2851" s="97">
        <f t="shared" si="2485"/>
        <v>24.156821452835498</v>
      </c>
      <c r="AF2851" s="97">
        <f t="shared" si="2486"/>
        <v>2.4156821452835497E-2</v>
      </c>
      <c r="AG2851" s="90"/>
      <c r="AH2851" s="95">
        <f t="shared" si="2487"/>
        <v>7.7114410100347863E-2</v>
      </c>
      <c r="AI2851" s="95">
        <f t="shared" si="2488"/>
        <v>231.34323030104358</v>
      </c>
      <c r="AJ2851" s="95">
        <f t="shared" si="2489"/>
        <v>154.22882020069574</v>
      </c>
      <c r="AK2851" s="95">
        <f t="shared" si="2490"/>
        <v>0.15422882020069573</v>
      </c>
    </row>
    <row r="2852" spans="9:37" x14ac:dyDescent="0.25">
      <c r="I2852" s="90"/>
      <c r="J2852" s="94">
        <f t="shared" si="2475"/>
        <v>2.5604544293205498E-2</v>
      </c>
      <c r="K2852" s="94">
        <f t="shared" si="2470"/>
        <v>0.96298991425133096</v>
      </c>
      <c r="L2852" s="94">
        <f t="shared" si="2476"/>
        <v>1.1405541455463641E-2</v>
      </c>
      <c r="M2852" s="98"/>
      <c r="N2852" s="91"/>
      <c r="O2852" s="95">
        <f t="shared" si="2477"/>
        <v>6.5559268846272225E-4</v>
      </c>
      <c r="P2852" s="95">
        <f t="shared" si="2471"/>
        <v>0.92734957494978576</v>
      </c>
      <c r="Q2852" s="95">
        <f t="shared" si="2472"/>
        <v>1.3008637589229967E-4</v>
      </c>
      <c r="R2852" s="90"/>
      <c r="S2852" s="90"/>
      <c r="T2852" s="93">
        <f t="shared" si="2478"/>
        <v>7000</v>
      </c>
      <c r="U2852" s="93">
        <f t="shared" si="2473"/>
        <v>3000</v>
      </c>
      <c r="V2852" s="93">
        <f t="shared" si="2474"/>
        <v>1</v>
      </c>
      <c r="W2852" s="90"/>
      <c r="X2852" s="95">
        <f t="shared" si="2479"/>
        <v>6.5559268846272225E-4</v>
      </c>
      <c r="Y2852" s="96">
        <f t="shared" si="2480"/>
        <v>4.5891488192390559</v>
      </c>
      <c r="Z2852" s="96">
        <f t="shared" si="2481"/>
        <v>1.9667780653881668</v>
      </c>
      <c r="AA2852" s="96">
        <f t="shared" si="2482"/>
        <v>6.5559268846272225E-4</v>
      </c>
      <c r="AB2852" s="90"/>
      <c r="AC2852" s="94">
        <f t="shared" si="2483"/>
        <v>0.92734957494978576</v>
      </c>
      <c r="AD2852" s="97">
        <f t="shared" si="2484"/>
        <v>6491.4470246485007</v>
      </c>
      <c r="AE2852" s="97">
        <f t="shared" si="2485"/>
        <v>2782.0487248493573</v>
      </c>
      <c r="AF2852" s="97">
        <f t="shared" si="2486"/>
        <v>0.92734957494978576</v>
      </c>
      <c r="AG2852" s="90"/>
      <c r="AH2852" s="95">
        <f t="shared" si="2487"/>
        <v>1.3008637589229967E-4</v>
      </c>
      <c r="AI2852" s="95">
        <f t="shared" si="2488"/>
        <v>0.9106046312460977</v>
      </c>
      <c r="AJ2852" s="95">
        <f t="shared" si="2489"/>
        <v>0.39025912767689902</v>
      </c>
      <c r="AK2852" s="95">
        <f t="shared" si="2490"/>
        <v>1.3008637589229967E-4</v>
      </c>
    </row>
    <row r="2853" spans="9:37" x14ac:dyDescent="0.25">
      <c r="I2853" s="90"/>
      <c r="J2853" s="94">
        <f t="shared" si="2475"/>
        <v>5.4303077548781026E-2</v>
      </c>
      <c r="K2853" s="94">
        <f t="shared" si="2470"/>
        <v>0.92649694371270441</v>
      </c>
      <c r="L2853" s="94">
        <f t="shared" si="2476"/>
        <v>1.9199978738514697E-2</v>
      </c>
      <c r="M2853" s="98"/>
      <c r="N2853" s="91"/>
      <c r="O2853" s="95">
        <f t="shared" si="2477"/>
        <v>2.9488242312689259E-3</v>
      </c>
      <c r="P2853" s="95">
        <f t="shared" si="2471"/>
        <v>0.85839658670898222</v>
      </c>
      <c r="Q2853" s="95">
        <f t="shared" si="2472"/>
        <v>3.686391835594164E-4</v>
      </c>
      <c r="R2853" s="90"/>
      <c r="S2853" s="90"/>
      <c r="T2853" s="93">
        <f t="shared" si="2478"/>
        <v>7000</v>
      </c>
      <c r="U2853" s="93">
        <f t="shared" si="2473"/>
        <v>2000</v>
      </c>
      <c r="V2853" s="93">
        <f t="shared" si="2474"/>
        <v>1</v>
      </c>
      <c r="W2853" s="90"/>
      <c r="X2853" s="95">
        <f t="shared" si="2479"/>
        <v>2.9488242312689259E-3</v>
      </c>
      <c r="Y2853" s="96">
        <f t="shared" si="2480"/>
        <v>20.641769618882481</v>
      </c>
      <c r="Z2853" s="96">
        <f t="shared" si="2481"/>
        <v>5.8976484625378518</v>
      </c>
      <c r="AA2853" s="96">
        <f t="shared" si="2482"/>
        <v>2.9488242312689259E-3</v>
      </c>
      <c r="AB2853" s="90"/>
      <c r="AC2853" s="94">
        <f t="shared" si="2483"/>
        <v>0.85839658670898222</v>
      </c>
      <c r="AD2853" s="97">
        <f t="shared" si="2484"/>
        <v>6008.7761069628759</v>
      </c>
      <c r="AE2853" s="97">
        <f t="shared" si="2485"/>
        <v>1716.7931734179645</v>
      </c>
      <c r="AF2853" s="97">
        <f t="shared" si="2486"/>
        <v>0.85839658670898222</v>
      </c>
      <c r="AG2853" s="90"/>
      <c r="AH2853" s="95">
        <f t="shared" si="2487"/>
        <v>3.686391835594164E-4</v>
      </c>
      <c r="AI2853" s="95">
        <f t="shared" si="2488"/>
        <v>2.5804742849159146</v>
      </c>
      <c r="AJ2853" s="95">
        <f t="shared" si="2489"/>
        <v>0.73727836711883277</v>
      </c>
      <c r="AK2853" s="95">
        <f t="shared" si="2490"/>
        <v>3.686391835594164E-4</v>
      </c>
    </row>
    <row r="2854" spans="9:37" x14ac:dyDescent="0.25">
      <c r="I2854" s="90"/>
      <c r="J2854" s="94">
        <f t="shared" si="2475"/>
        <v>0.10101709902395402</v>
      </c>
      <c r="K2854" s="94">
        <f t="shared" si="2470"/>
        <v>0.8502305619721342</v>
      </c>
      <c r="L2854" s="94">
        <f t="shared" si="2476"/>
        <v>4.8752339003911863E-2</v>
      </c>
      <c r="M2854" s="98"/>
      <c r="N2854" s="91"/>
      <c r="O2854" s="95">
        <f t="shared" si="2477"/>
        <v>1.0204454295215331E-2</v>
      </c>
      <c r="P2854" s="95">
        <f t="shared" si="2471"/>
        <v>0.72289200851145119</v>
      </c>
      <c r="Q2854" s="95">
        <f t="shared" si="2472"/>
        <v>2.3767905583523458E-3</v>
      </c>
      <c r="R2854" s="90"/>
      <c r="S2854" s="90"/>
      <c r="T2854" s="93">
        <f t="shared" si="2478"/>
        <v>10000</v>
      </c>
      <c r="U2854" s="93">
        <f t="shared" si="2473"/>
        <v>2000</v>
      </c>
      <c r="V2854" s="93">
        <f t="shared" si="2474"/>
        <v>1</v>
      </c>
      <c r="W2854" s="90"/>
      <c r="X2854" s="95">
        <f t="shared" si="2479"/>
        <v>1.0204454295215331E-2</v>
      </c>
      <c r="Y2854" s="96">
        <f t="shared" si="2480"/>
        <v>102.04454295215331</v>
      </c>
      <c r="Z2854" s="96">
        <f t="shared" si="2481"/>
        <v>20.408908590430663</v>
      </c>
      <c r="AA2854" s="96">
        <f t="shared" si="2482"/>
        <v>1.0204454295215331E-2</v>
      </c>
      <c r="AB2854" s="90"/>
      <c r="AC2854" s="94">
        <f t="shared" si="2483"/>
        <v>0.72289200851145119</v>
      </c>
      <c r="AD2854" s="97">
        <f t="shared" si="2484"/>
        <v>7228.9200851145115</v>
      </c>
      <c r="AE2854" s="97">
        <f t="shared" si="2485"/>
        <v>1445.7840170229024</v>
      </c>
      <c r="AF2854" s="97">
        <f t="shared" si="2486"/>
        <v>0.72289200851145119</v>
      </c>
      <c r="AG2854" s="90"/>
      <c r="AH2854" s="95">
        <f t="shared" si="2487"/>
        <v>2.3767905583523458E-3</v>
      </c>
      <c r="AI2854" s="95">
        <f t="shared" si="2488"/>
        <v>23.767905583523458</v>
      </c>
      <c r="AJ2854" s="95">
        <f>(AH2854*U2854)</f>
        <v>4.7535811167046917</v>
      </c>
      <c r="AK2854" s="95">
        <f t="shared" si="2490"/>
        <v>2.3767905583523458E-3</v>
      </c>
    </row>
    <row r="2855" spans="9:37" x14ac:dyDescent="0.25">
      <c r="I2855" s="90"/>
      <c r="J2855" s="98"/>
      <c r="K2855" s="90"/>
      <c r="L2855" s="90"/>
      <c r="M2855" s="90"/>
      <c r="N2855" s="112" t="s">
        <v>55</v>
      </c>
      <c r="O2855" s="105">
        <f>SUM(O2845:O2854)</f>
        <v>1.1933776985592481</v>
      </c>
      <c r="P2855" s="105">
        <f t="shared" ref="P2855:Q2855" si="2491">SUM(P2845:P2854)</f>
        <v>4.4250205740089319</v>
      </c>
      <c r="Q2855" s="105">
        <f t="shared" si="2491"/>
        <v>1.2302414956141614</v>
      </c>
      <c r="R2855" s="90"/>
      <c r="S2855" s="90"/>
      <c r="T2855" s="90"/>
      <c r="U2855" s="90"/>
      <c r="V2855" s="90"/>
      <c r="W2855" s="90"/>
      <c r="X2855" s="133" t="s">
        <v>55</v>
      </c>
      <c r="Y2855" s="104">
        <f>SUM(Y2845:Y2854)</f>
        <v>3991.7101770308977</v>
      </c>
      <c r="Z2855" s="104">
        <f t="shared" ref="Z2855" si="2492">SUM(Z2845:Z2854)</f>
        <v>2247.8399086190161</v>
      </c>
      <c r="AA2855" s="104">
        <f>SUM(AA2845:AA2854)</f>
        <v>1.5684155765853531</v>
      </c>
      <c r="AB2855" s="99"/>
      <c r="AC2855" s="133" t="s">
        <v>55</v>
      </c>
      <c r="AD2855" s="104">
        <f>SUM(AD2845:AD2854)</f>
        <v>34133.475023896834</v>
      </c>
      <c r="AE2855" s="104">
        <f t="shared" ref="AE2855:AF2855" si="2493">SUM(AE2845:AE2854)</f>
        <v>11996.682029005713</v>
      </c>
      <c r="AF2855" s="104">
        <f t="shared" si="2493"/>
        <v>4.4370989847353499</v>
      </c>
      <c r="AG2855" s="99"/>
      <c r="AH2855" s="133" t="s">
        <v>55</v>
      </c>
      <c r="AI2855" s="105">
        <f>SUM(AI2845:AI2854)</f>
        <v>1325.6199131567291</v>
      </c>
      <c r="AJ2855" s="105">
        <f t="shared" ref="AJ2855:AK2855" si="2494">SUM(AJ2845:AJ2854)</f>
        <v>2414.1247006706089</v>
      </c>
      <c r="AK2855" s="105">
        <f t="shared" si="2494"/>
        <v>1.3073559057145094</v>
      </c>
    </row>
    <row r="2859" spans="9:37" x14ac:dyDescent="0.25">
      <c r="I2859" s="113" t="s">
        <v>253</v>
      </c>
      <c r="J2859" s="107"/>
      <c r="K2859" s="107"/>
      <c r="L2859" s="107"/>
      <c r="M2859" s="107"/>
      <c r="N2859" s="107"/>
      <c r="O2859" s="107"/>
      <c r="P2859" s="107"/>
      <c r="Q2859" s="107"/>
    </row>
    <row r="2860" spans="9:37" x14ac:dyDescent="0.25">
      <c r="I2860" s="113" t="s">
        <v>320</v>
      </c>
      <c r="J2860" s="107"/>
      <c r="K2860" s="107"/>
      <c r="L2860" s="166" t="s">
        <v>69</v>
      </c>
      <c r="M2860" s="166"/>
      <c r="N2860" s="166"/>
      <c r="O2860" s="107"/>
      <c r="P2860" s="107"/>
      <c r="Q2860" s="107"/>
    </row>
    <row r="2861" spans="9:37" x14ac:dyDescent="0.25">
      <c r="I2861" s="107"/>
      <c r="J2861" s="107"/>
      <c r="K2861" s="107"/>
      <c r="L2861" s="107"/>
      <c r="M2861" s="107"/>
      <c r="N2861" s="107"/>
      <c r="O2861" s="107"/>
      <c r="P2861" s="107"/>
      <c r="Q2861" s="107"/>
    </row>
    <row r="2862" spans="9:37" x14ac:dyDescent="0.25">
      <c r="I2862" s="108"/>
      <c r="J2862" s="167" t="s">
        <v>68</v>
      </c>
      <c r="K2862" s="168"/>
      <c r="L2862" s="169"/>
      <c r="M2862" s="107"/>
      <c r="N2862" s="108"/>
      <c r="O2862" s="167" t="s">
        <v>72</v>
      </c>
      <c r="P2862" s="168"/>
      <c r="Q2862" s="169"/>
    </row>
    <row r="2863" spans="9:37" x14ac:dyDescent="0.25">
      <c r="I2863" s="108"/>
      <c r="J2863" s="108" t="s">
        <v>38</v>
      </c>
      <c r="K2863" s="108" t="s">
        <v>39</v>
      </c>
      <c r="L2863" s="108" t="s">
        <v>41</v>
      </c>
      <c r="M2863" s="107"/>
      <c r="N2863" s="170" t="s">
        <v>64</v>
      </c>
      <c r="O2863" s="170" t="s">
        <v>38</v>
      </c>
      <c r="P2863" s="170" t="s">
        <v>39</v>
      </c>
      <c r="Q2863" s="170" t="s">
        <v>41</v>
      </c>
    </row>
    <row r="2864" spans="9:37" x14ac:dyDescent="0.25">
      <c r="I2864" s="108" t="s">
        <v>64</v>
      </c>
      <c r="J2864" s="109">
        <f>(O2855)</f>
        <v>1.1933776985592481</v>
      </c>
      <c r="K2864" s="109">
        <f t="shared" ref="K2864" si="2495">(P2855)</f>
        <v>4.4250205740089319</v>
      </c>
      <c r="L2864" s="109">
        <f t="shared" ref="L2864" si="2496">(Q2855)</f>
        <v>1.2302414956141614</v>
      </c>
      <c r="M2864" s="107"/>
      <c r="N2864" s="171"/>
      <c r="O2864" s="171"/>
      <c r="P2864" s="171"/>
      <c r="Q2864" s="171"/>
    </row>
    <row r="2865" spans="9:32" x14ac:dyDescent="0.25">
      <c r="I2865" s="108" t="s">
        <v>65</v>
      </c>
      <c r="J2865" s="110">
        <f>(Y2855)</f>
        <v>3991.7101770308977</v>
      </c>
      <c r="K2865" s="110">
        <f>(AD2855)</f>
        <v>34133.475023896834</v>
      </c>
      <c r="L2865" s="110">
        <f>(AA2855)</f>
        <v>1.5684155765853531</v>
      </c>
      <c r="M2865" s="107"/>
      <c r="N2865" s="109">
        <f>(J2864)</f>
        <v>1.1933776985592481</v>
      </c>
      <c r="O2865" s="67">
        <f>(J2865/N2865)</f>
        <v>3344.8841735940314</v>
      </c>
      <c r="P2865" s="67">
        <f t="shared" ref="P2865" si="2497">(K2865/O2865)</f>
        <v>10.204680716110087</v>
      </c>
      <c r="Q2865" s="67">
        <f t="shared" ref="Q2865" si="2498">(L2865/P2865)</f>
        <v>0.15369570300316227</v>
      </c>
    </row>
    <row r="2866" spans="9:32" x14ac:dyDescent="0.25">
      <c r="I2866" s="108" t="s">
        <v>66</v>
      </c>
      <c r="J2866" s="110">
        <f>(Z2855)</f>
        <v>2247.8399086190161</v>
      </c>
      <c r="K2866" s="110">
        <f>(AE2855)</f>
        <v>11996.682029005713</v>
      </c>
      <c r="L2866" s="109">
        <f>(AJ2855)</f>
        <v>2414.1247006706089</v>
      </c>
      <c r="M2866" s="107"/>
      <c r="N2866" s="109">
        <f>(K2864)</f>
        <v>4.4250205740089319</v>
      </c>
      <c r="O2866" s="67">
        <f>(K2865/N2866)</f>
        <v>7713.7438014153595</v>
      </c>
      <c r="P2866" s="68">
        <f>(K2866/N2866)</f>
        <v>2711.1019775750083</v>
      </c>
      <c r="Q2866" s="68">
        <f>(K2867/N2866)</f>
        <v>1.0027295716538274</v>
      </c>
    </row>
    <row r="2867" spans="9:32" x14ac:dyDescent="0.25">
      <c r="I2867" s="108" t="s">
        <v>67</v>
      </c>
      <c r="J2867" s="110">
        <f>(AA2855)</f>
        <v>1.5684155765853531</v>
      </c>
      <c r="K2867" s="110">
        <f>(AF2855)</f>
        <v>4.4370989847353499</v>
      </c>
      <c r="L2867" s="109">
        <f>(AK2855)</f>
        <v>1.3073559057145094</v>
      </c>
      <c r="M2867" s="107"/>
      <c r="N2867" s="109">
        <f>(L2864)</f>
        <v>1.2302414956141614</v>
      </c>
      <c r="O2867" s="67">
        <f>(L2865/N2867)</f>
        <v>1.274884307005405</v>
      </c>
      <c r="P2867" s="68">
        <f>(L2866/N2867)</f>
        <v>1962.3177313373169</v>
      </c>
      <c r="Q2867" s="68">
        <f>(L2867/N2867)</f>
        <v>1.0626823354400439</v>
      </c>
    </row>
    <row r="2868" spans="9:32" x14ac:dyDescent="0.25">
      <c r="I2868" s="111"/>
      <c r="J2868" s="111"/>
      <c r="K2868" s="111"/>
      <c r="L2868" s="111"/>
      <c r="M2868" s="107"/>
      <c r="N2868" s="107"/>
      <c r="O2868" s="107"/>
      <c r="P2868" s="107"/>
      <c r="Q2868" s="107"/>
    </row>
    <row r="2872" spans="9:32" x14ac:dyDescent="0.25">
      <c r="I2872" s="114" t="s">
        <v>254</v>
      </c>
    </row>
    <row r="2873" spans="9:32" x14ac:dyDescent="0.25">
      <c r="I2873" s="114" t="s">
        <v>320</v>
      </c>
      <c r="J2873" s="152" t="s">
        <v>47</v>
      </c>
      <c r="K2873" s="153"/>
      <c r="L2873" s="154"/>
      <c r="M2873" s="43"/>
      <c r="N2873" s="43"/>
      <c r="O2873" s="152" t="s">
        <v>72</v>
      </c>
      <c r="P2873" s="153"/>
      <c r="Q2873" s="154"/>
      <c r="R2873" s="43"/>
      <c r="S2873" s="43"/>
      <c r="T2873" s="152" t="s">
        <v>73</v>
      </c>
      <c r="U2873" s="153"/>
      <c r="V2873" s="154"/>
      <c r="W2873" s="43"/>
      <c r="X2873" s="43"/>
      <c r="Y2873" s="152" t="s">
        <v>74</v>
      </c>
      <c r="Z2873" s="153"/>
      <c r="AA2873" s="154"/>
      <c r="AB2873" s="55"/>
      <c r="AC2873" s="43"/>
      <c r="AD2873" s="152" t="s">
        <v>80</v>
      </c>
      <c r="AE2873" s="154"/>
      <c r="AF2873" s="59"/>
    </row>
    <row r="2874" spans="9:32" ht="15.75" thickBot="1" x14ac:dyDescent="0.3">
      <c r="I2874" s="43"/>
      <c r="J2874" s="44" t="s">
        <v>48</v>
      </c>
      <c r="K2874" s="44" t="s">
        <v>49</v>
      </c>
      <c r="L2874" s="44" t="s">
        <v>50</v>
      </c>
      <c r="M2874" s="43"/>
      <c r="N2874" s="43"/>
      <c r="O2874" s="43"/>
      <c r="P2874" s="43"/>
      <c r="Q2874" s="43"/>
      <c r="R2874" s="43"/>
      <c r="S2874" s="43"/>
      <c r="T2874" s="44" t="s">
        <v>38</v>
      </c>
      <c r="U2874" s="44" t="s">
        <v>39</v>
      </c>
      <c r="V2874" s="44" t="s">
        <v>41</v>
      </c>
      <c r="W2874" s="43"/>
      <c r="X2874" s="43"/>
      <c r="Y2874" s="134" t="s">
        <v>75</v>
      </c>
      <c r="Z2874" s="134" t="s">
        <v>76</v>
      </c>
      <c r="AA2874" s="134" t="s">
        <v>77</v>
      </c>
      <c r="AB2874" s="61" t="s">
        <v>55</v>
      </c>
      <c r="AC2874" s="43"/>
      <c r="AD2874" s="134" t="s">
        <v>318</v>
      </c>
      <c r="AE2874" s="148">
        <f>(AE2803)</f>
        <v>94283982.459688425</v>
      </c>
      <c r="AF2874" s="42"/>
    </row>
    <row r="2875" spans="9:32" ht="16.5" thickTop="1" thickBot="1" x14ac:dyDescent="0.3">
      <c r="I2875" s="43"/>
      <c r="J2875" s="100">
        <f>(J2753)</f>
        <v>8000</v>
      </c>
      <c r="K2875" s="100">
        <f t="shared" ref="K2875:L2875" si="2499">(K2753)</f>
        <v>5000</v>
      </c>
      <c r="L2875" s="100">
        <f t="shared" si="2499"/>
        <v>1</v>
      </c>
      <c r="M2875" s="43"/>
      <c r="N2875" s="134" t="s">
        <v>75</v>
      </c>
      <c r="O2875" s="101">
        <f>(O2865)</f>
        <v>3344.8841735940314</v>
      </c>
      <c r="P2875" s="101">
        <f t="shared" ref="P2875:Q2875" si="2500">(P2865)</f>
        <v>10.204680716110087</v>
      </c>
      <c r="Q2875" s="101">
        <f t="shared" si="2500"/>
        <v>0.15369570300316227</v>
      </c>
      <c r="R2875" s="43"/>
      <c r="S2875" s="43"/>
      <c r="T2875" s="62">
        <f>(O2845)</f>
        <v>9.2671326496960079E-3</v>
      </c>
      <c r="U2875" s="62">
        <f t="shared" ref="U2875:U2884" si="2501">(P2845)</f>
        <v>0.70980257383291823</v>
      </c>
      <c r="V2875" s="62">
        <f t="shared" ref="V2875:V2884" si="2502">(Q2845)</f>
        <v>3.7498763784982914E-3</v>
      </c>
      <c r="W2875" s="43"/>
      <c r="X2875" s="43"/>
      <c r="Y2875" s="74">
        <f>((J2875 - O2875)^2 + (K2875 - P2875)^2 + (L2875 - Q2875)^2) * T2875</f>
        <v>431553.32896324655</v>
      </c>
      <c r="Z2875" s="74">
        <f>((J2875 -O2876)^2 + (K2875 - P2876)^2 + (L2875 - Q2876)^2) * U2875</f>
        <v>3776857.201493579</v>
      </c>
      <c r="AA2875" s="75">
        <f>((J2875 -O2877)^2 + (K2875 - P2877)^2 + (L2875 - Q2877)^2) * V2875</f>
        <v>274517.63894760999</v>
      </c>
      <c r="AB2875" s="76">
        <f>SUM(Y2875:AA2875)</f>
        <v>4482928.169404435</v>
      </c>
      <c r="AC2875" s="43"/>
      <c r="AD2875" s="134" t="s">
        <v>321</v>
      </c>
      <c r="AE2875" s="147">
        <f>(AB2885)</f>
        <v>94283982.516040474</v>
      </c>
      <c r="AF2875" s="42"/>
    </row>
    <row r="2876" spans="9:32" ht="16.5" thickTop="1" thickBot="1" x14ac:dyDescent="0.3">
      <c r="I2876" s="43"/>
      <c r="J2876" s="100">
        <f t="shared" ref="J2876:L2876" si="2503">(J2754)</f>
        <v>4000</v>
      </c>
      <c r="K2876" s="100">
        <f t="shared" si="2503"/>
        <v>3000</v>
      </c>
      <c r="L2876" s="100">
        <f t="shared" si="2503"/>
        <v>1</v>
      </c>
      <c r="M2876" s="43"/>
      <c r="N2876" s="134" t="s">
        <v>76</v>
      </c>
      <c r="O2876" s="101">
        <f t="shared" ref="O2876:P2876" si="2504">(O2866)</f>
        <v>7713.7438014153595</v>
      </c>
      <c r="P2876" s="101">
        <f t="shared" si="2504"/>
        <v>2711.1019775750083</v>
      </c>
      <c r="Q2876" s="101">
        <f>(Q2866)</f>
        <v>1.0027295716538274</v>
      </c>
      <c r="R2876" s="43"/>
      <c r="S2876" s="43"/>
      <c r="T2876" s="62">
        <f t="shared" ref="T2876:T2884" si="2505">(O2846)</f>
        <v>0.2021637180771976</v>
      </c>
      <c r="U2876" s="62">
        <f t="shared" si="2501"/>
        <v>9.2153901552905176E-2</v>
      </c>
      <c r="V2876" s="62">
        <f t="shared" si="2502"/>
        <v>6.0912802248276665E-2</v>
      </c>
      <c r="W2876" s="43"/>
      <c r="X2876" s="43"/>
      <c r="Y2876" s="74">
        <f>((J2876-O2875)^2 + (K2876-P2875)^2 + (L2876-Q2875)^2) * T2876</f>
        <v>1893880.5294252862</v>
      </c>
      <c r="Z2876" s="74">
        <f>((J2876 -O2876)^2 + (K2876 - P2876)^2 + (L2876 - Q2876)^2) * U2876</f>
        <v>1278668.1069680459</v>
      </c>
      <c r="AA2876" s="75">
        <f>((J2876 -O2877)^2 + (K2876 - P2877)^2 + (L2876 - Q2877)^2) * V2876</f>
        <v>1039573.6417555395</v>
      </c>
      <c r="AB2876" s="76">
        <f t="shared" ref="AB2876:AB2884" si="2506">SUM(Y2876:AA2876)</f>
        <v>4212122.2781488709</v>
      </c>
      <c r="AC2876" s="43"/>
      <c r="AD2876" s="134" t="s">
        <v>322</v>
      </c>
      <c r="AE2876" s="124">
        <f>(AE2874-AE2875)</f>
        <v>-5.6352049112319946E-2</v>
      </c>
      <c r="AF2876" s="42"/>
    </row>
    <row r="2877" spans="9:32" ht="16.5" thickTop="1" thickBot="1" x14ac:dyDescent="0.3">
      <c r="I2877" s="43"/>
      <c r="J2877" s="100">
        <f t="shared" ref="J2877:L2877" si="2507">(J2755)</f>
        <v>5000</v>
      </c>
      <c r="K2877" s="100">
        <f t="shared" si="2507"/>
        <v>2000</v>
      </c>
      <c r="L2877" s="100">
        <f t="shared" si="2507"/>
        <v>1</v>
      </c>
      <c r="M2877" s="43"/>
      <c r="N2877" s="134" t="s">
        <v>77</v>
      </c>
      <c r="O2877" s="101">
        <f t="shared" ref="O2877:Q2877" si="2508">(O2867)</f>
        <v>1.274884307005405</v>
      </c>
      <c r="P2877" s="101">
        <f t="shared" si="2508"/>
        <v>1962.3177313373169</v>
      </c>
      <c r="Q2877" s="101">
        <f t="shared" si="2508"/>
        <v>1.0626823354400439</v>
      </c>
      <c r="R2877" s="43"/>
      <c r="S2877" s="43"/>
      <c r="T2877" s="62">
        <f t="shared" si="2505"/>
        <v>0.22266086597728005</v>
      </c>
      <c r="U2877" s="62">
        <f t="shared" si="2501"/>
        <v>0.16131207692803631</v>
      </c>
      <c r="V2877" s="62">
        <f t="shared" si="2502"/>
        <v>1.6000658449406784E-2</v>
      </c>
      <c r="W2877" s="43"/>
      <c r="X2877" s="43"/>
      <c r="Y2877" s="74">
        <f>((J2877 - O2875)^2 + (K2877 - P2875)^2 + (L2877 -Q2875)^2) * T2877</f>
        <v>1491537.1244537362</v>
      </c>
      <c r="Z2877" s="74">
        <f>((J2877 -O2876)^2 + (K2877 - P2876)^2 + (L2877 - Q2876)^2) * U2877</f>
        <v>1269537.569919571</v>
      </c>
      <c r="AA2877" s="75">
        <f>((J2877 -O2877)^2 + (K2877 - P2877)^2 + (L2877 - Q2877)^2) * V2877</f>
        <v>399835.21760971093</v>
      </c>
      <c r="AB2877" s="76">
        <f t="shared" si="2506"/>
        <v>3160909.9119830183</v>
      </c>
      <c r="AC2877" s="43"/>
      <c r="AD2877" s="43"/>
      <c r="AE2877" s="43"/>
      <c r="AF2877" s="43"/>
    </row>
    <row r="2878" spans="9:32" ht="16.5" thickTop="1" thickBot="1" x14ac:dyDescent="0.3">
      <c r="I2878" s="43"/>
      <c r="J2878" s="100">
        <f t="shared" ref="J2878:L2878" si="2509">(J2756)</f>
        <v>2000</v>
      </c>
      <c r="K2878" s="100">
        <f t="shared" si="2509"/>
        <v>1000</v>
      </c>
      <c r="L2878" s="100">
        <f t="shared" si="2509"/>
        <v>1</v>
      </c>
      <c r="M2878" s="43"/>
      <c r="N2878" s="43"/>
      <c r="O2878" s="55"/>
      <c r="P2878" s="55"/>
      <c r="Q2878" s="55"/>
      <c r="R2878" s="43"/>
      <c r="S2878" s="43"/>
      <c r="T2878" s="62">
        <f t="shared" si="2505"/>
        <v>0.36953619721422803</v>
      </c>
      <c r="U2878" s="62">
        <f t="shared" si="2501"/>
        <v>2.270317013597211E-3</v>
      </c>
      <c r="V2878" s="62">
        <f t="shared" si="2502"/>
        <v>0.11865080831737738</v>
      </c>
      <c r="W2878" s="43"/>
      <c r="X2878" s="43"/>
      <c r="Y2878" s="74">
        <f>((J2878-O2875)^2 + (K2878-P2875)^2 + (L2878-Q2875)^2) * T2878</f>
        <v>1030418.0325257299</v>
      </c>
      <c r="Z2878" s="74">
        <f>((J2878 -O2876)^2 + (K2878 - P2876)^2 + (L2878 - Q2876)^2) * U2878</f>
        <v>80765.93340307835</v>
      </c>
      <c r="AA2878" s="75">
        <f>((J2878 -O2877)^2 + (K2878 - P2877)^2 + (L2878 - Q2877)^2) * V2878</f>
        <v>583875.58602883294</v>
      </c>
      <c r="AB2878" s="76">
        <f t="shared" si="2506"/>
        <v>1695059.5519576413</v>
      </c>
      <c r="AC2878" s="43"/>
      <c r="AD2878" s="43"/>
      <c r="AE2878" s="43"/>
      <c r="AF2878" s="43"/>
    </row>
    <row r="2879" spans="9:32" ht="16.5" thickTop="1" thickBot="1" x14ac:dyDescent="0.3">
      <c r="I2879" s="43"/>
      <c r="J2879" s="100">
        <f t="shared" ref="J2879:L2879" si="2510">(J2757)</f>
        <v>500</v>
      </c>
      <c r="K2879" s="100">
        <f t="shared" si="2510"/>
        <v>2000</v>
      </c>
      <c r="L2879" s="100">
        <f t="shared" si="2510"/>
        <v>1</v>
      </c>
      <c r="M2879" s="43"/>
      <c r="N2879" s="43"/>
      <c r="O2879" s="55"/>
      <c r="P2879" s="55"/>
      <c r="Q2879" s="55"/>
      <c r="R2879" s="43"/>
      <c r="S2879" s="43"/>
      <c r="T2879" s="62">
        <f t="shared" si="2505"/>
        <v>4.0958126096832004E-4</v>
      </c>
      <c r="U2879" s="62">
        <f t="shared" si="2501"/>
        <v>2.1550777247680617E-5</v>
      </c>
      <c r="V2879" s="62">
        <f t="shared" si="2502"/>
        <v>0.95085824300886457</v>
      </c>
      <c r="W2879" s="43"/>
      <c r="X2879" s="43"/>
      <c r="Y2879" s="74">
        <f>((J2879 - O2875)^2 + (K2879 -P2875)^2 + (L2879 - Q2875)^2) * T2879</f>
        <v>4936.5404410513829</v>
      </c>
      <c r="Z2879" s="74">
        <f>((J2879 -O2876)^2 + (K2879 - P2876)^2 + (L2879 - Q2876)^2) * U2879</f>
        <v>1132.3589893847418</v>
      </c>
      <c r="AA2879" s="75">
        <f>((J2879 -O2877)^2 + (K2879 - P2877)^2 + (L2879 - Q2877)^AA3411) * V2879</f>
        <v>237854.99718472734</v>
      </c>
      <c r="AB2879" s="76">
        <f t="shared" si="2506"/>
        <v>243923.89661516345</v>
      </c>
      <c r="AC2879" s="43"/>
      <c r="AD2879" s="152" t="s">
        <v>84</v>
      </c>
      <c r="AE2879" s="153"/>
      <c r="AF2879" s="154"/>
    </row>
    <row r="2880" spans="9:32" ht="16.5" thickTop="1" thickBot="1" x14ac:dyDescent="0.3">
      <c r="I2880" s="43"/>
      <c r="J2880" s="100">
        <f t="shared" ref="J2880:L2880" si="2511">(J2758)</f>
        <v>8000</v>
      </c>
      <c r="K2880" s="100">
        <f t="shared" si="2511"/>
        <v>2000</v>
      </c>
      <c r="L2880" s="100">
        <f t="shared" si="2511"/>
        <v>1</v>
      </c>
      <c r="M2880" s="43"/>
      <c r="N2880" s="43"/>
      <c r="O2880" s="55"/>
      <c r="P2880" s="55"/>
      <c r="Q2880" s="55"/>
      <c r="R2880" s="43"/>
      <c r="S2880" s="43"/>
      <c r="T2880" s="62">
        <f t="shared" si="2505"/>
        <v>4.9345413882611407E-4</v>
      </c>
      <c r="U2880" s="62">
        <f t="shared" si="2501"/>
        <v>0.93874357300759048</v>
      </c>
      <c r="V2880" s="62">
        <f t="shared" si="2502"/>
        <v>7.9180993585736985E-5</v>
      </c>
      <c r="W2880" s="43"/>
      <c r="X2880" s="43"/>
      <c r="Y2880" s="74">
        <f>((J2880-O2875)^2 + (K2880-P2875)^2 + (L2880-Q2875)^2) * T2880</f>
        <v>12646.928317517521</v>
      </c>
      <c r="Z2880" s="74">
        <f>((J2880 -O2876)^2 + (K2880 - P2876)^2 + (L2880 - Q2876)^2) * U2880</f>
        <v>551613.82837345509</v>
      </c>
      <c r="AA2880" s="75">
        <f>((J2880 -O2877)^2 + (K2880 - P2877)^2 + (L2880 - Q2877)^2) * V2880</f>
        <v>5066.0810061141565</v>
      </c>
      <c r="AB2880" s="76">
        <f t="shared" si="2506"/>
        <v>569326.83769708674</v>
      </c>
      <c r="AC2880" s="43"/>
      <c r="AD2880" s="152" t="s">
        <v>85</v>
      </c>
      <c r="AE2880" s="153"/>
      <c r="AF2880" s="154"/>
    </row>
    <row r="2881" spans="9:32" ht="16.5" thickTop="1" thickBot="1" x14ac:dyDescent="0.3">
      <c r="I2881" s="43"/>
      <c r="J2881" s="100">
        <f t="shared" ref="J2881:L2881" si="2512">(J2759)</f>
        <v>3000</v>
      </c>
      <c r="K2881" s="100">
        <f t="shared" si="2512"/>
        <v>2000</v>
      </c>
      <c r="L2881" s="100">
        <f t="shared" si="2512"/>
        <v>2</v>
      </c>
      <c r="M2881" s="43"/>
      <c r="N2881" s="43"/>
      <c r="O2881" s="55"/>
      <c r="P2881" s="55"/>
      <c r="Q2881" s="55"/>
      <c r="R2881" s="43"/>
      <c r="S2881" s="43"/>
      <c r="T2881" s="62">
        <f t="shared" si="2505"/>
        <v>0.37503787802610494</v>
      </c>
      <c r="U2881" s="62">
        <f t="shared" si="2501"/>
        <v>1.2078410726417748E-2</v>
      </c>
      <c r="V2881" s="62">
        <f t="shared" si="2502"/>
        <v>7.7114410100347863E-2</v>
      </c>
      <c r="W2881" s="43"/>
      <c r="X2881" s="43"/>
      <c r="Y2881" s="74">
        <f>((J2881 - O2875)^2 + (K2881 - P2875)^2 + (L2881 - Q2875)^2) * T2881</f>
        <v>1529492.1934554097</v>
      </c>
      <c r="Z2881" s="74">
        <f>((J2881 -O2876)^2 + (K2881 - P2876)^2 + (L2881 - Q2876)^2) * U2881</f>
        <v>274482.45920281514</v>
      </c>
      <c r="AA2881" s="75">
        <f>((J2881 -O2877)^2 + (K2881 - P2877)^2 + (L2881 - Q2877)^2) * V2881</f>
        <v>693549.51114840328</v>
      </c>
      <c r="AB2881" s="76">
        <f t="shared" si="2506"/>
        <v>2497524.163806628</v>
      </c>
      <c r="AC2881" s="43"/>
      <c r="AD2881" s="43"/>
      <c r="AE2881" s="43"/>
      <c r="AF2881" s="43"/>
    </row>
    <row r="2882" spans="9:32" ht="16.5" thickTop="1" thickBot="1" x14ac:dyDescent="0.3">
      <c r="I2882" s="43"/>
      <c r="J2882" s="100">
        <f t="shared" ref="J2882:L2882" si="2513">(J2760)</f>
        <v>7000</v>
      </c>
      <c r="K2882" s="100">
        <f t="shared" si="2513"/>
        <v>3000</v>
      </c>
      <c r="L2882" s="100">
        <f t="shared" si="2513"/>
        <v>1</v>
      </c>
      <c r="M2882" s="43"/>
      <c r="N2882" s="43"/>
      <c r="O2882" s="55"/>
      <c r="P2882" s="55"/>
      <c r="Q2882" s="55"/>
      <c r="R2882" s="43"/>
      <c r="S2882" s="43"/>
      <c r="T2882" s="62">
        <f t="shared" si="2505"/>
        <v>6.5559268846272225E-4</v>
      </c>
      <c r="U2882" s="62">
        <f t="shared" si="2501"/>
        <v>0.92734957494978576</v>
      </c>
      <c r="V2882" s="62">
        <f t="shared" si="2502"/>
        <v>1.3008637589229967E-4</v>
      </c>
      <c r="W2882" s="43"/>
      <c r="X2882" s="43"/>
      <c r="Y2882" s="74">
        <f>((J2882-O2875)^2 + (K2882-P2875)^2 + (L2882-Q2875)^2) * T2882</f>
        <v>14618.896460037897</v>
      </c>
      <c r="Z2882" s="74">
        <f>((J2882 -O2876)^2 + (K2882 - P2876)^2 + (L2882 - Q2876)^2) * U2882</f>
        <v>549818.40517268004</v>
      </c>
      <c r="AA2882" s="75">
        <f>((J2882 -O2877)^2 + (K2882 - P2877)^2 + (L2882 - Q2877)^2) * V2882</f>
        <v>6511.9857915703669</v>
      </c>
      <c r="AB2882" s="76">
        <f t="shared" si="2506"/>
        <v>570949.28742428834</v>
      </c>
      <c r="AC2882" s="43"/>
      <c r="AD2882" s="43"/>
      <c r="AE2882" s="43"/>
      <c r="AF2882" s="43"/>
    </row>
    <row r="2883" spans="9:32" ht="16.5" thickTop="1" thickBot="1" x14ac:dyDescent="0.3">
      <c r="I2883" s="43"/>
      <c r="J2883" s="100">
        <f t="shared" ref="J2883:L2883" si="2514">(J2761)</f>
        <v>7000</v>
      </c>
      <c r="K2883" s="100">
        <f t="shared" si="2514"/>
        <v>2000</v>
      </c>
      <c r="L2883" s="100">
        <f t="shared" si="2514"/>
        <v>1</v>
      </c>
      <c r="M2883" s="43"/>
      <c r="N2883" s="43"/>
      <c r="O2883" s="55"/>
      <c r="P2883" s="55"/>
      <c r="Q2883" s="55"/>
      <c r="R2883" s="43"/>
      <c r="S2883" s="43"/>
      <c r="T2883" s="62">
        <f t="shared" si="2505"/>
        <v>2.9488242312689259E-3</v>
      </c>
      <c r="U2883" s="62">
        <f t="shared" si="2501"/>
        <v>0.85839658670898222</v>
      </c>
      <c r="V2883" s="62">
        <f t="shared" si="2502"/>
        <v>3.686391835594164E-4</v>
      </c>
      <c r="W2883" s="43"/>
      <c r="X2883" s="43"/>
      <c r="Y2883" s="74">
        <f>((J2883 - O2875)^2 + (K2883 - P2875)^2 + (L2883 - Q2875)^2) * T2883</f>
        <v>51071.152284060408</v>
      </c>
      <c r="Z2883" s="74">
        <f>((J2883 -O2876)^2 + (K2883 - P2876)^2 + (L2883 - Q2876)^2) * U2883</f>
        <v>871355.14465916192</v>
      </c>
      <c r="AA2883" s="75">
        <f>((J2883 -O2877)^2 + (K2883 - P2877)^2 + (L2883 - Q2877)^2) * V2883</f>
        <v>18057.264433130786</v>
      </c>
      <c r="AB2883" s="76">
        <f t="shared" si="2506"/>
        <v>940483.56137635303</v>
      </c>
      <c r="AC2883" s="43"/>
      <c r="AD2883" s="155" t="s">
        <v>86</v>
      </c>
      <c r="AE2883" s="155"/>
      <c r="AF2883" s="43"/>
    </row>
    <row r="2884" spans="9:32" ht="16.5" thickTop="1" thickBot="1" x14ac:dyDescent="0.3">
      <c r="I2884" s="43"/>
      <c r="J2884" s="100">
        <f t="shared" ref="J2884:L2884" si="2515">(J2762)</f>
        <v>10000</v>
      </c>
      <c r="K2884" s="100">
        <f t="shared" si="2515"/>
        <v>2000</v>
      </c>
      <c r="L2884" s="100">
        <f t="shared" si="2515"/>
        <v>1</v>
      </c>
      <c r="M2884" s="43"/>
      <c r="N2884" s="43"/>
      <c r="O2884" s="55"/>
      <c r="P2884" s="55"/>
      <c r="Q2884" s="55"/>
      <c r="R2884" s="43"/>
      <c r="S2884" s="43"/>
      <c r="T2884" s="62">
        <f t="shared" si="2505"/>
        <v>1.0204454295215331E-2</v>
      </c>
      <c r="U2884" s="62">
        <f t="shared" si="2501"/>
        <v>0.72289200851145119</v>
      </c>
      <c r="V2884" s="62">
        <f t="shared" si="2502"/>
        <v>2.3767905583523458E-3</v>
      </c>
      <c r="W2884" s="43"/>
      <c r="X2884" s="43"/>
      <c r="Y2884" s="74">
        <f>((J2884-O2875)^2 + (K2884-P2875)^2 + (L2884-Q2875)^2) * T2884</f>
        <v>492363.41756432405</v>
      </c>
      <c r="Z2884" s="74">
        <f t="shared" ref="Z2884" si="2516">((J2884 -O2885)^2 + (K2884 - P2885)^2 + (L2884 - Q2885)^2) * U2884</f>
        <v>75180769.608082935</v>
      </c>
      <c r="AA2884" s="75">
        <f>((J2884 -O2877)^2 + (K2884 - P2877)^2 + (L2884 - Q2877)^2) * V2884</f>
        <v>237621.83197973136</v>
      </c>
      <c r="AB2884" s="76">
        <f t="shared" si="2506"/>
        <v>75910754.857626989</v>
      </c>
      <c r="AC2884" s="43"/>
      <c r="AD2884" s="155"/>
      <c r="AE2884" s="155"/>
      <c r="AF2884" s="43"/>
    </row>
    <row r="2885" spans="9:32" ht="16.5" thickTop="1" thickBot="1" x14ac:dyDescent="0.3">
      <c r="I2885" s="43"/>
      <c r="J2885" s="43"/>
      <c r="K2885" s="43"/>
      <c r="L2885" s="43"/>
      <c r="M2885" s="43"/>
      <c r="N2885" s="43"/>
      <c r="O2885" s="43"/>
      <c r="P2885" s="43"/>
      <c r="Q2885" s="43"/>
      <c r="R2885" s="43"/>
      <c r="S2885" s="43"/>
      <c r="T2885" s="43"/>
      <c r="U2885" s="43"/>
      <c r="V2885" s="43"/>
      <c r="W2885" s="43"/>
      <c r="X2885" s="43"/>
      <c r="Y2885" s="43"/>
      <c r="Z2885" s="43"/>
      <c r="AA2885" s="72" t="s">
        <v>55</v>
      </c>
      <c r="AB2885" s="73">
        <f>SUM(AB2875:AB2884)</f>
        <v>94283982.516040474</v>
      </c>
      <c r="AC2885" s="43"/>
      <c r="AD2885" s="155"/>
      <c r="AE2885" s="155"/>
      <c r="AF2885" s="43"/>
    </row>
    <row r="2886" spans="9:32" ht="15.75" thickTop="1" x14ac:dyDescent="0.25">
      <c r="I2886" s="43"/>
      <c r="J2886" s="43"/>
      <c r="K2886" s="43"/>
      <c r="L2886" s="43"/>
      <c r="M2886" s="156" t="s">
        <v>78</v>
      </c>
      <c r="N2886" s="157"/>
      <c r="O2886" s="157"/>
      <c r="P2886" s="157"/>
      <c r="Q2886" s="157"/>
      <c r="R2886" s="157"/>
      <c r="S2886" s="157"/>
      <c r="T2886" s="158"/>
      <c r="U2886" s="43"/>
      <c r="V2886" s="43"/>
      <c r="W2886" s="43"/>
      <c r="X2886" s="43"/>
      <c r="Y2886" s="43"/>
      <c r="Z2886" s="43"/>
      <c r="AA2886" s="43"/>
      <c r="AB2886" s="43"/>
      <c r="AC2886" s="43"/>
      <c r="AD2886" s="162" t="s">
        <v>87</v>
      </c>
      <c r="AE2886" s="162"/>
      <c r="AF2886" s="43"/>
    </row>
    <row r="2887" spans="9:32" ht="15.75" thickBot="1" x14ac:dyDescent="0.3">
      <c r="I2887" s="43"/>
      <c r="J2887" s="43"/>
      <c r="K2887" s="43"/>
      <c r="L2887" s="43"/>
      <c r="M2887" s="159"/>
      <c r="N2887" s="160"/>
      <c r="O2887" s="160"/>
      <c r="P2887" s="160"/>
      <c r="Q2887" s="160"/>
      <c r="R2887" s="160"/>
      <c r="S2887" s="160"/>
      <c r="T2887" s="161"/>
      <c r="U2887" s="43"/>
      <c r="V2887" s="43"/>
      <c r="W2887" s="43"/>
      <c r="X2887" s="43"/>
      <c r="Y2887" s="43"/>
      <c r="Z2887" s="43"/>
      <c r="AA2887" s="43"/>
      <c r="AB2887" s="43"/>
      <c r="AC2887" s="43"/>
      <c r="AD2887" s="155" t="s">
        <v>88</v>
      </c>
      <c r="AE2887" s="155"/>
      <c r="AF2887" s="43"/>
    </row>
    <row r="2888" spans="9:32" ht="15.75" thickTop="1" x14ac:dyDescent="0.25"/>
    <row r="2891" spans="9:32" x14ac:dyDescent="0.25">
      <c r="I2891" s="83" t="s">
        <v>251</v>
      </c>
      <c r="J2891" s="83"/>
      <c r="K2891" s="78"/>
      <c r="L2891" s="78"/>
      <c r="M2891" s="78"/>
      <c r="N2891" s="78"/>
      <c r="O2891" s="78"/>
      <c r="P2891" s="78"/>
      <c r="Q2891" s="78"/>
      <c r="R2891" s="78"/>
      <c r="S2891" s="78"/>
      <c r="T2891" s="78"/>
      <c r="U2891" s="78"/>
      <c r="V2891" s="78"/>
      <c r="W2891" s="78"/>
      <c r="X2891" s="78"/>
      <c r="Y2891" s="78"/>
      <c r="Z2891" s="78"/>
      <c r="AA2891" s="78"/>
    </row>
    <row r="2892" spans="9:32" x14ac:dyDescent="0.25">
      <c r="I2892" s="83" t="s">
        <v>79</v>
      </c>
      <c r="J2892" s="83"/>
      <c r="K2892" s="78"/>
      <c r="L2892" s="78"/>
      <c r="M2892" s="78"/>
      <c r="N2892" s="78"/>
      <c r="O2892" s="78"/>
      <c r="P2892" s="78"/>
      <c r="Q2892" s="78"/>
      <c r="R2892" s="78"/>
      <c r="S2892" s="78"/>
      <c r="T2892" s="78"/>
      <c r="U2892" s="78"/>
      <c r="V2892" s="78"/>
      <c r="W2892" s="78"/>
      <c r="X2892" s="78"/>
      <c r="Y2892" s="78"/>
      <c r="Z2892" s="78"/>
      <c r="AA2892" s="78"/>
    </row>
    <row r="2893" spans="9:32" x14ac:dyDescent="0.25">
      <c r="I2893" s="115" t="s">
        <v>323</v>
      </c>
      <c r="J2893" s="78"/>
      <c r="K2893" s="78"/>
      <c r="L2893" s="78"/>
      <c r="M2893" s="78"/>
      <c r="N2893" s="78"/>
      <c r="O2893" s="78"/>
      <c r="P2893" s="78"/>
      <c r="Q2893" s="78"/>
      <c r="R2893" s="78"/>
      <c r="S2893" s="78"/>
      <c r="T2893" s="78"/>
      <c r="U2893" s="78"/>
      <c r="V2893" s="78"/>
      <c r="W2893" s="78"/>
      <c r="X2893" s="78"/>
      <c r="Y2893" s="78"/>
      <c r="Z2893" s="78"/>
      <c r="AA2893" s="78"/>
    </row>
    <row r="2894" spans="9:32" x14ac:dyDescent="0.25">
      <c r="I2894" s="78"/>
      <c r="J2894" s="78"/>
      <c r="K2894" s="78"/>
      <c r="L2894" s="78"/>
      <c r="M2894" s="78"/>
      <c r="N2894" s="78"/>
      <c r="O2894" s="78"/>
      <c r="P2894" s="78"/>
      <c r="Q2894" s="78"/>
      <c r="R2894" s="78"/>
      <c r="S2894" s="78"/>
      <c r="T2894" s="78"/>
      <c r="U2894" s="78"/>
      <c r="V2894" s="78"/>
      <c r="W2894" s="78"/>
      <c r="X2894" s="78"/>
      <c r="Y2894" s="78"/>
      <c r="Z2894" s="78"/>
      <c r="AA2894" s="78"/>
    </row>
    <row r="2895" spans="9:32" x14ac:dyDescent="0.25">
      <c r="I2895" s="78"/>
      <c r="J2895" s="172" t="s">
        <v>47</v>
      </c>
      <c r="K2895" s="173"/>
      <c r="L2895" s="174"/>
      <c r="M2895" s="78"/>
      <c r="N2895" s="78"/>
      <c r="O2895" s="172" t="s">
        <v>72</v>
      </c>
      <c r="P2895" s="173"/>
      <c r="Q2895" s="174"/>
      <c r="R2895" s="78"/>
      <c r="S2895" s="78"/>
      <c r="T2895" s="172" t="s">
        <v>90</v>
      </c>
      <c r="U2895" s="173"/>
      <c r="V2895" s="174"/>
      <c r="W2895" s="88"/>
      <c r="X2895" s="78"/>
      <c r="Y2895" s="172" t="s">
        <v>92</v>
      </c>
      <c r="Z2895" s="173"/>
      <c r="AA2895" s="174"/>
    </row>
    <row r="2896" spans="9:32" x14ac:dyDescent="0.25">
      <c r="I2896" s="78"/>
      <c r="J2896" s="89" t="s">
        <v>48</v>
      </c>
      <c r="K2896" s="89" t="s">
        <v>49</v>
      </c>
      <c r="L2896" s="89" t="s">
        <v>50</v>
      </c>
      <c r="M2896" s="78"/>
      <c r="N2896" s="78"/>
      <c r="O2896" s="79"/>
      <c r="P2896" s="79"/>
      <c r="Q2896" s="79"/>
      <c r="R2896" s="78"/>
      <c r="S2896" s="78"/>
      <c r="T2896" s="136" t="s">
        <v>75</v>
      </c>
      <c r="U2896" s="136" t="s">
        <v>76</v>
      </c>
      <c r="V2896" s="136" t="s">
        <v>77</v>
      </c>
      <c r="W2896" s="136" t="s">
        <v>91</v>
      </c>
      <c r="X2896" s="78"/>
      <c r="Y2896" s="136" t="s">
        <v>93</v>
      </c>
      <c r="Z2896" s="136" t="s">
        <v>94</v>
      </c>
      <c r="AA2896" s="136" t="s">
        <v>95</v>
      </c>
    </row>
    <row r="2897" spans="9:27" x14ac:dyDescent="0.25">
      <c r="I2897" s="78"/>
      <c r="J2897" s="79">
        <f>(J2825)</f>
        <v>8000</v>
      </c>
      <c r="K2897" s="79">
        <f t="shared" ref="K2897:L2897" si="2517">(K2825)</f>
        <v>5000</v>
      </c>
      <c r="L2897" s="79">
        <f t="shared" si="2517"/>
        <v>1</v>
      </c>
      <c r="M2897" s="78"/>
      <c r="N2897" s="78"/>
      <c r="O2897" s="116">
        <f>(O2875)</f>
        <v>3344.8841735940314</v>
      </c>
      <c r="P2897" s="116">
        <f t="shared" ref="P2897:Q2897" si="2518">(P2875)</f>
        <v>10.204680716110087</v>
      </c>
      <c r="Q2897" s="116">
        <f t="shared" si="2518"/>
        <v>0.15369570300316227</v>
      </c>
      <c r="R2897" s="78"/>
      <c r="S2897" s="78"/>
      <c r="T2897" s="117">
        <f>((J2897-O2897)^2 + (K2897-P2897)^2 + (L2897-Q2897)^2) ^ (-1/(2-1))</f>
        <v>2.1473899116846456E-8</v>
      </c>
      <c r="U2897" s="117">
        <f>((J2897-O2898)^2 + (K2897-P2898)^2 + (L2897-Q2898)^2) ^ (-1/(2-1))</f>
        <v>1.8793471290156878E-7</v>
      </c>
      <c r="V2897" s="117">
        <f>((J2897-O2899)^2 + (K2897-P2899)^2 + (L2897-Q2899)^2) ^ (-1/(2-1))</f>
        <v>1.3659874071749293E-8</v>
      </c>
      <c r="W2897" s="117">
        <f>SUM(T2897:V2897)</f>
        <v>2.2306848609016453E-7</v>
      </c>
      <c r="X2897" s="78"/>
      <c r="Y2897" s="122">
        <f>(T2897/W2897)</f>
        <v>9.6265947257860002E-2</v>
      </c>
      <c r="Z2897" s="122">
        <f>(U2897/W2897)</f>
        <v>0.84249781847537786</v>
      </c>
      <c r="AA2897" s="123">
        <f>(V2897/W2897)</f>
        <v>6.1236234266762168E-2</v>
      </c>
    </row>
    <row r="2898" spans="9:27" x14ac:dyDescent="0.25">
      <c r="I2898" s="78"/>
      <c r="J2898" s="79">
        <f t="shared" ref="J2898:L2898" si="2519">(J2826)</f>
        <v>4000</v>
      </c>
      <c r="K2898" s="79">
        <f t="shared" si="2519"/>
        <v>3000</v>
      </c>
      <c r="L2898" s="79">
        <f t="shared" si="2519"/>
        <v>1</v>
      </c>
      <c r="M2898" s="78"/>
      <c r="N2898" s="78"/>
      <c r="O2898" s="116">
        <f t="shared" ref="O2898:Q2898" si="2520">(O2876)</f>
        <v>7713.7438014153595</v>
      </c>
      <c r="P2898" s="116">
        <f t="shared" si="2520"/>
        <v>2711.1019775750083</v>
      </c>
      <c r="Q2898" s="116">
        <f t="shared" si="2520"/>
        <v>1.0027295716538274</v>
      </c>
      <c r="R2898" s="78"/>
      <c r="S2898" s="78"/>
      <c r="T2898" s="117">
        <f>((J2898-O2897)^2 + (K2898-P2897)^2 + (L2898-Q2897)^2) ^ (-1/(2-1))</f>
        <v>1.0674576085247884E-7</v>
      </c>
      <c r="U2898" s="117">
        <f>((J2898-O2898)^2 + (K2898-P2898)^2 + (L2898-Q2898)^2) ^ (-1/(2-1))</f>
        <v>7.2070227646029897E-8</v>
      </c>
      <c r="V2898" s="117">
        <f>((J2898-O2899)^2 + (K2898-P2899)^2 + (L2898-Q2899)^2) ^ (-1/(2-1))</f>
        <v>5.8594023358857525E-8</v>
      </c>
      <c r="W2898" s="117">
        <f t="shared" ref="W2898:W2906" si="2521">SUM(T2898:V2898)</f>
        <v>2.3741001185736627E-7</v>
      </c>
      <c r="X2898" s="78"/>
      <c r="Y2898" s="122">
        <f t="shared" ref="Y2898:Y2906" si="2522">(T2898/W2898)</f>
        <v>0.44962619738467768</v>
      </c>
      <c r="Z2898" s="122">
        <f t="shared" ref="Z2898:Z2906" si="2523">(U2898/W2898)</f>
        <v>0.30356861145910319</v>
      </c>
      <c r="AA2898" s="123">
        <f t="shared" ref="AA2898:AA2906" si="2524">(V2898/W2898)</f>
        <v>0.2468051911562191</v>
      </c>
    </row>
    <row r="2899" spans="9:27" x14ac:dyDescent="0.25">
      <c r="I2899" s="78"/>
      <c r="J2899" s="79">
        <f t="shared" ref="J2899:L2899" si="2525">(J2827)</f>
        <v>5000</v>
      </c>
      <c r="K2899" s="79">
        <f t="shared" si="2525"/>
        <v>2000</v>
      </c>
      <c r="L2899" s="79">
        <f t="shared" si="2525"/>
        <v>1</v>
      </c>
      <c r="M2899" s="78"/>
      <c r="N2899" s="78"/>
      <c r="O2899" s="116">
        <f t="shared" ref="O2899:Q2899" si="2526">(O2877)</f>
        <v>1.274884307005405</v>
      </c>
      <c r="P2899" s="116">
        <f t="shared" si="2526"/>
        <v>1962.3177313373169</v>
      </c>
      <c r="Q2899" s="116">
        <f t="shared" si="2526"/>
        <v>1.0626823354400439</v>
      </c>
      <c r="R2899" s="78"/>
      <c r="S2899" s="78"/>
      <c r="T2899" s="117">
        <f>((J2899-O2897)^2 + (K2899-P2897)^2 + (L2899-Q2897)^2) ^ (-1/(2-1))</f>
        <v>1.4928281859482905E-7</v>
      </c>
      <c r="U2899" s="117">
        <f>((J2899-O2898)^2 + (K2899-P2898)^2 + (L2899-Q2898)^2) ^ (-1/(2-1))</f>
        <v>1.2706364959191867E-7</v>
      </c>
      <c r="V2899" s="117">
        <f>((J2899-O2899)^2 + (K2899-P2899)^2 + (L2899-Q2899)^2) ^ (-1/(2-1))</f>
        <v>4.0018131832062434E-8</v>
      </c>
      <c r="W2899" s="117">
        <f t="shared" si="2521"/>
        <v>3.1636460001881013E-7</v>
      </c>
      <c r="X2899" s="78"/>
      <c r="Y2899" s="122">
        <f t="shared" si="2522"/>
        <v>0.47186954098515799</v>
      </c>
      <c r="Z2899" s="122">
        <f t="shared" si="2523"/>
        <v>0.40163674944783273</v>
      </c>
      <c r="AA2899" s="123">
        <f t="shared" si="2524"/>
        <v>0.12649370956700931</v>
      </c>
    </row>
    <row r="2900" spans="9:27" x14ac:dyDescent="0.25">
      <c r="I2900" s="78"/>
      <c r="J2900" s="79">
        <f t="shared" ref="J2900:L2900" si="2527">(J2828)</f>
        <v>2000</v>
      </c>
      <c r="K2900" s="79">
        <f t="shared" si="2527"/>
        <v>1000</v>
      </c>
      <c r="L2900" s="79">
        <f t="shared" si="2527"/>
        <v>1</v>
      </c>
      <c r="M2900" s="78"/>
      <c r="N2900" s="78"/>
      <c r="O2900" s="81"/>
      <c r="P2900" s="81"/>
      <c r="Q2900" s="81"/>
      <c r="R2900" s="78"/>
      <c r="S2900" s="78"/>
      <c r="T2900" s="117">
        <f>((J2900-O2897)^2 + (K2900-P2897)^2 + (L2900-Q2897)^2) ^ (-1/(2-1))</f>
        <v>3.5862745560501494E-7</v>
      </c>
      <c r="U2900" s="117">
        <f>((J2900-O2898)^2 + (K2900-P2898)^2 + (L2900-Q2898)^2) ^ (-1/(2-1))</f>
        <v>2.8109834405884287E-8</v>
      </c>
      <c r="V2900" s="117">
        <f>((J2900-O2899)^2 + (K2900-P2899)^2 + (L2900-Q2899)^2) ^ (-1/(2-1))</f>
        <v>2.0321248422864896E-7</v>
      </c>
      <c r="W2900" s="117">
        <f t="shared" si="2521"/>
        <v>5.8994977423954821E-7</v>
      </c>
      <c r="X2900" s="78"/>
      <c r="Y2900" s="122">
        <f t="shared" si="2522"/>
        <v>0.60789489421754539</v>
      </c>
      <c r="Z2900" s="122">
        <f t="shared" si="2523"/>
        <v>4.7647843313641698E-2</v>
      </c>
      <c r="AA2900" s="123">
        <f t="shared" si="2524"/>
        <v>0.34445726246881286</v>
      </c>
    </row>
    <row r="2901" spans="9:27" x14ac:dyDescent="0.25">
      <c r="I2901" s="78"/>
      <c r="J2901" s="79">
        <f t="shared" ref="J2901:L2901" si="2528">(J2829)</f>
        <v>500</v>
      </c>
      <c r="K2901" s="79">
        <f t="shared" si="2528"/>
        <v>2000</v>
      </c>
      <c r="L2901" s="79">
        <f t="shared" si="2528"/>
        <v>1</v>
      </c>
      <c r="M2901" s="78"/>
      <c r="N2901" s="78"/>
      <c r="O2901" s="78"/>
      <c r="P2901" s="78"/>
      <c r="Q2901" s="78"/>
      <c r="R2901" s="78"/>
      <c r="S2901" s="78"/>
      <c r="T2901" s="117">
        <f>((J2901-O2897)^2 + (K2901-P2897)^2 + (L2901-Q2897)^2) ^ (-1/(2-1))</f>
        <v>8.2969291117786843E-8</v>
      </c>
      <c r="U2901" s="117">
        <f>((J2901-O2898)^2 + (K2901-P2898)^2 + (L2901-Q2898)^2) ^ (-1/(2-1))</f>
        <v>1.903175357789146E-8</v>
      </c>
      <c r="V2901" s="117">
        <f>((J2901-O2899)^2 + (K2901-P2899)^2 + (L2901-Q2899)^2) ^ (-1/(2-1))</f>
        <v>3.9976542033196396E-6</v>
      </c>
      <c r="W2901" s="117">
        <f t="shared" si="2521"/>
        <v>4.0996552480153179E-6</v>
      </c>
      <c r="X2901" s="78"/>
      <c r="Y2901" s="122">
        <f t="shared" si="2522"/>
        <v>2.0238114206786794E-2</v>
      </c>
      <c r="Z2901" s="122">
        <f t="shared" si="2523"/>
        <v>4.6422814667416027E-3</v>
      </c>
      <c r="AA2901" s="123">
        <f t="shared" si="2524"/>
        <v>0.9751196043264716</v>
      </c>
    </row>
    <row r="2902" spans="9:27" x14ac:dyDescent="0.25">
      <c r="I2902" s="78"/>
      <c r="J2902" s="79">
        <f t="shared" ref="J2902:L2902" si="2529">(J2830)</f>
        <v>8000</v>
      </c>
      <c r="K2902" s="79">
        <f t="shared" si="2529"/>
        <v>2000</v>
      </c>
      <c r="L2902" s="79">
        <f t="shared" si="2529"/>
        <v>1</v>
      </c>
      <c r="M2902" s="78"/>
      <c r="N2902" s="78"/>
      <c r="O2902" s="78"/>
      <c r="P2902" s="78"/>
      <c r="Q2902" s="78"/>
      <c r="R2902" s="78"/>
      <c r="S2902" s="78"/>
      <c r="T2902" s="117">
        <f>((J2902-O2897)^2 + (K2902-P2897)^2 + (L2902-Q2897)^2) ^ (-1/(2-1))</f>
        <v>3.901770662704086E-8</v>
      </c>
      <c r="U2902" s="117">
        <f>((J2902-O2898)^2 + (K2902-P2898)^2 + (L2902-Q2898)^2) ^ (-1/(2-1))</f>
        <v>1.7018129798806273E-6</v>
      </c>
      <c r="V2902" s="117">
        <f>((J2902-O2899)^2 + (K2902-P2899)^2 + (L2902-Q2899)^2) ^ (-1/(2-1))</f>
        <v>1.5629634324870637E-8</v>
      </c>
      <c r="W2902" s="117">
        <f t="shared" si="2521"/>
        <v>1.7564603208325388E-6</v>
      </c>
      <c r="X2902" s="78"/>
      <c r="Y2902" s="122">
        <f t="shared" si="2522"/>
        <v>2.2213827528165843E-2</v>
      </c>
      <c r="Z2902" s="122">
        <f t="shared" si="2523"/>
        <v>0.96888780218729365</v>
      </c>
      <c r="AA2902" s="123">
        <f t="shared" si="2524"/>
        <v>8.8983702845404425E-3</v>
      </c>
    </row>
    <row r="2903" spans="9:27" x14ac:dyDescent="0.25">
      <c r="I2903" s="78"/>
      <c r="J2903" s="79">
        <f t="shared" ref="J2903:L2903" si="2530">(J2831)</f>
        <v>3000</v>
      </c>
      <c r="K2903" s="79">
        <f t="shared" si="2530"/>
        <v>2000</v>
      </c>
      <c r="L2903" s="79">
        <f t="shared" si="2530"/>
        <v>2</v>
      </c>
      <c r="M2903" s="78"/>
      <c r="N2903" s="78"/>
      <c r="O2903" s="78"/>
      <c r="P2903" s="78"/>
      <c r="Q2903" s="78"/>
      <c r="R2903" s="78"/>
      <c r="S2903" s="78"/>
      <c r="T2903" s="117">
        <f>((J2903-O2897)^2 + (K2903-P2897)^2 + (L2903-Q2897)^2) ^ (-1/(2-1))</f>
        <v>2.4520417928961382E-7</v>
      </c>
      <c r="U2903" s="117">
        <f>((J2903-O2898)^2 + (K2903-P2898)^2 + (L2903-Q2898)^2) ^ (-1/(2-1))</f>
        <v>4.4004308186021492E-8</v>
      </c>
      <c r="V2903" s="117">
        <f>((J2903-O2899)^2 + (K2903-P2899)^2 + (L2903-Q2899)^2) ^ (-1/(2-1))</f>
        <v>1.1118803900915329E-7</v>
      </c>
      <c r="W2903" s="117">
        <f t="shared" si="2521"/>
        <v>4.0039652648478862E-7</v>
      </c>
      <c r="X2903" s="78"/>
      <c r="Y2903" s="122">
        <f t="shared" si="2522"/>
        <v>0.61240336284218322</v>
      </c>
      <c r="Z2903" s="122">
        <f t="shared" si="2523"/>
        <v>0.10990182300618247</v>
      </c>
      <c r="AA2903" s="123">
        <f t="shared" si="2524"/>
        <v>0.27769481415163427</v>
      </c>
    </row>
    <row r="2904" spans="9:27" x14ac:dyDescent="0.25">
      <c r="I2904" s="78"/>
      <c r="J2904" s="79">
        <f t="shared" ref="J2904:L2904" si="2531">(J2832)</f>
        <v>7000</v>
      </c>
      <c r="K2904" s="79">
        <f t="shared" si="2531"/>
        <v>3000</v>
      </c>
      <c r="L2904" s="79">
        <f t="shared" si="2531"/>
        <v>1</v>
      </c>
      <c r="M2904" s="78"/>
      <c r="N2904" s="78"/>
      <c r="O2904" s="78"/>
      <c r="P2904" s="78"/>
      <c r="Q2904" s="78"/>
      <c r="R2904" s="78"/>
      <c r="S2904" s="78"/>
      <c r="T2904" s="117">
        <f>((J2904-O2897)^2 + (K2904-P2897)^2 + (L2904-Q2897)^2) ^ (-1/(2-1))</f>
        <v>4.4845566165328917E-8</v>
      </c>
      <c r="U2904" s="117">
        <f>((J2904-O2898)^2 + (K2904-P2898)^2 + (L2904-Q2898)^2) ^ (-1/(2-1))</f>
        <v>1.6866470205895262E-6</v>
      </c>
      <c r="V2904" s="117">
        <f>((J2904-O2899)^2 + (K2904-P2899)^2 + (L2904-Q2899)^2) ^ (-1/(2-1))</f>
        <v>1.9976452660675926E-8</v>
      </c>
      <c r="W2904" s="117">
        <f t="shared" si="2521"/>
        <v>1.751469039415531E-6</v>
      </c>
      <c r="X2904" s="78"/>
      <c r="Y2904" s="122">
        <f t="shared" si="2522"/>
        <v>2.5604544046233316E-2</v>
      </c>
      <c r="Z2904" s="122">
        <f t="shared" si="2523"/>
        <v>0.96298991454188876</v>
      </c>
      <c r="AA2904" s="123">
        <f t="shared" si="2524"/>
        <v>1.1405541411877947E-2</v>
      </c>
    </row>
    <row r="2905" spans="9:27" x14ac:dyDescent="0.25">
      <c r="I2905" s="78"/>
      <c r="J2905" s="79">
        <f t="shared" ref="J2905:L2905" si="2532">(J2833)</f>
        <v>7000</v>
      </c>
      <c r="K2905" s="79">
        <f t="shared" si="2532"/>
        <v>2000</v>
      </c>
      <c r="L2905" s="79">
        <f t="shared" si="2532"/>
        <v>1</v>
      </c>
      <c r="M2905" s="78"/>
      <c r="N2905" s="78"/>
      <c r="O2905" s="78"/>
      <c r="P2905" s="78"/>
      <c r="Q2905" s="78"/>
      <c r="R2905" s="78"/>
      <c r="S2905" s="78"/>
      <c r="T2905" s="117">
        <f>((J2905-O2897)^2 + (K2905-P2897)^2 + (L2905-Q2897)^2) ^ (-1/(2-1))</f>
        <v>5.7739528077757321E-8</v>
      </c>
      <c r="U2905" s="117">
        <f>((J2905-O2898)^2 + (K2905-P2898)^2 + (L2905-Q2898)^2) ^ (-1/(2-1))</f>
        <v>9.8512827056842767E-7</v>
      </c>
      <c r="V2905" s="117">
        <f>((J2905-O2899)^2 + (K2905-P2899)^2 + (L2905-Q2899)^2) ^ (-1/(2-1))</f>
        <v>2.0415007208016029E-8</v>
      </c>
      <c r="W2905" s="117">
        <f t="shared" si="2521"/>
        <v>1.063282805854201E-6</v>
      </c>
      <c r="X2905" s="78"/>
      <c r="Y2905" s="122">
        <f t="shared" si="2522"/>
        <v>5.4303076998759123E-2</v>
      </c>
      <c r="Z2905" s="122">
        <f t="shared" si="2523"/>
        <v>0.92649694431672203</v>
      </c>
      <c r="AA2905" s="123">
        <f t="shared" si="2524"/>
        <v>1.9199978684518827E-2</v>
      </c>
    </row>
    <row r="2906" spans="9:27" x14ac:dyDescent="0.25">
      <c r="I2906" s="78"/>
      <c r="J2906" s="79">
        <f t="shared" ref="J2906:L2906" si="2533">(J2834)</f>
        <v>10000</v>
      </c>
      <c r="K2906" s="79">
        <f t="shared" si="2533"/>
        <v>2000</v>
      </c>
      <c r="L2906" s="79">
        <f t="shared" si="2533"/>
        <v>1</v>
      </c>
      <c r="M2906" s="78"/>
      <c r="N2906" s="78"/>
      <c r="O2906" s="78"/>
      <c r="P2906" s="78"/>
      <c r="Q2906" s="78"/>
      <c r="R2906" s="78"/>
      <c r="S2906" s="78"/>
      <c r="T2906" s="117">
        <f>((J2906-O2897)^2 + (K2906-P2897)^2 + (L2906-Q2897)^2) ^ (-1/(2-1))</f>
        <v>2.072545183331413E-8</v>
      </c>
      <c r="U2906" s="117">
        <f>((J2906-O2898)^2 + (K2906-P2898)^2 + (L2906-Q2898)^2) ^ (-1/(2-1))</f>
        <v>1.7443989966300921E-7</v>
      </c>
      <c r="V2906" s="117">
        <f>((J2906-O2899)^2 + (K2906-P2899)^2 + (L2906-Q2899)^2) ^ (-1/(2-1))</f>
        <v>1.00024081901493E-8</v>
      </c>
      <c r="W2906" s="117">
        <f t="shared" si="2521"/>
        <v>2.0516775968647264E-7</v>
      </c>
      <c r="X2906" s="78"/>
      <c r="Y2906" s="122">
        <f t="shared" si="2522"/>
        <v>0.10101709871466041</v>
      </c>
      <c r="Z2906" s="122">
        <f t="shared" si="2523"/>
        <v>0.85023056219739279</v>
      </c>
      <c r="AA2906" s="123">
        <f t="shared" si="2524"/>
        <v>4.8752339087946822E-2</v>
      </c>
    </row>
    <row r="2907" spans="9:27" x14ac:dyDescent="0.25">
      <c r="I2907" s="78"/>
      <c r="J2907" s="78"/>
      <c r="K2907" s="78"/>
      <c r="L2907" s="78"/>
      <c r="M2907" s="78"/>
      <c r="N2907" s="78"/>
      <c r="O2907" s="78"/>
      <c r="P2907" s="78"/>
      <c r="Q2907" s="78"/>
      <c r="R2907" s="78"/>
      <c r="S2907" s="78"/>
      <c r="T2907" s="78"/>
      <c r="U2907" s="78"/>
      <c r="V2907" s="78"/>
      <c r="W2907" s="78"/>
      <c r="X2907" s="78"/>
      <c r="Y2907" s="78"/>
      <c r="Z2907" s="78"/>
      <c r="AA2907" s="78"/>
    </row>
    <row r="2908" spans="9:27" x14ac:dyDescent="0.25">
      <c r="I2908" s="78"/>
      <c r="J2908" s="78"/>
      <c r="K2908" s="78"/>
      <c r="L2908" s="78"/>
      <c r="M2908" s="78"/>
      <c r="N2908" s="175" t="s">
        <v>109</v>
      </c>
      <c r="O2908" s="176"/>
      <c r="P2908" s="176"/>
      <c r="Q2908" s="176"/>
      <c r="R2908" s="176"/>
      <c r="S2908" s="177"/>
      <c r="T2908" s="78"/>
      <c r="U2908" s="78"/>
      <c r="V2908" s="78"/>
      <c r="W2908" s="78"/>
      <c r="X2908" s="78"/>
      <c r="Y2908" s="78"/>
      <c r="Z2908" s="78"/>
      <c r="AA2908" s="78"/>
    </row>
    <row r="2909" spans="9:27" x14ac:dyDescent="0.25">
      <c r="I2909" s="78"/>
      <c r="J2909" s="78"/>
      <c r="K2909" s="78"/>
      <c r="L2909" s="78"/>
      <c r="M2909" s="78"/>
      <c r="N2909" s="178"/>
      <c r="O2909" s="179"/>
      <c r="P2909" s="179"/>
      <c r="Q2909" s="179"/>
      <c r="R2909" s="179"/>
      <c r="S2909" s="180"/>
      <c r="T2909" s="78"/>
      <c r="U2909" s="78"/>
      <c r="V2909" s="78"/>
      <c r="W2909" s="78"/>
      <c r="X2909" s="78"/>
      <c r="Y2909" s="78"/>
      <c r="Z2909" s="78"/>
      <c r="AA2909" s="78"/>
    </row>
    <row r="2913" spans="9:37" x14ac:dyDescent="0.25">
      <c r="I2913" s="118" t="s">
        <v>252</v>
      </c>
      <c r="J2913" s="90"/>
      <c r="K2913" s="90"/>
      <c r="L2913" s="90"/>
      <c r="M2913" s="90"/>
      <c r="N2913" s="90"/>
      <c r="O2913" s="90"/>
      <c r="P2913" s="90"/>
      <c r="Q2913" s="90"/>
      <c r="R2913" s="90"/>
      <c r="S2913" s="90"/>
      <c r="T2913" s="90"/>
      <c r="U2913" s="90"/>
      <c r="V2913" s="90"/>
      <c r="W2913" s="90"/>
      <c r="X2913" s="90"/>
      <c r="Y2913" s="90"/>
      <c r="Z2913" s="90"/>
      <c r="AA2913" s="90"/>
      <c r="AB2913" s="90"/>
      <c r="AC2913" s="90"/>
      <c r="AD2913" s="90"/>
      <c r="AE2913" s="90"/>
      <c r="AF2913" s="90"/>
      <c r="AG2913" s="90"/>
      <c r="AH2913" s="90"/>
      <c r="AI2913" s="90"/>
      <c r="AJ2913" s="90"/>
      <c r="AK2913" s="90"/>
    </row>
    <row r="2914" spans="9:37" x14ac:dyDescent="0.25">
      <c r="I2914" s="118" t="s">
        <v>323</v>
      </c>
      <c r="J2914" s="90"/>
      <c r="K2914" s="90"/>
      <c r="L2914" s="90"/>
      <c r="M2914" s="90"/>
      <c r="N2914" s="90"/>
      <c r="O2914" s="90"/>
      <c r="P2914" s="90"/>
      <c r="Q2914" s="90"/>
      <c r="R2914" s="90"/>
      <c r="S2914" s="90"/>
      <c r="T2914" s="90"/>
      <c r="U2914" s="90"/>
      <c r="V2914" s="90"/>
      <c r="W2914" s="90"/>
      <c r="X2914" s="90"/>
      <c r="Y2914" s="90"/>
      <c r="Z2914" s="90"/>
      <c r="AA2914" s="90"/>
      <c r="AB2914" s="90"/>
      <c r="AC2914" s="90"/>
      <c r="AD2914" s="90"/>
      <c r="AE2914" s="90"/>
      <c r="AF2914" s="90"/>
      <c r="AG2914" s="90"/>
      <c r="AH2914" s="90"/>
      <c r="AI2914" s="90"/>
      <c r="AJ2914" s="90"/>
      <c r="AK2914" s="90"/>
    </row>
    <row r="2915" spans="9:37" x14ac:dyDescent="0.25">
      <c r="I2915" s="90"/>
      <c r="J2915" s="181" t="s">
        <v>92</v>
      </c>
      <c r="K2915" s="182"/>
      <c r="L2915" s="183"/>
      <c r="M2915" s="90"/>
      <c r="N2915" s="91"/>
      <c r="O2915" s="163" t="s">
        <v>97</v>
      </c>
      <c r="P2915" s="164"/>
      <c r="Q2915" s="165"/>
      <c r="R2915" s="90"/>
      <c r="S2915" s="90"/>
      <c r="T2915" s="163" t="s">
        <v>47</v>
      </c>
      <c r="U2915" s="164"/>
      <c r="V2915" s="165"/>
      <c r="W2915" s="90"/>
      <c r="X2915" s="91"/>
      <c r="Y2915" s="163" t="s">
        <v>98</v>
      </c>
      <c r="Z2915" s="164"/>
      <c r="AA2915" s="165"/>
      <c r="AB2915" s="90"/>
      <c r="AC2915" s="91"/>
      <c r="AD2915" s="163" t="s">
        <v>98</v>
      </c>
      <c r="AE2915" s="164"/>
      <c r="AF2915" s="165"/>
      <c r="AG2915" s="90"/>
      <c r="AH2915" s="135"/>
      <c r="AI2915" s="163" t="s">
        <v>98</v>
      </c>
      <c r="AJ2915" s="164"/>
      <c r="AK2915" s="165"/>
    </row>
    <row r="2916" spans="9:37" x14ac:dyDescent="0.25">
      <c r="I2916" s="90"/>
      <c r="J2916" s="135" t="s">
        <v>257</v>
      </c>
      <c r="K2916" s="135" t="s">
        <v>258</v>
      </c>
      <c r="L2916" s="135" t="s">
        <v>259</v>
      </c>
      <c r="M2916" s="90"/>
      <c r="N2916" s="91"/>
      <c r="O2916" s="133" t="s">
        <v>38</v>
      </c>
      <c r="P2916" s="133" t="s">
        <v>39</v>
      </c>
      <c r="Q2916" s="133" t="s">
        <v>41</v>
      </c>
      <c r="R2916" s="90"/>
      <c r="S2916" s="90"/>
      <c r="T2916" s="106" t="s">
        <v>48</v>
      </c>
      <c r="U2916" s="106" t="s">
        <v>49</v>
      </c>
      <c r="V2916" s="106" t="s">
        <v>50</v>
      </c>
      <c r="W2916" s="90"/>
      <c r="X2916" s="133" t="s">
        <v>38</v>
      </c>
      <c r="Y2916" s="133" t="s">
        <v>99</v>
      </c>
      <c r="Z2916" s="133" t="s">
        <v>102</v>
      </c>
      <c r="AA2916" s="133" t="s">
        <v>103</v>
      </c>
      <c r="AB2916" s="90"/>
      <c r="AC2916" s="106" t="s">
        <v>39</v>
      </c>
      <c r="AD2916" s="106" t="s">
        <v>104</v>
      </c>
      <c r="AE2916" s="106" t="s">
        <v>100</v>
      </c>
      <c r="AF2916" s="106" t="s">
        <v>105</v>
      </c>
      <c r="AG2916" s="90"/>
      <c r="AH2916" s="106" t="s">
        <v>41</v>
      </c>
      <c r="AI2916" s="106" t="s">
        <v>106</v>
      </c>
      <c r="AJ2916" s="106" t="s">
        <v>107</v>
      </c>
      <c r="AK2916" s="106" t="s">
        <v>101</v>
      </c>
    </row>
    <row r="2917" spans="9:37" x14ac:dyDescent="0.25">
      <c r="I2917" s="90"/>
      <c r="J2917" s="94">
        <f>(Y2897)</f>
        <v>9.6265947257860002E-2</v>
      </c>
      <c r="K2917" s="94">
        <f t="shared" ref="K2917:K2926" si="2534">(Z2897)</f>
        <v>0.84249781847537786</v>
      </c>
      <c r="L2917" s="94">
        <f>(AA2897)</f>
        <v>6.1236234266762168E-2</v>
      </c>
      <c r="M2917" s="98"/>
      <c r="N2917" s="91"/>
      <c r="O2917" s="95">
        <f>(J2917^2)</f>
        <v>9.2671326014530844E-3</v>
      </c>
      <c r="P2917" s="95">
        <f t="shared" ref="P2917:P2926" si="2535">(K2917^2)</f>
        <v>0.70980257413577075</v>
      </c>
      <c r="Q2917" s="95">
        <f t="shared" ref="Q2917:Q2926" si="2536">(L2917^2)</f>
        <v>3.7498763871737771E-3</v>
      </c>
      <c r="R2917" s="90"/>
      <c r="S2917" s="90"/>
      <c r="T2917" s="93">
        <f>(J2897)</f>
        <v>8000</v>
      </c>
      <c r="U2917" s="93">
        <f t="shared" ref="U2917:U2926" si="2537">(K2897)</f>
        <v>5000</v>
      </c>
      <c r="V2917" s="93">
        <f t="shared" ref="V2917:V2926" si="2538">(L2897)</f>
        <v>1</v>
      </c>
      <c r="W2917" s="90"/>
      <c r="X2917" s="95">
        <f>(O2917)</f>
        <v>9.2671326014530844E-3</v>
      </c>
      <c r="Y2917" s="96">
        <f>(X2917*T2917)</f>
        <v>74.137060811624679</v>
      </c>
      <c r="Z2917" s="96">
        <f>(X2917*U2917)</f>
        <v>46.335663007265424</v>
      </c>
      <c r="AA2917" s="96">
        <f>(X2917*V2917)</f>
        <v>9.2671326014530844E-3</v>
      </c>
      <c r="AB2917" s="90"/>
      <c r="AC2917" s="94">
        <f>(P2917)</f>
        <v>0.70980257413577075</v>
      </c>
      <c r="AD2917" s="97">
        <f>(AC2917*T2917)</f>
        <v>5678.4205930861663</v>
      </c>
      <c r="AE2917" s="97">
        <f>(AC2917*U2917)</f>
        <v>3549.0128706788537</v>
      </c>
      <c r="AF2917" s="97">
        <f>(AC2917*V2917)</f>
        <v>0.70980257413577075</v>
      </c>
      <c r="AG2917" s="90"/>
      <c r="AH2917" s="95">
        <f>(Q2917)</f>
        <v>3.7498763871737771E-3</v>
      </c>
      <c r="AI2917" s="95">
        <f>(AH2917*T2917)</f>
        <v>29.999011097390216</v>
      </c>
      <c r="AJ2917" s="95">
        <f>(AH2917*U2917)</f>
        <v>18.749381935868886</v>
      </c>
      <c r="AK2917" s="95">
        <f>(V2917*AH2917)</f>
        <v>3.7498763871737771E-3</v>
      </c>
    </row>
    <row r="2918" spans="9:37" x14ac:dyDescent="0.25">
      <c r="I2918" s="90"/>
      <c r="J2918" s="94">
        <f t="shared" ref="J2918:J2926" si="2539">(Y2898)</f>
        <v>0.44962619738467768</v>
      </c>
      <c r="K2918" s="94">
        <f t="shared" si="2534"/>
        <v>0.30356861145910319</v>
      </c>
      <c r="L2918" s="94">
        <f t="shared" ref="L2918:L2926" si="2540">(AA2898)</f>
        <v>0.2468051911562191</v>
      </c>
      <c r="M2918" s="98"/>
      <c r="N2918" s="91"/>
      <c r="O2918" s="95">
        <f t="shared" ref="O2918:O2926" si="2541">(J2918^2)</f>
        <v>0.20216371737460515</v>
      </c>
      <c r="P2918" s="95">
        <f t="shared" si="2535"/>
        <v>9.215390186320796E-2</v>
      </c>
      <c r="Q2918" s="95">
        <f t="shared" si="2536"/>
        <v>6.0912802381657853E-2</v>
      </c>
      <c r="R2918" s="90"/>
      <c r="S2918" s="90"/>
      <c r="T2918" s="93">
        <f t="shared" ref="T2918:T2926" si="2542">(J2898)</f>
        <v>4000</v>
      </c>
      <c r="U2918" s="93">
        <f t="shared" si="2537"/>
        <v>3000</v>
      </c>
      <c r="V2918" s="93">
        <f t="shared" si="2538"/>
        <v>1</v>
      </c>
      <c r="W2918" s="90"/>
      <c r="X2918" s="95">
        <f t="shared" ref="X2918:X2926" si="2543">(O2918)</f>
        <v>0.20216371737460515</v>
      </c>
      <c r="Y2918" s="96">
        <f t="shared" ref="Y2918:Y2926" si="2544">(X2918*T2918)</f>
        <v>808.65486949842057</v>
      </c>
      <c r="Z2918" s="96">
        <f t="shared" ref="Z2918:Z2926" si="2545">(X2918*U2918)</f>
        <v>606.49115212381548</v>
      </c>
      <c r="AA2918" s="96">
        <f t="shared" ref="AA2918:AA2926" si="2546">(X2918*V2918)</f>
        <v>0.20216371737460515</v>
      </c>
      <c r="AB2918" s="90"/>
      <c r="AC2918" s="94">
        <f t="shared" ref="AC2918:AC2926" si="2547">(P2918)</f>
        <v>9.215390186320796E-2</v>
      </c>
      <c r="AD2918" s="97">
        <f t="shared" ref="AD2918:AD2926" si="2548">(AC2918*T2918)</f>
        <v>368.61560745283185</v>
      </c>
      <c r="AE2918" s="97">
        <f t="shared" ref="AE2918:AE2926" si="2549">(AC2918*U2918)</f>
        <v>276.46170558962388</v>
      </c>
      <c r="AF2918" s="97">
        <f t="shared" ref="AF2918:AF2926" si="2550">(AC2918*V2918)</f>
        <v>9.215390186320796E-2</v>
      </c>
      <c r="AG2918" s="90"/>
      <c r="AH2918" s="95">
        <f t="shared" ref="AH2918:AH2926" si="2551">(Q2918)</f>
        <v>6.0912802381657853E-2</v>
      </c>
      <c r="AI2918" s="95">
        <f t="shared" ref="AI2918:AI2926" si="2552">(AH2918*T2918)</f>
        <v>243.65120952663142</v>
      </c>
      <c r="AJ2918" s="95">
        <f t="shared" ref="AJ2918:AJ2925" si="2553">(AH2918*U2918)</f>
        <v>182.73840714497356</v>
      </c>
      <c r="AK2918" s="95">
        <f t="shared" ref="AK2918:AK2926" si="2554">(V2918*AH2918)</f>
        <v>6.0912802381657853E-2</v>
      </c>
    </row>
    <row r="2919" spans="9:37" x14ac:dyDescent="0.25">
      <c r="I2919" s="90"/>
      <c r="J2919" s="94">
        <f t="shared" si="2539"/>
        <v>0.47186954098515799</v>
      </c>
      <c r="K2919" s="94">
        <f t="shared" si="2534"/>
        <v>0.40163674944783273</v>
      </c>
      <c r="L2919" s="94">
        <f t="shared" si="2540"/>
        <v>0.12649370956700931</v>
      </c>
      <c r="M2919" s="98"/>
      <c r="N2919" s="91"/>
      <c r="O2919" s="95">
        <f t="shared" si="2541"/>
        <v>0.22266086370954369</v>
      </c>
      <c r="P2919" s="95">
        <f t="shared" si="2535"/>
        <v>0.16131207850702117</v>
      </c>
      <c r="Q2919" s="95">
        <f t="shared" si="2536"/>
        <v>1.6000658560022904E-2</v>
      </c>
      <c r="R2919" s="90"/>
      <c r="S2919" s="90"/>
      <c r="T2919" s="93">
        <f t="shared" si="2542"/>
        <v>5000</v>
      </c>
      <c r="U2919" s="93">
        <f t="shared" si="2537"/>
        <v>2000</v>
      </c>
      <c r="V2919" s="93">
        <f t="shared" si="2538"/>
        <v>1</v>
      </c>
      <c r="W2919" s="90"/>
      <c r="X2919" s="95">
        <f t="shared" si="2543"/>
        <v>0.22266086370954369</v>
      </c>
      <c r="Y2919" s="96">
        <f t="shared" si="2544"/>
        <v>1113.3043185477184</v>
      </c>
      <c r="Z2919" s="96">
        <f t="shared" si="2545"/>
        <v>445.32172741908738</v>
      </c>
      <c r="AA2919" s="96">
        <f t="shared" si="2546"/>
        <v>0.22266086370954369</v>
      </c>
      <c r="AB2919" s="90"/>
      <c r="AC2919" s="94">
        <f t="shared" si="2547"/>
        <v>0.16131207850702117</v>
      </c>
      <c r="AD2919" s="97">
        <f t="shared" si="2548"/>
        <v>806.56039253510585</v>
      </c>
      <c r="AE2919" s="97">
        <f t="shared" si="2549"/>
        <v>322.62415701404234</v>
      </c>
      <c r="AF2919" s="97">
        <f t="shared" si="2550"/>
        <v>0.16131207850702117</v>
      </c>
      <c r="AG2919" s="90"/>
      <c r="AH2919" s="95">
        <f t="shared" si="2551"/>
        <v>1.6000658560022904E-2</v>
      </c>
      <c r="AI2919" s="95">
        <f t="shared" si="2552"/>
        <v>80.003292800114522</v>
      </c>
      <c r="AJ2919" s="95">
        <f t="shared" si="2553"/>
        <v>32.001317120045805</v>
      </c>
      <c r="AK2919" s="95">
        <f t="shared" si="2554"/>
        <v>1.6000658560022904E-2</v>
      </c>
    </row>
    <row r="2920" spans="9:37" x14ac:dyDescent="0.25">
      <c r="I2920" s="90"/>
      <c r="J2920" s="94">
        <f t="shared" si="2539"/>
        <v>0.60789489421754539</v>
      </c>
      <c r="K2920" s="94">
        <f t="shared" si="2534"/>
        <v>4.7647843313641698E-2</v>
      </c>
      <c r="L2920" s="94">
        <f t="shared" si="2540"/>
        <v>0.34445726246881286</v>
      </c>
      <c r="M2920" s="98"/>
      <c r="N2920" s="91"/>
      <c r="O2920" s="95">
        <f t="shared" si="2541"/>
        <v>0.36953620241576068</v>
      </c>
      <c r="P2920" s="95">
        <f t="shared" si="2535"/>
        <v>2.2703169724413498E-3</v>
      </c>
      <c r="Q2920" s="95">
        <f t="shared" si="2536"/>
        <v>0.11865080566750863</v>
      </c>
      <c r="R2920" s="90"/>
      <c r="S2920" s="90"/>
      <c r="T2920" s="93">
        <f t="shared" si="2542"/>
        <v>2000</v>
      </c>
      <c r="U2920" s="93">
        <f t="shared" si="2537"/>
        <v>1000</v>
      </c>
      <c r="V2920" s="93">
        <f t="shared" si="2538"/>
        <v>1</v>
      </c>
      <c r="W2920" s="90"/>
      <c r="X2920" s="95">
        <f t="shared" si="2543"/>
        <v>0.36953620241576068</v>
      </c>
      <c r="Y2920" s="96">
        <f t="shared" si="2544"/>
        <v>739.07240483152134</v>
      </c>
      <c r="Z2920" s="96">
        <f t="shared" si="2545"/>
        <v>369.53620241576067</v>
      </c>
      <c r="AA2920" s="96">
        <f t="shared" si="2546"/>
        <v>0.36953620241576068</v>
      </c>
      <c r="AB2920" s="90"/>
      <c r="AC2920" s="94">
        <f t="shared" si="2547"/>
        <v>2.2703169724413498E-3</v>
      </c>
      <c r="AD2920" s="97">
        <f t="shared" si="2548"/>
        <v>4.5406339448826998</v>
      </c>
      <c r="AE2920" s="97">
        <f t="shared" si="2549"/>
        <v>2.2703169724413499</v>
      </c>
      <c r="AF2920" s="97">
        <f t="shared" si="2550"/>
        <v>2.2703169724413498E-3</v>
      </c>
      <c r="AG2920" s="90"/>
      <c r="AH2920" s="95">
        <f t="shared" si="2551"/>
        <v>0.11865080566750863</v>
      </c>
      <c r="AI2920" s="95">
        <f t="shared" si="2552"/>
        <v>237.30161133501727</v>
      </c>
      <c r="AJ2920" s="95">
        <f t="shared" si="2553"/>
        <v>118.65080566750864</v>
      </c>
      <c r="AK2920" s="95">
        <f t="shared" si="2554"/>
        <v>0.11865080566750863</v>
      </c>
    </row>
    <row r="2921" spans="9:37" x14ac:dyDescent="0.25">
      <c r="I2921" s="90"/>
      <c r="J2921" s="94">
        <f t="shared" si="2539"/>
        <v>2.0238114206786794E-2</v>
      </c>
      <c r="K2921" s="94">
        <f t="shared" si="2534"/>
        <v>4.6422814667416027E-3</v>
      </c>
      <c r="L2921" s="94">
        <f t="shared" si="2540"/>
        <v>0.9751196043264716</v>
      </c>
      <c r="M2921" s="98"/>
      <c r="N2921" s="91"/>
      <c r="O2921" s="95">
        <f t="shared" si="2541"/>
        <v>4.0958126664694547E-4</v>
      </c>
      <c r="P2921" s="95">
        <f t="shared" si="2535"/>
        <v>2.1550777216452565E-5</v>
      </c>
      <c r="Q2921" s="95">
        <f t="shared" si="2536"/>
        <v>0.95085824274181452</v>
      </c>
      <c r="R2921" s="90"/>
      <c r="S2921" s="90"/>
      <c r="T2921" s="93">
        <f t="shared" si="2542"/>
        <v>500</v>
      </c>
      <c r="U2921" s="93">
        <f t="shared" si="2537"/>
        <v>2000</v>
      </c>
      <c r="V2921" s="93">
        <f t="shared" si="2538"/>
        <v>1</v>
      </c>
      <c r="W2921" s="90"/>
      <c r="X2921" s="95">
        <f t="shared" si="2543"/>
        <v>4.0958126664694547E-4</v>
      </c>
      <c r="Y2921" s="96">
        <f t="shared" si="2544"/>
        <v>0.20479063332347275</v>
      </c>
      <c r="Z2921" s="96">
        <f t="shared" si="2545"/>
        <v>0.81916253329389099</v>
      </c>
      <c r="AA2921" s="96">
        <f t="shared" si="2546"/>
        <v>4.0958126664694547E-4</v>
      </c>
      <c r="AB2921" s="90"/>
      <c r="AC2921" s="94">
        <f t="shared" si="2547"/>
        <v>2.1550777216452565E-5</v>
      </c>
      <c r="AD2921" s="97">
        <f t="shared" si="2548"/>
        <v>1.0775388608226282E-2</v>
      </c>
      <c r="AE2921" s="97">
        <f t="shared" si="2549"/>
        <v>4.3101554432905129E-2</v>
      </c>
      <c r="AF2921" s="97">
        <f t="shared" si="2550"/>
        <v>2.1550777216452565E-5</v>
      </c>
      <c r="AG2921" s="90"/>
      <c r="AH2921" s="95">
        <f t="shared" si="2551"/>
        <v>0.95085824274181452</v>
      </c>
      <c r="AI2921" s="95">
        <f t="shared" si="2552"/>
        <v>475.42912137090724</v>
      </c>
      <c r="AJ2921" s="95">
        <f t="shared" si="2553"/>
        <v>1901.716485483629</v>
      </c>
      <c r="AK2921" s="95">
        <f t="shared" si="2554"/>
        <v>0.95085824274181452</v>
      </c>
    </row>
    <row r="2922" spans="9:37" x14ac:dyDescent="0.25">
      <c r="I2922" s="90"/>
      <c r="J2922" s="94">
        <f t="shared" si="2539"/>
        <v>2.2213827528165843E-2</v>
      </c>
      <c r="K2922" s="94">
        <f t="shared" si="2534"/>
        <v>0.96888780218729365</v>
      </c>
      <c r="L2922" s="94">
        <f t="shared" si="2540"/>
        <v>8.8983702845404425E-3</v>
      </c>
      <c r="M2922" s="98"/>
      <c r="N2922" s="91"/>
      <c r="O2922" s="95">
        <f t="shared" si="2541"/>
        <v>4.9345413345109864E-4</v>
      </c>
      <c r="P2922" s="95">
        <f t="shared" si="2535"/>
        <v>0.93874357322732427</v>
      </c>
      <c r="Q2922" s="95">
        <f t="shared" si="2536"/>
        <v>7.918099372079235E-5</v>
      </c>
      <c r="R2922" s="90"/>
      <c r="S2922" s="90"/>
      <c r="T2922" s="93">
        <f t="shared" si="2542"/>
        <v>8000</v>
      </c>
      <c r="U2922" s="93">
        <f t="shared" si="2537"/>
        <v>2000</v>
      </c>
      <c r="V2922" s="93">
        <f t="shared" si="2538"/>
        <v>1</v>
      </c>
      <c r="W2922" s="90"/>
      <c r="X2922" s="95">
        <f t="shared" si="2543"/>
        <v>4.9345413345109864E-4</v>
      </c>
      <c r="Y2922" s="96">
        <f t="shared" si="2544"/>
        <v>3.947633067608789</v>
      </c>
      <c r="Z2922" s="96">
        <f t="shared" si="2545"/>
        <v>0.98690826690219724</v>
      </c>
      <c r="AA2922" s="96">
        <f t="shared" si="2546"/>
        <v>4.9345413345109864E-4</v>
      </c>
      <c r="AB2922" s="90"/>
      <c r="AC2922" s="94">
        <f t="shared" si="2547"/>
        <v>0.93874357322732427</v>
      </c>
      <c r="AD2922" s="97">
        <f t="shared" si="2548"/>
        <v>7509.9485858185944</v>
      </c>
      <c r="AE2922" s="97">
        <f t="shared" si="2549"/>
        <v>1877.4871464546486</v>
      </c>
      <c r="AF2922" s="97">
        <f t="shared" si="2550"/>
        <v>0.93874357322732427</v>
      </c>
      <c r="AG2922" s="90"/>
      <c r="AH2922" s="95">
        <f t="shared" si="2551"/>
        <v>7.918099372079235E-5</v>
      </c>
      <c r="AI2922" s="95">
        <f t="shared" si="2552"/>
        <v>0.63344794976633878</v>
      </c>
      <c r="AJ2922" s="95">
        <f t="shared" si="2553"/>
        <v>0.1583619874415847</v>
      </c>
      <c r="AK2922" s="95">
        <f t="shared" si="2554"/>
        <v>7.918099372079235E-5</v>
      </c>
    </row>
    <row r="2923" spans="9:37" x14ac:dyDescent="0.25">
      <c r="I2923" s="90"/>
      <c r="J2923" s="94">
        <f t="shared" si="2539"/>
        <v>0.61240336284218322</v>
      </c>
      <c r="K2923" s="94">
        <f t="shared" si="2534"/>
        <v>0.10990182300618247</v>
      </c>
      <c r="L2923" s="94">
        <f t="shared" si="2540"/>
        <v>0.27769481415163427</v>
      </c>
      <c r="M2923" s="98"/>
      <c r="N2923" s="91"/>
      <c r="O2923" s="95">
        <f t="shared" si="2541"/>
        <v>0.37503787882041473</v>
      </c>
      <c r="P2923" s="95">
        <f t="shared" si="2535"/>
        <v>1.2078410700082257E-2</v>
      </c>
      <c r="Q2923" s="95">
        <f t="shared" si="2536"/>
        <v>7.7114409806710693E-2</v>
      </c>
      <c r="R2923" s="90"/>
      <c r="S2923" s="90"/>
      <c r="T2923" s="93">
        <f t="shared" si="2542"/>
        <v>3000</v>
      </c>
      <c r="U2923" s="93">
        <f t="shared" si="2537"/>
        <v>2000</v>
      </c>
      <c r="V2923" s="93">
        <f t="shared" si="2538"/>
        <v>2</v>
      </c>
      <c r="W2923" s="90"/>
      <c r="X2923" s="95">
        <f t="shared" si="2543"/>
        <v>0.37503787882041473</v>
      </c>
      <c r="Y2923" s="96">
        <f t="shared" si="2544"/>
        <v>1125.1136364612441</v>
      </c>
      <c r="Z2923" s="96">
        <f t="shared" si="2545"/>
        <v>750.07575764082947</v>
      </c>
      <c r="AA2923" s="96">
        <f t="shared" si="2546"/>
        <v>0.75007575764082945</v>
      </c>
      <c r="AB2923" s="90"/>
      <c r="AC2923" s="94">
        <f t="shared" si="2547"/>
        <v>1.2078410700082257E-2</v>
      </c>
      <c r="AD2923" s="97">
        <f t="shared" si="2548"/>
        <v>36.235232100246769</v>
      </c>
      <c r="AE2923" s="97">
        <f t="shared" si="2549"/>
        <v>24.156821400164514</v>
      </c>
      <c r="AF2923" s="97">
        <f t="shared" si="2550"/>
        <v>2.4156821400164515E-2</v>
      </c>
      <c r="AG2923" s="90"/>
      <c r="AH2923" s="95">
        <f t="shared" si="2551"/>
        <v>7.7114409806710693E-2</v>
      </c>
      <c r="AI2923" s="95">
        <f t="shared" si="2552"/>
        <v>231.34322942013208</v>
      </c>
      <c r="AJ2923" s="95">
        <f t="shared" si="2553"/>
        <v>154.22881961342139</v>
      </c>
      <c r="AK2923" s="95">
        <f t="shared" si="2554"/>
        <v>0.15422881961342139</v>
      </c>
    </row>
    <row r="2924" spans="9:37" x14ac:dyDescent="0.25">
      <c r="I2924" s="90"/>
      <c r="J2924" s="94">
        <f t="shared" si="2539"/>
        <v>2.5604544046233316E-2</v>
      </c>
      <c r="K2924" s="94">
        <f t="shared" si="2534"/>
        <v>0.96298991454188876</v>
      </c>
      <c r="L2924" s="94">
        <f t="shared" si="2540"/>
        <v>1.1405541411877947E-2</v>
      </c>
      <c r="M2924" s="98"/>
      <c r="N2924" s="91"/>
      <c r="O2924" s="95">
        <f t="shared" si="2541"/>
        <v>6.5559267581550196E-4</v>
      </c>
      <c r="P2924" s="95">
        <f t="shared" si="2535"/>
        <v>0.92734957550939423</v>
      </c>
      <c r="Q2924" s="95">
        <f t="shared" si="2536"/>
        <v>1.3008637489806278E-4</v>
      </c>
      <c r="R2924" s="90"/>
      <c r="S2924" s="90"/>
      <c r="T2924" s="93">
        <f t="shared" si="2542"/>
        <v>7000</v>
      </c>
      <c r="U2924" s="93">
        <f t="shared" si="2537"/>
        <v>3000</v>
      </c>
      <c r="V2924" s="93">
        <f t="shared" si="2538"/>
        <v>1</v>
      </c>
      <c r="W2924" s="90"/>
      <c r="X2924" s="95">
        <f t="shared" si="2543"/>
        <v>6.5559267581550196E-4</v>
      </c>
      <c r="Y2924" s="96">
        <f t="shared" si="2544"/>
        <v>4.5891487307085139</v>
      </c>
      <c r="Z2924" s="96">
        <f t="shared" si="2545"/>
        <v>1.9667780274465059</v>
      </c>
      <c r="AA2924" s="96">
        <f t="shared" si="2546"/>
        <v>6.5559267581550196E-4</v>
      </c>
      <c r="AB2924" s="90"/>
      <c r="AC2924" s="94">
        <f t="shared" si="2547"/>
        <v>0.92734957550939423</v>
      </c>
      <c r="AD2924" s="97">
        <f t="shared" si="2548"/>
        <v>6491.4470285657599</v>
      </c>
      <c r="AE2924" s="97">
        <f t="shared" si="2549"/>
        <v>2782.0487265281827</v>
      </c>
      <c r="AF2924" s="97">
        <f t="shared" si="2550"/>
        <v>0.92734957550939423</v>
      </c>
      <c r="AG2924" s="90"/>
      <c r="AH2924" s="95">
        <f t="shared" si="2551"/>
        <v>1.3008637489806278E-4</v>
      </c>
      <c r="AI2924" s="95">
        <f t="shared" si="2552"/>
        <v>0.9106046242864394</v>
      </c>
      <c r="AJ2924" s="95">
        <f t="shared" si="2553"/>
        <v>0.39025912469418833</v>
      </c>
      <c r="AK2924" s="95">
        <f t="shared" si="2554"/>
        <v>1.3008637489806278E-4</v>
      </c>
    </row>
    <row r="2925" spans="9:37" x14ac:dyDescent="0.25">
      <c r="I2925" s="90"/>
      <c r="J2925" s="94">
        <f t="shared" si="2539"/>
        <v>5.4303076998759123E-2</v>
      </c>
      <c r="K2925" s="94">
        <f t="shared" si="2534"/>
        <v>0.92649694431672203</v>
      </c>
      <c r="L2925" s="94">
        <f t="shared" si="2540"/>
        <v>1.9199978684518827E-2</v>
      </c>
      <c r="M2925" s="98"/>
      <c r="N2925" s="91"/>
      <c r="O2925" s="95">
        <f t="shared" si="2541"/>
        <v>2.9488241715331623E-3</v>
      </c>
      <c r="P2925" s="95">
        <f t="shared" si="2535"/>
        <v>0.85839658782822315</v>
      </c>
      <c r="Q2925" s="95">
        <f t="shared" si="2536"/>
        <v>3.6863918148597727E-4</v>
      </c>
      <c r="R2925" s="90"/>
      <c r="S2925" s="90"/>
      <c r="T2925" s="93">
        <f t="shared" si="2542"/>
        <v>7000</v>
      </c>
      <c r="U2925" s="93">
        <f t="shared" si="2537"/>
        <v>2000</v>
      </c>
      <c r="V2925" s="93">
        <f t="shared" si="2538"/>
        <v>1</v>
      </c>
      <c r="W2925" s="90"/>
      <c r="X2925" s="95">
        <f t="shared" si="2543"/>
        <v>2.9488241715331623E-3</v>
      </c>
      <c r="Y2925" s="96">
        <f t="shared" si="2544"/>
        <v>20.641769200732135</v>
      </c>
      <c r="Z2925" s="96">
        <f t="shared" si="2545"/>
        <v>5.8976483430663249</v>
      </c>
      <c r="AA2925" s="96">
        <f t="shared" si="2546"/>
        <v>2.9488241715331623E-3</v>
      </c>
      <c r="AB2925" s="90"/>
      <c r="AC2925" s="94">
        <f t="shared" si="2547"/>
        <v>0.85839658782822315</v>
      </c>
      <c r="AD2925" s="97">
        <f t="shared" si="2548"/>
        <v>6008.7761147975616</v>
      </c>
      <c r="AE2925" s="97">
        <f t="shared" si="2549"/>
        <v>1716.7931756564462</v>
      </c>
      <c r="AF2925" s="97">
        <f t="shared" si="2550"/>
        <v>0.85839658782822315</v>
      </c>
      <c r="AG2925" s="90"/>
      <c r="AH2925" s="95">
        <f t="shared" si="2551"/>
        <v>3.6863918148597727E-4</v>
      </c>
      <c r="AI2925" s="95">
        <f t="shared" si="2552"/>
        <v>2.5804742704018411</v>
      </c>
      <c r="AJ2925" s="95">
        <f t="shared" si="2553"/>
        <v>0.73727836297195448</v>
      </c>
      <c r="AK2925" s="95">
        <f t="shared" si="2554"/>
        <v>3.6863918148597727E-4</v>
      </c>
    </row>
    <row r="2926" spans="9:37" x14ac:dyDescent="0.25">
      <c r="I2926" s="90"/>
      <c r="J2926" s="94">
        <f t="shared" si="2539"/>
        <v>0.10101709871466041</v>
      </c>
      <c r="K2926" s="94">
        <f t="shared" si="2534"/>
        <v>0.85023056219739279</v>
      </c>
      <c r="L2926" s="94">
        <f t="shared" si="2540"/>
        <v>4.8752339087946822E-2</v>
      </c>
      <c r="M2926" s="98"/>
      <c r="N2926" s="91"/>
      <c r="O2926" s="95">
        <f t="shared" si="2541"/>
        <v>1.0204454232727447E-2</v>
      </c>
      <c r="P2926" s="95">
        <f t="shared" si="2535"/>
        <v>0.72289200889449456</v>
      </c>
      <c r="Q2926" s="95">
        <f t="shared" si="2536"/>
        <v>2.3767905665461474E-3</v>
      </c>
      <c r="R2926" s="90"/>
      <c r="S2926" s="90"/>
      <c r="T2926" s="93">
        <f t="shared" si="2542"/>
        <v>10000</v>
      </c>
      <c r="U2926" s="93">
        <f t="shared" si="2537"/>
        <v>2000</v>
      </c>
      <c r="V2926" s="93">
        <f t="shared" si="2538"/>
        <v>1</v>
      </c>
      <c r="W2926" s="90"/>
      <c r="X2926" s="95">
        <f t="shared" si="2543"/>
        <v>1.0204454232727447E-2</v>
      </c>
      <c r="Y2926" s="96">
        <f t="shared" si="2544"/>
        <v>102.04454232727447</v>
      </c>
      <c r="Z2926" s="96">
        <f t="shared" si="2545"/>
        <v>20.408908465454893</v>
      </c>
      <c r="AA2926" s="96">
        <f t="shared" si="2546"/>
        <v>1.0204454232727447E-2</v>
      </c>
      <c r="AB2926" s="90"/>
      <c r="AC2926" s="94">
        <f t="shared" si="2547"/>
        <v>0.72289200889449456</v>
      </c>
      <c r="AD2926" s="97">
        <f t="shared" si="2548"/>
        <v>7228.9200889449457</v>
      </c>
      <c r="AE2926" s="97">
        <f t="shared" si="2549"/>
        <v>1445.7840177889891</v>
      </c>
      <c r="AF2926" s="97">
        <f t="shared" si="2550"/>
        <v>0.72289200889449456</v>
      </c>
      <c r="AG2926" s="90"/>
      <c r="AH2926" s="95">
        <f t="shared" si="2551"/>
        <v>2.3767905665461474E-3</v>
      </c>
      <c r="AI2926" s="95">
        <f t="shared" si="2552"/>
        <v>23.767905665461473</v>
      </c>
      <c r="AJ2926" s="95">
        <f>(AH2926*U2926)</f>
        <v>4.753581133092295</v>
      </c>
      <c r="AK2926" s="95">
        <f t="shared" si="2554"/>
        <v>2.3767905665461474E-3</v>
      </c>
    </row>
    <row r="2927" spans="9:37" x14ac:dyDescent="0.25">
      <c r="I2927" s="90"/>
      <c r="J2927" s="98"/>
      <c r="K2927" s="90"/>
      <c r="L2927" s="90"/>
      <c r="M2927" s="90"/>
      <c r="N2927" s="112" t="s">
        <v>55</v>
      </c>
      <c r="O2927" s="105">
        <f>SUM(O2917:O2926)</f>
        <v>1.1933777014019518</v>
      </c>
      <c r="P2927" s="105">
        <f t="shared" ref="P2927:Q2927" si="2555">SUM(P2917:P2926)</f>
        <v>4.4250205784151762</v>
      </c>
      <c r="Q2927" s="105">
        <f t="shared" si="2555"/>
        <v>1.2302414926615393</v>
      </c>
      <c r="R2927" s="90"/>
      <c r="S2927" s="90"/>
      <c r="T2927" s="90"/>
      <c r="U2927" s="90"/>
      <c r="V2927" s="90"/>
      <c r="W2927" s="90"/>
      <c r="X2927" s="133" t="s">
        <v>55</v>
      </c>
      <c r="Y2927" s="104">
        <f>SUM(Y2917:Y2926)</f>
        <v>3991.7101741101765</v>
      </c>
      <c r="Z2927" s="104">
        <f t="shared" ref="Z2927" si="2556">SUM(Z2917:Z2926)</f>
        <v>2247.8399082429223</v>
      </c>
      <c r="AA2927" s="104">
        <f>SUM(AA2917:AA2926)</f>
        <v>1.5684155802223665</v>
      </c>
      <c r="AB2927" s="99"/>
      <c r="AC2927" s="133" t="s">
        <v>55</v>
      </c>
      <c r="AD2927" s="104">
        <f>SUM(AD2917:AD2926)</f>
        <v>34133.475052634705</v>
      </c>
      <c r="AE2927" s="104">
        <f t="shared" ref="AE2927:AF2927" si="2557">SUM(AE2917:AE2926)</f>
        <v>11996.682039637824</v>
      </c>
      <c r="AF2927" s="104">
        <f t="shared" si="2557"/>
        <v>4.4370989891152588</v>
      </c>
      <c r="AG2927" s="99"/>
      <c r="AH2927" s="133" t="s">
        <v>55</v>
      </c>
      <c r="AI2927" s="105">
        <f>SUM(AI2917:AI2926)</f>
        <v>1325.6199080601089</v>
      </c>
      <c r="AJ2927" s="105">
        <f t="shared" ref="AJ2927:AK2927" si="2558">SUM(AJ2917:AJ2926)</f>
        <v>2414.1246975736472</v>
      </c>
      <c r="AK2927" s="105">
        <f t="shared" si="2558"/>
        <v>1.30735590246825</v>
      </c>
    </row>
    <row r="2931" spans="9:17" x14ac:dyDescent="0.25">
      <c r="I2931" s="113" t="s">
        <v>253</v>
      </c>
      <c r="J2931" s="107"/>
      <c r="K2931" s="107"/>
      <c r="L2931" s="107"/>
      <c r="M2931" s="107"/>
      <c r="N2931" s="107"/>
      <c r="O2931" s="107"/>
      <c r="P2931" s="107"/>
      <c r="Q2931" s="107"/>
    </row>
    <row r="2932" spans="9:17" x14ac:dyDescent="0.25">
      <c r="I2932" s="113" t="s">
        <v>323</v>
      </c>
      <c r="J2932" s="107"/>
      <c r="K2932" s="107"/>
      <c r="L2932" s="166" t="s">
        <v>69</v>
      </c>
      <c r="M2932" s="166"/>
      <c r="N2932" s="166"/>
      <c r="O2932" s="107"/>
      <c r="P2932" s="107"/>
      <c r="Q2932" s="107"/>
    </row>
    <row r="2933" spans="9:17" x14ac:dyDescent="0.25">
      <c r="I2933" s="107"/>
      <c r="J2933" s="107"/>
      <c r="K2933" s="107"/>
      <c r="L2933" s="107"/>
      <c r="M2933" s="107"/>
      <c r="N2933" s="107"/>
      <c r="O2933" s="107"/>
      <c r="P2933" s="107"/>
      <c r="Q2933" s="107"/>
    </row>
    <row r="2934" spans="9:17" x14ac:dyDescent="0.25">
      <c r="I2934" s="108"/>
      <c r="J2934" s="167" t="s">
        <v>68</v>
      </c>
      <c r="K2934" s="168"/>
      <c r="L2934" s="169"/>
      <c r="M2934" s="107"/>
      <c r="N2934" s="108"/>
      <c r="O2934" s="167" t="s">
        <v>72</v>
      </c>
      <c r="P2934" s="168"/>
      <c r="Q2934" s="169"/>
    </row>
    <row r="2935" spans="9:17" x14ac:dyDescent="0.25">
      <c r="I2935" s="108"/>
      <c r="J2935" s="108" t="s">
        <v>38</v>
      </c>
      <c r="K2935" s="108" t="s">
        <v>39</v>
      </c>
      <c r="L2935" s="108" t="s">
        <v>41</v>
      </c>
      <c r="M2935" s="107"/>
      <c r="N2935" s="170" t="s">
        <v>64</v>
      </c>
      <c r="O2935" s="170" t="s">
        <v>38</v>
      </c>
      <c r="P2935" s="170" t="s">
        <v>39</v>
      </c>
      <c r="Q2935" s="170" t="s">
        <v>41</v>
      </c>
    </row>
    <row r="2936" spans="9:17" x14ac:dyDescent="0.25">
      <c r="I2936" s="108" t="s">
        <v>64</v>
      </c>
      <c r="J2936" s="109">
        <f>(O2927)</f>
        <v>1.1933777014019518</v>
      </c>
      <c r="K2936" s="109">
        <f t="shared" ref="K2936" si="2559">(P2927)</f>
        <v>4.4250205784151762</v>
      </c>
      <c r="L2936" s="109">
        <f t="shared" ref="L2936" si="2560">(Q2927)</f>
        <v>1.2302414926615393</v>
      </c>
      <c r="M2936" s="107"/>
      <c r="N2936" s="171"/>
      <c r="O2936" s="171"/>
      <c r="P2936" s="171"/>
      <c r="Q2936" s="171"/>
    </row>
    <row r="2937" spans="9:17" x14ac:dyDescent="0.25">
      <c r="I2937" s="108" t="s">
        <v>65</v>
      </c>
      <c r="J2937" s="110">
        <f>(Y2927)</f>
        <v>3991.7101741101765</v>
      </c>
      <c r="K2937" s="110">
        <f>(AD2927)</f>
        <v>34133.475052634705</v>
      </c>
      <c r="L2937" s="110">
        <f>(AA2927)</f>
        <v>1.5684155802223665</v>
      </c>
      <c r="M2937" s="107"/>
      <c r="N2937" s="109">
        <f>(J2936)</f>
        <v>1.1933777014019518</v>
      </c>
      <c r="O2937" s="67">
        <f>(J2937/N2937)</f>
        <v>3344.8841631788578</v>
      </c>
      <c r="P2937" s="67">
        <f t="shared" ref="P2937" si="2561">(K2937/O2937)</f>
        <v>10.204680756476623</v>
      </c>
      <c r="Q2937" s="67">
        <f t="shared" ref="Q2937" si="2562">(L2937/P2937)</f>
        <v>0.15369570275159636</v>
      </c>
    </row>
    <row r="2938" spans="9:17" x14ac:dyDescent="0.25">
      <c r="I2938" s="108" t="s">
        <v>66</v>
      </c>
      <c r="J2938" s="110">
        <f>(Z2927)</f>
        <v>2247.8399082429223</v>
      </c>
      <c r="K2938" s="110">
        <f>(AE2927)</f>
        <v>11996.682039637824</v>
      </c>
      <c r="L2938" s="109">
        <f>(AJ2927)</f>
        <v>2414.1246975736472</v>
      </c>
      <c r="M2938" s="107"/>
      <c r="N2938" s="109">
        <f>(K2936)</f>
        <v>4.4250205784151762</v>
      </c>
      <c r="O2938" s="67">
        <f>(K2937/N2938)</f>
        <v>7713.7438002287508</v>
      </c>
      <c r="P2938" s="68">
        <f>(K2938/N2938)</f>
        <v>2711.101977278136</v>
      </c>
      <c r="Q2938" s="68">
        <f>(K2939/N2938)</f>
        <v>1.0027295716451581</v>
      </c>
    </row>
    <row r="2939" spans="9:17" x14ac:dyDescent="0.25">
      <c r="I2939" s="108" t="s">
        <v>67</v>
      </c>
      <c r="J2939" s="110">
        <f>(AA2927)</f>
        <v>1.5684155802223665</v>
      </c>
      <c r="K2939" s="110">
        <f>(AF2927)</f>
        <v>4.4370989891152588</v>
      </c>
      <c r="L2939" s="109">
        <f>(AK2927)</f>
        <v>1.30735590246825</v>
      </c>
      <c r="M2939" s="107"/>
      <c r="N2939" s="109">
        <f>(L2936)</f>
        <v>1.2302414926615393</v>
      </c>
      <c r="O2939" s="67">
        <f>(L2937/N2939)</f>
        <v>1.2748843130215124</v>
      </c>
      <c r="P2939" s="68">
        <f>(L2938/N2939)</f>
        <v>1962.3177335295866</v>
      </c>
      <c r="Q2939" s="68">
        <f>(L2939/N2939)</f>
        <v>1.0626823353518009</v>
      </c>
    </row>
    <row r="2940" spans="9:17" x14ac:dyDescent="0.25">
      <c r="I2940" s="111"/>
      <c r="J2940" s="111"/>
      <c r="K2940" s="111"/>
      <c r="L2940" s="111"/>
      <c r="M2940" s="107"/>
      <c r="N2940" s="107"/>
      <c r="O2940" s="107"/>
      <c r="P2940" s="107"/>
      <c r="Q2940" s="107"/>
    </row>
    <row r="2944" spans="9:17" x14ac:dyDescent="0.25">
      <c r="I2944" s="114" t="s">
        <v>254</v>
      </c>
    </row>
    <row r="2945" spans="9:32" x14ac:dyDescent="0.25">
      <c r="I2945" s="114" t="s">
        <v>323</v>
      </c>
      <c r="J2945" s="152" t="s">
        <v>47</v>
      </c>
      <c r="K2945" s="153"/>
      <c r="L2945" s="154"/>
      <c r="M2945" s="43"/>
      <c r="N2945" s="43"/>
      <c r="O2945" s="152" t="s">
        <v>72</v>
      </c>
      <c r="P2945" s="153"/>
      <c r="Q2945" s="154"/>
      <c r="R2945" s="43"/>
      <c r="S2945" s="43"/>
      <c r="T2945" s="152" t="s">
        <v>73</v>
      </c>
      <c r="U2945" s="153"/>
      <c r="V2945" s="154"/>
      <c r="W2945" s="43"/>
      <c r="X2945" s="43"/>
      <c r="Y2945" s="152" t="s">
        <v>74</v>
      </c>
      <c r="Z2945" s="153"/>
      <c r="AA2945" s="154"/>
      <c r="AB2945" s="55"/>
      <c r="AC2945" s="43"/>
      <c r="AD2945" s="152" t="s">
        <v>80</v>
      </c>
      <c r="AE2945" s="154"/>
      <c r="AF2945" s="59"/>
    </row>
    <row r="2946" spans="9:32" ht="15.75" thickBot="1" x14ac:dyDescent="0.3">
      <c r="I2946" s="43"/>
      <c r="J2946" s="44" t="s">
        <v>48</v>
      </c>
      <c r="K2946" s="44" t="s">
        <v>49</v>
      </c>
      <c r="L2946" s="44" t="s">
        <v>50</v>
      </c>
      <c r="M2946" s="43"/>
      <c r="N2946" s="43"/>
      <c r="O2946" s="43"/>
      <c r="P2946" s="43"/>
      <c r="Q2946" s="43"/>
      <c r="R2946" s="43"/>
      <c r="S2946" s="43"/>
      <c r="T2946" s="44" t="s">
        <v>38</v>
      </c>
      <c r="U2946" s="44" t="s">
        <v>39</v>
      </c>
      <c r="V2946" s="44" t="s">
        <v>41</v>
      </c>
      <c r="W2946" s="43"/>
      <c r="X2946" s="43"/>
      <c r="Y2946" s="134" t="s">
        <v>75</v>
      </c>
      <c r="Z2946" s="134" t="s">
        <v>76</v>
      </c>
      <c r="AA2946" s="134" t="s">
        <v>77</v>
      </c>
      <c r="AB2946" s="61" t="s">
        <v>55</v>
      </c>
      <c r="AC2946" s="43"/>
      <c r="AD2946" s="134" t="s">
        <v>321</v>
      </c>
      <c r="AE2946" s="148">
        <f>(AE2875)</f>
        <v>94283982.516040474</v>
      </c>
      <c r="AF2946" s="42"/>
    </row>
    <row r="2947" spans="9:32" ht="16.5" thickTop="1" thickBot="1" x14ac:dyDescent="0.3">
      <c r="I2947" s="43"/>
      <c r="J2947" s="100">
        <f>(J2825)</f>
        <v>8000</v>
      </c>
      <c r="K2947" s="100">
        <f t="shared" ref="K2947:L2947" si="2563">(K2825)</f>
        <v>5000</v>
      </c>
      <c r="L2947" s="100">
        <f t="shared" si="2563"/>
        <v>1</v>
      </c>
      <c r="M2947" s="43"/>
      <c r="N2947" s="134" t="s">
        <v>75</v>
      </c>
      <c r="O2947" s="101">
        <f>(O2937)</f>
        <v>3344.8841631788578</v>
      </c>
      <c r="P2947" s="101">
        <f t="shared" ref="P2947:Q2947" si="2564">(P2937)</f>
        <v>10.204680756476623</v>
      </c>
      <c r="Q2947" s="101">
        <f t="shared" si="2564"/>
        <v>0.15369570275159636</v>
      </c>
      <c r="R2947" s="43"/>
      <c r="S2947" s="43"/>
      <c r="T2947" s="62">
        <f>(O2917)</f>
        <v>9.2671326014530844E-3</v>
      </c>
      <c r="U2947" s="62">
        <f t="shared" ref="U2947:U2956" si="2565">(P2917)</f>
        <v>0.70980257413577075</v>
      </c>
      <c r="V2947" s="62">
        <f t="shared" ref="V2947:V2956" si="2566">(Q2917)</f>
        <v>3.7498763871737771E-3</v>
      </c>
      <c r="W2947" s="43"/>
      <c r="X2947" s="43"/>
      <c r="Y2947" s="74">
        <f>((J2947 - O2947)^2 + (K2947 - P2947)^2 + (L2947 - Q2947)^2) * T2947</f>
        <v>431553.32761154143</v>
      </c>
      <c r="Z2947" s="74">
        <f>((J2947 -O2948)^2 + (K2947 - P2948)^2 + (L2947 - Q2948)^2) * U2947</f>
        <v>3776857.2045518961</v>
      </c>
      <c r="AA2947" s="75">
        <f>((J2947 -O2949)^2 + (K2947 - P2949)^2 + (L2947 - Q2949)^2) * V2947</f>
        <v>274517.63953241246</v>
      </c>
      <c r="AB2947" s="76">
        <f>SUM(Y2947:AA2947)</f>
        <v>4482928.1716958499</v>
      </c>
      <c r="AC2947" s="43"/>
      <c r="AD2947" s="134" t="s">
        <v>324</v>
      </c>
      <c r="AE2947" s="147">
        <f>(AB2957)</f>
        <v>94283982.54986769</v>
      </c>
      <c r="AF2947" s="42"/>
    </row>
    <row r="2948" spans="9:32" ht="16.5" thickTop="1" thickBot="1" x14ac:dyDescent="0.3">
      <c r="I2948" s="43"/>
      <c r="J2948" s="100">
        <f t="shared" ref="J2948:L2948" si="2567">(J2826)</f>
        <v>4000</v>
      </c>
      <c r="K2948" s="100">
        <f t="shared" si="2567"/>
        <v>3000</v>
      </c>
      <c r="L2948" s="100">
        <f t="shared" si="2567"/>
        <v>1</v>
      </c>
      <c r="M2948" s="43"/>
      <c r="N2948" s="134" t="s">
        <v>76</v>
      </c>
      <c r="O2948" s="101">
        <f t="shared" ref="O2948:P2948" si="2568">(O2938)</f>
        <v>7713.7438002287508</v>
      </c>
      <c r="P2948" s="101">
        <f t="shared" si="2568"/>
        <v>2711.101977278136</v>
      </c>
      <c r="Q2948" s="101">
        <f>(Q2938)</f>
        <v>1.0027295716451581</v>
      </c>
      <c r="R2948" s="43"/>
      <c r="S2948" s="43"/>
      <c r="T2948" s="62">
        <f t="shared" ref="T2948:T2956" si="2569">(O2918)</f>
        <v>0.20216371737460515</v>
      </c>
      <c r="U2948" s="62">
        <f t="shared" si="2565"/>
        <v>9.215390186320796E-2</v>
      </c>
      <c r="V2948" s="62">
        <f t="shared" si="2566"/>
        <v>6.0912802381657853E-2</v>
      </c>
      <c r="W2948" s="43"/>
      <c r="X2948" s="43"/>
      <c r="Y2948" s="74">
        <f>((J2948-O2947)^2 + (K2948-P2947)^2 + (L2948-Q2947)^2) * T2948</f>
        <v>1893880.5255533503</v>
      </c>
      <c r="Z2948" s="74">
        <f>((J2948 -O2948)^2 + (K2948 - P2948)^2 + (L2948 - Q2948)^2) * U2948</f>
        <v>1278668.1104772142</v>
      </c>
      <c r="AA2948" s="75">
        <f>((J2948 -O2949)^2 + (K2948 - P2949)^2 + (L2948 - Q2949)^2) * V2948</f>
        <v>1039573.6437518316</v>
      </c>
      <c r="AB2948" s="76">
        <f t="shared" ref="AB2948:AB2956" si="2570">SUM(Y2948:AA2948)</f>
        <v>4212122.2797823958</v>
      </c>
      <c r="AC2948" s="43"/>
      <c r="AD2948" s="134" t="s">
        <v>325</v>
      </c>
      <c r="AE2948" s="124">
        <f>(AE2946-AE2947)</f>
        <v>-3.3827215433120728E-2</v>
      </c>
      <c r="AF2948" s="42"/>
    </row>
    <row r="2949" spans="9:32" ht="16.5" thickTop="1" thickBot="1" x14ac:dyDescent="0.3">
      <c r="I2949" s="43"/>
      <c r="J2949" s="100">
        <f t="shared" ref="J2949:L2949" si="2571">(J2827)</f>
        <v>5000</v>
      </c>
      <c r="K2949" s="100">
        <f t="shared" si="2571"/>
        <v>2000</v>
      </c>
      <c r="L2949" s="100">
        <f t="shared" si="2571"/>
        <v>1</v>
      </c>
      <c r="M2949" s="43"/>
      <c r="N2949" s="134" t="s">
        <v>77</v>
      </c>
      <c r="O2949" s="101">
        <f t="shared" ref="O2949:Q2949" si="2572">(O2939)</f>
        <v>1.2748843130215124</v>
      </c>
      <c r="P2949" s="101">
        <f t="shared" si="2572"/>
        <v>1962.3177335295866</v>
      </c>
      <c r="Q2949" s="101">
        <f t="shared" si="2572"/>
        <v>1.0626823353518009</v>
      </c>
      <c r="R2949" s="43"/>
      <c r="S2949" s="43"/>
      <c r="T2949" s="62">
        <f t="shared" si="2569"/>
        <v>0.22266086370954369</v>
      </c>
      <c r="U2949" s="62">
        <f t="shared" si="2565"/>
        <v>0.16131207850702117</v>
      </c>
      <c r="V2949" s="62">
        <f t="shared" si="2566"/>
        <v>1.6000658560022904E-2</v>
      </c>
      <c r="W2949" s="43"/>
      <c r="X2949" s="43"/>
      <c r="Y2949" s="74">
        <f>((J2949 - O2947)^2 + (K2949 - P2947)^2 + (L2949 -Q2947)^2) * T2949</f>
        <v>1491537.116903692</v>
      </c>
      <c r="Z2949" s="74">
        <f>((J2949 -O2948)^2 + (K2949 - P2948)^2 + (L2949 - Q2948)^2) * U2949</f>
        <v>1269537.5812392877</v>
      </c>
      <c r="AA2949" s="75">
        <f>((J2949 -O2949)^2 + (K2949 - P2949)^2 + (L2949 - Q2949)^2) * V2949</f>
        <v>399835.22037025506</v>
      </c>
      <c r="AB2949" s="76">
        <f t="shared" si="2570"/>
        <v>3160909.9185132347</v>
      </c>
      <c r="AC2949" s="43"/>
      <c r="AD2949" s="43"/>
      <c r="AE2949" s="43"/>
      <c r="AF2949" s="43"/>
    </row>
    <row r="2950" spans="9:32" ht="16.5" thickTop="1" thickBot="1" x14ac:dyDescent="0.3">
      <c r="I2950" s="43"/>
      <c r="J2950" s="100">
        <f t="shared" ref="J2950:L2950" si="2573">(J2828)</f>
        <v>2000</v>
      </c>
      <c r="K2950" s="100">
        <f t="shared" si="2573"/>
        <v>1000</v>
      </c>
      <c r="L2950" s="100">
        <f t="shared" si="2573"/>
        <v>1</v>
      </c>
      <c r="M2950" s="43"/>
      <c r="N2950" s="43"/>
      <c r="O2950" s="55"/>
      <c r="P2950" s="55"/>
      <c r="Q2950" s="55"/>
      <c r="R2950" s="43"/>
      <c r="S2950" s="43"/>
      <c r="T2950" s="62">
        <f t="shared" si="2569"/>
        <v>0.36953620241576068</v>
      </c>
      <c r="U2950" s="62">
        <f t="shared" si="2565"/>
        <v>2.2703169724413498E-3</v>
      </c>
      <c r="V2950" s="62">
        <f t="shared" si="2566"/>
        <v>0.11865080566750863</v>
      </c>
      <c r="W2950" s="43"/>
      <c r="X2950" s="43"/>
      <c r="Y2950" s="74">
        <f>((J2950-O2947)^2 + (K2950-P2947)^2 + (L2950-Q2947)^2) * T2950</f>
        <v>1030418.0366478642</v>
      </c>
      <c r="Z2950" s="74">
        <f>((J2950 -O2948)^2 + (K2950 - P2948)^2 + (L2950 - Q2948)^2) * U2950</f>
        <v>80765.931905877427</v>
      </c>
      <c r="AA2950" s="75">
        <f>((J2950 -O2949)^2 + (K2950 - P2949)^2 + (L2950 - Q2949)^2) * V2950</f>
        <v>583875.57348671358</v>
      </c>
      <c r="AB2950" s="76">
        <f t="shared" si="2570"/>
        <v>1695059.5420404552</v>
      </c>
      <c r="AC2950" s="43"/>
      <c r="AD2950" s="43"/>
      <c r="AE2950" s="43"/>
      <c r="AF2950" s="43"/>
    </row>
    <row r="2951" spans="9:32" ht="16.5" thickTop="1" thickBot="1" x14ac:dyDescent="0.3">
      <c r="I2951" s="43"/>
      <c r="J2951" s="100">
        <f t="shared" ref="J2951:L2951" si="2574">(J2829)</f>
        <v>500</v>
      </c>
      <c r="K2951" s="100">
        <f t="shared" si="2574"/>
        <v>2000</v>
      </c>
      <c r="L2951" s="100">
        <f t="shared" si="2574"/>
        <v>1</v>
      </c>
      <c r="M2951" s="43"/>
      <c r="N2951" s="43"/>
      <c r="O2951" s="55"/>
      <c r="P2951" s="55"/>
      <c r="Q2951" s="55"/>
      <c r="R2951" s="43"/>
      <c r="S2951" s="43"/>
      <c r="T2951" s="62">
        <f t="shared" si="2569"/>
        <v>4.0958126664694547E-4</v>
      </c>
      <c r="U2951" s="62">
        <f t="shared" si="2565"/>
        <v>2.1550777216452565E-5</v>
      </c>
      <c r="V2951" s="62">
        <f t="shared" si="2566"/>
        <v>0.95085824274181452</v>
      </c>
      <c r="W2951" s="43"/>
      <c r="X2951" s="43"/>
      <c r="Y2951" s="74">
        <f>((J2951 - O2947)^2 + (K2951 -P2947)^2 + (L2951 - Q2947)^2) * T2951</f>
        <v>4936.5404851563289</v>
      </c>
      <c r="Z2951" s="74">
        <f>((J2951 -O2948)^2 + (K2951 - P2948)^2 + (L2951 - Q2948)^2) * U2951</f>
        <v>1132.3589873658589</v>
      </c>
      <c r="AA2951" s="75">
        <f>((J2951 -O2949)^2 + (K2951 - P2949)^2 + (L2951 - Q2949)^AA3483) * V2951</f>
        <v>237854.99695511928</v>
      </c>
      <c r="AB2951" s="76">
        <f t="shared" si="2570"/>
        <v>243923.89642764148</v>
      </c>
      <c r="AC2951" s="43"/>
      <c r="AD2951" s="152" t="s">
        <v>84</v>
      </c>
      <c r="AE2951" s="153"/>
      <c r="AF2951" s="154"/>
    </row>
    <row r="2952" spans="9:32" ht="16.5" thickTop="1" thickBot="1" x14ac:dyDescent="0.3">
      <c r="I2952" s="43"/>
      <c r="J2952" s="100">
        <f t="shared" ref="J2952:L2952" si="2575">(J2830)</f>
        <v>8000</v>
      </c>
      <c r="K2952" s="100">
        <f t="shared" si="2575"/>
        <v>2000</v>
      </c>
      <c r="L2952" s="100">
        <f t="shared" si="2575"/>
        <v>1</v>
      </c>
      <c r="M2952" s="43"/>
      <c r="N2952" s="43"/>
      <c r="O2952" s="55"/>
      <c r="P2952" s="55"/>
      <c r="Q2952" s="55"/>
      <c r="R2952" s="43"/>
      <c r="S2952" s="43"/>
      <c r="T2952" s="62">
        <f t="shared" si="2569"/>
        <v>4.9345413345109864E-4</v>
      </c>
      <c r="U2952" s="62">
        <f t="shared" si="2565"/>
        <v>0.93874357322732427</v>
      </c>
      <c r="V2952" s="62">
        <f t="shared" si="2566"/>
        <v>7.918099372079235E-5</v>
      </c>
      <c r="W2952" s="43"/>
      <c r="X2952" s="43"/>
      <c r="Y2952" s="74">
        <f>((J2952-O2947)^2 + (K2952-P2947)^2 + (L2952-Q2947)^2) * T2952</f>
        <v>12646.928227528988</v>
      </c>
      <c r="Z2952" s="74">
        <f>((J2952 -O2948)^2 + (K2952 - P2948)^2 + (L2952 - Q2948)^2) * U2952</f>
        <v>551613.82874395663</v>
      </c>
      <c r="AA2952" s="75">
        <f>((J2952 -O2949)^2 + (K2952 - P2949)^2 + (L2952 - Q2949)^2) * V2952</f>
        <v>5066.0810147344346</v>
      </c>
      <c r="AB2952" s="76">
        <f t="shared" si="2570"/>
        <v>569326.83798622014</v>
      </c>
      <c r="AC2952" s="43"/>
      <c r="AD2952" s="152" t="s">
        <v>85</v>
      </c>
      <c r="AE2952" s="153"/>
      <c r="AF2952" s="154"/>
    </row>
    <row r="2953" spans="9:32" ht="16.5" thickTop="1" thickBot="1" x14ac:dyDescent="0.3">
      <c r="I2953" s="43"/>
      <c r="J2953" s="100">
        <f t="shared" ref="J2953:L2953" si="2576">(J2831)</f>
        <v>3000</v>
      </c>
      <c r="K2953" s="100">
        <f t="shared" si="2576"/>
        <v>2000</v>
      </c>
      <c r="L2953" s="100">
        <f t="shared" si="2576"/>
        <v>2</v>
      </c>
      <c r="M2953" s="43"/>
      <c r="N2953" s="43"/>
      <c r="O2953" s="55"/>
      <c r="P2953" s="55"/>
      <c r="Q2953" s="55"/>
      <c r="R2953" s="43"/>
      <c r="S2953" s="43"/>
      <c r="T2953" s="62">
        <f t="shared" si="2569"/>
        <v>0.37503787882041473</v>
      </c>
      <c r="U2953" s="62">
        <f t="shared" si="2565"/>
        <v>1.2078410700082257E-2</v>
      </c>
      <c r="V2953" s="62">
        <f t="shared" si="2566"/>
        <v>7.7114409806710693E-2</v>
      </c>
      <c r="W2953" s="43"/>
      <c r="X2953" s="43"/>
      <c r="Y2953" s="74">
        <f>((J2953 - O2947)^2 + (K2953 - P2947)^2 + (L2953 - Q2947)^2) * T2953</f>
        <v>1529492.1939402507</v>
      </c>
      <c r="Z2953" s="74">
        <f>((J2953 -O2948)^2 + (K2953 - P2948)^2 + (L2953 - Q2948)^2) * U2953</f>
        <v>274482.4584641222</v>
      </c>
      <c r="AA2953" s="75">
        <f>((J2953 -O2949)^2 + (K2953 - P2949)^2 + (L2953 - Q2949)^2) * V2953</f>
        <v>693549.50849197397</v>
      </c>
      <c r="AB2953" s="76">
        <f t="shared" si="2570"/>
        <v>2497524.1608963469</v>
      </c>
      <c r="AC2953" s="43"/>
      <c r="AD2953" s="43"/>
      <c r="AE2953" s="43"/>
      <c r="AF2953" s="43"/>
    </row>
    <row r="2954" spans="9:32" ht="16.5" thickTop="1" thickBot="1" x14ac:dyDescent="0.3">
      <c r="I2954" s="43"/>
      <c r="J2954" s="100">
        <f t="shared" ref="J2954:L2954" si="2577">(J2832)</f>
        <v>7000</v>
      </c>
      <c r="K2954" s="100">
        <f t="shared" si="2577"/>
        <v>3000</v>
      </c>
      <c r="L2954" s="100">
        <f t="shared" si="2577"/>
        <v>1</v>
      </c>
      <c r="M2954" s="43"/>
      <c r="N2954" s="43"/>
      <c r="O2954" s="55"/>
      <c r="P2954" s="55"/>
      <c r="Q2954" s="55"/>
      <c r="R2954" s="43"/>
      <c r="S2954" s="43"/>
      <c r="T2954" s="62">
        <f t="shared" si="2569"/>
        <v>6.5559267581550196E-4</v>
      </c>
      <c r="U2954" s="62">
        <f t="shared" si="2565"/>
        <v>0.92734957550939423</v>
      </c>
      <c r="V2954" s="62">
        <f t="shared" si="2566"/>
        <v>1.3008637489806278E-4</v>
      </c>
      <c r="W2954" s="43"/>
      <c r="X2954" s="43"/>
      <c r="Y2954" s="74">
        <f>((J2954-O2947)^2 + (K2954-P2947)^2 + (L2954-Q2947)^2) * T2954</f>
        <v>14618.896227777548</v>
      </c>
      <c r="Z2954" s="74">
        <f>((J2954 -O2948)^2 + (K2954 - P2948)^2 + (L2954 - Q2948)^2) * U2954</f>
        <v>549818.40409272851</v>
      </c>
      <c r="AA2954" s="75">
        <f>((J2954 -O2949)^2 + (K2954 - P2949)^2 + (L2954 - Q2949)^2) * V2954</f>
        <v>6511.9857411971097</v>
      </c>
      <c r="AB2954" s="76">
        <f t="shared" si="2570"/>
        <v>570949.28606170323</v>
      </c>
      <c r="AC2954" s="43"/>
      <c r="AD2954" s="43"/>
      <c r="AE2954" s="43"/>
      <c r="AF2954" s="43"/>
    </row>
    <row r="2955" spans="9:32" ht="16.5" thickTop="1" thickBot="1" x14ac:dyDescent="0.3">
      <c r="I2955" s="43"/>
      <c r="J2955" s="100">
        <f t="shared" ref="J2955:L2955" si="2578">(J2833)</f>
        <v>7000</v>
      </c>
      <c r="K2955" s="100">
        <f t="shared" si="2578"/>
        <v>2000</v>
      </c>
      <c r="L2955" s="100">
        <f t="shared" si="2578"/>
        <v>1</v>
      </c>
      <c r="M2955" s="43"/>
      <c r="N2955" s="43"/>
      <c r="O2955" s="55"/>
      <c r="P2955" s="55"/>
      <c r="Q2955" s="55"/>
      <c r="R2955" s="43"/>
      <c r="S2955" s="43"/>
      <c r="T2955" s="62">
        <f t="shared" si="2569"/>
        <v>2.9488241715331623E-3</v>
      </c>
      <c r="U2955" s="62">
        <f t="shared" si="2565"/>
        <v>0.85839658782822315</v>
      </c>
      <c r="V2955" s="62">
        <f t="shared" si="2566"/>
        <v>3.6863918148597727E-4</v>
      </c>
      <c r="W2955" s="43"/>
      <c r="X2955" s="43"/>
      <c r="Y2955" s="74">
        <f>((J2955 - O2947)^2 + (K2955 - P2947)^2 + (L2955 - Q2947)^2) * T2955</f>
        <v>51071.151473529186</v>
      </c>
      <c r="Z2955" s="74">
        <f>((J2955 -O2948)^2 + (K2955 - P2948)^2 + (L2955 - Q2948)^2) * U2955</f>
        <v>871355.14397886151</v>
      </c>
      <c r="AA2955" s="75">
        <f>((J2955 -O2949)^2 + (K2955 - P2949)^2 + (L2955 - Q2949)^2) * V2955</f>
        <v>18057.26433147438</v>
      </c>
      <c r="AB2955" s="76">
        <f t="shared" si="2570"/>
        <v>940483.55978386512</v>
      </c>
      <c r="AC2955" s="43"/>
      <c r="AD2955" s="155" t="s">
        <v>86</v>
      </c>
      <c r="AE2955" s="155"/>
      <c r="AF2955" s="43"/>
    </row>
    <row r="2956" spans="9:32" ht="16.5" thickTop="1" thickBot="1" x14ac:dyDescent="0.3">
      <c r="I2956" s="43"/>
      <c r="J2956" s="100">
        <f t="shared" ref="J2956:L2956" si="2579">(J2834)</f>
        <v>10000</v>
      </c>
      <c r="K2956" s="100">
        <f t="shared" si="2579"/>
        <v>2000</v>
      </c>
      <c r="L2956" s="100">
        <f t="shared" si="2579"/>
        <v>1</v>
      </c>
      <c r="M2956" s="43"/>
      <c r="N2956" s="43"/>
      <c r="O2956" s="55"/>
      <c r="P2956" s="55"/>
      <c r="Q2956" s="55"/>
      <c r="R2956" s="43"/>
      <c r="S2956" s="43"/>
      <c r="T2956" s="62">
        <f t="shared" si="2569"/>
        <v>1.0204454232727447E-2</v>
      </c>
      <c r="U2956" s="62">
        <f t="shared" si="2565"/>
        <v>0.72289200889449456</v>
      </c>
      <c r="V2956" s="62">
        <f t="shared" si="2566"/>
        <v>2.3767905665461474E-3</v>
      </c>
      <c r="W2956" s="43"/>
      <c r="X2956" s="43"/>
      <c r="Y2956" s="74">
        <f>((J2956-O2947)^2 + (K2956-P2947)^2 + (L2956-Q2947)^2) * T2956</f>
        <v>492363.41596228036</v>
      </c>
      <c r="Z2956" s="74">
        <f t="shared" ref="Z2956" si="2580">((J2956 -O2957)^2 + (K2956 - P2957)^2 + (L2956 - Q2957)^2) * U2956</f>
        <v>75180769.647919446</v>
      </c>
      <c r="AA2956" s="75">
        <f>((J2956 -O2949)^2 + (K2956 - P2949)^2 + (L2956 - Q2949)^2) * V2956</f>
        <v>237621.83279823561</v>
      </c>
      <c r="AB2956" s="76">
        <f t="shared" si="2570"/>
        <v>75910754.896679968</v>
      </c>
      <c r="AC2956" s="43"/>
      <c r="AD2956" s="155"/>
      <c r="AE2956" s="155"/>
      <c r="AF2956" s="43"/>
    </row>
    <row r="2957" spans="9:32" ht="16.5" thickTop="1" thickBot="1" x14ac:dyDescent="0.3">
      <c r="I2957" s="43"/>
      <c r="J2957" s="43"/>
      <c r="K2957" s="43"/>
      <c r="L2957" s="43"/>
      <c r="M2957" s="43"/>
      <c r="N2957" s="43"/>
      <c r="O2957" s="43"/>
      <c r="P2957" s="43"/>
      <c r="Q2957" s="43"/>
      <c r="R2957" s="43"/>
      <c r="S2957" s="43"/>
      <c r="T2957" s="43"/>
      <c r="U2957" s="43"/>
      <c r="V2957" s="43"/>
      <c r="W2957" s="43"/>
      <c r="X2957" s="43"/>
      <c r="Y2957" s="43"/>
      <c r="Z2957" s="43"/>
      <c r="AA2957" s="72" t="s">
        <v>55</v>
      </c>
      <c r="AB2957" s="73">
        <f>SUM(AB2947:AB2956)</f>
        <v>94283982.54986769</v>
      </c>
      <c r="AC2957" s="43"/>
      <c r="AD2957" s="155"/>
      <c r="AE2957" s="155"/>
      <c r="AF2957" s="43"/>
    </row>
    <row r="2958" spans="9:32" ht="15.75" thickTop="1" x14ac:dyDescent="0.25">
      <c r="I2958" s="43"/>
      <c r="J2958" s="43"/>
      <c r="K2958" s="43"/>
      <c r="L2958" s="43"/>
      <c r="M2958" s="156" t="s">
        <v>78</v>
      </c>
      <c r="N2958" s="157"/>
      <c r="O2958" s="157"/>
      <c r="P2958" s="157"/>
      <c r="Q2958" s="157"/>
      <c r="R2958" s="157"/>
      <c r="S2958" s="157"/>
      <c r="T2958" s="158"/>
      <c r="U2958" s="43"/>
      <c r="V2958" s="43"/>
      <c r="W2958" s="43"/>
      <c r="X2958" s="43"/>
      <c r="Y2958" s="43"/>
      <c r="Z2958" s="43"/>
      <c r="AA2958" s="43"/>
      <c r="AB2958" s="43"/>
      <c r="AC2958" s="43"/>
      <c r="AD2958" s="162" t="s">
        <v>87</v>
      </c>
      <c r="AE2958" s="162"/>
      <c r="AF2958" s="43"/>
    </row>
    <row r="2959" spans="9:32" ht="15.75" thickBot="1" x14ac:dyDescent="0.3">
      <c r="I2959" s="43"/>
      <c r="J2959" s="43"/>
      <c r="K2959" s="43"/>
      <c r="L2959" s="43"/>
      <c r="M2959" s="159"/>
      <c r="N2959" s="160"/>
      <c r="O2959" s="160"/>
      <c r="P2959" s="160"/>
      <c r="Q2959" s="160"/>
      <c r="R2959" s="160"/>
      <c r="S2959" s="160"/>
      <c r="T2959" s="161"/>
      <c r="U2959" s="43"/>
      <c r="V2959" s="43"/>
      <c r="W2959" s="43"/>
      <c r="X2959" s="43"/>
      <c r="Y2959" s="43"/>
      <c r="Z2959" s="43"/>
      <c r="AA2959" s="43"/>
      <c r="AB2959" s="43"/>
      <c r="AC2959" s="43"/>
      <c r="AD2959" s="155" t="s">
        <v>88</v>
      </c>
      <c r="AE2959" s="155"/>
      <c r="AF2959" s="43"/>
    </row>
    <row r="2960" spans="9:32" ht="15.75" thickTop="1" x14ac:dyDescent="0.25"/>
    <row r="2963" spans="9:27" x14ac:dyDescent="0.25">
      <c r="I2963" s="83" t="s">
        <v>251</v>
      </c>
      <c r="J2963" s="83"/>
      <c r="K2963" s="78"/>
      <c r="L2963" s="78"/>
      <c r="M2963" s="78"/>
      <c r="N2963" s="78"/>
      <c r="O2963" s="78"/>
      <c r="P2963" s="78"/>
      <c r="Q2963" s="78"/>
      <c r="R2963" s="78"/>
      <c r="S2963" s="78"/>
      <c r="T2963" s="78"/>
      <c r="U2963" s="78"/>
      <c r="V2963" s="78"/>
      <c r="W2963" s="78"/>
      <c r="X2963" s="78"/>
      <c r="Y2963" s="78"/>
      <c r="Z2963" s="78"/>
      <c r="AA2963" s="78"/>
    </row>
    <row r="2964" spans="9:27" x14ac:dyDescent="0.25">
      <c r="I2964" s="83" t="s">
        <v>79</v>
      </c>
      <c r="J2964" s="83"/>
      <c r="K2964" s="78"/>
      <c r="L2964" s="78"/>
      <c r="M2964" s="78"/>
      <c r="N2964" s="78"/>
      <c r="O2964" s="78"/>
      <c r="P2964" s="78"/>
      <c r="Q2964" s="78"/>
      <c r="R2964" s="78"/>
      <c r="S2964" s="78"/>
      <c r="T2964" s="78"/>
      <c r="U2964" s="78"/>
      <c r="V2964" s="78"/>
      <c r="W2964" s="78"/>
      <c r="X2964" s="78"/>
      <c r="Y2964" s="78"/>
      <c r="Z2964" s="78"/>
      <c r="AA2964" s="78"/>
    </row>
    <row r="2965" spans="9:27" x14ac:dyDescent="0.25">
      <c r="I2965" s="115" t="s">
        <v>328</v>
      </c>
      <c r="J2965" s="78"/>
      <c r="K2965" s="78"/>
      <c r="L2965" s="78"/>
      <c r="M2965" s="78"/>
      <c r="N2965" s="78"/>
      <c r="O2965" s="78"/>
      <c r="P2965" s="78"/>
      <c r="Q2965" s="78"/>
      <c r="R2965" s="78"/>
      <c r="S2965" s="78"/>
      <c r="T2965" s="78"/>
      <c r="U2965" s="78"/>
      <c r="V2965" s="78"/>
      <c r="W2965" s="78"/>
      <c r="X2965" s="78"/>
      <c r="Y2965" s="78"/>
      <c r="Z2965" s="78"/>
      <c r="AA2965" s="78"/>
    </row>
    <row r="2966" spans="9:27" x14ac:dyDescent="0.25">
      <c r="I2966" s="78"/>
      <c r="J2966" s="78"/>
      <c r="K2966" s="78"/>
      <c r="L2966" s="78"/>
      <c r="M2966" s="78"/>
      <c r="N2966" s="78"/>
      <c r="O2966" s="78"/>
      <c r="P2966" s="78"/>
      <c r="Q2966" s="78"/>
      <c r="R2966" s="78"/>
      <c r="S2966" s="78"/>
      <c r="T2966" s="78"/>
      <c r="U2966" s="78"/>
      <c r="V2966" s="78"/>
      <c r="W2966" s="78"/>
      <c r="X2966" s="78"/>
      <c r="Y2966" s="78"/>
      <c r="Z2966" s="78"/>
      <c r="AA2966" s="78"/>
    </row>
    <row r="2967" spans="9:27" x14ac:dyDescent="0.25">
      <c r="I2967" s="78"/>
      <c r="J2967" s="172" t="s">
        <v>47</v>
      </c>
      <c r="K2967" s="173"/>
      <c r="L2967" s="174"/>
      <c r="M2967" s="78"/>
      <c r="N2967" s="78"/>
      <c r="O2967" s="172" t="s">
        <v>72</v>
      </c>
      <c r="P2967" s="173"/>
      <c r="Q2967" s="174"/>
      <c r="R2967" s="78"/>
      <c r="S2967" s="78"/>
      <c r="T2967" s="172" t="s">
        <v>90</v>
      </c>
      <c r="U2967" s="173"/>
      <c r="V2967" s="174"/>
      <c r="W2967" s="88"/>
      <c r="X2967" s="78"/>
      <c r="Y2967" s="172" t="s">
        <v>92</v>
      </c>
      <c r="Z2967" s="173"/>
      <c r="AA2967" s="174"/>
    </row>
    <row r="2968" spans="9:27" x14ac:dyDescent="0.25">
      <c r="I2968" s="78"/>
      <c r="J2968" s="89" t="s">
        <v>48</v>
      </c>
      <c r="K2968" s="89" t="s">
        <v>49</v>
      </c>
      <c r="L2968" s="89" t="s">
        <v>50</v>
      </c>
      <c r="M2968" s="78"/>
      <c r="N2968" s="78"/>
      <c r="O2968" s="79"/>
      <c r="P2968" s="79"/>
      <c r="Q2968" s="79"/>
      <c r="R2968" s="78"/>
      <c r="S2968" s="78"/>
      <c r="T2968" s="136" t="s">
        <v>75</v>
      </c>
      <c r="U2968" s="136" t="s">
        <v>76</v>
      </c>
      <c r="V2968" s="136" t="s">
        <v>77</v>
      </c>
      <c r="W2968" s="136" t="s">
        <v>91</v>
      </c>
      <c r="X2968" s="78"/>
      <c r="Y2968" s="136" t="s">
        <v>93</v>
      </c>
      <c r="Z2968" s="136" t="s">
        <v>94</v>
      </c>
      <c r="AA2968" s="136" t="s">
        <v>95</v>
      </c>
    </row>
    <row r="2969" spans="9:27" x14ac:dyDescent="0.25">
      <c r="I2969" s="78"/>
      <c r="J2969" s="79">
        <f>(J2897)</f>
        <v>8000</v>
      </c>
      <c r="K2969" s="79">
        <f t="shared" ref="K2969:L2969" si="2581">(K2897)</f>
        <v>5000</v>
      </c>
      <c r="L2969" s="79">
        <f t="shared" si="2581"/>
        <v>1</v>
      </c>
      <c r="M2969" s="78"/>
      <c r="N2969" s="78"/>
      <c r="O2969" s="116">
        <f>(O2947)</f>
        <v>3344.8841631788578</v>
      </c>
      <c r="P2969" s="116">
        <f t="shared" ref="P2969:Q2969" si="2582">(P2947)</f>
        <v>10.204680756476623</v>
      </c>
      <c r="Q2969" s="116">
        <f t="shared" si="2582"/>
        <v>0.15369570275159636</v>
      </c>
      <c r="R2969" s="78"/>
      <c r="S2969" s="78"/>
      <c r="T2969" s="117">
        <f>((J2969-O2969)^2 + (K2969-P2969)^2 + (L2969-Q2969)^2) ^ (-1/(2-1))</f>
        <v>2.1473899072317673E-8</v>
      </c>
      <c r="U2969" s="117">
        <f>((J2969-O2970)^2 + (K2969-P2970)^2 + (L2969-Q2970)^2) ^ (-1/(2-1))</f>
        <v>1.8793471282957465E-7</v>
      </c>
      <c r="V2969" s="117">
        <f>((J2969-O2971)^2 + (K2969-P2971)^2 + (L2969-Q2971)^2) ^ (-1/(2-1))</f>
        <v>1.3659874074252439E-8</v>
      </c>
      <c r="W2969" s="117">
        <f>SUM(T2969:V2969)</f>
        <v>2.2306848597614476E-7</v>
      </c>
      <c r="X2969" s="78"/>
      <c r="Y2969" s="122">
        <f>(T2969/W2969)</f>
        <v>9.6265947107446279E-2</v>
      </c>
      <c r="Z2969" s="122">
        <f>(U2969/W2969)</f>
        <v>0.84249781858326978</v>
      </c>
      <c r="AA2969" s="123">
        <f>(V2969/W2969)</f>
        <v>6.1236234309284029E-2</v>
      </c>
    </row>
    <row r="2970" spans="9:27" x14ac:dyDescent="0.25">
      <c r="I2970" s="78"/>
      <c r="J2970" s="79">
        <f t="shared" ref="J2970:L2970" si="2583">(J2898)</f>
        <v>4000</v>
      </c>
      <c r="K2970" s="79">
        <f t="shared" si="2583"/>
        <v>3000</v>
      </c>
      <c r="L2970" s="79">
        <f t="shared" si="2583"/>
        <v>1</v>
      </c>
      <c r="M2970" s="78"/>
      <c r="N2970" s="78"/>
      <c r="O2970" s="116">
        <f t="shared" ref="O2970:Q2970" si="2584">(O2948)</f>
        <v>7713.7438002287508</v>
      </c>
      <c r="P2970" s="116">
        <f t="shared" si="2584"/>
        <v>2711.101977278136</v>
      </c>
      <c r="Q2970" s="116">
        <f t="shared" si="2584"/>
        <v>1.0027295716451581</v>
      </c>
      <c r="R2970" s="78"/>
      <c r="S2970" s="78"/>
      <c r="T2970" s="117">
        <f>((J2970-O2969)^2 + (K2970-P2969)^2 + (L2970-Q2969)^2) ^ (-1/(2-1))</f>
        <v>1.0674576069973439E-7</v>
      </c>
      <c r="U2970" s="117">
        <f>((J2970-O2970)^2 + (K2970-P2970)^2 + (L2970-Q2970)^2) ^ (-1/(2-1))</f>
        <v>7.2070227690917402E-8</v>
      </c>
      <c r="V2970" s="117">
        <f>((J2970-O2971)^2 + (K2970-P2971)^2 + (L2970-Q2971)^2) ^ (-1/(2-1))</f>
        <v>5.8594023374643228E-8</v>
      </c>
      <c r="W2970" s="117">
        <f t="shared" ref="W2970:W2978" si="2585">SUM(T2970:V2970)</f>
        <v>2.3741001176529503E-7</v>
      </c>
      <c r="X2970" s="78"/>
      <c r="Y2970" s="122">
        <f t="shared" ref="Y2970:Y2978" si="2586">(T2970/W2970)</f>
        <v>0.44962619691567135</v>
      </c>
      <c r="Z2970" s="122">
        <f t="shared" ref="Z2970:Z2978" si="2587">(U2970/W2970)</f>
        <v>0.30356861176590338</v>
      </c>
      <c r="AA2970" s="123">
        <f t="shared" ref="AA2970:AA2978" si="2588">(V2970/W2970)</f>
        <v>0.24680519131842524</v>
      </c>
    </row>
    <row r="2971" spans="9:27" x14ac:dyDescent="0.25">
      <c r="I2971" s="78"/>
      <c r="J2971" s="79">
        <f t="shared" ref="J2971:L2971" si="2589">(J2899)</f>
        <v>5000</v>
      </c>
      <c r="K2971" s="79">
        <f t="shared" si="2589"/>
        <v>2000</v>
      </c>
      <c r="L2971" s="79">
        <f t="shared" si="2589"/>
        <v>1</v>
      </c>
      <c r="M2971" s="78"/>
      <c r="N2971" s="78"/>
      <c r="O2971" s="116">
        <f t="shared" ref="O2971:Q2971" si="2590">(O2949)</f>
        <v>1.2748843130215124</v>
      </c>
      <c r="P2971" s="116">
        <f t="shared" si="2590"/>
        <v>1962.3177335295866</v>
      </c>
      <c r="Q2971" s="116">
        <f t="shared" si="2590"/>
        <v>1.0626823353518009</v>
      </c>
      <c r="R2971" s="78"/>
      <c r="S2971" s="78"/>
      <c r="T2971" s="117">
        <f>((J2971-O2969)^2 + (K2971-P2969)^2 + (L2971-Q2969)^2) ^ (-1/(2-1))</f>
        <v>1.4928281783008474E-7</v>
      </c>
      <c r="U2971" s="117">
        <f>((J2971-O2970)^2 + (K2971-P2970)^2 + (L2971-Q2970)^2) ^ (-1/(2-1))</f>
        <v>1.2706364970271519E-7</v>
      </c>
      <c r="V2971" s="117">
        <f>((J2971-O2971)^2 + (K2971-P2971)^2 + (L2971-Q2971)^2) ^ (-1/(2-1))</f>
        <v>4.0018131832423336E-8</v>
      </c>
      <c r="W2971" s="117">
        <f t="shared" si="2585"/>
        <v>3.1636459936522326E-7</v>
      </c>
      <c r="X2971" s="78"/>
      <c r="Y2971" s="122">
        <f t="shared" si="2586"/>
        <v>0.47186953954271921</v>
      </c>
      <c r="Z2971" s="122">
        <f t="shared" si="2587"/>
        <v>0.40163675062780368</v>
      </c>
      <c r="AA2971" s="123">
        <f t="shared" si="2588"/>
        <v>0.12649370982947714</v>
      </c>
    </row>
    <row r="2972" spans="9:27" x14ac:dyDescent="0.25">
      <c r="I2972" s="78"/>
      <c r="J2972" s="79">
        <f t="shared" ref="J2972:L2972" si="2591">(J2900)</f>
        <v>2000</v>
      </c>
      <c r="K2972" s="79">
        <f t="shared" si="2591"/>
        <v>1000</v>
      </c>
      <c r="L2972" s="79">
        <f t="shared" si="2591"/>
        <v>1</v>
      </c>
      <c r="M2972" s="78"/>
      <c r="N2972" s="78"/>
      <c r="O2972" s="81"/>
      <c r="P2972" s="81"/>
      <c r="Q2972" s="81"/>
      <c r="R2972" s="78"/>
      <c r="S2972" s="78"/>
      <c r="T2972" s="117">
        <f>((J2972-O2969)^2 + (K2972-P2969)^2 + (L2972-Q2969)^2) ^ (-1/(2-1))</f>
        <v>3.5862745921832721E-7</v>
      </c>
      <c r="U2972" s="117">
        <f>((J2972-O2970)^2 + (K2972-P2970)^2 + (L2972-Q2970)^2) ^ (-1/(2-1))</f>
        <v>2.8109834417401632E-8</v>
      </c>
      <c r="V2972" s="117">
        <f>((J2972-O2971)^2 + (K2972-P2971)^2 + (L2972-Q2971)^2) ^ (-1/(2-1))</f>
        <v>2.0321248405540396E-7</v>
      </c>
      <c r="W2972" s="117">
        <f t="shared" si="2585"/>
        <v>5.8994977769113282E-7</v>
      </c>
      <c r="X2972" s="78"/>
      <c r="Y2972" s="122">
        <f t="shared" si="2586"/>
        <v>0.60789489678574982</v>
      </c>
      <c r="Z2972" s="122">
        <f t="shared" si="2587"/>
        <v>4.7647843054393839E-2</v>
      </c>
      <c r="AA2972" s="123">
        <f t="shared" si="2588"/>
        <v>0.34445726015985634</v>
      </c>
    </row>
    <row r="2973" spans="9:27" x14ac:dyDescent="0.25">
      <c r="I2973" s="78"/>
      <c r="J2973" s="79">
        <f t="shared" ref="J2973:L2973" si="2592">(J2901)</f>
        <v>500</v>
      </c>
      <c r="K2973" s="79">
        <f t="shared" si="2592"/>
        <v>2000</v>
      </c>
      <c r="L2973" s="79">
        <f t="shared" si="2592"/>
        <v>1</v>
      </c>
      <c r="M2973" s="78"/>
      <c r="N2973" s="78"/>
      <c r="O2973" s="78"/>
      <c r="P2973" s="78"/>
      <c r="Q2973" s="78"/>
      <c r="R2973" s="78"/>
      <c r="S2973" s="78"/>
      <c r="T2973" s="117">
        <f>((J2973-O2969)^2 + (K2973-P2969)^2 + (L2973-Q2969)^2) ^ (-1/(2-1))</f>
        <v>8.2969291526832262E-8</v>
      </c>
      <c r="U2973" s="117">
        <f>((J2973-O2970)^2 + (K2973-P2970)^2 + (L2973-Q2970)^2) ^ (-1/(2-1))</f>
        <v>1.9031753584245302E-8</v>
      </c>
      <c r="V2973" s="117">
        <f>((J2973-O2971)^2 + (K2973-P2971)^2 + (L2973-Q2971)^2) ^ (-1/(2-1))</f>
        <v>3.9976542060559507E-6</v>
      </c>
      <c r="W2973" s="117">
        <f t="shared" si="2585"/>
        <v>4.0996552511670284E-6</v>
      </c>
      <c r="X2973" s="78"/>
      <c r="Y2973" s="122">
        <f t="shared" si="2586"/>
        <v>2.0238114291003813E-2</v>
      </c>
      <c r="Z2973" s="122">
        <f t="shared" si="2587"/>
        <v>4.6422814647225832E-3</v>
      </c>
      <c r="AA2973" s="123">
        <f t="shared" si="2588"/>
        <v>0.97511960424427357</v>
      </c>
    </row>
    <row r="2974" spans="9:27" x14ac:dyDescent="0.25">
      <c r="I2974" s="78"/>
      <c r="J2974" s="79">
        <f t="shared" ref="J2974:L2974" si="2593">(J2902)</f>
        <v>8000</v>
      </c>
      <c r="K2974" s="79">
        <f t="shared" si="2593"/>
        <v>2000</v>
      </c>
      <c r="L2974" s="79">
        <f t="shared" si="2593"/>
        <v>1</v>
      </c>
      <c r="M2974" s="78"/>
      <c r="N2974" s="78"/>
      <c r="O2974" s="78"/>
      <c r="P2974" s="78"/>
      <c r="Q2974" s="78"/>
      <c r="R2974" s="78"/>
      <c r="S2974" s="78"/>
      <c r="T2974" s="117">
        <f>((J2974-O2969)^2 + (K2974-P2969)^2 + (L2974-Q2969)^2) ^ (-1/(2-1))</f>
        <v>3.9017706479663632E-8</v>
      </c>
      <c r="U2974" s="117">
        <f>((J2974-O2970)^2 + (K2974-P2970)^2 + (L2974-Q2970)^2) ^ (-1/(2-1))</f>
        <v>1.7018129791359205E-6</v>
      </c>
      <c r="V2974" s="117">
        <f>((J2974-O2971)^2 + (K2974-P2971)^2 + (L2974-Q2971)^2) ^ (-1/(2-1))</f>
        <v>1.5629634324934505E-8</v>
      </c>
      <c r="W2974" s="117">
        <f t="shared" si="2585"/>
        <v>1.7564603199405187E-6</v>
      </c>
      <c r="X2974" s="78"/>
      <c r="Y2974" s="122">
        <f t="shared" si="2586"/>
        <v>2.2213827455541346E-2</v>
      </c>
      <c r="Z2974" s="122">
        <f t="shared" si="2587"/>
        <v>0.96888780225536275</v>
      </c>
      <c r="AA2974" s="123">
        <f t="shared" si="2588"/>
        <v>8.8983702890958524E-3</v>
      </c>
    </row>
    <row r="2975" spans="9:27" x14ac:dyDescent="0.25">
      <c r="I2975" s="78"/>
      <c r="J2975" s="79">
        <f t="shared" ref="J2975:L2975" si="2594">(J2903)</f>
        <v>3000</v>
      </c>
      <c r="K2975" s="79">
        <f t="shared" si="2594"/>
        <v>2000</v>
      </c>
      <c r="L2975" s="79">
        <f t="shared" si="2594"/>
        <v>2</v>
      </c>
      <c r="M2975" s="78"/>
      <c r="N2975" s="78"/>
      <c r="O2975" s="78"/>
      <c r="P2975" s="78"/>
      <c r="Q2975" s="78"/>
      <c r="R2975" s="78"/>
      <c r="S2975" s="78"/>
      <c r="T2975" s="117">
        <f>((J2975-O2969)^2 + (K2975-P2969)^2 + (L2975-Q2969)^2) ^ (-1/(2-1))</f>
        <v>2.4520417973121444E-7</v>
      </c>
      <c r="U2975" s="117">
        <f>((J2975-O2970)^2 + (K2975-P2970)^2 + (L2975-Q2970)^2) ^ (-1/(2-1))</f>
        <v>4.400430820850082E-8</v>
      </c>
      <c r="V2975" s="117">
        <f>((J2975-O2971)^2 + (K2975-P2971)^2 + (L2975-Q2971)^2) ^ (-1/(2-1))</f>
        <v>1.1118803901164194E-7</v>
      </c>
      <c r="W2975" s="117">
        <f t="shared" si="2585"/>
        <v>4.0039652695135724E-7</v>
      </c>
      <c r="X2975" s="78"/>
      <c r="Y2975" s="122">
        <f t="shared" si="2586"/>
        <v>0.61240336323147837</v>
      </c>
      <c r="Z2975" s="122">
        <f t="shared" si="2587"/>
        <v>0.10990182293426023</v>
      </c>
      <c r="AA2975" s="123">
        <f t="shared" si="2588"/>
        <v>0.27769481383426131</v>
      </c>
    </row>
    <row r="2976" spans="9:27" x14ac:dyDescent="0.25">
      <c r="I2976" s="78"/>
      <c r="J2976" s="79">
        <f t="shared" ref="J2976:L2976" si="2595">(J2904)</f>
        <v>7000</v>
      </c>
      <c r="K2976" s="79">
        <f t="shared" si="2595"/>
        <v>3000</v>
      </c>
      <c r="L2976" s="79">
        <f t="shared" si="2595"/>
        <v>1</v>
      </c>
      <c r="M2976" s="78"/>
      <c r="N2976" s="78"/>
      <c r="O2976" s="78"/>
      <c r="P2976" s="78"/>
      <c r="Q2976" s="78"/>
      <c r="R2976" s="78"/>
      <c r="S2976" s="78"/>
      <c r="T2976" s="117">
        <f>((J2976-O2969)^2 + (K2976-P2969)^2 + (L2976-Q2969)^2) ^ (-1/(2-1))</f>
        <v>4.4845566012692674E-8</v>
      </c>
      <c r="U2976" s="117">
        <f>((J2976-O2970)^2 + (K2976-P2970)^2 + (L2976-Q2970)^2) ^ (-1/(2-1))</f>
        <v>1.6866470249202388E-6</v>
      </c>
      <c r="V2976" s="117">
        <f>((J2976-O2971)^2 + (K2976-P2971)^2 + (L2976-Q2971)^2) ^ (-1/(2-1))</f>
        <v>1.9976452662525145E-8</v>
      </c>
      <c r="W2976" s="117">
        <f t="shared" si="2585"/>
        <v>1.7514690435954567E-6</v>
      </c>
      <c r="X2976" s="78"/>
      <c r="Y2976" s="122">
        <f t="shared" si="2586"/>
        <v>2.5604543897979861E-2</v>
      </c>
      <c r="Z2976" s="122">
        <f t="shared" si="2587"/>
        <v>0.96298991471630602</v>
      </c>
      <c r="AA2976" s="123">
        <f t="shared" si="2588"/>
        <v>1.1405541385714141E-2</v>
      </c>
    </row>
    <row r="2977" spans="9:37" x14ac:dyDescent="0.25">
      <c r="I2977" s="78"/>
      <c r="J2977" s="79">
        <f t="shared" ref="J2977:L2977" si="2596">(J2905)</f>
        <v>7000</v>
      </c>
      <c r="K2977" s="79">
        <f t="shared" si="2596"/>
        <v>2000</v>
      </c>
      <c r="L2977" s="79">
        <f t="shared" si="2596"/>
        <v>1</v>
      </c>
      <c r="M2977" s="78"/>
      <c r="N2977" s="78"/>
      <c r="O2977" s="78"/>
      <c r="P2977" s="78"/>
      <c r="Q2977" s="78"/>
      <c r="R2977" s="78"/>
      <c r="S2977" s="78"/>
      <c r="T2977" s="117">
        <f>((J2977-O2969)^2 + (K2977-P2969)^2 + (L2977-Q2969)^2) ^ (-1/(2-1))</f>
        <v>5.7739527824462204E-8</v>
      </c>
      <c r="U2977" s="117">
        <f>((J2977-O2970)^2 + (K2977-P2970)^2 + (L2977-Q2970)^2) ^ (-1/(2-1))</f>
        <v>9.8512827262203809E-7</v>
      </c>
      <c r="V2977" s="117">
        <f>((J2977-O2971)^2 + (K2977-P2971)^2 + (L2977-Q2971)^2) ^ (-1/(2-1))</f>
        <v>2.0415007208119979E-8</v>
      </c>
      <c r="W2977" s="117">
        <f t="shared" si="2585"/>
        <v>1.0632828076546204E-6</v>
      </c>
      <c r="X2977" s="78"/>
      <c r="Y2977" s="122">
        <f t="shared" si="2586"/>
        <v>5.4303076668589738E-2</v>
      </c>
      <c r="Z2977" s="122">
        <f t="shared" si="2587"/>
        <v>0.92649694467930421</v>
      </c>
      <c r="AA2977" s="123">
        <f t="shared" si="2588"/>
        <v>1.9199978652105942E-2</v>
      </c>
    </row>
    <row r="2978" spans="9:37" x14ac:dyDescent="0.25">
      <c r="I2978" s="78"/>
      <c r="J2978" s="79">
        <f t="shared" ref="J2978:L2978" si="2597">(J2906)</f>
        <v>10000</v>
      </c>
      <c r="K2978" s="79">
        <f t="shared" si="2597"/>
        <v>2000</v>
      </c>
      <c r="L2978" s="79">
        <f t="shared" si="2597"/>
        <v>1</v>
      </c>
      <c r="M2978" s="78"/>
      <c r="N2978" s="78"/>
      <c r="O2978" s="78"/>
      <c r="P2978" s="78"/>
      <c r="Q2978" s="78"/>
      <c r="R2978" s="78"/>
      <c r="S2978" s="78"/>
      <c r="T2978" s="117">
        <f>((J2978-O2969)^2 + (K2978-P2969)^2 + (L2978-Q2969)^2) ^ (-1/(2-1))</f>
        <v>2.0725451773836102E-8</v>
      </c>
      <c r="U2978" s="117">
        <f>((J2978-O2970)^2 + (K2978-P2970)^2 + (L2978-Q2970)^2) ^ (-1/(2-1))</f>
        <v>1.7443989951075417E-7</v>
      </c>
      <c r="V2978" s="117">
        <f>((J2978-O2971)^2 + (K2978-P2971)^2 + (L2978-Q2971)^2) ^ (-1/(2-1))</f>
        <v>1.0002408190177866E-8</v>
      </c>
      <c r="W2978" s="117">
        <f t="shared" si="2585"/>
        <v>2.0516775947476813E-7</v>
      </c>
      <c r="X2978" s="78"/>
      <c r="Y2978" s="122">
        <f t="shared" si="2586"/>
        <v>0.10101709852899647</v>
      </c>
      <c r="Z2978" s="122">
        <f t="shared" si="2587"/>
        <v>0.85023056233261185</v>
      </c>
      <c r="AA2978" s="123">
        <f t="shared" si="2588"/>
        <v>4.8752339138391665E-2</v>
      </c>
    </row>
    <row r="2979" spans="9:37" x14ac:dyDescent="0.25">
      <c r="I2979" s="78"/>
      <c r="J2979" s="78"/>
      <c r="K2979" s="78"/>
      <c r="L2979" s="78"/>
      <c r="M2979" s="78"/>
      <c r="N2979" s="78"/>
      <c r="O2979" s="78"/>
      <c r="P2979" s="78"/>
      <c r="Q2979" s="78"/>
      <c r="R2979" s="78"/>
      <c r="S2979" s="78"/>
      <c r="T2979" s="78"/>
      <c r="U2979" s="78"/>
      <c r="V2979" s="78"/>
      <c r="W2979" s="78"/>
      <c r="X2979" s="78"/>
      <c r="Y2979" s="78"/>
      <c r="Z2979" s="78"/>
      <c r="AA2979" s="78"/>
    </row>
    <row r="2980" spans="9:37" x14ac:dyDescent="0.25">
      <c r="I2980" s="78"/>
      <c r="J2980" s="78"/>
      <c r="K2980" s="78"/>
      <c r="L2980" s="78"/>
      <c r="M2980" s="78"/>
      <c r="N2980" s="175" t="s">
        <v>109</v>
      </c>
      <c r="O2980" s="176"/>
      <c r="P2980" s="176"/>
      <c r="Q2980" s="176"/>
      <c r="R2980" s="176"/>
      <c r="S2980" s="177"/>
      <c r="T2980" s="78"/>
      <c r="U2980" s="78"/>
      <c r="V2980" s="78"/>
      <c r="W2980" s="78"/>
      <c r="X2980" s="78"/>
      <c r="Y2980" s="78"/>
      <c r="Z2980" s="78"/>
      <c r="AA2980" s="78"/>
    </row>
    <row r="2981" spans="9:37" x14ac:dyDescent="0.25">
      <c r="I2981" s="78"/>
      <c r="J2981" s="78"/>
      <c r="K2981" s="78"/>
      <c r="L2981" s="78"/>
      <c r="M2981" s="78"/>
      <c r="N2981" s="178"/>
      <c r="O2981" s="179"/>
      <c r="P2981" s="179"/>
      <c r="Q2981" s="179"/>
      <c r="R2981" s="179"/>
      <c r="S2981" s="180"/>
      <c r="T2981" s="78"/>
      <c r="U2981" s="78"/>
      <c r="V2981" s="78"/>
      <c r="W2981" s="78"/>
      <c r="X2981" s="78"/>
      <c r="Y2981" s="78"/>
      <c r="Z2981" s="78"/>
      <c r="AA2981" s="78"/>
    </row>
    <row r="2985" spans="9:37" x14ac:dyDescent="0.25">
      <c r="I2985" s="118" t="s">
        <v>252</v>
      </c>
      <c r="J2985" s="90"/>
      <c r="K2985" s="90"/>
      <c r="L2985" s="90"/>
      <c r="M2985" s="90"/>
      <c r="N2985" s="90"/>
      <c r="O2985" s="90"/>
      <c r="P2985" s="90"/>
      <c r="Q2985" s="90"/>
      <c r="R2985" s="90"/>
      <c r="S2985" s="90"/>
      <c r="T2985" s="90"/>
      <c r="U2985" s="90"/>
      <c r="V2985" s="90"/>
      <c r="W2985" s="90"/>
      <c r="X2985" s="90"/>
      <c r="Y2985" s="90"/>
      <c r="Z2985" s="90"/>
      <c r="AA2985" s="90"/>
      <c r="AB2985" s="90"/>
      <c r="AC2985" s="90"/>
      <c r="AD2985" s="90"/>
      <c r="AE2985" s="90"/>
      <c r="AF2985" s="90"/>
      <c r="AG2985" s="90"/>
      <c r="AH2985" s="90"/>
      <c r="AI2985" s="90"/>
      <c r="AJ2985" s="90"/>
      <c r="AK2985" s="90"/>
    </row>
    <row r="2986" spans="9:37" x14ac:dyDescent="0.25">
      <c r="I2986" s="118" t="s">
        <v>328</v>
      </c>
      <c r="J2986" s="90"/>
      <c r="K2986" s="90"/>
      <c r="L2986" s="90"/>
      <c r="M2986" s="90"/>
      <c r="N2986" s="90"/>
      <c r="O2986" s="90"/>
      <c r="P2986" s="90"/>
      <c r="Q2986" s="90"/>
      <c r="R2986" s="90"/>
      <c r="S2986" s="90"/>
      <c r="T2986" s="90"/>
      <c r="U2986" s="90"/>
      <c r="V2986" s="90"/>
      <c r="W2986" s="90"/>
      <c r="X2986" s="90"/>
      <c r="Y2986" s="90"/>
      <c r="Z2986" s="90"/>
      <c r="AA2986" s="90"/>
      <c r="AB2986" s="90"/>
      <c r="AC2986" s="90"/>
      <c r="AD2986" s="90"/>
      <c r="AE2986" s="90"/>
      <c r="AF2986" s="90"/>
      <c r="AG2986" s="90"/>
      <c r="AH2986" s="90"/>
      <c r="AI2986" s="90"/>
      <c r="AJ2986" s="90"/>
      <c r="AK2986" s="90"/>
    </row>
    <row r="2987" spans="9:37" x14ac:dyDescent="0.25">
      <c r="I2987" s="90"/>
      <c r="J2987" s="181" t="s">
        <v>92</v>
      </c>
      <c r="K2987" s="182"/>
      <c r="L2987" s="183"/>
      <c r="M2987" s="90"/>
      <c r="N2987" s="91"/>
      <c r="O2987" s="163" t="s">
        <v>97</v>
      </c>
      <c r="P2987" s="164"/>
      <c r="Q2987" s="165"/>
      <c r="R2987" s="90"/>
      <c r="S2987" s="90"/>
      <c r="T2987" s="163" t="s">
        <v>47</v>
      </c>
      <c r="U2987" s="164"/>
      <c r="V2987" s="165"/>
      <c r="W2987" s="90"/>
      <c r="X2987" s="91"/>
      <c r="Y2987" s="163" t="s">
        <v>98</v>
      </c>
      <c r="Z2987" s="164"/>
      <c r="AA2987" s="165"/>
      <c r="AB2987" s="90"/>
      <c r="AC2987" s="91"/>
      <c r="AD2987" s="163" t="s">
        <v>98</v>
      </c>
      <c r="AE2987" s="164"/>
      <c r="AF2987" s="165"/>
      <c r="AG2987" s="90"/>
      <c r="AH2987" s="135"/>
      <c r="AI2987" s="163" t="s">
        <v>98</v>
      </c>
      <c r="AJ2987" s="164"/>
      <c r="AK2987" s="165"/>
    </row>
    <row r="2988" spans="9:37" x14ac:dyDescent="0.25">
      <c r="I2988" s="90"/>
      <c r="J2988" s="135" t="s">
        <v>257</v>
      </c>
      <c r="K2988" s="135" t="s">
        <v>258</v>
      </c>
      <c r="L2988" s="135" t="s">
        <v>259</v>
      </c>
      <c r="M2988" s="90"/>
      <c r="N2988" s="91"/>
      <c r="O2988" s="133" t="s">
        <v>38</v>
      </c>
      <c r="P2988" s="133" t="s">
        <v>39</v>
      </c>
      <c r="Q2988" s="133" t="s">
        <v>41</v>
      </c>
      <c r="R2988" s="90"/>
      <c r="S2988" s="90"/>
      <c r="T2988" s="106" t="s">
        <v>48</v>
      </c>
      <c r="U2988" s="106" t="s">
        <v>49</v>
      </c>
      <c r="V2988" s="106" t="s">
        <v>50</v>
      </c>
      <c r="W2988" s="90"/>
      <c r="X2988" s="133" t="s">
        <v>38</v>
      </c>
      <c r="Y2988" s="133" t="s">
        <v>99</v>
      </c>
      <c r="Z2988" s="133" t="s">
        <v>102</v>
      </c>
      <c r="AA2988" s="133" t="s">
        <v>103</v>
      </c>
      <c r="AB2988" s="90"/>
      <c r="AC2988" s="106" t="s">
        <v>39</v>
      </c>
      <c r="AD2988" s="106" t="s">
        <v>104</v>
      </c>
      <c r="AE2988" s="106" t="s">
        <v>100</v>
      </c>
      <c r="AF2988" s="106" t="s">
        <v>105</v>
      </c>
      <c r="AG2988" s="90"/>
      <c r="AH2988" s="106" t="s">
        <v>41</v>
      </c>
      <c r="AI2988" s="106" t="s">
        <v>106</v>
      </c>
      <c r="AJ2988" s="106" t="s">
        <v>107</v>
      </c>
      <c r="AK2988" s="106" t="s">
        <v>101</v>
      </c>
    </row>
    <row r="2989" spans="9:37" x14ac:dyDescent="0.25">
      <c r="I2989" s="90"/>
      <c r="J2989" s="94">
        <f>(Y2969)</f>
        <v>9.6265947107446279E-2</v>
      </c>
      <c r="K2989" s="94">
        <f t="shared" ref="K2989:K2998" si="2598">(Z2969)</f>
        <v>0.84249781858326978</v>
      </c>
      <c r="L2989" s="94">
        <f>(AA2969)</f>
        <v>6.1236234309284029E-2</v>
      </c>
      <c r="M2989" s="98"/>
      <c r="N2989" s="91"/>
      <c r="O2989" s="95">
        <f>(J2989^2)</f>
        <v>9.2671325724936453E-3</v>
      </c>
      <c r="P2989" s="95">
        <f t="shared" ref="P2989:P2998" si="2599">(K2989^2)</f>
        <v>0.7098025743175681</v>
      </c>
      <c r="Q2989" s="95">
        <f t="shared" ref="Q2989:Q2998" si="2600">(L2989^2)</f>
        <v>3.7498763923815345E-3</v>
      </c>
      <c r="R2989" s="90"/>
      <c r="S2989" s="90"/>
      <c r="T2989" s="93">
        <f>(J2969)</f>
        <v>8000</v>
      </c>
      <c r="U2989" s="93">
        <f t="shared" ref="U2989:U2998" si="2601">(K2969)</f>
        <v>5000</v>
      </c>
      <c r="V2989" s="93">
        <f t="shared" ref="V2989:V2998" si="2602">(L2969)</f>
        <v>1</v>
      </c>
      <c r="W2989" s="90"/>
      <c r="X2989" s="95">
        <f>(O2989)</f>
        <v>9.2671325724936453E-3</v>
      </c>
      <c r="Y2989" s="96">
        <f>(X2989*T2989)</f>
        <v>74.137060579949164</v>
      </c>
      <c r="Z2989" s="96">
        <f>(X2989*U2989)</f>
        <v>46.335662862468226</v>
      </c>
      <c r="AA2989" s="96">
        <f>(X2989*V2989)</f>
        <v>9.2671325724936453E-3</v>
      </c>
      <c r="AB2989" s="90"/>
      <c r="AC2989" s="94">
        <f>(P2989)</f>
        <v>0.7098025743175681</v>
      </c>
      <c r="AD2989" s="97">
        <f>(AC2989*T2989)</f>
        <v>5678.4205945405447</v>
      </c>
      <c r="AE2989" s="97">
        <f>(AC2989*U2989)</f>
        <v>3549.0128715878404</v>
      </c>
      <c r="AF2989" s="97">
        <f>(AC2989*V2989)</f>
        <v>0.7098025743175681</v>
      </c>
      <c r="AG2989" s="90"/>
      <c r="AH2989" s="95">
        <f>(Q2989)</f>
        <v>3.7498763923815345E-3</v>
      </c>
      <c r="AI2989" s="95">
        <f>(AH2989*T2989)</f>
        <v>29.999011139052275</v>
      </c>
      <c r="AJ2989" s="95">
        <f>(AH2989*U2989)</f>
        <v>18.749381961907673</v>
      </c>
      <c r="AK2989" s="95">
        <f>(V2989*AH2989)</f>
        <v>3.7498763923815345E-3</v>
      </c>
    </row>
    <row r="2990" spans="9:37" x14ac:dyDescent="0.25">
      <c r="I2990" s="90"/>
      <c r="J2990" s="94">
        <f t="shared" ref="J2990:J2998" si="2603">(Y2970)</f>
        <v>0.44962619691567135</v>
      </c>
      <c r="K2990" s="94">
        <f t="shared" si="2598"/>
        <v>0.30356861176590338</v>
      </c>
      <c r="L2990" s="94">
        <f t="shared" ref="L2990:L2998" si="2604">(AA2970)</f>
        <v>0.24680519131842524</v>
      </c>
      <c r="M2990" s="98"/>
      <c r="N2990" s="91"/>
      <c r="O2990" s="95">
        <f t="shared" ref="O2990:O2998" si="2605">(J2990^2)</f>
        <v>0.20216371695285007</v>
      </c>
      <c r="P2990" s="95">
        <f t="shared" si="2599"/>
        <v>9.2153902049477779E-2</v>
      </c>
      <c r="Q2990" s="95">
        <f t="shared" si="2600"/>
        <v>6.0912802461724487E-2</v>
      </c>
      <c r="R2990" s="90"/>
      <c r="S2990" s="90"/>
      <c r="T2990" s="93">
        <f t="shared" ref="T2990:T2998" si="2606">(J2970)</f>
        <v>4000</v>
      </c>
      <c r="U2990" s="93">
        <f t="shared" si="2601"/>
        <v>3000</v>
      </c>
      <c r="V2990" s="93">
        <f t="shared" si="2602"/>
        <v>1</v>
      </c>
      <c r="W2990" s="90"/>
      <c r="X2990" s="95">
        <f t="shared" ref="X2990:X2998" si="2607">(O2990)</f>
        <v>0.20216371695285007</v>
      </c>
      <c r="Y2990" s="96">
        <f t="shared" ref="Y2990:Y2998" si="2608">(X2990*T2990)</f>
        <v>808.65486781140032</v>
      </c>
      <c r="Z2990" s="96">
        <f t="shared" ref="Z2990:Z2998" si="2609">(X2990*U2990)</f>
        <v>606.49115085855021</v>
      </c>
      <c r="AA2990" s="96">
        <f t="shared" ref="AA2990:AA2998" si="2610">(X2990*V2990)</f>
        <v>0.20216371695285007</v>
      </c>
      <c r="AB2990" s="90"/>
      <c r="AC2990" s="94">
        <f t="shared" ref="AC2990:AC2998" si="2611">(P2990)</f>
        <v>9.2153902049477779E-2</v>
      </c>
      <c r="AD2990" s="97">
        <f t="shared" ref="AD2990:AD2998" si="2612">(AC2990*T2990)</f>
        <v>368.61560819791111</v>
      </c>
      <c r="AE2990" s="97">
        <f t="shared" ref="AE2990:AE2998" si="2613">(AC2990*U2990)</f>
        <v>276.46170614843334</v>
      </c>
      <c r="AF2990" s="97">
        <f t="shared" ref="AF2990:AF2998" si="2614">(AC2990*V2990)</f>
        <v>9.2153902049477779E-2</v>
      </c>
      <c r="AG2990" s="90"/>
      <c r="AH2990" s="95">
        <f t="shared" ref="AH2990:AH2998" si="2615">(Q2990)</f>
        <v>6.0912802461724487E-2</v>
      </c>
      <c r="AI2990" s="95">
        <f t="shared" ref="AI2990:AI2998" si="2616">(AH2990*T2990)</f>
        <v>243.65120984689796</v>
      </c>
      <c r="AJ2990" s="95">
        <f t="shared" ref="AJ2990:AJ2997" si="2617">(AH2990*U2990)</f>
        <v>182.73840738517347</v>
      </c>
      <c r="AK2990" s="95">
        <f t="shared" ref="AK2990:AK2998" si="2618">(V2990*AH2990)</f>
        <v>6.0912802461724487E-2</v>
      </c>
    </row>
    <row r="2991" spans="9:37" x14ac:dyDescent="0.25">
      <c r="I2991" s="90"/>
      <c r="J2991" s="94">
        <f t="shared" si="2603"/>
        <v>0.47186953954271921</v>
      </c>
      <c r="K2991" s="94">
        <f t="shared" si="2598"/>
        <v>0.40163675062780368</v>
      </c>
      <c r="L2991" s="94">
        <f t="shared" si="2604"/>
        <v>0.12649370982947714</v>
      </c>
      <c r="M2991" s="98"/>
      <c r="N2991" s="91"/>
      <c r="O2991" s="95">
        <f t="shared" si="2605"/>
        <v>0.22266086234825785</v>
      </c>
      <c r="P2991" s="95">
        <f t="shared" si="2599"/>
        <v>0.16131207945486056</v>
      </c>
      <c r="Q2991" s="95">
        <f t="shared" si="2600"/>
        <v>1.6000658626423959E-2</v>
      </c>
      <c r="R2991" s="90"/>
      <c r="S2991" s="90"/>
      <c r="T2991" s="93">
        <f t="shared" si="2606"/>
        <v>5000</v>
      </c>
      <c r="U2991" s="93">
        <f t="shared" si="2601"/>
        <v>2000</v>
      </c>
      <c r="V2991" s="93">
        <f t="shared" si="2602"/>
        <v>1</v>
      </c>
      <c r="W2991" s="90"/>
      <c r="X2991" s="95">
        <f t="shared" si="2607"/>
        <v>0.22266086234825785</v>
      </c>
      <c r="Y2991" s="96">
        <f t="shared" si="2608"/>
        <v>1113.3043117412892</v>
      </c>
      <c r="Z2991" s="96">
        <f t="shared" si="2609"/>
        <v>445.32172469651573</v>
      </c>
      <c r="AA2991" s="96">
        <f t="shared" si="2610"/>
        <v>0.22266086234825785</v>
      </c>
      <c r="AB2991" s="90"/>
      <c r="AC2991" s="94">
        <f t="shared" si="2611"/>
        <v>0.16131207945486056</v>
      </c>
      <c r="AD2991" s="97">
        <f t="shared" si="2612"/>
        <v>806.56039727430277</v>
      </c>
      <c r="AE2991" s="97">
        <f t="shared" si="2613"/>
        <v>322.62415890972113</v>
      </c>
      <c r="AF2991" s="97">
        <f t="shared" si="2614"/>
        <v>0.16131207945486056</v>
      </c>
      <c r="AG2991" s="90"/>
      <c r="AH2991" s="95">
        <f t="shared" si="2615"/>
        <v>1.6000658626423959E-2</v>
      </c>
      <c r="AI2991" s="95">
        <f t="shared" si="2616"/>
        <v>80.003293132119794</v>
      </c>
      <c r="AJ2991" s="95">
        <f t="shared" si="2617"/>
        <v>32.001317252847919</v>
      </c>
      <c r="AK2991" s="95">
        <f t="shared" si="2618"/>
        <v>1.6000658626423959E-2</v>
      </c>
    </row>
    <row r="2992" spans="9:37" x14ac:dyDescent="0.25">
      <c r="I2992" s="90"/>
      <c r="J2992" s="94">
        <f t="shared" si="2603"/>
        <v>0.60789489678574982</v>
      </c>
      <c r="K2992" s="94">
        <f t="shared" si="2598"/>
        <v>4.7647843054393839E-2</v>
      </c>
      <c r="L2992" s="94">
        <f t="shared" si="2604"/>
        <v>0.34445726015985634</v>
      </c>
      <c r="M2992" s="98"/>
      <c r="N2992" s="91"/>
      <c r="O2992" s="95">
        <f t="shared" si="2605"/>
        <v>0.36953620553815741</v>
      </c>
      <c r="P2992" s="95">
        <f t="shared" si="2599"/>
        <v>2.270316947736147E-3</v>
      </c>
      <c r="Q2992" s="95">
        <f t="shared" si="2600"/>
        <v>0.11865080407683495</v>
      </c>
      <c r="R2992" s="90"/>
      <c r="S2992" s="90"/>
      <c r="T2992" s="93">
        <f t="shared" si="2606"/>
        <v>2000</v>
      </c>
      <c r="U2992" s="93">
        <f t="shared" si="2601"/>
        <v>1000</v>
      </c>
      <c r="V2992" s="93">
        <f t="shared" si="2602"/>
        <v>1</v>
      </c>
      <c r="W2992" s="90"/>
      <c r="X2992" s="95">
        <f t="shared" si="2607"/>
        <v>0.36953620553815741</v>
      </c>
      <c r="Y2992" s="96">
        <f t="shared" si="2608"/>
        <v>739.07241107631478</v>
      </c>
      <c r="Z2992" s="96">
        <f t="shared" si="2609"/>
        <v>369.53620553815739</v>
      </c>
      <c r="AA2992" s="96">
        <f t="shared" si="2610"/>
        <v>0.36953620553815741</v>
      </c>
      <c r="AB2992" s="90"/>
      <c r="AC2992" s="94">
        <f t="shared" si="2611"/>
        <v>2.270316947736147E-3</v>
      </c>
      <c r="AD2992" s="97">
        <f t="shared" si="2612"/>
        <v>4.5406338954722942</v>
      </c>
      <c r="AE2992" s="97">
        <f t="shared" si="2613"/>
        <v>2.2703169477361471</v>
      </c>
      <c r="AF2992" s="97">
        <f t="shared" si="2614"/>
        <v>2.270316947736147E-3</v>
      </c>
      <c r="AG2992" s="90"/>
      <c r="AH2992" s="95">
        <f t="shared" si="2615"/>
        <v>0.11865080407683495</v>
      </c>
      <c r="AI2992" s="95">
        <f t="shared" si="2616"/>
        <v>237.30160815366992</v>
      </c>
      <c r="AJ2992" s="95">
        <f t="shared" si="2617"/>
        <v>118.65080407683496</v>
      </c>
      <c r="AK2992" s="95">
        <f t="shared" si="2618"/>
        <v>0.11865080407683495</v>
      </c>
    </row>
    <row r="2993" spans="9:37" x14ac:dyDescent="0.25">
      <c r="I2993" s="90"/>
      <c r="J2993" s="94">
        <f t="shared" si="2603"/>
        <v>2.0238114291003813E-2</v>
      </c>
      <c r="K2993" s="94">
        <f t="shared" si="2598"/>
        <v>4.6422814647225832E-3</v>
      </c>
      <c r="L2993" s="94">
        <f t="shared" si="2604"/>
        <v>0.97511960424427357</v>
      </c>
      <c r="M2993" s="98"/>
      <c r="N2993" s="91"/>
      <c r="O2993" s="95">
        <f t="shared" si="2605"/>
        <v>4.0958127005573278E-4</v>
      </c>
      <c r="P2993" s="95">
        <f t="shared" si="2599"/>
        <v>2.1550777197706852E-5</v>
      </c>
      <c r="Q2993" s="95">
        <f t="shared" si="2600"/>
        <v>0.95085824258150875</v>
      </c>
      <c r="R2993" s="90"/>
      <c r="S2993" s="90"/>
      <c r="T2993" s="93">
        <f t="shared" si="2606"/>
        <v>500</v>
      </c>
      <c r="U2993" s="93">
        <f t="shared" si="2601"/>
        <v>2000</v>
      </c>
      <c r="V2993" s="93">
        <f t="shared" si="2602"/>
        <v>1</v>
      </c>
      <c r="W2993" s="90"/>
      <c r="X2993" s="95">
        <f t="shared" si="2607"/>
        <v>4.0958127005573278E-4</v>
      </c>
      <c r="Y2993" s="96">
        <f t="shared" si="2608"/>
        <v>0.20479063502786637</v>
      </c>
      <c r="Z2993" s="96">
        <f t="shared" si="2609"/>
        <v>0.8191625401114655</v>
      </c>
      <c r="AA2993" s="96">
        <f t="shared" si="2610"/>
        <v>4.0958127005573278E-4</v>
      </c>
      <c r="AB2993" s="90"/>
      <c r="AC2993" s="94">
        <f t="shared" si="2611"/>
        <v>2.1550777197706852E-5</v>
      </c>
      <c r="AD2993" s="97">
        <f t="shared" si="2612"/>
        <v>1.0775388598853426E-2</v>
      </c>
      <c r="AE2993" s="97">
        <f t="shared" si="2613"/>
        <v>4.3101554395413702E-2</v>
      </c>
      <c r="AF2993" s="97">
        <f t="shared" si="2614"/>
        <v>2.1550777197706852E-5</v>
      </c>
      <c r="AG2993" s="90"/>
      <c r="AH2993" s="95">
        <f t="shared" si="2615"/>
        <v>0.95085824258150875</v>
      </c>
      <c r="AI2993" s="95">
        <f t="shared" si="2616"/>
        <v>475.42912129075438</v>
      </c>
      <c r="AJ2993" s="95">
        <f t="shared" si="2617"/>
        <v>1901.7164851630175</v>
      </c>
      <c r="AK2993" s="95">
        <f t="shared" si="2618"/>
        <v>0.95085824258150875</v>
      </c>
    </row>
    <row r="2994" spans="9:37" x14ac:dyDescent="0.25">
      <c r="I2994" s="90"/>
      <c r="J2994" s="94">
        <f t="shared" si="2603"/>
        <v>2.2213827455541346E-2</v>
      </c>
      <c r="K2994" s="94">
        <f t="shared" si="2598"/>
        <v>0.96888780225536275</v>
      </c>
      <c r="L2994" s="94">
        <f t="shared" si="2604"/>
        <v>8.8983702890958524E-3</v>
      </c>
      <c r="M2994" s="98"/>
      <c r="N2994" s="91"/>
      <c r="O2994" s="95">
        <f t="shared" si="2605"/>
        <v>4.9345413022456252E-4</v>
      </c>
      <c r="P2994" s="95">
        <f t="shared" si="2599"/>
        <v>0.93874357335922687</v>
      </c>
      <c r="Q2994" s="95">
        <f t="shared" si="2600"/>
        <v>7.9180993801863798E-5</v>
      </c>
      <c r="R2994" s="90"/>
      <c r="S2994" s="90"/>
      <c r="T2994" s="93">
        <f t="shared" si="2606"/>
        <v>8000</v>
      </c>
      <c r="U2994" s="93">
        <f t="shared" si="2601"/>
        <v>2000</v>
      </c>
      <c r="V2994" s="93">
        <f t="shared" si="2602"/>
        <v>1</v>
      </c>
      <c r="W2994" s="90"/>
      <c r="X2994" s="95">
        <f t="shared" si="2607"/>
        <v>4.9345413022456252E-4</v>
      </c>
      <c r="Y2994" s="96">
        <f t="shared" si="2608"/>
        <v>3.9476330417965002</v>
      </c>
      <c r="Z2994" s="96">
        <f t="shared" si="2609"/>
        <v>0.98690826044912505</v>
      </c>
      <c r="AA2994" s="96">
        <f t="shared" si="2610"/>
        <v>4.9345413022456252E-4</v>
      </c>
      <c r="AB2994" s="90"/>
      <c r="AC2994" s="94">
        <f t="shared" si="2611"/>
        <v>0.93874357335922687</v>
      </c>
      <c r="AD2994" s="97">
        <f t="shared" si="2612"/>
        <v>7509.9485868738147</v>
      </c>
      <c r="AE2994" s="97">
        <f t="shared" si="2613"/>
        <v>1877.4871467184537</v>
      </c>
      <c r="AF2994" s="97">
        <f t="shared" si="2614"/>
        <v>0.93874357335922687</v>
      </c>
      <c r="AG2994" s="90"/>
      <c r="AH2994" s="95">
        <f t="shared" si="2615"/>
        <v>7.9180993801863798E-5</v>
      </c>
      <c r="AI2994" s="95">
        <f t="shared" si="2616"/>
        <v>0.63344795041491042</v>
      </c>
      <c r="AJ2994" s="95">
        <f t="shared" si="2617"/>
        <v>0.15836198760372761</v>
      </c>
      <c r="AK2994" s="95">
        <f t="shared" si="2618"/>
        <v>7.9180993801863798E-5</v>
      </c>
    </row>
    <row r="2995" spans="9:37" x14ac:dyDescent="0.25">
      <c r="I2995" s="90"/>
      <c r="J2995" s="94">
        <f t="shared" si="2603"/>
        <v>0.61240336323147837</v>
      </c>
      <c r="K2995" s="94">
        <f t="shared" si="2598"/>
        <v>0.10990182293426023</v>
      </c>
      <c r="L2995" s="94">
        <f t="shared" si="2604"/>
        <v>0.27769481383426131</v>
      </c>
      <c r="M2995" s="98"/>
      <c r="N2995" s="91"/>
      <c r="O2995" s="95">
        <f t="shared" si="2605"/>
        <v>0.37503787929722604</v>
      </c>
      <c r="P2995" s="95">
        <f t="shared" si="2599"/>
        <v>1.207841068427349E-2</v>
      </c>
      <c r="Q2995" s="95">
        <f t="shared" si="2600"/>
        <v>7.7114409630445052E-2</v>
      </c>
      <c r="R2995" s="90"/>
      <c r="S2995" s="90"/>
      <c r="T2995" s="93">
        <f t="shared" si="2606"/>
        <v>3000</v>
      </c>
      <c r="U2995" s="93">
        <f t="shared" si="2601"/>
        <v>2000</v>
      </c>
      <c r="V2995" s="93">
        <f t="shared" si="2602"/>
        <v>2</v>
      </c>
      <c r="W2995" s="90"/>
      <c r="X2995" s="95">
        <f t="shared" si="2607"/>
        <v>0.37503787929722604</v>
      </c>
      <c r="Y2995" s="96">
        <f t="shared" si="2608"/>
        <v>1125.1136378916781</v>
      </c>
      <c r="Z2995" s="96">
        <f t="shared" si="2609"/>
        <v>750.07575859445205</v>
      </c>
      <c r="AA2995" s="96">
        <f t="shared" si="2610"/>
        <v>0.75007575859445208</v>
      </c>
      <c r="AB2995" s="90"/>
      <c r="AC2995" s="94">
        <f t="shared" si="2611"/>
        <v>1.207841068427349E-2</v>
      </c>
      <c r="AD2995" s="97">
        <f t="shared" si="2612"/>
        <v>36.235232052820471</v>
      </c>
      <c r="AE2995" s="97">
        <f t="shared" si="2613"/>
        <v>24.156821368546979</v>
      </c>
      <c r="AF2995" s="97">
        <f t="shared" si="2614"/>
        <v>2.415682136854698E-2</v>
      </c>
      <c r="AG2995" s="90"/>
      <c r="AH2995" s="95">
        <f t="shared" si="2615"/>
        <v>7.7114409630445052E-2</v>
      </c>
      <c r="AI2995" s="95">
        <f t="shared" si="2616"/>
        <v>231.34322889133514</v>
      </c>
      <c r="AJ2995" s="95">
        <f t="shared" si="2617"/>
        <v>154.22881926089011</v>
      </c>
      <c r="AK2995" s="95">
        <f t="shared" si="2618"/>
        <v>0.1542288192608901</v>
      </c>
    </row>
    <row r="2996" spans="9:37" x14ac:dyDescent="0.25">
      <c r="I2996" s="90"/>
      <c r="J2996" s="94">
        <f t="shared" si="2603"/>
        <v>2.5604543897979861E-2</v>
      </c>
      <c r="K2996" s="94">
        <f t="shared" si="2598"/>
        <v>0.96298991471630602</v>
      </c>
      <c r="L2996" s="94">
        <f t="shared" si="2604"/>
        <v>1.1405541385714141E-2</v>
      </c>
      <c r="M2996" s="98"/>
      <c r="N2996" s="91"/>
      <c r="O2996" s="95">
        <f t="shared" si="2605"/>
        <v>6.5559266822357769E-4</v>
      </c>
      <c r="P2996" s="95">
        <f t="shared" si="2599"/>
        <v>0.9273495758453183</v>
      </c>
      <c r="Q2996" s="95">
        <f t="shared" si="2600"/>
        <v>1.3008637430123805E-4</v>
      </c>
      <c r="R2996" s="90"/>
      <c r="S2996" s="90"/>
      <c r="T2996" s="93">
        <f t="shared" si="2606"/>
        <v>7000</v>
      </c>
      <c r="U2996" s="93">
        <f t="shared" si="2601"/>
        <v>3000</v>
      </c>
      <c r="V2996" s="93">
        <f t="shared" si="2602"/>
        <v>1</v>
      </c>
      <c r="W2996" s="90"/>
      <c r="X2996" s="95">
        <f t="shared" si="2607"/>
        <v>6.5559266822357769E-4</v>
      </c>
      <c r="Y2996" s="96">
        <f t="shared" si="2608"/>
        <v>4.5891486775650439</v>
      </c>
      <c r="Z2996" s="96">
        <f t="shared" si="2609"/>
        <v>1.966778004670733</v>
      </c>
      <c r="AA2996" s="96">
        <f t="shared" si="2610"/>
        <v>6.5559266822357769E-4</v>
      </c>
      <c r="AB2996" s="90"/>
      <c r="AC2996" s="94">
        <f t="shared" si="2611"/>
        <v>0.9273495758453183</v>
      </c>
      <c r="AD2996" s="97">
        <f t="shared" si="2612"/>
        <v>6491.4470309172284</v>
      </c>
      <c r="AE2996" s="97">
        <f t="shared" si="2613"/>
        <v>2782.0487275359551</v>
      </c>
      <c r="AF2996" s="97">
        <f t="shared" si="2614"/>
        <v>0.9273495758453183</v>
      </c>
      <c r="AG2996" s="90"/>
      <c r="AH2996" s="95">
        <f t="shared" si="2615"/>
        <v>1.3008637430123805E-4</v>
      </c>
      <c r="AI2996" s="95">
        <f t="shared" si="2616"/>
        <v>0.91060462010866638</v>
      </c>
      <c r="AJ2996" s="95">
        <f t="shared" si="2617"/>
        <v>0.39025912290371417</v>
      </c>
      <c r="AK2996" s="95">
        <f t="shared" si="2618"/>
        <v>1.3008637430123805E-4</v>
      </c>
    </row>
    <row r="2997" spans="9:37" x14ac:dyDescent="0.25">
      <c r="I2997" s="90"/>
      <c r="J2997" s="94">
        <f t="shared" si="2603"/>
        <v>5.4303076668589738E-2</v>
      </c>
      <c r="K2997" s="94">
        <f t="shared" si="2598"/>
        <v>0.92649694467930421</v>
      </c>
      <c r="L2997" s="94">
        <f t="shared" si="2604"/>
        <v>1.9199978652105942E-2</v>
      </c>
      <c r="M2997" s="98"/>
      <c r="N2997" s="91"/>
      <c r="O2997" s="95">
        <f t="shared" si="2605"/>
        <v>2.948824135674735E-3</v>
      </c>
      <c r="P2997" s="95">
        <f t="shared" si="2599"/>
        <v>0.85839658850008571</v>
      </c>
      <c r="Q2997" s="95">
        <f t="shared" si="2600"/>
        <v>3.6863918024132391E-4</v>
      </c>
      <c r="R2997" s="90"/>
      <c r="S2997" s="90"/>
      <c r="T2997" s="93">
        <f t="shared" si="2606"/>
        <v>7000</v>
      </c>
      <c r="U2997" s="93">
        <f t="shared" si="2601"/>
        <v>2000</v>
      </c>
      <c r="V2997" s="93">
        <f t="shared" si="2602"/>
        <v>1</v>
      </c>
      <c r="W2997" s="90"/>
      <c r="X2997" s="95">
        <f t="shared" si="2607"/>
        <v>2.948824135674735E-3</v>
      </c>
      <c r="Y2997" s="96">
        <f t="shared" si="2608"/>
        <v>20.641768949723144</v>
      </c>
      <c r="Z2997" s="96">
        <f t="shared" si="2609"/>
        <v>5.8976482713494702</v>
      </c>
      <c r="AA2997" s="96">
        <f t="shared" si="2610"/>
        <v>2.948824135674735E-3</v>
      </c>
      <c r="AB2997" s="90"/>
      <c r="AC2997" s="94">
        <f t="shared" si="2611"/>
        <v>0.85839658850008571</v>
      </c>
      <c r="AD2997" s="97">
        <f t="shared" si="2612"/>
        <v>6008.7761195005996</v>
      </c>
      <c r="AE2997" s="97">
        <f t="shared" si="2613"/>
        <v>1716.7931770001715</v>
      </c>
      <c r="AF2997" s="97">
        <f t="shared" si="2614"/>
        <v>0.85839658850008571</v>
      </c>
      <c r="AG2997" s="90"/>
      <c r="AH2997" s="95">
        <f t="shared" si="2615"/>
        <v>3.6863918024132391E-4</v>
      </c>
      <c r="AI2997" s="95">
        <f t="shared" si="2616"/>
        <v>2.5804742616892673</v>
      </c>
      <c r="AJ2997" s="95">
        <f t="shared" si="2617"/>
        <v>0.73727836048264783</v>
      </c>
      <c r="AK2997" s="95">
        <f t="shared" si="2618"/>
        <v>3.6863918024132391E-4</v>
      </c>
    </row>
    <row r="2998" spans="9:37" x14ac:dyDescent="0.25">
      <c r="I2998" s="90"/>
      <c r="J2998" s="94">
        <f t="shared" si="2603"/>
        <v>0.10101709852899647</v>
      </c>
      <c r="K2998" s="94">
        <f t="shared" si="2598"/>
        <v>0.85023056233261185</v>
      </c>
      <c r="L2998" s="94">
        <f t="shared" si="2604"/>
        <v>4.8752339138391665E-2</v>
      </c>
      <c r="M2998" s="98"/>
      <c r="N2998" s="91"/>
      <c r="O2998" s="95">
        <f t="shared" si="2605"/>
        <v>1.0204454195216981E-2</v>
      </c>
      <c r="P2998" s="95">
        <f t="shared" si="2599"/>
        <v>0.72289200912442941</v>
      </c>
      <c r="Q2998" s="95">
        <f t="shared" si="2600"/>
        <v>2.3767905714647559E-3</v>
      </c>
      <c r="R2998" s="90"/>
      <c r="S2998" s="90"/>
      <c r="T2998" s="93">
        <f t="shared" si="2606"/>
        <v>10000</v>
      </c>
      <c r="U2998" s="93">
        <f t="shared" si="2601"/>
        <v>2000</v>
      </c>
      <c r="V2998" s="93">
        <f t="shared" si="2602"/>
        <v>1</v>
      </c>
      <c r="W2998" s="90"/>
      <c r="X2998" s="95">
        <f t="shared" si="2607"/>
        <v>1.0204454195216981E-2</v>
      </c>
      <c r="Y2998" s="96">
        <f t="shared" si="2608"/>
        <v>102.04454195216981</v>
      </c>
      <c r="Z2998" s="96">
        <f t="shared" si="2609"/>
        <v>20.408908390433965</v>
      </c>
      <c r="AA2998" s="96">
        <f t="shared" si="2610"/>
        <v>1.0204454195216981E-2</v>
      </c>
      <c r="AB2998" s="90"/>
      <c r="AC2998" s="94">
        <f t="shared" si="2611"/>
        <v>0.72289200912442941</v>
      </c>
      <c r="AD2998" s="97">
        <f t="shared" si="2612"/>
        <v>7228.9200912442939</v>
      </c>
      <c r="AE2998" s="97">
        <f t="shared" si="2613"/>
        <v>1445.7840182488587</v>
      </c>
      <c r="AF2998" s="97">
        <f t="shared" si="2614"/>
        <v>0.72289200912442941</v>
      </c>
      <c r="AG2998" s="90"/>
      <c r="AH2998" s="95">
        <f t="shared" si="2615"/>
        <v>2.3767905714647559E-3</v>
      </c>
      <c r="AI2998" s="95">
        <f t="shared" si="2616"/>
        <v>23.767905714647558</v>
      </c>
      <c r="AJ2998" s="95">
        <f>(AH2998*U2998)</f>
        <v>4.7535811429295114</v>
      </c>
      <c r="AK2998" s="95">
        <f t="shared" si="2618"/>
        <v>2.3767905714647559E-3</v>
      </c>
    </row>
    <row r="2999" spans="9:37" x14ac:dyDescent="0.25">
      <c r="I2999" s="90"/>
      <c r="J2999" s="98"/>
      <c r="K2999" s="90"/>
      <c r="L2999" s="90"/>
      <c r="M2999" s="90"/>
      <c r="N2999" s="112" t="s">
        <v>55</v>
      </c>
      <c r="O2999" s="105">
        <f>SUM(O2989:O2998)</f>
        <v>1.1933777031083808</v>
      </c>
      <c r="P2999" s="105">
        <f t="shared" ref="P2999:Q2999" si="2619">SUM(P2989:P2998)</f>
        <v>4.4250205810601742</v>
      </c>
      <c r="Q2999" s="105">
        <f t="shared" si="2619"/>
        <v>1.2302414908891277</v>
      </c>
      <c r="R2999" s="90"/>
      <c r="S2999" s="90"/>
      <c r="T2999" s="90"/>
      <c r="U2999" s="90"/>
      <c r="V2999" s="90"/>
      <c r="W2999" s="90"/>
      <c r="X2999" s="133" t="s">
        <v>55</v>
      </c>
      <c r="Y2999" s="104">
        <f>SUM(Y2989:Y2998)</f>
        <v>3991.710172356914</v>
      </c>
      <c r="Z2999" s="104">
        <f t="shared" ref="Z2999" si="2620">SUM(Z2989:Z2998)</f>
        <v>2247.8399080171585</v>
      </c>
      <c r="AA2999" s="104">
        <f>SUM(AA2989:AA2998)</f>
        <v>1.5684155824056067</v>
      </c>
      <c r="AB2999" s="99"/>
      <c r="AC2999" s="133" t="s">
        <v>55</v>
      </c>
      <c r="AD2999" s="104">
        <f>SUM(AD2989:AD2998)</f>
        <v>34133.475069885586</v>
      </c>
      <c r="AE2999" s="104">
        <f t="shared" ref="AE2999:AF2999" si="2621">SUM(AE2989:AE2998)</f>
        <v>11996.682046020112</v>
      </c>
      <c r="AF2999" s="104">
        <f t="shared" si="2621"/>
        <v>4.4370989917444472</v>
      </c>
      <c r="AG2999" s="99"/>
      <c r="AH2999" s="133" t="s">
        <v>55</v>
      </c>
      <c r="AI2999" s="105">
        <f>SUM(AI2989:AI2998)</f>
        <v>1325.6199050006899</v>
      </c>
      <c r="AJ2999" s="105">
        <f t="shared" ref="AJ2999:AK2999" si="2622">SUM(AJ2989:AJ2998)</f>
        <v>2414.1246957145918</v>
      </c>
      <c r="AK2999" s="105">
        <f t="shared" si="2622"/>
        <v>1.3073559005195727</v>
      </c>
    </row>
    <row r="3003" spans="9:37" x14ac:dyDescent="0.25">
      <c r="I3003" s="113" t="s">
        <v>253</v>
      </c>
      <c r="J3003" s="107"/>
      <c r="K3003" s="107"/>
      <c r="L3003" s="107"/>
      <c r="M3003" s="107"/>
      <c r="N3003" s="107"/>
      <c r="O3003" s="107"/>
      <c r="P3003" s="107"/>
      <c r="Q3003" s="107"/>
    </row>
    <row r="3004" spans="9:37" x14ac:dyDescent="0.25">
      <c r="I3004" s="113" t="s">
        <v>328</v>
      </c>
      <c r="J3004" s="107"/>
      <c r="K3004" s="107"/>
      <c r="L3004" s="166" t="s">
        <v>69</v>
      </c>
      <c r="M3004" s="166"/>
      <c r="N3004" s="166"/>
      <c r="O3004" s="107"/>
      <c r="P3004" s="107"/>
      <c r="Q3004" s="107"/>
    </row>
    <row r="3005" spans="9:37" x14ac:dyDescent="0.25">
      <c r="I3005" s="107"/>
      <c r="J3005" s="107"/>
      <c r="K3005" s="107"/>
      <c r="L3005" s="107"/>
      <c r="M3005" s="107"/>
      <c r="N3005" s="107"/>
      <c r="O3005" s="107"/>
      <c r="P3005" s="107"/>
      <c r="Q3005" s="107"/>
    </row>
    <row r="3006" spans="9:37" x14ac:dyDescent="0.25">
      <c r="I3006" s="108"/>
      <c r="J3006" s="167" t="s">
        <v>68</v>
      </c>
      <c r="K3006" s="168"/>
      <c r="L3006" s="169"/>
      <c r="M3006" s="107"/>
      <c r="N3006" s="108"/>
      <c r="O3006" s="167" t="s">
        <v>72</v>
      </c>
      <c r="P3006" s="168"/>
      <c r="Q3006" s="169"/>
    </row>
    <row r="3007" spans="9:37" x14ac:dyDescent="0.25">
      <c r="I3007" s="108"/>
      <c r="J3007" s="108" t="s">
        <v>38</v>
      </c>
      <c r="K3007" s="108" t="s">
        <v>39</v>
      </c>
      <c r="L3007" s="108" t="s">
        <v>41</v>
      </c>
      <c r="M3007" s="107"/>
      <c r="N3007" s="170" t="s">
        <v>64</v>
      </c>
      <c r="O3007" s="170" t="s">
        <v>38</v>
      </c>
      <c r="P3007" s="170" t="s">
        <v>39</v>
      </c>
      <c r="Q3007" s="170" t="s">
        <v>41</v>
      </c>
    </row>
    <row r="3008" spans="9:37" x14ac:dyDescent="0.25">
      <c r="I3008" s="108" t="s">
        <v>64</v>
      </c>
      <c r="J3008" s="109">
        <f>(O2999)</f>
        <v>1.1933777031083808</v>
      </c>
      <c r="K3008" s="109">
        <f t="shared" ref="K3008" si="2623">(P2999)</f>
        <v>4.4250205810601742</v>
      </c>
      <c r="L3008" s="109">
        <f t="shared" ref="L3008" si="2624">(Q2999)</f>
        <v>1.2302414908891277</v>
      </c>
      <c r="M3008" s="107"/>
      <c r="N3008" s="171"/>
      <c r="O3008" s="171"/>
      <c r="P3008" s="171"/>
      <c r="Q3008" s="171"/>
    </row>
    <row r="3009" spans="9:32" x14ac:dyDescent="0.25">
      <c r="I3009" s="108" t="s">
        <v>65</v>
      </c>
      <c r="J3009" s="110">
        <f>(Y2999)</f>
        <v>3991.710172356914</v>
      </c>
      <c r="K3009" s="110">
        <f>(AD2999)</f>
        <v>34133.475069885586</v>
      </c>
      <c r="L3009" s="110">
        <f>(AA2999)</f>
        <v>1.5684155824056067</v>
      </c>
      <c r="M3009" s="107"/>
      <c r="N3009" s="109">
        <f>(J3008)</f>
        <v>1.1933777031083808</v>
      </c>
      <c r="O3009" s="67">
        <f>(J3009/N3009)</f>
        <v>3344.8841569267975</v>
      </c>
      <c r="P3009" s="67">
        <f t="shared" ref="P3009" si="2625">(K3009/O3009)</f>
        <v>10.204680780708005</v>
      </c>
      <c r="Q3009" s="67">
        <f t="shared" ref="Q3009" si="2626">(L3009/P3009)</f>
        <v>0.15369570260058538</v>
      </c>
    </row>
    <row r="3010" spans="9:32" x14ac:dyDescent="0.25">
      <c r="I3010" s="108" t="s">
        <v>66</v>
      </c>
      <c r="J3010" s="110">
        <f>(Z2999)</f>
        <v>2247.8399080171585</v>
      </c>
      <c r="K3010" s="110">
        <f>(AE2999)</f>
        <v>11996.682046020112</v>
      </c>
      <c r="L3010" s="109">
        <f>(AJ2999)</f>
        <v>2414.1246957145918</v>
      </c>
      <c r="M3010" s="107"/>
      <c r="N3010" s="109">
        <f>(K3008)</f>
        <v>4.4250205810601742</v>
      </c>
      <c r="O3010" s="67">
        <f>(K3009/N3010)</f>
        <v>7713.7437995164473</v>
      </c>
      <c r="P3010" s="68">
        <f>(K3010/N3010)</f>
        <v>2711.1019770999283</v>
      </c>
      <c r="Q3010" s="68">
        <f>(K3011/N3010)</f>
        <v>1.0027295716399536</v>
      </c>
    </row>
    <row r="3011" spans="9:32" x14ac:dyDescent="0.25">
      <c r="I3011" s="108" t="s">
        <v>67</v>
      </c>
      <c r="J3011" s="110">
        <f>(AA2999)</f>
        <v>1.5684155824056067</v>
      </c>
      <c r="K3011" s="110">
        <f>(AF2999)</f>
        <v>4.4370989917444472</v>
      </c>
      <c r="L3011" s="109">
        <f>(AK2999)</f>
        <v>1.3073559005195727</v>
      </c>
      <c r="M3011" s="107"/>
      <c r="N3011" s="109">
        <f>(L3008)</f>
        <v>1.2302414908891277</v>
      </c>
      <c r="O3011" s="67">
        <f>(L3009/N3011)</f>
        <v>1.2748843166328847</v>
      </c>
      <c r="P3011" s="68">
        <f>(L3010/N3011)</f>
        <v>1962.3177348455715</v>
      </c>
      <c r="Q3011" s="68">
        <f>(L3011/N3011)</f>
        <v>1.0626823352988302</v>
      </c>
    </row>
    <row r="3012" spans="9:32" x14ac:dyDescent="0.25">
      <c r="I3012" s="111"/>
      <c r="J3012" s="111"/>
      <c r="K3012" s="111"/>
      <c r="L3012" s="111"/>
      <c r="M3012" s="107"/>
      <c r="N3012" s="107"/>
      <c r="O3012" s="107"/>
      <c r="P3012" s="107"/>
      <c r="Q3012" s="107"/>
    </row>
    <row r="3016" spans="9:32" x14ac:dyDescent="0.25">
      <c r="I3016" s="114" t="s">
        <v>254</v>
      </c>
    </row>
    <row r="3017" spans="9:32" x14ac:dyDescent="0.25">
      <c r="I3017" s="114" t="s">
        <v>328</v>
      </c>
      <c r="J3017" s="152" t="s">
        <v>47</v>
      </c>
      <c r="K3017" s="153"/>
      <c r="L3017" s="154"/>
      <c r="M3017" s="43"/>
      <c r="N3017" s="43"/>
      <c r="O3017" s="152" t="s">
        <v>72</v>
      </c>
      <c r="P3017" s="153"/>
      <c r="Q3017" s="154"/>
      <c r="R3017" s="43"/>
      <c r="S3017" s="43"/>
      <c r="T3017" s="152" t="s">
        <v>73</v>
      </c>
      <c r="U3017" s="153"/>
      <c r="V3017" s="154"/>
      <c r="W3017" s="43"/>
      <c r="X3017" s="43"/>
      <c r="Y3017" s="152" t="s">
        <v>74</v>
      </c>
      <c r="Z3017" s="153"/>
      <c r="AA3017" s="154"/>
      <c r="AB3017" s="55"/>
      <c r="AC3017" s="43"/>
      <c r="AD3017" s="152" t="s">
        <v>80</v>
      </c>
      <c r="AE3017" s="154"/>
      <c r="AF3017" s="59"/>
    </row>
    <row r="3018" spans="9:32" ht="15.75" thickBot="1" x14ac:dyDescent="0.3">
      <c r="I3018" s="43"/>
      <c r="J3018" s="44" t="s">
        <v>48</v>
      </c>
      <c r="K3018" s="44" t="s">
        <v>49</v>
      </c>
      <c r="L3018" s="44" t="s">
        <v>50</v>
      </c>
      <c r="M3018" s="43"/>
      <c r="N3018" s="43"/>
      <c r="O3018" s="43"/>
      <c r="P3018" s="43"/>
      <c r="Q3018" s="43"/>
      <c r="R3018" s="43"/>
      <c r="S3018" s="43"/>
      <c r="T3018" s="44" t="s">
        <v>38</v>
      </c>
      <c r="U3018" s="44" t="s">
        <v>39</v>
      </c>
      <c r="V3018" s="44" t="s">
        <v>41</v>
      </c>
      <c r="W3018" s="43"/>
      <c r="X3018" s="43"/>
      <c r="Y3018" s="134" t="s">
        <v>75</v>
      </c>
      <c r="Z3018" s="134" t="s">
        <v>76</v>
      </c>
      <c r="AA3018" s="134" t="s">
        <v>77</v>
      </c>
      <c r="AB3018" s="61" t="s">
        <v>55</v>
      </c>
      <c r="AC3018" s="43"/>
      <c r="AD3018" s="134" t="s">
        <v>324</v>
      </c>
      <c r="AE3018" s="148">
        <f>(AE2947)</f>
        <v>94283982.54986769</v>
      </c>
      <c r="AF3018" s="42"/>
    </row>
    <row r="3019" spans="9:32" ht="16.5" thickTop="1" thickBot="1" x14ac:dyDescent="0.3">
      <c r="I3019" s="43"/>
      <c r="J3019" s="100">
        <f>(J2897)</f>
        <v>8000</v>
      </c>
      <c r="K3019" s="100">
        <f t="shared" ref="K3019:L3019" si="2627">(K2897)</f>
        <v>5000</v>
      </c>
      <c r="L3019" s="100">
        <f t="shared" si="2627"/>
        <v>1</v>
      </c>
      <c r="M3019" s="43"/>
      <c r="N3019" s="134" t="s">
        <v>75</v>
      </c>
      <c r="O3019" s="101">
        <f>(O3009)</f>
        <v>3344.8841569267975</v>
      </c>
      <c r="P3019" s="101">
        <f t="shared" ref="P3019:Q3019" si="2628">(P3009)</f>
        <v>10.204680780708005</v>
      </c>
      <c r="Q3019" s="101">
        <f t="shared" si="2628"/>
        <v>0.15369570260058538</v>
      </c>
      <c r="R3019" s="43"/>
      <c r="S3019" s="43"/>
      <c r="T3019" s="62">
        <f>(O2989)</f>
        <v>9.2671325724936453E-3</v>
      </c>
      <c r="U3019" s="62">
        <f t="shared" ref="U3019:U3028" si="2629">(P2989)</f>
        <v>0.7098025743175681</v>
      </c>
      <c r="V3019" s="62">
        <f t="shared" ref="V3019:V3028" si="2630">(Q2989)</f>
        <v>3.7498763923815345E-3</v>
      </c>
      <c r="W3019" s="43"/>
      <c r="X3019" s="43"/>
      <c r="Y3019" s="74">
        <f>((J3019 - O3019)^2 + (K3019 - P3019)^2 + (L3019 - Q3019)^2) * T3019</f>
        <v>431553.32680013514</v>
      </c>
      <c r="Z3019" s="74">
        <f>((J3019 -O3020)^2 + (K3019 - P3020)^2 + (L3019 - Q3020)^2) * U3019</f>
        <v>3776857.206387755</v>
      </c>
      <c r="AA3019" s="75">
        <f>((J3019 -O3021)^2 + (K3019 - P3021)^2 + (L3019 - Q3021)^2) * V3019</f>
        <v>274517.63988346007</v>
      </c>
      <c r="AB3019" s="76">
        <f>SUM(Y3019:AA3019)</f>
        <v>4482928.1730713509</v>
      </c>
      <c r="AC3019" s="43"/>
      <c r="AD3019" s="134" t="s">
        <v>327</v>
      </c>
      <c r="AE3019" s="147">
        <f>(AB3029)</f>
        <v>94283982.570173591</v>
      </c>
      <c r="AF3019" s="42"/>
    </row>
    <row r="3020" spans="9:32" ht="16.5" thickTop="1" thickBot="1" x14ac:dyDescent="0.3">
      <c r="I3020" s="43"/>
      <c r="J3020" s="100">
        <f t="shared" ref="J3020:L3020" si="2631">(J2898)</f>
        <v>4000</v>
      </c>
      <c r="K3020" s="100">
        <f t="shared" si="2631"/>
        <v>3000</v>
      </c>
      <c r="L3020" s="100">
        <f t="shared" si="2631"/>
        <v>1</v>
      </c>
      <c r="M3020" s="43"/>
      <c r="N3020" s="134" t="s">
        <v>76</v>
      </c>
      <c r="O3020" s="101">
        <f t="shared" ref="O3020:P3020" si="2632">(O3010)</f>
        <v>7713.7437995164473</v>
      </c>
      <c r="P3020" s="101">
        <f t="shared" si="2632"/>
        <v>2711.1019770999283</v>
      </c>
      <c r="Q3020" s="101">
        <f>(Q3010)</f>
        <v>1.0027295716399536</v>
      </c>
      <c r="R3020" s="43"/>
      <c r="S3020" s="43"/>
      <c r="T3020" s="62">
        <f t="shared" ref="T3020:T3028" si="2633">(O2990)</f>
        <v>0.20216371695285007</v>
      </c>
      <c r="U3020" s="62">
        <f t="shared" si="2629"/>
        <v>9.2153902049477779E-2</v>
      </c>
      <c r="V3020" s="62">
        <f t="shared" si="2630"/>
        <v>6.0912802461724487E-2</v>
      </c>
      <c r="W3020" s="43"/>
      <c r="X3020" s="43"/>
      <c r="Y3020" s="74">
        <f>((J3020-O3019)^2 + (K3020-P3019)^2 + (L3020-Q3019)^2) * T3020</f>
        <v>1893880.5232290879</v>
      </c>
      <c r="Z3020" s="74">
        <f>((J3020 -O3020)^2 + (K3020 - P3020)^2 + (L3020 - Q3020)^2) * U3020</f>
        <v>1278668.112583711</v>
      </c>
      <c r="AA3020" s="75">
        <f>((J3020 -O3021)^2 + (K3020 - P3021)^2 + (L3020 - Q3021)^2) * V3020</f>
        <v>1039573.6449501748</v>
      </c>
      <c r="AB3020" s="76">
        <f t="shared" ref="AB3020:AB3028" si="2634">SUM(Y3020:AA3020)</f>
        <v>4212122.2807629742</v>
      </c>
      <c r="AC3020" s="43"/>
      <c r="AD3020" s="134" t="s">
        <v>326</v>
      </c>
      <c r="AE3020" s="124">
        <f>(AE3018-AE3019)</f>
        <v>-2.0305901765823364E-2</v>
      </c>
      <c r="AF3020" s="42"/>
    </row>
    <row r="3021" spans="9:32" ht="16.5" thickTop="1" thickBot="1" x14ac:dyDescent="0.3">
      <c r="I3021" s="43"/>
      <c r="J3021" s="100">
        <f t="shared" ref="J3021:L3021" si="2635">(J2899)</f>
        <v>5000</v>
      </c>
      <c r="K3021" s="100">
        <f t="shared" si="2635"/>
        <v>2000</v>
      </c>
      <c r="L3021" s="100">
        <f t="shared" si="2635"/>
        <v>1</v>
      </c>
      <c r="M3021" s="43"/>
      <c r="N3021" s="134" t="s">
        <v>77</v>
      </c>
      <c r="O3021" s="101">
        <f t="shared" ref="O3021:Q3021" si="2636">(O3011)</f>
        <v>1.2748843166328847</v>
      </c>
      <c r="P3021" s="101">
        <f t="shared" si="2636"/>
        <v>1962.3177348455715</v>
      </c>
      <c r="Q3021" s="101">
        <f t="shared" si="2636"/>
        <v>1.0626823352988302</v>
      </c>
      <c r="R3021" s="43"/>
      <c r="S3021" s="43"/>
      <c r="T3021" s="62">
        <f t="shared" si="2633"/>
        <v>0.22266086234825785</v>
      </c>
      <c r="U3021" s="62">
        <f t="shared" si="2629"/>
        <v>0.16131207945486056</v>
      </c>
      <c r="V3021" s="62">
        <f t="shared" si="2630"/>
        <v>1.6000658626423959E-2</v>
      </c>
      <c r="W3021" s="43"/>
      <c r="X3021" s="43"/>
      <c r="Y3021" s="74">
        <f>((J3021 - O3019)^2 + (K3021 - P3019)^2 + (L3021 -Q3019)^2) * T3021</f>
        <v>1491537.1123715204</v>
      </c>
      <c r="Z3021" s="74">
        <f>((J3021 -O3020)^2 + (K3021 - P3020)^2 + (L3021 - Q3020)^2) * U3021</f>
        <v>1269537.5880343318</v>
      </c>
      <c r="AA3021" s="75">
        <f>((J3021 -O3021)^2 + (K3021 - P3021)^2 + (L3021 - Q3021)^2) * V3021</f>
        <v>399835.22202736465</v>
      </c>
      <c r="AB3021" s="76">
        <f t="shared" si="2634"/>
        <v>3160909.9224332166</v>
      </c>
      <c r="AC3021" s="43"/>
      <c r="AD3021" s="43"/>
      <c r="AE3021" s="43"/>
      <c r="AF3021" s="43"/>
    </row>
    <row r="3022" spans="9:32" ht="16.5" thickTop="1" thickBot="1" x14ac:dyDescent="0.3">
      <c r="I3022" s="43"/>
      <c r="J3022" s="100">
        <f t="shared" ref="J3022:L3022" si="2637">(J2900)</f>
        <v>2000</v>
      </c>
      <c r="K3022" s="100">
        <f t="shared" si="2637"/>
        <v>1000</v>
      </c>
      <c r="L3022" s="100">
        <f t="shared" si="2637"/>
        <v>1</v>
      </c>
      <c r="M3022" s="43"/>
      <c r="N3022" s="43"/>
      <c r="O3022" s="55"/>
      <c r="P3022" s="55"/>
      <c r="Q3022" s="55"/>
      <c r="R3022" s="43"/>
      <c r="S3022" s="43"/>
      <c r="T3022" s="62">
        <f t="shared" si="2633"/>
        <v>0.36953620553815741</v>
      </c>
      <c r="U3022" s="62">
        <f t="shared" si="2629"/>
        <v>2.270316947736147E-3</v>
      </c>
      <c r="V3022" s="62">
        <f t="shared" si="2630"/>
        <v>0.11865080407683495</v>
      </c>
      <c r="W3022" s="43"/>
      <c r="X3022" s="43"/>
      <c r="Y3022" s="74">
        <f>((J3022-O3019)^2 + (K3022-P3019)^2 + (L3022-Q3019)^2) * T3022</f>
        <v>1030418.039122317</v>
      </c>
      <c r="Z3022" s="74">
        <f>((J3022 -O3020)^2 + (K3022 - P3020)^2 + (L3022 - Q3020)^2) * U3022</f>
        <v>80765.931007131701</v>
      </c>
      <c r="AA3022" s="75">
        <f>((J3022 -O3021)^2 + (K3022 - P3021)^2 + (L3022 - Q3021)^2) * V3022</f>
        <v>583875.56595788081</v>
      </c>
      <c r="AB3022" s="76">
        <f t="shared" si="2634"/>
        <v>1695059.5360873295</v>
      </c>
      <c r="AC3022" s="43"/>
      <c r="AD3022" s="43"/>
      <c r="AE3022" s="43"/>
      <c r="AF3022" s="43"/>
    </row>
    <row r="3023" spans="9:32" ht="16.5" thickTop="1" thickBot="1" x14ac:dyDescent="0.3">
      <c r="I3023" s="43"/>
      <c r="J3023" s="100">
        <f t="shared" ref="J3023:L3023" si="2638">(J2901)</f>
        <v>500</v>
      </c>
      <c r="K3023" s="100">
        <f t="shared" si="2638"/>
        <v>2000</v>
      </c>
      <c r="L3023" s="100">
        <f t="shared" si="2638"/>
        <v>1</v>
      </c>
      <c r="M3023" s="43"/>
      <c r="N3023" s="43"/>
      <c r="O3023" s="55"/>
      <c r="P3023" s="55"/>
      <c r="Q3023" s="55"/>
      <c r="R3023" s="43"/>
      <c r="S3023" s="43"/>
      <c r="T3023" s="62">
        <f t="shared" si="2633"/>
        <v>4.0958127005573278E-4</v>
      </c>
      <c r="U3023" s="62">
        <f t="shared" si="2629"/>
        <v>2.1550777197706852E-5</v>
      </c>
      <c r="V3023" s="62">
        <f t="shared" si="2630"/>
        <v>0.95085824258150875</v>
      </c>
      <c r="W3023" s="43"/>
      <c r="X3023" s="43"/>
      <c r="Y3023" s="74">
        <f>((J3023 - O3019)^2 + (K3023 -P3019)^2 + (L3023 - Q3019)^2) * T3023</f>
        <v>4936.5405116318179</v>
      </c>
      <c r="Z3023" s="74">
        <f>((J3023 -O3020)^2 + (K3023 - P3020)^2 + (L3023 - Q3020)^2) * U3023</f>
        <v>1132.3589861539544</v>
      </c>
      <c r="AA3023" s="75">
        <f>((J3023 -O3021)^2 + (K3023 - P3021)^2 + (L3023 - Q3021)^AA3555) * V3023</f>
        <v>237854.99681728924</v>
      </c>
      <c r="AB3023" s="76">
        <f t="shared" si="2634"/>
        <v>243923.89631507502</v>
      </c>
      <c r="AC3023" s="43"/>
      <c r="AD3023" s="152" t="s">
        <v>84</v>
      </c>
      <c r="AE3023" s="153"/>
      <c r="AF3023" s="154"/>
    </row>
    <row r="3024" spans="9:32" ht="16.5" thickTop="1" thickBot="1" x14ac:dyDescent="0.3">
      <c r="I3024" s="43"/>
      <c r="J3024" s="100">
        <f t="shared" ref="J3024:L3024" si="2639">(J2902)</f>
        <v>8000</v>
      </c>
      <c r="K3024" s="100">
        <f t="shared" si="2639"/>
        <v>2000</v>
      </c>
      <c r="L3024" s="100">
        <f t="shared" si="2639"/>
        <v>1</v>
      </c>
      <c r="M3024" s="43"/>
      <c r="N3024" s="43"/>
      <c r="O3024" s="55"/>
      <c r="P3024" s="55"/>
      <c r="Q3024" s="55"/>
      <c r="R3024" s="43"/>
      <c r="S3024" s="43"/>
      <c r="T3024" s="62">
        <f t="shared" si="2633"/>
        <v>4.9345413022456252E-4</v>
      </c>
      <c r="U3024" s="62">
        <f t="shared" si="2629"/>
        <v>0.93874357335922687</v>
      </c>
      <c r="V3024" s="62">
        <f t="shared" si="2630"/>
        <v>7.9180993801863798E-5</v>
      </c>
      <c r="W3024" s="43"/>
      <c r="X3024" s="43"/>
      <c r="Y3024" s="74">
        <f>((J3024-O3019)^2 + (K3024-P3019)^2 + (L3024-Q3019)^2) * T3024</f>
        <v>12646.9281735103</v>
      </c>
      <c r="Z3024" s="74">
        <f>((J3024 -O3020)^2 + (K3024 - P3020)^2 + (L3024 - Q3020)^2) * U3024</f>
        <v>551613.82896636333</v>
      </c>
      <c r="AA3024" s="75">
        <f>((J3024 -O3021)^2 + (K3024 - P3021)^2 + (L3024 - Q3021)^2) * V3024</f>
        <v>5066.0810199090411</v>
      </c>
      <c r="AB3024" s="76">
        <f t="shared" si="2634"/>
        <v>569326.8381597827</v>
      </c>
      <c r="AC3024" s="43"/>
      <c r="AD3024" s="152" t="s">
        <v>85</v>
      </c>
      <c r="AE3024" s="153"/>
      <c r="AF3024" s="154"/>
    </row>
    <row r="3025" spans="9:32" ht="16.5" thickTop="1" thickBot="1" x14ac:dyDescent="0.3">
      <c r="I3025" s="43"/>
      <c r="J3025" s="100">
        <f t="shared" ref="J3025:L3025" si="2640">(J2903)</f>
        <v>3000</v>
      </c>
      <c r="K3025" s="100">
        <f t="shared" si="2640"/>
        <v>2000</v>
      </c>
      <c r="L3025" s="100">
        <f t="shared" si="2640"/>
        <v>2</v>
      </c>
      <c r="M3025" s="43"/>
      <c r="N3025" s="43"/>
      <c r="O3025" s="55"/>
      <c r="P3025" s="55"/>
      <c r="Q3025" s="55"/>
      <c r="R3025" s="43"/>
      <c r="S3025" s="43"/>
      <c r="T3025" s="62">
        <f t="shared" si="2633"/>
        <v>0.37503787929722604</v>
      </c>
      <c r="U3025" s="62">
        <f t="shared" si="2629"/>
        <v>1.207841068427349E-2</v>
      </c>
      <c r="V3025" s="62">
        <f t="shared" si="2630"/>
        <v>7.7114409630445052E-2</v>
      </c>
      <c r="W3025" s="43"/>
      <c r="X3025" s="43"/>
      <c r="Y3025" s="74">
        <f>((J3025 - O3019)^2 + (K3025 - P3019)^2 + (L3025 - Q3019)^2) * T3025</f>
        <v>1529492.1942312927</v>
      </c>
      <c r="Z3025" s="74">
        <f>((J3025 -O3020)^2 + (K3025 - P3020)^2 + (L3025 - Q3020)^2) * U3025</f>
        <v>274482.45802069665</v>
      </c>
      <c r="AA3025" s="75">
        <f>((J3025 -O3021)^2 + (K3025 - P3021)^2 + (L3025 - Q3021)^2) * V3025</f>
        <v>693549.50689736265</v>
      </c>
      <c r="AB3025" s="76">
        <f t="shared" si="2634"/>
        <v>2497524.159149352</v>
      </c>
      <c r="AC3025" s="43"/>
      <c r="AD3025" s="43"/>
      <c r="AE3025" s="43"/>
      <c r="AF3025" s="43"/>
    </row>
    <row r="3026" spans="9:32" ht="16.5" thickTop="1" thickBot="1" x14ac:dyDescent="0.3">
      <c r="I3026" s="43"/>
      <c r="J3026" s="100">
        <f t="shared" ref="J3026:L3026" si="2641">(J2904)</f>
        <v>7000</v>
      </c>
      <c r="K3026" s="100">
        <f t="shared" si="2641"/>
        <v>3000</v>
      </c>
      <c r="L3026" s="100">
        <f t="shared" si="2641"/>
        <v>1</v>
      </c>
      <c r="M3026" s="43"/>
      <c r="N3026" s="43"/>
      <c r="O3026" s="55"/>
      <c r="P3026" s="55"/>
      <c r="Q3026" s="55"/>
      <c r="R3026" s="43"/>
      <c r="S3026" s="43"/>
      <c r="T3026" s="62">
        <f t="shared" si="2633"/>
        <v>6.5559266822357769E-4</v>
      </c>
      <c r="U3026" s="62">
        <f t="shared" si="2629"/>
        <v>0.9273495758453183</v>
      </c>
      <c r="V3026" s="62">
        <f t="shared" si="2630"/>
        <v>1.3008637430123805E-4</v>
      </c>
      <c r="W3026" s="43"/>
      <c r="X3026" s="43"/>
      <c r="Y3026" s="74">
        <f>((J3026-O3019)^2 + (K3026-P3019)^2 + (L3026-Q3019)^2) * T3026</f>
        <v>14618.896088355359</v>
      </c>
      <c r="Z3026" s="74">
        <f>((J3026 -O3020)^2 + (K3026 - P3020)^2 + (L3026 - Q3020)^2) * U3026</f>
        <v>549818.4034444493</v>
      </c>
      <c r="AA3026" s="75">
        <f>((J3026 -O3021)^2 + (K3026 - P3021)^2 + (L3026 - Q3021)^2) * V3026</f>
        <v>6511.9857109588365</v>
      </c>
      <c r="AB3026" s="76">
        <f t="shared" si="2634"/>
        <v>570949.28524376347</v>
      </c>
      <c r="AC3026" s="43"/>
      <c r="AD3026" s="43"/>
      <c r="AE3026" s="43"/>
      <c r="AF3026" s="43"/>
    </row>
    <row r="3027" spans="9:32" ht="16.5" thickTop="1" thickBot="1" x14ac:dyDescent="0.3">
      <c r="I3027" s="43"/>
      <c r="J3027" s="100">
        <f t="shared" ref="J3027:L3027" si="2642">(J2905)</f>
        <v>7000</v>
      </c>
      <c r="K3027" s="100">
        <f t="shared" si="2642"/>
        <v>2000</v>
      </c>
      <c r="L3027" s="100">
        <f t="shared" si="2642"/>
        <v>1</v>
      </c>
      <c r="M3027" s="43"/>
      <c r="N3027" s="43"/>
      <c r="O3027" s="55"/>
      <c r="P3027" s="55"/>
      <c r="Q3027" s="55"/>
      <c r="R3027" s="43"/>
      <c r="S3027" s="43"/>
      <c r="T3027" s="62">
        <f t="shared" si="2633"/>
        <v>2.948824135674735E-3</v>
      </c>
      <c r="U3027" s="62">
        <f t="shared" si="2629"/>
        <v>0.85839658850008571</v>
      </c>
      <c r="V3027" s="62">
        <f t="shared" si="2630"/>
        <v>3.6863918024132391E-4</v>
      </c>
      <c r="W3027" s="43"/>
      <c r="X3027" s="43"/>
      <c r="Y3027" s="74">
        <f>((J3027 - O3019)^2 + (K3027 - P3019)^2 + (L3027 - Q3019)^2) * T3027</f>
        <v>51071.150986980159</v>
      </c>
      <c r="Z3027" s="74">
        <f>((J3027 -O3020)^2 + (K3027 - P3020)^2 + (L3027 - Q3020)^2) * U3027</f>
        <v>871355.14357048646</v>
      </c>
      <c r="AA3027" s="75">
        <f>((J3027 -O3021)^2 + (K3027 - P3021)^2 + (L3027 - Q3021)^2) * V3027</f>
        <v>18057.264270451615</v>
      </c>
      <c r="AB3027" s="76">
        <f t="shared" si="2634"/>
        <v>940483.55882791826</v>
      </c>
      <c r="AC3027" s="43"/>
      <c r="AD3027" s="155" t="s">
        <v>86</v>
      </c>
      <c r="AE3027" s="155"/>
      <c r="AF3027" s="43"/>
    </row>
    <row r="3028" spans="9:32" ht="16.5" thickTop="1" thickBot="1" x14ac:dyDescent="0.3">
      <c r="I3028" s="43"/>
      <c r="J3028" s="100">
        <f t="shared" ref="J3028:L3028" si="2643">(J2906)</f>
        <v>10000</v>
      </c>
      <c r="K3028" s="100">
        <f t="shared" si="2643"/>
        <v>2000</v>
      </c>
      <c r="L3028" s="100">
        <f t="shared" si="2643"/>
        <v>1</v>
      </c>
      <c r="M3028" s="43"/>
      <c r="N3028" s="43"/>
      <c r="O3028" s="55"/>
      <c r="P3028" s="55"/>
      <c r="Q3028" s="55"/>
      <c r="R3028" s="43"/>
      <c r="S3028" s="43"/>
      <c r="T3028" s="62">
        <f t="shared" si="2633"/>
        <v>1.0204454195216981E-2</v>
      </c>
      <c r="U3028" s="62">
        <f t="shared" si="2629"/>
        <v>0.72289200912442941</v>
      </c>
      <c r="V3028" s="62">
        <f t="shared" si="2630"/>
        <v>2.3767905714647559E-3</v>
      </c>
      <c r="W3028" s="43"/>
      <c r="X3028" s="43"/>
      <c r="Y3028" s="74">
        <f>((J3028-O3019)^2 + (K3028-P3019)^2 + (L3028-Q3019)^2) * T3028</f>
        <v>492363.41500059963</v>
      </c>
      <c r="Z3028" s="74">
        <f t="shared" ref="Z3028" si="2644">((J3028 -O3029)^2 + (K3028 - P3029)^2 + (L3028 - Q3029)^2) * U3028</f>
        <v>75180769.671832666</v>
      </c>
      <c r="AA3028" s="75">
        <f>((J3028 -O3021)^2 + (K3028 - P3021)^2 + (L3028 - Q3021)^2) * V3028</f>
        <v>237621.83328957061</v>
      </c>
      <c r="AB3028" s="76">
        <f t="shared" si="2634"/>
        <v>75910754.920122832</v>
      </c>
      <c r="AC3028" s="43"/>
      <c r="AD3028" s="155"/>
      <c r="AE3028" s="155"/>
      <c r="AF3028" s="43"/>
    </row>
    <row r="3029" spans="9:32" ht="16.5" thickTop="1" thickBot="1" x14ac:dyDescent="0.3">
      <c r="I3029" s="43"/>
      <c r="J3029" s="43"/>
      <c r="K3029" s="43"/>
      <c r="L3029" s="43"/>
      <c r="M3029" s="43"/>
      <c r="N3029" s="43"/>
      <c r="O3029" s="43"/>
      <c r="P3029" s="43"/>
      <c r="Q3029" s="43"/>
      <c r="R3029" s="43"/>
      <c r="S3029" s="43"/>
      <c r="T3029" s="43"/>
      <c r="U3029" s="43"/>
      <c r="V3029" s="43"/>
      <c r="W3029" s="43"/>
      <c r="X3029" s="43"/>
      <c r="Y3029" s="43"/>
      <c r="Z3029" s="43"/>
      <c r="AA3029" s="72" t="s">
        <v>55</v>
      </c>
      <c r="AB3029" s="73">
        <f>SUM(AB3019:AB3028)</f>
        <v>94283982.570173591</v>
      </c>
      <c r="AC3029" s="43"/>
      <c r="AD3029" s="155"/>
      <c r="AE3029" s="155"/>
      <c r="AF3029" s="43"/>
    </row>
    <row r="3030" spans="9:32" ht="15.75" thickTop="1" x14ac:dyDescent="0.25">
      <c r="I3030" s="43"/>
      <c r="J3030" s="43"/>
      <c r="K3030" s="43"/>
      <c r="L3030" s="43"/>
      <c r="M3030" s="156" t="s">
        <v>78</v>
      </c>
      <c r="N3030" s="157"/>
      <c r="O3030" s="157"/>
      <c r="P3030" s="157"/>
      <c r="Q3030" s="157"/>
      <c r="R3030" s="157"/>
      <c r="S3030" s="157"/>
      <c r="T3030" s="158"/>
      <c r="U3030" s="43"/>
      <c r="V3030" s="43"/>
      <c r="W3030" s="43"/>
      <c r="X3030" s="43"/>
      <c r="Y3030" s="43"/>
      <c r="Z3030" s="43"/>
      <c r="AA3030" s="43"/>
      <c r="AB3030" s="43"/>
      <c r="AC3030" s="43"/>
      <c r="AD3030" s="162" t="s">
        <v>87</v>
      </c>
      <c r="AE3030" s="162"/>
      <c r="AF3030" s="43"/>
    </row>
    <row r="3031" spans="9:32" ht="15.75" thickBot="1" x14ac:dyDescent="0.3">
      <c r="I3031" s="43"/>
      <c r="J3031" s="43"/>
      <c r="K3031" s="43"/>
      <c r="L3031" s="43"/>
      <c r="M3031" s="159"/>
      <c r="N3031" s="160"/>
      <c r="O3031" s="160"/>
      <c r="P3031" s="160"/>
      <c r="Q3031" s="160"/>
      <c r="R3031" s="160"/>
      <c r="S3031" s="160"/>
      <c r="T3031" s="161"/>
      <c r="U3031" s="43"/>
      <c r="V3031" s="43"/>
      <c r="W3031" s="43"/>
      <c r="X3031" s="43"/>
      <c r="Y3031" s="43"/>
      <c r="Z3031" s="43"/>
      <c r="AA3031" s="43"/>
      <c r="AB3031" s="43"/>
      <c r="AC3031" s="43"/>
      <c r="AD3031" s="155" t="s">
        <v>88</v>
      </c>
      <c r="AE3031" s="155"/>
      <c r="AF3031" s="43"/>
    </row>
    <row r="3032" spans="9:32" ht="15.75" thickTop="1" x14ac:dyDescent="0.25"/>
    <row r="3035" spans="9:32" x14ac:dyDescent="0.25">
      <c r="I3035" s="83" t="s">
        <v>251</v>
      </c>
      <c r="J3035" s="83"/>
      <c r="K3035" s="78"/>
      <c r="L3035" s="78"/>
      <c r="M3035" s="78"/>
      <c r="N3035" s="78"/>
      <c r="O3035" s="78"/>
      <c r="P3035" s="78"/>
      <c r="Q3035" s="78"/>
      <c r="R3035" s="78"/>
      <c r="S3035" s="78"/>
      <c r="T3035" s="78"/>
      <c r="U3035" s="78"/>
      <c r="V3035" s="78"/>
      <c r="W3035" s="78"/>
      <c r="X3035" s="78"/>
      <c r="Y3035" s="78"/>
      <c r="Z3035" s="78"/>
      <c r="AA3035" s="78"/>
    </row>
    <row r="3036" spans="9:32" x14ac:dyDescent="0.25">
      <c r="I3036" s="83" t="s">
        <v>79</v>
      </c>
      <c r="J3036" s="83"/>
      <c r="K3036" s="78"/>
      <c r="L3036" s="78"/>
      <c r="M3036" s="78"/>
      <c r="N3036" s="78"/>
      <c r="O3036" s="78"/>
      <c r="P3036" s="78"/>
      <c r="Q3036" s="78"/>
      <c r="R3036" s="78"/>
      <c r="S3036" s="78"/>
      <c r="T3036" s="78"/>
      <c r="U3036" s="78"/>
      <c r="V3036" s="78"/>
      <c r="W3036" s="78"/>
      <c r="X3036" s="78"/>
      <c r="Y3036" s="78"/>
      <c r="Z3036" s="78"/>
      <c r="AA3036" s="78"/>
    </row>
    <row r="3037" spans="9:32" x14ac:dyDescent="0.25">
      <c r="I3037" s="115" t="s">
        <v>329</v>
      </c>
      <c r="J3037" s="78"/>
      <c r="K3037" s="78"/>
      <c r="L3037" s="78"/>
      <c r="M3037" s="78"/>
      <c r="N3037" s="78"/>
      <c r="O3037" s="78"/>
      <c r="P3037" s="78"/>
      <c r="Q3037" s="78"/>
      <c r="R3037" s="78"/>
      <c r="S3037" s="78"/>
      <c r="T3037" s="78"/>
      <c r="U3037" s="78"/>
      <c r="V3037" s="78"/>
      <c r="W3037" s="78"/>
      <c r="X3037" s="78"/>
      <c r="Y3037" s="78"/>
      <c r="Z3037" s="78"/>
      <c r="AA3037" s="78"/>
    </row>
    <row r="3038" spans="9:32" x14ac:dyDescent="0.25">
      <c r="I3038" s="78"/>
      <c r="J3038" s="78"/>
      <c r="K3038" s="78"/>
      <c r="L3038" s="78"/>
      <c r="M3038" s="78"/>
      <c r="N3038" s="78"/>
      <c r="O3038" s="78"/>
      <c r="P3038" s="78"/>
      <c r="Q3038" s="78"/>
      <c r="R3038" s="78"/>
      <c r="S3038" s="78"/>
      <c r="T3038" s="78"/>
      <c r="U3038" s="78"/>
      <c r="V3038" s="78"/>
      <c r="W3038" s="78"/>
      <c r="X3038" s="78"/>
      <c r="Y3038" s="78"/>
      <c r="Z3038" s="78"/>
      <c r="AA3038" s="78"/>
    </row>
    <row r="3039" spans="9:32" x14ac:dyDescent="0.25">
      <c r="I3039" s="78"/>
      <c r="J3039" s="172" t="s">
        <v>47</v>
      </c>
      <c r="K3039" s="173"/>
      <c r="L3039" s="174"/>
      <c r="M3039" s="78"/>
      <c r="N3039" s="78"/>
      <c r="O3039" s="172" t="s">
        <v>72</v>
      </c>
      <c r="P3039" s="173"/>
      <c r="Q3039" s="174"/>
      <c r="R3039" s="78"/>
      <c r="S3039" s="78"/>
      <c r="T3039" s="172" t="s">
        <v>90</v>
      </c>
      <c r="U3039" s="173"/>
      <c r="V3039" s="174"/>
      <c r="W3039" s="88"/>
      <c r="X3039" s="78"/>
      <c r="Y3039" s="172" t="s">
        <v>92</v>
      </c>
      <c r="Z3039" s="173"/>
      <c r="AA3039" s="174"/>
    </row>
    <row r="3040" spans="9:32" x14ac:dyDescent="0.25">
      <c r="I3040" s="78"/>
      <c r="J3040" s="89" t="s">
        <v>48</v>
      </c>
      <c r="K3040" s="89" t="s">
        <v>49</v>
      </c>
      <c r="L3040" s="89" t="s">
        <v>50</v>
      </c>
      <c r="M3040" s="78"/>
      <c r="N3040" s="78"/>
      <c r="O3040" s="79"/>
      <c r="P3040" s="79"/>
      <c r="Q3040" s="79"/>
      <c r="R3040" s="78"/>
      <c r="S3040" s="78"/>
      <c r="T3040" s="136" t="s">
        <v>75</v>
      </c>
      <c r="U3040" s="136" t="s">
        <v>76</v>
      </c>
      <c r="V3040" s="136" t="s">
        <v>77</v>
      </c>
      <c r="W3040" s="136" t="s">
        <v>91</v>
      </c>
      <c r="X3040" s="78"/>
      <c r="Y3040" s="136" t="s">
        <v>93</v>
      </c>
      <c r="Z3040" s="136" t="s">
        <v>94</v>
      </c>
      <c r="AA3040" s="136" t="s">
        <v>95</v>
      </c>
    </row>
    <row r="3041" spans="9:27" x14ac:dyDescent="0.25">
      <c r="I3041" s="78"/>
      <c r="J3041" s="79">
        <f>(J2969)</f>
        <v>8000</v>
      </c>
      <c r="K3041" s="79">
        <f t="shared" ref="K3041:L3041" si="2645">(K2969)</f>
        <v>5000</v>
      </c>
      <c r="L3041" s="79">
        <f t="shared" si="2645"/>
        <v>1</v>
      </c>
      <c r="M3041" s="78"/>
      <c r="N3041" s="78"/>
      <c r="O3041" s="116">
        <f>(O3019)</f>
        <v>3344.8841569267975</v>
      </c>
      <c r="P3041" s="116">
        <f t="shared" ref="P3041:Q3041" si="2646">(P3019)</f>
        <v>10.204680780708005</v>
      </c>
      <c r="Q3041" s="116">
        <f t="shared" si="2646"/>
        <v>0.15369570260058538</v>
      </c>
      <c r="R3041" s="78"/>
      <c r="S3041" s="78"/>
      <c r="T3041" s="117">
        <f>((J3041-O3041)^2 + (K3041-P3041)^2 + (L3041-Q3041)^2) ^ (-1/(2-1))</f>
        <v>2.1473899045587762E-8</v>
      </c>
      <c r="U3041" s="117">
        <f>((J3041-O3042)^2 + (K3041-P3042)^2 + (L3041-Q3042)^2) ^ (-1/(2-1))</f>
        <v>1.8793471278635771E-7</v>
      </c>
      <c r="V3041" s="117">
        <f>((J3041-O3043)^2 + (K3041-P3043)^2 + (L3041-Q3043)^2) ^ (-1/(2-1))</f>
        <v>1.3659874075755041E-8</v>
      </c>
      <c r="W3041" s="117">
        <f>SUM(T3041:V3041)</f>
        <v>2.2306848590770053E-7</v>
      </c>
      <c r="X3041" s="78"/>
      <c r="Y3041" s="122">
        <f>(T3041/W3041)</f>
        <v>9.6265947017155337E-2</v>
      </c>
      <c r="Z3041" s="122">
        <f>(U3041/W3041)</f>
        <v>0.84249781864803541</v>
      </c>
      <c r="AA3041" s="123">
        <f>(V3041/W3041)</f>
        <v>6.1236234334809236E-2</v>
      </c>
    </row>
    <row r="3042" spans="9:27" x14ac:dyDescent="0.25">
      <c r="I3042" s="78"/>
      <c r="J3042" s="79">
        <f t="shared" ref="J3042:L3042" si="2647">(J2970)</f>
        <v>4000</v>
      </c>
      <c r="K3042" s="79">
        <f t="shared" si="2647"/>
        <v>3000</v>
      </c>
      <c r="L3042" s="79">
        <f t="shared" si="2647"/>
        <v>1</v>
      </c>
      <c r="M3042" s="78"/>
      <c r="N3042" s="78"/>
      <c r="O3042" s="116">
        <f t="shared" ref="O3042:Q3042" si="2648">(O3020)</f>
        <v>7713.7437995164473</v>
      </c>
      <c r="P3042" s="116">
        <f t="shared" si="2648"/>
        <v>2711.1019770999283</v>
      </c>
      <c r="Q3042" s="116">
        <f t="shared" si="2648"/>
        <v>1.0027295716399536</v>
      </c>
      <c r="R3042" s="78"/>
      <c r="S3042" s="78"/>
      <c r="T3042" s="117">
        <f>((J3042-O3041)^2 + (K3042-P3041)^2 + (L3042-Q3041)^2) ^ (-1/(2-1))</f>
        <v>1.067457606080444E-7</v>
      </c>
      <c r="U3042" s="117">
        <f>((J3042-O3042)^2 + (K3042-P3042)^2 + (L3042-Q3042)^2) ^ (-1/(2-1))</f>
        <v>7.2070227717862725E-8</v>
      </c>
      <c r="V3042" s="117">
        <f>((J3042-O3043)^2 + (K3042-P3043)^2 + (L3042-Q3043)^2) ^ (-1/(2-1))</f>
        <v>5.8594023384119118E-8</v>
      </c>
      <c r="W3042" s="117">
        <f t="shared" ref="W3042:W3050" si="2649">SUM(T3042:V3042)</f>
        <v>2.3741001171002623E-7</v>
      </c>
      <c r="X3042" s="78"/>
      <c r="Y3042" s="122">
        <f t="shared" ref="Y3042:Y3050" si="2650">(T3042/W3042)</f>
        <v>0.44962619663413439</v>
      </c>
      <c r="Z3042" s="122">
        <f t="shared" ref="Z3042:Z3050" si="2651">(U3042/W3042)</f>
        <v>0.30356861195007084</v>
      </c>
      <c r="AA3042" s="123">
        <f t="shared" ref="AA3042:AA3050" si="2652">(V3042/W3042)</f>
        <v>0.24680519141579482</v>
      </c>
    </row>
    <row r="3043" spans="9:27" x14ac:dyDescent="0.25">
      <c r="I3043" s="78"/>
      <c r="J3043" s="79">
        <f t="shared" ref="J3043:L3043" si="2653">(J2971)</f>
        <v>5000</v>
      </c>
      <c r="K3043" s="79">
        <f t="shared" si="2653"/>
        <v>2000</v>
      </c>
      <c r="L3043" s="79">
        <f t="shared" si="2653"/>
        <v>1</v>
      </c>
      <c r="M3043" s="78"/>
      <c r="N3043" s="78"/>
      <c r="O3043" s="116">
        <f t="shared" ref="O3043:Q3043" si="2654">(O3021)</f>
        <v>1.2748843166328847</v>
      </c>
      <c r="P3043" s="116">
        <f t="shared" si="2654"/>
        <v>1962.3177348455715</v>
      </c>
      <c r="Q3043" s="116">
        <f t="shared" si="2654"/>
        <v>1.0626823352988302</v>
      </c>
      <c r="R3043" s="78"/>
      <c r="S3043" s="78"/>
      <c r="T3043" s="117">
        <f>((J3043-O3041)^2 + (K3043-P3041)^2 + (L3043-Q3041)^2) ^ (-1/(2-1))</f>
        <v>1.492828173710211E-7</v>
      </c>
      <c r="U3043" s="117">
        <f>((J3043-O3042)^2 + (K3043-P3042)^2 + (L3043-Q3042)^2) ^ (-1/(2-1))</f>
        <v>1.2706364976922466E-7</v>
      </c>
      <c r="V3043" s="117">
        <f>((J3043-O3043)^2 + (K3043-P3043)^2 + (L3043-Q3043)^2) ^ (-1/(2-1))</f>
        <v>4.0018131832639985E-8</v>
      </c>
      <c r="W3043" s="117">
        <f t="shared" si="2649"/>
        <v>3.163645989728858E-7</v>
      </c>
      <c r="X3043" s="78"/>
      <c r="Y3043" s="122">
        <f t="shared" si="2650"/>
        <v>0.47186953867684628</v>
      </c>
      <c r="Z3043" s="122">
        <f t="shared" si="2651"/>
        <v>0.40163675133612126</v>
      </c>
      <c r="AA3043" s="123">
        <f t="shared" si="2652"/>
        <v>0.12649370998703227</v>
      </c>
    </row>
    <row r="3044" spans="9:27" x14ac:dyDescent="0.25">
      <c r="I3044" s="78"/>
      <c r="J3044" s="79">
        <f t="shared" ref="J3044:L3044" si="2655">(J2972)</f>
        <v>2000</v>
      </c>
      <c r="K3044" s="79">
        <f t="shared" si="2655"/>
        <v>1000</v>
      </c>
      <c r="L3044" s="79">
        <f t="shared" si="2655"/>
        <v>1</v>
      </c>
      <c r="M3044" s="78"/>
      <c r="N3044" s="78"/>
      <c r="O3044" s="81"/>
      <c r="P3044" s="81"/>
      <c r="Q3044" s="81"/>
      <c r="R3044" s="78"/>
      <c r="S3044" s="78"/>
      <c r="T3044" s="117">
        <f>((J3044-O3041)^2 + (K3044-P3041)^2 + (L3044-Q3041)^2) ^ (-1/(2-1))</f>
        <v>3.586274613873401E-7</v>
      </c>
      <c r="U3044" s="117">
        <f>((J3044-O3042)^2 + (K3044-P3042)^2 + (L3044-Q3042)^2) ^ (-1/(2-1))</f>
        <v>2.810983442431532E-8</v>
      </c>
      <c r="V3044" s="117">
        <f>((J3044-O3043)^2 + (K3044-P3043)^2 + (L3044-Q3043)^2) ^ (-1/(2-1))</f>
        <v>2.0321248395140769E-7</v>
      </c>
      <c r="W3044" s="117">
        <f t="shared" si="2649"/>
        <v>5.8994977976306308E-7</v>
      </c>
      <c r="X3044" s="78"/>
      <c r="Y3044" s="122">
        <f t="shared" si="2650"/>
        <v>0.6078948983274014</v>
      </c>
      <c r="Z3044" s="122">
        <f t="shared" si="2651"/>
        <v>4.7647842898771574E-2</v>
      </c>
      <c r="AA3044" s="123">
        <f t="shared" si="2652"/>
        <v>0.34445725877382705</v>
      </c>
    </row>
    <row r="3045" spans="9:27" x14ac:dyDescent="0.25">
      <c r="I3045" s="78"/>
      <c r="J3045" s="79">
        <f t="shared" ref="J3045:L3045" si="2656">(J2973)</f>
        <v>500</v>
      </c>
      <c r="K3045" s="79">
        <f t="shared" si="2656"/>
        <v>2000</v>
      </c>
      <c r="L3045" s="79">
        <f t="shared" si="2656"/>
        <v>1</v>
      </c>
      <c r="M3045" s="78"/>
      <c r="N3045" s="78"/>
      <c r="O3045" s="78"/>
      <c r="P3045" s="78"/>
      <c r="Q3045" s="78"/>
      <c r="R3045" s="78"/>
      <c r="S3045" s="78"/>
      <c r="T3045" s="117">
        <f>((J3045-O3041)^2 + (K3045-P3041)^2 + (L3045-Q3041)^2) ^ (-1/(2-1))</f>
        <v>8.2969291772375626E-8</v>
      </c>
      <c r="U3045" s="117">
        <f>((J3045-O3042)^2 + (K3045-P3042)^2 + (L3045-Q3042)^2) ^ (-1/(2-1))</f>
        <v>1.9031753588059422E-8</v>
      </c>
      <c r="V3045" s="117">
        <f>((J3045-O3043)^2 + (K3045-P3043)^2 + (L3045-Q3043)^2) ^ (-1/(2-1))</f>
        <v>3.9976542076985145E-6</v>
      </c>
      <c r="W3045" s="117">
        <f t="shared" si="2649"/>
        <v>4.0996552530589494E-6</v>
      </c>
      <c r="X3045" s="78"/>
      <c r="Y3045" s="122">
        <f t="shared" si="2650"/>
        <v>2.0238114341557929E-2</v>
      </c>
      <c r="Z3045" s="122">
        <f t="shared" si="2651"/>
        <v>4.6422814635106004E-3</v>
      </c>
      <c r="AA3045" s="123">
        <f t="shared" si="2652"/>
        <v>0.97511960419493149</v>
      </c>
    </row>
    <row r="3046" spans="9:27" x14ac:dyDescent="0.25">
      <c r="I3046" s="78"/>
      <c r="J3046" s="79">
        <f t="shared" ref="J3046:L3046" si="2657">(J2974)</f>
        <v>8000</v>
      </c>
      <c r="K3046" s="79">
        <f t="shared" si="2657"/>
        <v>2000</v>
      </c>
      <c r="L3046" s="79">
        <f t="shared" si="2657"/>
        <v>1</v>
      </c>
      <c r="M3046" s="78"/>
      <c r="N3046" s="78"/>
      <c r="O3046" s="78"/>
      <c r="P3046" s="78"/>
      <c r="Q3046" s="78"/>
      <c r="R3046" s="78"/>
      <c r="S3046" s="78"/>
      <c r="T3046" s="117">
        <f>((J3046-O3041)^2 + (K3046-P3041)^2 + (L3046-Q3041)^2) ^ (-1/(2-1))</f>
        <v>3.9017706391195441E-8</v>
      </c>
      <c r="U3046" s="117">
        <f>((J3046-O3042)^2 + (K3046-P3042)^2 + (L3046-Q3042)^2) ^ (-1/(2-1))</f>
        <v>1.701812978688883E-6</v>
      </c>
      <c r="V3046" s="117">
        <f>((J3046-O3043)^2 + (K3046-P3043)^2 + (L3046-Q3043)^2) ^ (-1/(2-1))</f>
        <v>1.5629634324972847E-8</v>
      </c>
      <c r="W3046" s="117">
        <f t="shared" si="2649"/>
        <v>1.7564603194050514E-6</v>
      </c>
      <c r="X3046" s="78"/>
      <c r="Y3046" s="122">
        <f t="shared" si="2650"/>
        <v>2.2213827411946049E-2</v>
      </c>
      <c r="Z3046" s="122">
        <f t="shared" si="2651"/>
        <v>0.96888780229622351</v>
      </c>
      <c r="AA3046" s="123">
        <f t="shared" si="2652"/>
        <v>8.8983702918304011E-3</v>
      </c>
    </row>
    <row r="3047" spans="9:27" x14ac:dyDescent="0.25">
      <c r="I3047" s="78"/>
      <c r="J3047" s="79">
        <f t="shared" ref="J3047:L3047" si="2658">(J2975)</f>
        <v>3000</v>
      </c>
      <c r="K3047" s="79">
        <f t="shared" si="2658"/>
        <v>2000</v>
      </c>
      <c r="L3047" s="79">
        <f t="shared" si="2658"/>
        <v>2</v>
      </c>
      <c r="M3047" s="78"/>
      <c r="N3047" s="78"/>
      <c r="O3047" s="78"/>
      <c r="P3047" s="78"/>
      <c r="Q3047" s="78"/>
      <c r="R3047" s="78"/>
      <c r="S3047" s="78"/>
      <c r="T3047" s="117">
        <f>((J3047-O3041)^2 + (K3047-P3041)^2 + (L3047-Q3041)^2) ^ (-1/(2-1))</f>
        <v>2.4520417999630018E-7</v>
      </c>
      <c r="U3047" s="117">
        <f>((J3047-O3042)^2 + (K3047-P3042)^2 + (L3047-Q3042)^2) ^ (-1/(2-1))</f>
        <v>4.4004308221994822E-8</v>
      </c>
      <c r="V3047" s="117">
        <f>((J3047-O3043)^2 + (K3047-P3043)^2 + (L3047-Q3043)^2) ^ (-1/(2-1))</f>
        <v>1.111880390131358E-7</v>
      </c>
      <c r="W3047" s="117">
        <f t="shared" si="2649"/>
        <v>4.003965272314308E-7</v>
      </c>
      <c r="X3047" s="78"/>
      <c r="Y3047" s="122">
        <f t="shared" si="2650"/>
        <v>0.61240336346516611</v>
      </c>
      <c r="Z3047" s="122">
        <f t="shared" si="2651"/>
        <v>0.10990182289108655</v>
      </c>
      <c r="AA3047" s="123">
        <f t="shared" si="2652"/>
        <v>0.27769481364374737</v>
      </c>
    </row>
    <row r="3048" spans="9:27" x14ac:dyDescent="0.25">
      <c r="I3048" s="78"/>
      <c r="J3048" s="79">
        <f t="shared" ref="J3048:L3048" si="2659">(J2976)</f>
        <v>7000</v>
      </c>
      <c r="K3048" s="79">
        <f t="shared" si="2659"/>
        <v>3000</v>
      </c>
      <c r="L3048" s="79">
        <f t="shared" si="2659"/>
        <v>1</v>
      </c>
      <c r="M3048" s="78"/>
      <c r="N3048" s="78"/>
      <c r="O3048" s="78"/>
      <c r="P3048" s="78"/>
      <c r="Q3048" s="78"/>
      <c r="R3048" s="78"/>
      <c r="S3048" s="78"/>
      <c r="T3048" s="117">
        <f>((J3048-O3041)^2 + (K3048-P3041)^2 + (L3048-Q3041)^2) ^ (-1/(2-1))</f>
        <v>4.4845565921067611E-8</v>
      </c>
      <c r="U3048" s="117">
        <f>((J3048-O3042)^2 + (K3048-P3042)^2 + (L3048-Q3042)^2) ^ (-1/(2-1))</f>
        <v>1.6866470275199015E-6</v>
      </c>
      <c r="V3048" s="117">
        <f>((J3048-O3043)^2 + (K3048-P3043)^2 + (L3048-Q3043)^2) ^ (-1/(2-1))</f>
        <v>1.9976452663635205E-8</v>
      </c>
      <c r="W3048" s="117">
        <f t="shared" si="2649"/>
        <v>1.7514690461046044E-6</v>
      </c>
      <c r="X3048" s="78"/>
      <c r="Y3048" s="122">
        <f t="shared" si="2650"/>
        <v>2.5604543808985629E-2</v>
      </c>
      <c r="Z3048" s="122">
        <f t="shared" si="2651"/>
        <v>0.96298991482100593</v>
      </c>
      <c r="AA3048" s="123">
        <f t="shared" si="2652"/>
        <v>1.1405541370008394E-2</v>
      </c>
    </row>
    <row r="3049" spans="9:27" x14ac:dyDescent="0.25">
      <c r="I3049" s="78"/>
      <c r="J3049" s="79">
        <f t="shared" ref="J3049:L3049" si="2660">(J2977)</f>
        <v>7000</v>
      </c>
      <c r="K3049" s="79">
        <f t="shared" si="2660"/>
        <v>2000</v>
      </c>
      <c r="L3049" s="79">
        <f t="shared" si="2660"/>
        <v>1</v>
      </c>
      <c r="M3049" s="78"/>
      <c r="N3049" s="78"/>
      <c r="O3049" s="78"/>
      <c r="P3049" s="78"/>
      <c r="Q3049" s="78"/>
      <c r="R3049" s="78"/>
      <c r="S3049" s="78"/>
      <c r="T3049" s="117">
        <f>((J3049-O3041)^2 + (K3049-P3041)^2 + (L3049-Q3041)^2) ^ (-1/(2-1))</f>
        <v>5.7739527672413232E-8</v>
      </c>
      <c r="U3049" s="117">
        <f>((J3049-O3042)^2 + (K3049-P3042)^2 + (L3049-Q3042)^2) ^ (-1/(2-1))</f>
        <v>9.8512827385478951E-7</v>
      </c>
      <c r="V3049" s="117">
        <f>((J3049-O3043)^2 + (K3049-P3043)^2 + (L3049-Q3043)^2) ^ (-1/(2-1))</f>
        <v>2.0415007208182381E-8</v>
      </c>
      <c r="W3049" s="117">
        <f t="shared" si="2649"/>
        <v>1.0632828087353853E-6</v>
      </c>
      <c r="X3049" s="78"/>
      <c r="Y3049" s="122">
        <f t="shared" si="2650"/>
        <v>5.4303076470394271E-2</v>
      </c>
      <c r="Z3049" s="122">
        <f t="shared" si="2651"/>
        <v>0.92649694489695666</v>
      </c>
      <c r="AA3049" s="123">
        <f t="shared" si="2652"/>
        <v>1.9199978632648971E-2</v>
      </c>
    </row>
    <row r="3050" spans="9:27" x14ac:dyDescent="0.25">
      <c r="I3050" s="78"/>
      <c r="J3050" s="79">
        <f t="shared" ref="J3050:L3050" si="2661">(J2978)</f>
        <v>10000</v>
      </c>
      <c r="K3050" s="79">
        <f t="shared" si="2661"/>
        <v>2000</v>
      </c>
      <c r="L3050" s="79">
        <f t="shared" si="2661"/>
        <v>1</v>
      </c>
      <c r="M3050" s="78"/>
      <c r="N3050" s="78"/>
      <c r="O3050" s="78"/>
      <c r="P3050" s="78"/>
      <c r="Q3050" s="78"/>
      <c r="R3050" s="78"/>
      <c r="S3050" s="78"/>
      <c r="T3050" s="117">
        <f>((J3050-O3041)^2 + (K3050-P3041)^2 + (L3050-Q3041)^2) ^ (-1/(2-1))</f>
        <v>2.07254517381324E-8</v>
      </c>
      <c r="U3050" s="117">
        <f>((J3050-O3042)^2 + (K3050-P3042)^2 + (L3050-Q3042)^2) ^ (-1/(2-1))</f>
        <v>1.7443989941935775E-7</v>
      </c>
      <c r="V3050" s="117">
        <f>((J3050-O3043)^2 + (K3050-P3043)^2 + (L3050-Q3043)^2) ^ (-1/(2-1))</f>
        <v>1.0002408190195017E-8</v>
      </c>
      <c r="W3050" s="117">
        <f t="shared" si="2649"/>
        <v>2.0516775934768516E-7</v>
      </c>
      <c r="X3050" s="78"/>
      <c r="Y3050" s="122">
        <f t="shared" si="2650"/>
        <v>0.10101709841754548</v>
      </c>
      <c r="Z3050" s="122">
        <f t="shared" si="2651"/>
        <v>0.85023056241378159</v>
      </c>
      <c r="AA3050" s="123">
        <f t="shared" si="2652"/>
        <v>4.8752339168672949E-2</v>
      </c>
    </row>
    <row r="3051" spans="9:27" x14ac:dyDescent="0.25">
      <c r="I3051" s="78"/>
      <c r="J3051" s="78"/>
      <c r="K3051" s="78"/>
      <c r="L3051" s="78"/>
      <c r="M3051" s="78"/>
      <c r="N3051" s="78"/>
      <c r="O3051" s="78"/>
      <c r="P3051" s="78"/>
      <c r="Q3051" s="78"/>
      <c r="R3051" s="78"/>
      <c r="S3051" s="78"/>
      <c r="T3051" s="78"/>
      <c r="U3051" s="78"/>
      <c r="V3051" s="78"/>
      <c r="W3051" s="78"/>
      <c r="X3051" s="78"/>
      <c r="Y3051" s="78"/>
      <c r="Z3051" s="78"/>
      <c r="AA3051" s="78"/>
    </row>
    <row r="3052" spans="9:27" x14ac:dyDescent="0.25">
      <c r="I3052" s="78"/>
      <c r="J3052" s="78"/>
      <c r="K3052" s="78"/>
      <c r="L3052" s="78"/>
      <c r="M3052" s="78"/>
      <c r="N3052" s="175" t="s">
        <v>109</v>
      </c>
      <c r="O3052" s="176"/>
      <c r="P3052" s="176"/>
      <c r="Q3052" s="176"/>
      <c r="R3052" s="176"/>
      <c r="S3052" s="177"/>
      <c r="T3052" s="78"/>
      <c r="U3052" s="78"/>
      <c r="V3052" s="78"/>
      <c r="W3052" s="78"/>
      <c r="X3052" s="78"/>
      <c r="Y3052" s="78"/>
      <c r="Z3052" s="78"/>
      <c r="AA3052" s="78"/>
    </row>
    <row r="3053" spans="9:27" x14ac:dyDescent="0.25">
      <c r="I3053" s="78"/>
      <c r="J3053" s="78"/>
      <c r="K3053" s="78"/>
      <c r="L3053" s="78"/>
      <c r="M3053" s="78"/>
      <c r="N3053" s="178"/>
      <c r="O3053" s="179"/>
      <c r="P3053" s="179"/>
      <c r="Q3053" s="179"/>
      <c r="R3053" s="179"/>
      <c r="S3053" s="180"/>
      <c r="T3053" s="78"/>
      <c r="U3053" s="78"/>
      <c r="V3053" s="78"/>
      <c r="W3053" s="78"/>
      <c r="X3053" s="78"/>
      <c r="Y3053" s="78"/>
      <c r="Z3053" s="78"/>
      <c r="AA3053" s="78"/>
    </row>
    <row r="3057" spans="9:37" x14ac:dyDescent="0.25">
      <c r="I3057" s="118" t="s">
        <v>252</v>
      </c>
      <c r="J3057" s="90"/>
      <c r="K3057" s="90"/>
      <c r="L3057" s="90"/>
      <c r="M3057" s="90"/>
      <c r="N3057" s="90"/>
      <c r="O3057" s="90"/>
      <c r="P3057" s="90"/>
      <c r="Q3057" s="90"/>
      <c r="R3057" s="90"/>
      <c r="S3057" s="90"/>
      <c r="T3057" s="90"/>
      <c r="U3057" s="90"/>
      <c r="V3057" s="90"/>
      <c r="W3057" s="90"/>
      <c r="X3057" s="90"/>
      <c r="Y3057" s="90"/>
      <c r="Z3057" s="90"/>
      <c r="AA3057" s="90"/>
      <c r="AB3057" s="90"/>
      <c r="AC3057" s="90"/>
      <c r="AD3057" s="90"/>
      <c r="AE3057" s="90"/>
      <c r="AF3057" s="90"/>
      <c r="AG3057" s="90"/>
      <c r="AH3057" s="90"/>
      <c r="AI3057" s="90"/>
      <c r="AJ3057" s="90"/>
      <c r="AK3057" s="90"/>
    </row>
    <row r="3058" spans="9:37" x14ac:dyDescent="0.25">
      <c r="I3058" s="118" t="s">
        <v>329</v>
      </c>
      <c r="J3058" s="90"/>
      <c r="K3058" s="90"/>
      <c r="L3058" s="90"/>
      <c r="M3058" s="90"/>
      <c r="N3058" s="90"/>
      <c r="O3058" s="90"/>
      <c r="P3058" s="90"/>
      <c r="Q3058" s="90"/>
      <c r="R3058" s="90"/>
      <c r="S3058" s="90"/>
      <c r="T3058" s="90"/>
      <c r="U3058" s="90"/>
      <c r="V3058" s="90"/>
      <c r="W3058" s="90"/>
      <c r="X3058" s="90"/>
      <c r="Y3058" s="90"/>
      <c r="Z3058" s="90"/>
      <c r="AA3058" s="90"/>
      <c r="AB3058" s="90"/>
      <c r="AC3058" s="90"/>
      <c r="AD3058" s="90"/>
      <c r="AE3058" s="90"/>
      <c r="AF3058" s="90"/>
      <c r="AG3058" s="90"/>
      <c r="AH3058" s="90"/>
      <c r="AI3058" s="90"/>
      <c r="AJ3058" s="90"/>
      <c r="AK3058" s="90"/>
    </row>
    <row r="3059" spans="9:37" x14ac:dyDescent="0.25">
      <c r="I3059" s="90"/>
      <c r="J3059" s="181" t="s">
        <v>92</v>
      </c>
      <c r="K3059" s="182"/>
      <c r="L3059" s="183"/>
      <c r="M3059" s="90"/>
      <c r="N3059" s="91"/>
      <c r="O3059" s="163" t="s">
        <v>97</v>
      </c>
      <c r="P3059" s="164"/>
      <c r="Q3059" s="165"/>
      <c r="R3059" s="90"/>
      <c r="S3059" s="90"/>
      <c r="T3059" s="163" t="s">
        <v>47</v>
      </c>
      <c r="U3059" s="164"/>
      <c r="V3059" s="165"/>
      <c r="W3059" s="90"/>
      <c r="X3059" s="91"/>
      <c r="Y3059" s="163" t="s">
        <v>98</v>
      </c>
      <c r="Z3059" s="164"/>
      <c r="AA3059" s="165"/>
      <c r="AB3059" s="90"/>
      <c r="AC3059" s="91"/>
      <c r="AD3059" s="163" t="s">
        <v>98</v>
      </c>
      <c r="AE3059" s="164"/>
      <c r="AF3059" s="165"/>
      <c r="AG3059" s="90"/>
      <c r="AH3059" s="135"/>
      <c r="AI3059" s="163" t="s">
        <v>98</v>
      </c>
      <c r="AJ3059" s="164"/>
      <c r="AK3059" s="165"/>
    </row>
    <row r="3060" spans="9:37" x14ac:dyDescent="0.25">
      <c r="I3060" s="90"/>
      <c r="J3060" s="135" t="s">
        <v>257</v>
      </c>
      <c r="K3060" s="135" t="s">
        <v>258</v>
      </c>
      <c r="L3060" s="135" t="s">
        <v>259</v>
      </c>
      <c r="M3060" s="90"/>
      <c r="N3060" s="91"/>
      <c r="O3060" s="133" t="s">
        <v>38</v>
      </c>
      <c r="P3060" s="133" t="s">
        <v>39</v>
      </c>
      <c r="Q3060" s="133" t="s">
        <v>41</v>
      </c>
      <c r="R3060" s="90"/>
      <c r="S3060" s="90"/>
      <c r="T3060" s="106" t="s">
        <v>48</v>
      </c>
      <c r="U3060" s="106" t="s">
        <v>49</v>
      </c>
      <c r="V3060" s="106" t="s">
        <v>50</v>
      </c>
      <c r="W3060" s="90"/>
      <c r="X3060" s="133" t="s">
        <v>38</v>
      </c>
      <c r="Y3060" s="133" t="s">
        <v>99</v>
      </c>
      <c r="Z3060" s="133" t="s">
        <v>102</v>
      </c>
      <c r="AA3060" s="133" t="s">
        <v>103</v>
      </c>
      <c r="AB3060" s="90"/>
      <c r="AC3060" s="106" t="s">
        <v>39</v>
      </c>
      <c r="AD3060" s="106" t="s">
        <v>104</v>
      </c>
      <c r="AE3060" s="106" t="s">
        <v>100</v>
      </c>
      <c r="AF3060" s="106" t="s">
        <v>105</v>
      </c>
      <c r="AG3060" s="90"/>
      <c r="AH3060" s="106" t="s">
        <v>41</v>
      </c>
      <c r="AI3060" s="106" t="s">
        <v>106</v>
      </c>
      <c r="AJ3060" s="106" t="s">
        <v>107</v>
      </c>
      <c r="AK3060" s="106" t="s">
        <v>101</v>
      </c>
    </row>
    <row r="3061" spans="9:37" x14ac:dyDescent="0.25">
      <c r="I3061" s="90"/>
      <c r="J3061" s="94">
        <f>(Y3041)</f>
        <v>9.6265947017155337E-2</v>
      </c>
      <c r="K3061" s="94">
        <f t="shared" ref="K3061:K3070" si="2662">(Z3041)</f>
        <v>0.84249781864803541</v>
      </c>
      <c r="L3061" s="94">
        <f>(AA3041)</f>
        <v>6.1236234334809236E-2</v>
      </c>
      <c r="M3061" s="98"/>
      <c r="N3061" s="91"/>
      <c r="O3061" s="95">
        <f>(J3061^2)</f>
        <v>9.2671325551097593E-3</v>
      </c>
      <c r="P3061" s="95">
        <f t="shared" ref="P3061:P3070" si="2663">(K3061^2)</f>
        <v>0.70980257442669792</v>
      </c>
      <c r="Q3061" s="95">
        <f t="shared" ref="Q3061:Q3070" si="2664">(L3061^2)</f>
        <v>3.7498763955076697E-3</v>
      </c>
      <c r="R3061" s="90"/>
      <c r="S3061" s="90"/>
      <c r="T3061" s="93">
        <f>(J3041)</f>
        <v>8000</v>
      </c>
      <c r="U3061" s="93">
        <f t="shared" ref="U3061:U3070" si="2665">(K3041)</f>
        <v>5000</v>
      </c>
      <c r="V3061" s="93">
        <f t="shared" ref="V3061:V3070" si="2666">(L3041)</f>
        <v>1</v>
      </c>
      <c r="W3061" s="90"/>
      <c r="X3061" s="95">
        <f>(O3061)</f>
        <v>9.2671325551097593E-3</v>
      </c>
      <c r="Y3061" s="96">
        <f>(X3061*T3061)</f>
        <v>74.137060440878074</v>
      </c>
      <c r="Z3061" s="96">
        <f>(X3061*U3061)</f>
        <v>46.335662775548798</v>
      </c>
      <c r="AA3061" s="96">
        <f>(X3061*V3061)</f>
        <v>9.2671325551097593E-3</v>
      </c>
      <c r="AB3061" s="90"/>
      <c r="AC3061" s="94">
        <f>(P3061)</f>
        <v>0.70980257442669792</v>
      </c>
      <c r="AD3061" s="97">
        <f>(AC3061*T3061)</f>
        <v>5678.4205954135832</v>
      </c>
      <c r="AE3061" s="97">
        <f>(AC3061*U3061)</f>
        <v>3549.0128721334895</v>
      </c>
      <c r="AF3061" s="97">
        <f>(AC3061*V3061)</f>
        <v>0.70980257442669792</v>
      </c>
      <c r="AG3061" s="90"/>
      <c r="AH3061" s="95">
        <f>(Q3061)</f>
        <v>3.7498763955076697E-3</v>
      </c>
      <c r="AI3061" s="95">
        <f>(AH3061*T3061)</f>
        <v>29.999011164061358</v>
      </c>
      <c r="AJ3061" s="95">
        <f>(AH3061*U3061)</f>
        <v>18.749381977538349</v>
      </c>
      <c r="AK3061" s="95">
        <f>(V3061*AH3061)</f>
        <v>3.7498763955076697E-3</v>
      </c>
    </row>
    <row r="3062" spans="9:37" x14ac:dyDescent="0.25">
      <c r="I3062" s="90"/>
      <c r="J3062" s="94">
        <f t="shared" ref="J3062:J3070" si="2667">(Y3042)</f>
        <v>0.44962619663413439</v>
      </c>
      <c r="K3062" s="94">
        <f t="shared" si="2662"/>
        <v>0.30356861195007084</v>
      </c>
      <c r="L3062" s="94">
        <f t="shared" ref="L3062:L3070" si="2668">(AA3042)</f>
        <v>0.24680519141579482</v>
      </c>
      <c r="M3062" s="98"/>
      <c r="N3062" s="91"/>
      <c r="O3062" s="95">
        <f t="shared" ref="O3062:O3070" si="2669">(J3062^2)</f>
        <v>0.20216371669967728</v>
      </c>
      <c r="P3062" s="95">
        <f t="shared" si="2663"/>
        <v>9.2153902161292697E-2</v>
      </c>
      <c r="Q3062" s="95">
        <f t="shared" si="2664"/>
        <v>6.0912802509787124E-2</v>
      </c>
      <c r="R3062" s="90"/>
      <c r="S3062" s="90"/>
      <c r="T3062" s="93">
        <f t="shared" ref="T3062:T3070" si="2670">(J3042)</f>
        <v>4000</v>
      </c>
      <c r="U3062" s="93">
        <f t="shared" si="2665"/>
        <v>3000</v>
      </c>
      <c r="V3062" s="93">
        <f t="shared" si="2666"/>
        <v>1</v>
      </c>
      <c r="W3062" s="90"/>
      <c r="X3062" s="95">
        <f t="shared" ref="X3062:X3070" si="2671">(O3062)</f>
        <v>0.20216371669967728</v>
      </c>
      <c r="Y3062" s="96">
        <f t="shared" ref="Y3062:Y3070" si="2672">(X3062*T3062)</f>
        <v>808.65486679870912</v>
      </c>
      <c r="Z3062" s="96">
        <f t="shared" ref="Z3062:Z3070" si="2673">(X3062*U3062)</f>
        <v>606.49115009903187</v>
      </c>
      <c r="AA3062" s="96">
        <f t="shared" ref="AA3062:AA3070" si="2674">(X3062*V3062)</f>
        <v>0.20216371669967728</v>
      </c>
      <c r="AB3062" s="90"/>
      <c r="AC3062" s="94">
        <f t="shared" ref="AC3062:AC3070" si="2675">(P3062)</f>
        <v>9.2153902161292697E-2</v>
      </c>
      <c r="AD3062" s="97">
        <f t="shared" ref="AD3062:AD3070" si="2676">(AC3062*T3062)</f>
        <v>368.61560864517077</v>
      </c>
      <c r="AE3062" s="97">
        <f t="shared" ref="AE3062:AE3070" si="2677">(AC3062*U3062)</f>
        <v>276.46170648387812</v>
      </c>
      <c r="AF3062" s="97">
        <f t="shared" ref="AF3062:AF3070" si="2678">(AC3062*V3062)</f>
        <v>9.2153902161292697E-2</v>
      </c>
      <c r="AG3062" s="90"/>
      <c r="AH3062" s="95">
        <f t="shared" ref="AH3062:AH3070" si="2679">(Q3062)</f>
        <v>6.0912802509787124E-2</v>
      </c>
      <c r="AI3062" s="95">
        <f t="shared" ref="AI3062:AI3070" si="2680">(AH3062*T3062)</f>
        <v>243.65121003914851</v>
      </c>
      <c r="AJ3062" s="95">
        <f t="shared" ref="AJ3062:AJ3069" si="2681">(AH3062*U3062)</f>
        <v>182.73840752936138</v>
      </c>
      <c r="AK3062" s="95">
        <f t="shared" ref="AK3062:AK3070" si="2682">(V3062*AH3062)</f>
        <v>6.0912802509787124E-2</v>
      </c>
    </row>
    <row r="3063" spans="9:37" x14ac:dyDescent="0.25">
      <c r="I3063" s="90"/>
      <c r="J3063" s="94">
        <f t="shared" si="2667"/>
        <v>0.47186953867684628</v>
      </c>
      <c r="K3063" s="94">
        <f t="shared" si="2662"/>
        <v>0.40163675133612126</v>
      </c>
      <c r="L3063" s="94">
        <f t="shared" si="2668"/>
        <v>0.12649370998703227</v>
      </c>
      <c r="M3063" s="98"/>
      <c r="N3063" s="91"/>
      <c r="O3063" s="95">
        <f t="shared" si="2669"/>
        <v>0.22266086153109974</v>
      </c>
      <c r="P3063" s="95">
        <f t="shared" si="2663"/>
        <v>0.16131208002383329</v>
      </c>
      <c r="Q3063" s="95">
        <f t="shared" si="2664"/>
        <v>1.6000658666283429E-2</v>
      </c>
      <c r="R3063" s="90"/>
      <c r="S3063" s="90"/>
      <c r="T3063" s="93">
        <f t="shared" si="2670"/>
        <v>5000</v>
      </c>
      <c r="U3063" s="93">
        <f t="shared" si="2665"/>
        <v>2000</v>
      </c>
      <c r="V3063" s="93">
        <f t="shared" si="2666"/>
        <v>1</v>
      </c>
      <c r="W3063" s="90"/>
      <c r="X3063" s="95">
        <f t="shared" si="2671"/>
        <v>0.22266086153109974</v>
      </c>
      <c r="Y3063" s="96">
        <f t="shared" si="2672"/>
        <v>1113.3043076554986</v>
      </c>
      <c r="Z3063" s="96">
        <f t="shared" si="2673"/>
        <v>445.32172306219945</v>
      </c>
      <c r="AA3063" s="96">
        <f t="shared" si="2674"/>
        <v>0.22266086153109974</v>
      </c>
      <c r="AB3063" s="90"/>
      <c r="AC3063" s="94">
        <f t="shared" si="2675"/>
        <v>0.16131208002383329</v>
      </c>
      <c r="AD3063" s="97">
        <f t="shared" si="2676"/>
        <v>806.5604001191665</v>
      </c>
      <c r="AE3063" s="97">
        <f t="shared" si="2677"/>
        <v>322.62416004766658</v>
      </c>
      <c r="AF3063" s="97">
        <f t="shared" si="2678"/>
        <v>0.16131208002383329</v>
      </c>
      <c r="AG3063" s="90"/>
      <c r="AH3063" s="95">
        <f t="shared" si="2679"/>
        <v>1.6000658666283429E-2</v>
      </c>
      <c r="AI3063" s="95">
        <f t="shared" si="2680"/>
        <v>80.00329333141714</v>
      </c>
      <c r="AJ3063" s="95">
        <f t="shared" si="2681"/>
        <v>32.001317332566856</v>
      </c>
      <c r="AK3063" s="95">
        <f t="shared" si="2682"/>
        <v>1.6000658666283429E-2</v>
      </c>
    </row>
    <row r="3064" spans="9:37" x14ac:dyDescent="0.25">
      <c r="I3064" s="90"/>
      <c r="J3064" s="94">
        <f t="shared" si="2667"/>
        <v>0.6078948983274014</v>
      </c>
      <c r="K3064" s="94">
        <f t="shared" si="2662"/>
        <v>4.7647842898771574E-2</v>
      </c>
      <c r="L3064" s="94">
        <f t="shared" si="2668"/>
        <v>0.34445725877382705</v>
      </c>
      <c r="M3064" s="98"/>
      <c r="N3064" s="91"/>
      <c r="O3064" s="95">
        <f t="shared" si="2669"/>
        <v>0.36953620741248167</v>
      </c>
      <c r="P3064" s="95">
        <f t="shared" si="2663"/>
        <v>2.2703169329060168E-3</v>
      </c>
      <c r="Q3064" s="95">
        <f t="shared" si="2664"/>
        <v>0.11865080312197925</v>
      </c>
      <c r="R3064" s="90"/>
      <c r="S3064" s="90"/>
      <c r="T3064" s="93">
        <f t="shared" si="2670"/>
        <v>2000</v>
      </c>
      <c r="U3064" s="93">
        <f t="shared" si="2665"/>
        <v>1000</v>
      </c>
      <c r="V3064" s="93">
        <f t="shared" si="2666"/>
        <v>1</v>
      </c>
      <c r="W3064" s="90"/>
      <c r="X3064" s="95">
        <f t="shared" si="2671"/>
        <v>0.36953620741248167</v>
      </c>
      <c r="Y3064" s="96">
        <f t="shared" si="2672"/>
        <v>739.07241482496329</v>
      </c>
      <c r="Z3064" s="96">
        <f t="shared" si="2673"/>
        <v>369.53620741248164</v>
      </c>
      <c r="AA3064" s="96">
        <f t="shared" si="2674"/>
        <v>0.36953620741248167</v>
      </c>
      <c r="AB3064" s="90"/>
      <c r="AC3064" s="94">
        <f t="shared" si="2675"/>
        <v>2.2703169329060168E-3</v>
      </c>
      <c r="AD3064" s="97">
        <f t="shared" si="2676"/>
        <v>4.5406338658120333</v>
      </c>
      <c r="AE3064" s="97">
        <f t="shared" si="2677"/>
        <v>2.2703169329060167</v>
      </c>
      <c r="AF3064" s="97">
        <f t="shared" si="2678"/>
        <v>2.2703169329060168E-3</v>
      </c>
      <c r="AG3064" s="90"/>
      <c r="AH3064" s="95">
        <f t="shared" si="2679"/>
        <v>0.11865080312197925</v>
      </c>
      <c r="AI3064" s="95">
        <f t="shared" si="2680"/>
        <v>237.3016062439585</v>
      </c>
      <c r="AJ3064" s="95">
        <f t="shared" si="2681"/>
        <v>118.65080312197925</v>
      </c>
      <c r="AK3064" s="95">
        <f t="shared" si="2682"/>
        <v>0.11865080312197925</v>
      </c>
    </row>
    <row r="3065" spans="9:37" x14ac:dyDescent="0.25">
      <c r="I3065" s="90"/>
      <c r="J3065" s="94">
        <f t="shared" si="2667"/>
        <v>2.0238114341557929E-2</v>
      </c>
      <c r="K3065" s="94">
        <f t="shared" si="2662"/>
        <v>4.6422814635106004E-3</v>
      </c>
      <c r="L3065" s="94">
        <f t="shared" si="2668"/>
        <v>0.97511960419493149</v>
      </c>
      <c r="M3065" s="98"/>
      <c r="N3065" s="91"/>
      <c r="O3065" s="95">
        <f t="shared" si="2669"/>
        <v>4.0958127210197274E-4</v>
      </c>
      <c r="P3065" s="95">
        <f t="shared" si="2663"/>
        <v>2.1550777186454121E-5</v>
      </c>
      <c r="Q3065" s="95">
        <f t="shared" si="2664"/>
        <v>0.95085824248527984</v>
      </c>
      <c r="R3065" s="90"/>
      <c r="S3065" s="90"/>
      <c r="T3065" s="93">
        <f t="shared" si="2670"/>
        <v>500</v>
      </c>
      <c r="U3065" s="93">
        <f t="shared" si="2665"/>
        <v>2000</v>
      </c>
      <c r="V3065" s="93">
        <f t="shared" si="2666"/>
        <v>1</v>
      </c>
      <c r="W3065" s="90"/>
      <c r="X3065" s="95">
        <f t="shared" si="2671"/>
        <v>4.0958127210197274E-4</v>
      </c>
      <c r="Y3065" s="96">
        <f t="shared" si="2672"/>
        <v>0.20479063605098638</v>
      </c>
      <c r="Z3065" s="96">
        <f t="shared" si="2673"/>
        <v>0.81916254420394552</v>
      </c>
      <c r="AA3065" s="96">
        <f t="shared" si="2674"/>
        <v>4.0958127210197274E-4</v>
      </c>
      <c r="AB3065" s="90"/>
      <c r="AC3065" s="94">
        <f t="shared" si="2675"/>
        <v>2.1550777186454121E-5</v>
      </c>
      <c r="AD3065" s="97">
        <f t="shared" si="2676"/>
        <v>1.077538859322706E-2</v>
      </c>
      <c r="AE3065" s="97">
        <f t="shared" si="2677"/>
        <v>4.3101554372908239E-2</v>
      </c>
      <c r="AF3065" s="97">
        <f t="shared" si="2678"/>
        <v>2.1550777186454121E-5</v>
      </c>
      <c r="AG3065" s="90"/>
      <c r="AH3065" s="95">
        <f t="shared" si="2679"/>
        <v>0.95085824248527984</v>
      </c>
      <c r="AI3065" s="95">
        <f t="shared" si="2680"/>
        <v>475.42912124263989</v>
      </c>
      <c r="AJ3065" s="95">
        <f t="shared" si="2681"/>
        <v>1901.7164849705596</v>
      </c>
      <c r="AK3065" s="95">
        <f t="shared" si="2682"/>
        <v>0.95085824248527984</v>
      </c>
    </row>
    <row r="3066" spans="9:37" x14ac:dyDescent="0.25">
      <c r="I3066" s="90"/>
      <c r="J3066" s="94">
        <f t="shared" si="2667"/>
        <v>2.2213827411946049E-2</v>
      </c>
      <c r="K3066" s="94">
        <f t="shared" si="2662"/>
        <v>0.96888780229622351</v>
      </c>
      <c r="L3066" s="94">
        <f t="shared" si="2668"/>
        <v>8.8983702918304011E-3</v>
      </c>
      <c r="M3066" s="98"/>
      <c r="N3066" s="91"/>
      <c r="O3066" s="95">
        <f t="shared" si="2669"/>
        <v>4.9345412828772565E-4</v>
      </c>
      <c r="P3066" s="95">
        <f t="shared" si="2663"/>
        <v>0.93874357343840586</v>
      </c>
      <c r="Q3066" s="95">
        <f t="shared" si="2664"/>
        <v>7.9180993850529852E-5</v>
      </c>
      <c r="R3066" s="90"/>
      <c r="S3066" s="90"/>
      <c r="T3066" s="93">
        <f t="shared" si="2670"/>
        <v>8000</v>
      </c>
      <c r="U3066" s="93">
        <f t="shared" si="2665"/>
        <v>2000</v>
      </c>
      <c r="V3066" s="93">
        <f t="shared" si="2666"/>
        <v>1</v>
      </c>
      <c r="W3066" s="90"/>
      <c r="X3066" s="95">
        <f t="shared" si="2671"/>
        <v>4.9345412828772565E-4</v>
      </c>
      <c r="Y3066" s="96">
        <f t="shared" si="2672"/>
        <v>3.9476330263018053</v>
      </c>
      <c r="Z3066" s="96">
        <f t="shared" si="2673"/>
        <v>0.98690825657545134</v>
      </c>
      <c r="AA3066" s="96">
        <f t="shared" si="2674"/>
        <v>4.9345412828772565E-4</v>
      </c>
      <c r="AB3066" s="90"/>
      <c r="AC3066" s="94">
        <f t="shared" si="2675"/>
        <v>0.93874357343840586</v>
      </c>
      <c r="AD3066" s="97">
        <f t="shared" si="2676"/>
        <v>7509.9485875072469</v>
      </c>
      <c r="AE3066" s="97">
        <f t="shared" si="2677"/>
        <v>1877.4871468768117</v>
      </c>
      <c r="AF3066" s="97">
        <f t="shared" si="2678"/>
        <v>0.93874357343840586</v>
      </c>
      <c r="AG3066" s="90"/>
      <c r="AH3066" s="95">
        <f t="shared" si="2679"/>
        <v>7.9180993850529852E-5</v>
      </c>
      <c r="AI3066" s="95">
        <f t="shared" si="2680"/>
        <v>0.63344795080423877</v>
      </c>
      <c r="AJ3066" s="95">
        <f t="shared" si="2681"/>
        <v>0.15836198770105969</v>
      </c>
      <c r="AK3066" s="95">
        <f t="shared" si="2682"/>
        <v>7.9180993850529852E-5</v>
      </c>
    </row>
    <row r="3067" spans="9:37" x14ac:dyDescent="0.25">
      <c r="I3067" s="90"/>
      <c r="J3067" s="94">
        <f t="shared" si="2667"/>
        <v>0.61240336346516611</v>
      </c>
      <c r="K3067" s="94">
        <f t="shared" si="2662"/>
        <v>0.10990182289108655</v>
      </c>
      <c r="L3067" s="94">
        <f t="shared" si="2668"/>
        <v>0.27769481364374737</v>
      </c>
      <c r="M3067" s="98"/>
      <c r="N3067" s="91"/>
      <c r="O3067" s="95">
        <f t="shared" si="2669"/>
        <v>0.37503787958344836</v>
      </c>
      <c r="P3067" s="95">
        <f t="shared" si="2663"/>
        <v>1.2078410674783754E-2</v>
      </c>
      <c r="Q3067" s="95">
        <f t="shared" si="2664"/>
        <v>7.711440952463558E-2</v>
      </c>
      <c r="R3067" s="90"/>
      <c r="S3067" s="90"/>
      <c r="T3067" s="93">
        <f t="shared" si="2670"/>
        <v>3000</v>
      </c>
      <c r="U3067" s="93">
        <f t="shared" si="2665"/>
        <v>2000</v>
      </c>
      <c r="V3067" s="93">
        <f t="shared" si="2666"/>
        <v>2</v>
      </c>
      <c r="W3067" s="90"/>
      <c r="X3067" s="95">
        <f t="shared" si="2671"/>
        <v>0.37503787958344836</v>
      </c>
      <c r="Y3067" s="96">
        <f t="shared" si="2672"/>
        <v>1125.113638750345</v>
      </c>
      <c r="Z3067" s="96">
        <f t="shared" si="2673"/>
        <v>750.07575916689677</v>
      </c>
      <c r="AA3067" s="96">
        <f t="shared" si="2674"/>
        <v>0.75007575916689673</v>
      </c>
      <c r="AB3067" s="90"/>
      <c r="AC3067" s="94">
        <f t="shared" si="2675"/>
        <v>1.2078410674783754E-2</v>
      </c>
      <c r="AD3067" s="97">
        <f t="shared" si="2676"/>
        <v>36.235232024351262</v>
      </c>
      <c r="AE3067" s="97">
        <f t="shared" si="2677"/>
        <v>24.156821349567508</v>
      </c>
      <c r="AF3067" s="97">
        <f t="shared" si="2678"/>
        <v>2.4156821349567509E-2</v>
      </c>
      <c r="AG3067" s="90"/>
      <c r="AH3067" s="95">
        <f t="shared" si="2679"/>
        <v>7.711440952463558E-2</v>
      </c>
      <c r="AI3067" s="95">
        <f t="shared" si="2680"/>
        <v>231.34322857390674</v>
      </c>
      <c r="AJ3067" s="95">
        <f t="shared" si="2681"/>
        <v>154.22881904927115</v>
      </c>
      <c r="AK3067" s="95">
        <f t="shared" si="2682"/>
        <v>0.15422881904927116</v>
      </c>
    </row>
    <row r="3068" spans="9:37" x14ac:dyDescent="0.25">
      <c r="I3068" s="90"/>
      <c r="J3068" s="94">
        <f t="shared" si="2667"/>
        <v>2.5604543808985629E-2</v>
      </c>
      <c r="K3068" s="94">
        <f t="shared" si="2662"/>
        <v>0.96298991482100593</v>
      </c>
      <c r="L3068" s="94">
        <f t="shared" si="2668"/>
        <v>1.1405541370008394E-2</v>
      </c>
      <c r="M3068" s="98"/>
      <c r="N3068" s="91"/>
      <c r="O3068" s="95">
        <f t="shared" si="2669"/>
        <v>6.5559266366626429E-4</v>
      </c>
      <c r="P3068" s="95">
        <f t="shared" si="2663"/>
        <v>0.92734957604696822</v>
      </c>
      <c r="Q3068" s="95">
        <f t="shared" si="2664"/>
        <v>1.3008637394297296E-4</v>
      </c>
      <c r="R3068" s="90"/>
      <c r="S3068" s="90"/>
      <c r="T3068" s="93">
        <f t="shared" si="2670"/>
        <v>7000</v>
      </c>
      <c r="U3068" s="93">
        <f t="shared" si="2665"/>
        <v>3000</v>
      </c>
      <c r="V3068" s="93">
        <f t="shared" si="2666"/>
        <v>1</v>
      </c>
      <c r="W3068" s="90"/>
      <c r="X3068" s="95">
        <f t="shared" si="2671"/>
        <v>6.5559266366626429E-4</v>
      </c>
      <c r="Y3068" s="96">
        <f t="shared" si="2672"/>
        <v>4.5891486456638502</v>
      </c>
      <c r="Z3068" s="96">
        <f t="shared" si="2673"/>
        <v>1.9667779909987928</v>
      </c>
      <c r="AA3068" s="96">
        <f t="shared" si="2674"/>
        <v>6.5559266366626429E-4</v>
      </c>
      <c r="AB3068" s="90"/>
      <c r="AC3068" s="94">
        <f t="shared" si="2675"/>
        <v>0.92734957604696822</v>
      </c>
      <c r="AD3068" s="97">
        <f t="shared" si="2676"/>
        <v>6491.4470323287778</v>
      </c>
      <c r="AE3068" s="97">
        <f t="shared" si="2677"/>
        <v>2782.0487281409046</v>
      </c>
      <c r="AF3068" s="97">
        <f t="shared" si="2678"/>
        <v>0.92734957604696822</v>
      </c>
      <c r="AG3068" s="90"/>
      <c r="AH3068" s="95">
        <f t="shared" si="2679"/>
        <v>1.3008637394297296E-4</v>
      </c>
      <c r="AI3068" s="95">
        <f t="shared" si="2680"/>
        <v>0.91060461760081068</v>
      </c>
      <c r="AJ3068" s="95">
        <f t="shared" si="2681"/>
        <v>0.39025912182891886</v>
      </c>
      <c r="AK3068" s="95">
        <f t="shared" si="2682"/>
        <v>1.3008637394297296E-4</v>
      </c>
    </row>
    <row r="3069" spans="9:37" x14ac:dyDescent="0.25">
      <c r="I3069" s="90"/>
      <c r="J3069" s="94">
        <f t="shared" si="2667"/>
        <v>5.4303076470394271E-2</v>
      </c>
      <c r="K3069" s="94">
        <f t="shared" si="2662"/>
        <v>0.92649694489695666</v>
      </c>
      <c r="L3069" s="94">
        <f t="shared" si="2668"/>
        <v>1.9199978632648971E-2</v>
      </c>
      <c r="M3069" s="98"/>
      <c r="N3069" s="91"/>
      <c r="O3069" s="95">
        <f t="shared" si="2669"/>
        <v>2.9488241141494881E-3</v>
      </c>
      <c r="P3069" s="95">
        <f t="shared" si="2663"/>
        <v>0.85839658890339432</v>
      </c>
      <c r="Q3069" s="95">
        <f t="shared" si="2664"/>
        <v>3.6863917949417704E-4</v>
      </c>
      <c r="R3069" s="90"/>
      <c r="S3069" s="90"/>
      <c r="T3069" s="93">
        <f t="shared" si="2670"/>
        <v>7000</v>
      </c>
      <c r="U3069" s="93">
        <f t="shared" si="2665"/>
        <v>2000</v>
      </c>
      <c r="V3069" s="93">
        <f t="shared" si="2666"/>
        <v>1</v>
      </c>
      <c r="W3069" s="90"/>
      <c r="X3069" s="95">
        <f t="shared" si="2671"/>
        <v>2.9488241141494881E-3</v>
      </c>
      <c r="Y3069" s="96">
        <f t="shared" si="2672"/>
        <v>20.641768799046417</v>
      </c>
      <c r="Z3069" s="96">
        <f t="shared" si="2673"/>
        <v>5.8976482282989764</v>
      </c>
      <c r="AA3069" s="96">
        <f t="shared" si="2674"/>
        <v>2.9488241141494881E-3</v>
      </c>
      <c r="AB3069" s="90"/>
      <c r="AC3069" s="94">
        <f t="shared" si="2675"/>
        <v>0.85839658890339432</v>
      </c>
      <c r="AD3069" s="97">
        <f t="shared" si="2676"/>
        <v>6008.7761223237603</v>
      </c>
      <c r="AE3069" s="97">
        <f t="shared" si="2677"/>
        <v>1716.7931778067887</v>
      </c>
      <c r="AF3069" s="97">
        <f t="shared" si="2678"/>
        <v>0.85839658890339432</v>
      </c>
      <c r="AG3069" s="90"/>
      <c r="AH3069" s="95">
        <f t="shared" si="2679"/>
        <v>3.6863917949417704E-4</v>
      </c>
      <c r="AI3069" s="95">
        <f t="shared" si="2680"/>
        <v>2.5804742564592393</v>
      </c>
      <c r="AJ3069" s="95">
        <f t="shared" si="2681"/>
        <v>0.73727835898835403</v>
      </c>
      <c r="AK3069" s="95">
        <f t="shared" si="2682"/>
        <v>3.6863917949417704E-4</v>
      </c>
    </row>
    <row r="3070" spans="9:37" x14ac:dyDescent="0.25">
      <c r="I3070" s="90"/>
      <c r="J3070" s="94">
        <f t="shared" si="2667"/>
        <v>0.10101709841754548</v>
      </c>
      <c r="K3070" s="94">
        <f t="shared" si="2662"/>
        <v>0.85023056241378159</v>
      </c>
      <c r="L3070" s="94">
        <f t="shared" si="2668"/>
        <v>4.8752339168672949E-2</v>
      </c>
      <c r="M3070" s="98"/>
      <c r="N3070" s="91"/>
      <c r="O3070" s="95">
        <f t="shared" si="2669"/>
        <v>1.0204454172700069E-2</v>
      </c>
      <c r="P3070" s="95">
        <f t="shared" si="2663"/>
        <v>0.72289200926245534</v>
      </c>
      <c r="Q3070" s="95">
        <f t="shared" si="2664"/>
        <v>2.3767905744173225E-3</v>
      </c>
      <c r="R3070" s="90"/>
      <c r="S3070" s="90"/>
      <c r="T3070" s="93">
        <f t="shared" si="2670"/>
        <v>10000</v>
      </c>
      <c r="U3070" s="93">
        <f t="shared" si="2665"/>
        <v>2000</v>
      </c>
      <c r="V3070" s="93">
        <f t="shared" si="2666"/>
        <v>1</v>
      </c>
      <c r="W3070" s="90"/>
      <c r="X3070" s="95">
        <f t="shared" si="2671"/>
        <v>1.0204454172700069E-2</v>
      </c>
      <c r="Y3070" s="96">
        <f t="shared" si="2672"/>
        <v>102.04454172700069</v>
      </c>
      <c r="Z3070" s="96">
        <f t="shared" si="2673"/>
        <v>20.408908345400139</v>
      </c>
      <c r="AA3070" s="96">
        <f t="shared" si="2674"/>
        <v>1.0204454172700069E-2</v>
      </c>
      <c r="AB3070" s="90"/>
      <c r="AC3070" s="94">
        <f t="shared" si="2675"/>
        <v>0.72289200926245534</v>
      </c>
      <c r="AD3070" s="97">
        <f t="shared" si="2676"/>
        <v>7228.920092624553</v>
      </c>
      <c r="AE3070" s="97">
        <f t="shared" si="2677"/>
        <v>1445.7840185249106</v>
      </c>
      <c r="AF3070" s="97">
        <f t="shared" si="2678"/>
        <v>0.72289200926245534</v>
      </c>
      <c r="AG3070" s="90"/>
      <c r="AH3070" s="95">
        <f t="shared" si="2679"/>
        <v>2.3767905744173225E-3</v>
      </c>
      <c r="AI3070" s="95">
        <f t="shared" si="2680"/>
        <v>23.767905744173223</v>
      </c>
      <c r="AJ3070" s="95">
        <f>(AH3070*U3070)</f>
        <v>4.7535811488346447</v>
      </c>
      <c r="AK3070" s="95">
        <f t="shared" si="2682"/>
        <v>2.3767905744173225E-3</v>
      </c>
    </row>
    <row r="3071" spans="9:37" x14ac:dyDescent="0.25">
      <c r="I3071" s="90"/>
      <c r="J3071" s="98"/>
      <c r="K3071" s="90"/>
      <c r="L3071" s="90"/>
      <c r="M3071" s="90"/>
      <c r="N3071" s="112" t="s">
        <v>55</v>
      </c>
      <c r="O3071" s="105">
        <f>SUM(O3061:O3070)</f>
        <v>1.1933777041327223</v>
      </c>
      <c r="P3071" s="105">
        <f t="shared" ref="P3071:Q3071" si="2683">SUM(P3061:P3070)</f>
        <v>4.4250205826479245</v>
      </c>
      <c r="Q3071" s="105">
        <f t="shared" si="2683"/>
        <v>1.2302414898251781</v>
      </c>
      <c r="R3071" s="90"/>
      <c r="S3071" s="90"/>
      <c r="T3071" s="90"/>
      <c r="U3071" s="90"/>
      <c r="V3071" s="90"/>
      <c r="W3071" s="90"/>
      <c r="X3071" s="133" t="s">
        <v>55</v>
      </c>
      <c r="Y3071" s="104">
        <f>SUM(Y3061:Y3070)</f>
        <v>3991.7101713044576</v>
      </c>
      <c r="Z3071" s="104">
        <f t="shared" ref="Z3071" si="2684">SUM(Z3061:Z3070)</f>
        <v>2247.8399078816356</v>
      </c>
      <c r="AA3071" s="104">
        <f>SUM(AA3061:AA3070)</f>
        <v>1.5684155837161706</v>
      </c>
      <c r="AB3071" s="99"/>
      <c r="AC3071" s="133" t="s">
        <v>55</v>
      </c>
      <c r="AD3071" s="104">
        <f>SUM(AD3061:AD3070)</f>
        <v>34133.47508024102</v>
      </c>
      <c r="AE3071" s="104">
        <f t="shared" ref="AE3071:AF3071" si="2685">SUM(AE3061:AE3070)</f>
        <v>11996.682049851297</v>
      </c>
      <c r="AF3071" s="104">
        <f t="shared" si="2685"/>
        <v>4.4370989933227083</v>
      </c>
      <c r="AG3071" s="99"/>
      <c r="AH3071" s="133" t="s">
        <v>55</v>
      </c>
      <c r="AI3071" s="105">
        <f>SUM(AI3061:AI3070)</f>
        <v>1325.6199031641697</v>
      </c>
      <c r="AJ3071" s="105">
        <f t="shared" ref="AJ3071:AK3071" si="2686">SUM(AJ3061:AJ3070)</f>
        <v>2414.12469459863</v>
      </c>
      <c r="AK3071" s="105">
        <f t="shared" si="2686"/>
        <v>1.3073558993498136</v>
      </c>
    </row>
    <row r="3075" spans="9:17" x14ac:dyDescent="0.25">
      <c r="I3075" s="113" t="s">
        <v>253</v>
      </c>
      <c r="J3075" s="107"/>
      <c r="K3075" s="107"/>
      <c r="L3075" s="107"/>
      <c r="M3075" s="107"/>
      <c r="N3075" s="107"/>
      <c r="O3075" s="107"/>
      <c r="P3075" s="107"/>
      <c r="Q3075" s="107"/>
    </row>
    <row r="3076" spans="9:17" x14ac:dyDescent="0.25">
      <c r="I3076" s="113" t="s">
        <v>329</v>
      </c>
      <c r="J3076" s="107"/>
      <c r="K3076" s="107"/>
      <c r="L3076" s="166" t="s">
        <v>69</v>
      </c>
      <c r="M3076" s="166"/>
      <c r="N3076" s="166"/>
      <c r="O3076" s="107"/>
      <c r="P3076" s="107"/>
      <c r="Q3076" s="107"/>
    </row>
    <row r="3077" spans="9:17" x14ac:dyDescent="0.25">
      <c r="I3077" s="107"/>
      <c r="J3077" s="107"/>
      <c r="K3077" s="107"/>
      <c r="L3077" s="107"/>
      <c r="M3077" s="107"/>
      <c r="N3077" s="107"/>
      <c r="O3077" s="107"/>
      <c r="P3077" s="107"/>
      <c r="Q3077" s="107"/>
    </row>
    <row r="3078" spans="9:17" x14ac:dyDescent="0.25">
      <c r="I3078" s="108"/>
      <c r="J3078" s="167" t="s">
        <v>68</v>
      </c>
      <c r="K3078" s="168"/>
      <c r="L3078" s="169"/>
      <c r="M3078" s="107"/>
      <c r="N3078" s="108"/>
      <c r="O3078" s="167" t="s">
        <v>72</v>
      </c>
      <c r="P3078" s="168"/>
      <c r="Q3078" s="169"/>
    </row>
    <row r="3079" spans="9:17" x14ac:dyDescent="0.25">
      <c r="I3079" s="108"/>
      <c r="J3079" s="108" t="s">
        <v>38</v>
      </c>
      <c r="K3079" s="108" t="s">
        <v>39</v>
      </c>
      <c r="L3079" s="108" t="s">
        <v>41</v>
      </c>
      <c r="M3079" s="107"/>
      <c r="N3079" s="170" t="s">
        <v>64</v>
      </c>
      <c r="O3079" s="170" t="s">
        <v>38</v>
      </c>
      <c r="P3079" s="170" t="s">
        <v>39</v>
      </c>
      <c r="Q3079" s="170" t="s">
        <v>41</v>
      </c>
    </row>
    <row r="3080" spans="9:17" x14ac:dyDescent="0.25">
      <c r="I3080" s="108" t="s">
        <v>64</v>
      </c>
      <c r="J3080" s="109">
        <f>(O3071)</f>
        <v>1.1933777041327223</v>
      </c>
      <c r="K3080" s="109">
        <f t="shared" ref="K3080" si="2687">(P3071)</f>
        <v>4.4250205826479245</v>
      </c>
      <c r="L3080" s="109">
        <f t="shared" ref="L3080" si="2688">(Q3071)</f>
        <v>1.2302414898251781</v>
      </c>
      <c r="M3080" s="107"/>
      <c r="N3080" s="171"/>
      <c r="O3080" s="171"/>
      <c r="P3080" s="171"/>
      <c r="Q3080" s="171"/>
    </row>
    <row r="3081" spans="9:17" x14ac:dyDescent="0.25">
      <c r="I3081" s="108" t="s">
        <v>65</v>
      </c>
      <c r="J3081" s="110">
        <f>(Y3071)</f>
        <v>3991.7101713044576</v>
      </c>
      <c r="K3081" s="110">
        <f>(AD3071)</f>
        <v>34133.47508024102</v>
      </c>
      <c r="L3081" s="110">
        <f>(AA3071)</f>
        <v>1.5684155837161706</v>
      </c>
      <c r="M3081" s="107"/>
      <c r="N3081" s="109">
        <f>(J3080)</f>
        <v>1.1933777041327223</v>
      </c>
      <c r="O3081" s="67">
        <f>(J3081/N3081)</f>
        <v>3344.8841531737858</v>
      </c>
      <c r="P3081" s="67">
        <f t="shared" ref="P3081" si="2689">(K3081/O3081)</f>
        <v>10.204680795253715</v>
      </c>
      <c r="Q3081" s="67">
        <f t="shared" ref="Q3081" si="2690">(L3081/P3081)</f>
        <v>0.15369570250993586</v>
      </c>
    </row>
    <row r="3082" spans="9:17" x14ac:dyDescent="0.25">
      <c r="I3082" s="108" t="s">
        <v>66</v>
      </c>
      <c r="J3082" s="110">
        <f>(Z3071)</f>
        <v>2247.8399078816356</v>
      </c>
      <c r="K3082" s="110">
        <f>(AE3071)</f>
        <v>11996.682049851297</v>
      </c>
      <c r="L3082" s="109">
        <f>(AJ3071)</f>
        <v>2414.12469459863</v>
      </c>
      <c r="M3082" s="107"/>
      <c r="N3082" s="109">
        <f>(K3080)</f>
        <v>4.4250205826479245</v>
      </c>
      <c r="O3082" s="67">
        <f>(K3081/N3082)</f>
        <v>7713.7437990888639</v>
      </c>
      <c r="P3082" s="68">
        <f>(K3082/N3082)</f>
        <v>2711.101976992953</v>
      </c>
      <c r="Q3082" s="68">
        <f>(K3083/N3082)</f>
        <v>1.0027295716368299</v>
      </c>
    </row>
    <row r="3083" spans="9:17" x14ac:dyDescent="0.25">
      <c r="I3083" s="108" t="s">
        <v>67</v>
      </c>
      <c r="J3083" s="110">
        <f>(AA3071)</f>
        <v>1.5684155837161706</v>
      </c>
      <c r="K3083" s="110">
        <f>(AF3071)</f>
        <v>4.4370989933227083</v>
      </c>
      <c r="L3083" s="109">
        <f>(AK3071)</f>
        <v>1.3073558993498136</v>
      </c>
      <c r="M3083" s="107"/>
      <c r="N3083" s="109">
        <f>(L3080)</f>
        <v>1.2302414898251781</v>
      </c>
      <c r="O3083" s="67">
        <f>(L3081/N3083)</f>
        <v>1.2748843188007326</v>
      </c>
      <c r="P3083" s="68">
        <f>(L3082/N3083)</f>
        <v>1962.3177356355345</v>
      </c>
      <c r="Q3083" s="68">
        <f>(L3083/N3083)</f>
        <v>1.0626823352670325</v>
      </c>
    </row>
    <row r="3084" spans="9:17" x14ac:dyDescent="0.25">
      <c r="I3084" s="111"/>
      <c r="J3084" s="111"/>
      <c r="K3084" s="111"/>
      <c r="L3084" s="111"/>
      <c r="M3084" s="107"/>
      <c r="N3084" s="107"/>
      <c r="O3084" s="107"/>
      <c r="P3084" s="107"/>
      <c r="Q3084" s="107"/>
    </row>
    <row r="3088" spans="9:17" x14ac:dyDescent="0.25">
      <c r="I3088" s="114" t="s">
        <v>254</v>
      </c>
    </row>
    <row r="3089" spans="9:32" x14ac:dyDescent="0.25">
      <c r="I3089" s="114" t="s">
        <v>329</v>
      </c>
      <c r="J3089" s="152" t="s">
        <v>47</v>
      </c>
      <c r="K3089" s="153"/>
      <c r="L3089" s="154"/>
      <c r="M3089" s="43"/>
      <c r="N3089" s="43"/>
      <c r="O3089" s="152" t="s">
        <v>72</v>
      </c>
      <c r="P3089" s="153"/>
      <c r="Q3089" s="154"/>
      <c r="R3089" s="43"/>
      <c r="S3089" s="43"/>
      <c r="T3089" s="152" t="s">
        <v>73</v>
      </c>
      <c r="U3089" s="153"/>
      <c r="V3089" s="154"/>
      <c r="W3089" s="43"/>
      <c r="X3089" s="43"/>
      <c r="Y3089" s="152" t="s">
        <v>74</v>
      </c>
      <c r="Z3089" s="153"/>
      <c r="AA3089" s="154"/>
      <c r="AB3089" s="55"/>
      <c r="AC3089" s="43"/>
      <c r="AD3089" s="152" t="s">
        <v>80</v>
      </c>
      <c r="AE3089" s="154"/>
      <c r="AF3089" s="59"/>
    </row>
    <row r="3090" spans="9:32" ht="15.75" thickBot="1" x14ac:dyDescent="0.3">
      <c r="I3090" s="43"/>
      <c r="J3090" s="44" t="s">
        <v>48</v>
      </c>
      <c r="K3090" s="44" t="s">
        <v>49</v>
      </c>
      <c r="L3090" s="44" t="s">
        <v>50</v>
      </c>
      <c r="M3090" s="43"/>
      <c r="N3090" s="43"/>
      <c r="O3090" s="43"/>
      <c r="P3090" s="43"/>
      <c r="Q3090" s="43"/>
      <c r="R3090" s="43"/>
      <c r="S3090" s="43"/>
      <c r="T3090" s="44" t="s">
        <v>38</v>
      </c>
      <c r="U3090" s="44" t="s">
        <v>39</v>
      </c>
      <c r="V3090" s="44" t="s">
        <v>41</v>
      </c>
      <c r="W3090" s="43"/>
      <c r="X3090" s="43"/>
      <c r="Y3090" s="134" t="s">
        <v>75</v>
      </c>
      <c r="Z3090" s="134" t="s">
        <v>76</v>
      </c>
      <c r="AA3090" s="134" t="s">
        <v>77</v>
      </c>
      <c r="AB3090" s="61" t="s">
        <v>55</v>
      </c>
      <c r="AC3090" s="43"/>
      <c r="AD3090" s="134" t="s">
        <v>327</v>
      </c>
      <c r="AE3090" s="148">
        <f>(AE3019)</f>
        <v>94283982.570173591</v>
      </c>
      <c r="AF3090" s="42"/>
    </row>
    <row r="3091" spans="9:32" ht="16.5" thickTop="1" thickBot="1" x14ac:dyDescent="0.3">
      <c r="I3091" s="43"/>
      <c r="J3091" s="100">
        <f>(J2969)</f>
        <v>8000</v>
      </c>
      <c r="K3091" s="100">
        <f t="shared" ref="K3091:L3091" si="2691">(K2969)</f>
        <v>5000</v>
      </c>
      <c r="L3091" s="100">
        <f t="shared" si="2691"/>
        <v>1</v>
      </c>
      <c r="M3091" s="43"/>
      <c r="N3091" s="134" t="s">
        <v>75</v>
      </c>
      <c r="O3091" s="101">
        <f>(O3081)</f>
        <v>3344.8841531737858</v>
      </c>
      <c r="P3091" s="101">
        <f t="shared" ref="P3091:Q3091" si="2692">(P3081)</f>
        <v>10.204680795253715</v>
      </c>
      <c r="Q3091" s="101">
        <f t="shared" si="2692"/>
        <v>0.15369570250993586</v>
      </c>
      <c r="R3091" s="43"/>
      <c r="S3091" s="43"/>
      <c r="T3091" s="62">
        <f>(O3061)</f>
        <v>9.2671325551097593E-3</v>
      </c>
      <c r="U3091" s="62">
        <f t="shared" ref="U3091:U3100" si="2693">(P3061)</f>
        <v>0.70980257442669792</v>
      </c>
      <c r="V3091" s="62">
        <f t="shared" ref="V3091:V3100" si="2694">(Q3061)</f>
        <v>3.7498763955076697E-3</v>
      </c>
      <c r="W3091" s="43"/>
      <c r="X3091" s="43"/>
      <c r="Y3091" s="74">
        <f>((J3091 - O3091)^2 + (K3091 - P3091)^2 + (L3091 - Q3091)^2) * T3091</f>
        <v>431553.326313061</v>
      </c>
      <c r="Z3091" s="74">
        <f>((J3091 -O3092)^2 + (K3091 - P3092)^2 + (L3091 - Q3092)^2) * U3091</f>
        <v>3776857.2074897895</v>
      </c>
      <c r="AA3091" s="75">
        <f>((J3091 -O3093)^2 + (K3091 - P3093)^2 + (L3091 - Q3093)^2) * V3091</f>
        <v>274517.64009418851</v>
      </c>
      <c r="AB3091" s="76">
        <f>SUM(Y3091:AA3091)</f>
        <v>4482928.1738970391</v>
      </c>
      <c r="AC3091" s="43"/>
      <c r="AD3091" s="134" t="s">
        <v>330</v>
      </c>
      <c r="AE3091" s="147">
        <f>(AB3101)</f>
        <v>94283982.582362905</v>
      </c>
      <c r="AF3091" s="42"/>
    </row>
    <row r="3092" spans="9:32" ht="16.5" thickTop="1" thickBot="1" x14ac:dyDescent="0.3">
      <c r="I3092" s="43"/>
      <c r="J3092" s="100">
        <f t="shared" ref="J3092:L3092" si="2695">(J2970)</f>
        <v>4000</v>
      </c>
      <c r="K3092" s="100">
        <f t="shared" si="2695"/>
        <v>3000</v>
      </c>
      <c r="L3092" s="100">
        <f t="shared" si="2695"/>
        <v>1</v>
      </c>
      <c r="M3092" s="43"/>
      <c r="N3092" s="134" t="s">
        <v>76</v>
      </c>
      <c r="O3092" s="101">
        <f t="shared" ref="O3092:P3092" si="2696">(O3082)</f>
        <v>7713.7437990888639</v>
      </c>
      <c r="P3092" s="101">
        <f t="shared" si="2696"/>
        <v>2711.101976992953</v>
      </c>
      <c r="Q3092" s="101">
        <f>(Q3082)</f>
        <v>1.0027295716368299</v>
      </c>
      <c r="R3092" s="43"/>
      <c r="S3092" s="43"/>
      <c r="T3092" s="62">
        <f t="shared" ref="T3092:T3100" si="2697">(O3062)</f>
        <v>0.20216371669967728</v>
      </c>
      <c r="U3092" s="62">
        <f t="shared" si="2693"/>
        <v>9.2153902161292697E-2</v>
      </c>
      <c r="V3092" s="62">
        <f t="shared" si="2694"/>
        <v>6.0912802509787124E-2</v>
      </c>
      <c r="W3092" s="43"/>
      <c r="X3092" s="43"/>
      <c r="Y3092" s="74">
        <f>((J3092-O3091)^2 + (K3092-P3091)^2 + (L3092-Q3091)^2) * T3092</f>
        <v>1893880.5218338703</v>
      </c>
      <c r="Z3092" s="74">
        <f>((J3092 -O3092)^2 + (K3092 - P3092)^2 + (L3092 - Q3092)^2) * U3092</f>
        <v>1278668.1138482098</v>
      </c>
      <c r="AA3092" s="75">
        <f>((J3092 -O3093)^2 + (K3092 - P3093)^2 + (L3092 - Q3093)^2) * V3092</f>
        <v>1039573.6456695199</v>
      </c>
      <c r="AB3092" s="76">
        <f t="shared" ref="AB3092:AB3100" si="2698">SUM(Y3092:AA3092)</f>
        <v>4212122.2813515998</v>
      </c>
      <c r="AC3092" s="43"/>
      <c r="AD3092" s="134" t="s">
        <v>331</v>
      </c>
      <c r="AE3092" s="124">
        <f>(AE3090-AE3091)</f>
        <v>-1.2189313769340515E-2</v>
      </c>
      <c r="AF3092" s="42"/>
    </row>
    <row r="3093" spans="9:32" ht="16.5" thickTop="1" thickBot="1" x14ac:dyDescent="0.3">
      <c r="I3093" s="43"/>
      <c r="J3093" s="100">
        <f t="shared" ref="J3093:L3093" si="2699">(J2971)</f>
        <v>5000</v>
      </c>
      <c r="K3093" s="100">
        <f t="shared" si="2699"/>
        <v>2000</v>
      </c>
      <c r="L3093" s="100">
        <f t="shared" si="2699"/>
        <v>1</v>
      </c>
      <c r="M3093" s="43"/>
      <c r="N3093" s="134" t="s">
        <v>77</v>
      </c>
      <c r="O3093" s="101">
        <f t="shared" ref="O3093:Q3093" si="2700">(O3083)</f>
        <v>1.2748843188007326</v>
      </c>
      <c r="P3093" s="101">
        <f t="shared" si="2700"/>
        <v>1962.3177356355345</v>
      </c>
      <c r="Q3093" s="101">
        <f t="shared" si="2700"/>
        <v>1.0626823352670325</v>
      </c>
      <c r="R3093" s="43"/>
      <c r="S3093" s="43"/>
      <c r="T3093" s="62">
        <f t="shared" si="2697"/>
        <v>0.22266086153109974</v>
      </c>
      <c r="U3093" s="62">
        <f t="shared" si="2693"/>
        <v>0.16131208002383329</v>
      </c>
      <c r="V3093" s="62">
        <f t="shared" si="2694"/>
        <v>1.6000658666283429E-2</v>
      </c>
      <c r="W3093" s="43"/>
      <c r="X3093" s="43"/>
      <c r="Y3093" s="74">
        <f>((J3093 - O3091)^2 + (K3093 - P3091)^2 + (L3093 -Q3091)^2) * T3093</f>
        <v>1491537.1096509299</v>
      </c>
      <c r="Z3093" s="74">
        <f>((J3093 -O3092)^2 + (K3093 - P3092)^2 + (L3093 - Q3092)^2) * U3093</f>
        <v>1269537.5921132879</v>
      </c>
      <c r="AA3093" s="75">
        <f>((J3093 -O3093)^2 + (K3093 - P3093)^2 + (L3093 - Q3093)^2) * V3093</f>
        <v>399835.22302210052</v>
      </c>
      <c r="AB3093" s="76">
        <f t="shared" si="2698"/>
        <v>3160909.9247863181</v>
      </c>
      <c r="AC3093" s="43"/>
      <c r="AD3093" s="43"/>
      <c r="AE3093" s="43"/>
      <c r="AF3093" s="43"/>
    </row>
    <row r="3094" spans="9:32" ht="16.5" thickTop="1" thickBot="1" x14ac:dyDescent="0.3">
      <c r="I3094" s="43"/>
      <c r="J3094" s="100">
        <f t="shared" ref="J3094:L3094" si="2701">(J2972)</f>
        <v>2000</v>
      </c>
      <c r="K3094" s="100">
        <f t="shared" si="2701"/>
        <v>1000</v>
      </c>
      <c r="L3094" s="100">
        <f t="shared" si="2701"/>
        <v>1</v>
      </c>
      <c r="M3094" s="43"/>
      <c r="N3094" s="43"/>
      <c r="O3094" s="55"/>
      <c r="P3094" s="55"/>
      <c r="Q3094" s="55"/>
      <c r="R3094" s="43"/>
      <c r="S3094" s="43"/>
      <c r="T3094" s="62">
        <f t="shared" si="2697"/>
        <v>0.36953620741248167</v>
      </c>
      <c r="U3094" s="62">
        <f t="shared" si="2693"/>
        <v>2.2703169329060168E-3</v>
      </c>
      <c r="V3094" s="62">
        <f t="shared" si="2694"/>
        <v>0.11865080312197925</v>
      </c>
      <c r="W3094" s="43"/>
      <c r="X3094" s="43"/>
      <c r="Y3094" s="74">
        <f>((J3094-O3091)^2 + (K3094-P3091)^2 + (L3094-Q3091)^2) * T3094</f>
        <v>1030418.0406076896</v>
      </c>
      <c r="Z3094" s="74">
        <f>((J3094 -O3092)^2 + (K3094 - P3092)^2 + (L3094 - Q3092)^2) * U3094</f>
        <v>80765.930467629325</v>
      </c>
      <c r="AA3094" s="75">
        <f>((J3094 -O3093)^2 + (K3094 - P3093)^2 + (L3094 - Q3093)^2) * V3094</f>
        <v>583875.56143844384</v>
      </c>
      <c r="AB3094" s="76">
        <f t="shared" si="2698"/>
        <v>1695059.5325137628</v>
      </c>
      <c r="AC3094" s="43"/>
      <c r="AD3094" s="43"/>
      <c r="AE3094" s="43"/>
      <c r="AF3094" s="43"/>
    </row>
    <row r="3095" spans="9:32" ht="16.5" thickTop="1" thickBot="1" x14ac:dyDescent="0.3">
      <c r="I3095" s="43"/>
      <c r="J3095" s="100">
        <f t="shared" ref="J3095:L3095" si="2702">(J2973)</f>
        <v>500</v>
      </c>
      <c r="K3095" s="100">
        <f t="shared" si="2702"/>
        <v>2000</v>
      </c>
      <c r="L3095" s="100">
        <f t="shared" si="2702"/>
        <v>1</v>
      </c>
      <c r="M3095" s="43"/>
      <c r="N3095" s="43"/>
      <c r="O3095" s="55"/>
      <c r="P3095" s="55"/>
      <c r="Q3095" s="55"/>
      <c r="R3095" s="43"/>
      <c r="S3095" s="43"/>
      <c r="T3095" s="62">
        <f t="shared" si="2697"/>
        <v>4.0958127210197274E-4</v>
      </c>
      <c r="U3095" s="62">
        <f t="shared" si="2693"/>
        <v>2.1550777186454121E-5</v>
      </c>
      <c r="V3095" s="62">
        <f t="shared" si="2694"/>
        <v>0.95085824248527984</v>
      </c>
      <c r="W3095" s="43"/>
      <c r="X3095" s="43"/>
      <c r="Y3095" s="74">
        <f>((J3095 - O3091)^2 + (K3095 -P3091)^2 + (L3095 - Q3091)^2) * T3095</f>
        <v>4936.5405275246239</v>
      </c>
      <c r="Z3095" s="74">
        <f>((J3095 -O3092)^2 + (K3095 - P3092)^2 + (L3095 - Q3092)^2) * U3095</f>
        <v>1132.358985426469</v>
      </c>
      <c r="AA3095" s="75">
        <f>((J3095 -O3093)^2 + (K3095 - P3093)^2 + (L3095 - Q3093)^AA3627) * V3095</f>
        <v>237854.9967345522</v>
      </c>
      <c r="AB3095" s="76">
        <f t="shared" si="2698"/>
        <v>243923.89624750329</v>
      </c>
      <c r="AC3095" s="43"/>
      <c r="AD3095" s="152" t="s">
        <v>84</v>
      </c>
      <c r="AE3095" s="153"/>
      <c r="AF3095" s="154"/>
    </row>
    <row r="3096" spans="9:32" ht="16.5" thickTop="1" thickBot="1" x14ac:dyDescent="0.3">
      <c r="I3096" s="43"/>
      <c r="J3096" s="100">
        <f t="shared" ref="J3096:L3096" si="2703">(J2974)</f>
        <v>8000</v>
      </c>
      <c r="K3096" s="100">
        <f t="shared" si="2703"/>
        <v>2000</v>
      </c>
      <c r="L3096" s="100">
        <f t="shared" si="2703"/>
        <v>1</v>
      </c>
      <c r="M3096" s="43"/>
      <c r="N3096" s="43"/>
      <c r="O3096" s="55"/>
      <c r="P3096" s="55"/>
      <c r="Q3096" s="55"/>
      <c r="R3096" s="43"/>
      <c r="S3096" s="43"/>
      <c r="T3096" s="62">
        <f t="shared" si="2697"/>
        <v>4.9345412828772565E-4</v>
      </c>
      <c r="U3096" s="62">
        <f t="shared" si="2693"/>
        <v>0.93874357343840586</v>
      </c>
      <c r="V3096" s="62">
        <f t="shared" si="2694"/>
        <v>7.9180993850529852E-5</v>
      </c>
      <c r="W3096" s="43"/>
      <c r="X3096" s="43"/>
      <c r="Y3096" s="74">
        <f>((J3096-O3091)^2 + (K3096-P3091)^2 + (L3096-Q3091)^2) * T3096</f>
        <v>12646.92814108377</v>
      </c>
      <c r="Z3096" s="74">
        <f>((J3096 -O3092)^2 + (K3096 - P3092)^2 + (L3096 - Q3092)^2) * U3096</f>
        <v>551613.82909987005</v>
      </c>
      <c r="AA3096" s="75">
        <f>((J3096 -O3093)^2 + (K3096 - P3093)^2 + (L3096 - Q3093)^2) * V3096</f>
        <v>5066.0810230152847</v>
      </c>
      <c r="AB3096" s="76">
        <f t="shared" si="2698"/>
        <v>569326.83826396917</v>
      </c>
      <c r="AC3096" s="43"/>
      <c r="AD3096" s="152" t="s">
        <v>85</v>
      </c>
      <c r="AE3096" s="153"/>
      <c r="AF3096" s="154"/>
    </row>
    <row r="3097" spans="9:32" ht="16.5" thickTop="1" thickBot="1" x14ac:dyDescent="0.3">
      <c r="I3097" s="43"/>
      <c r="J3097" s="100">
        <f t="shared" ref="J3097:L3097" si="2704">(J2975)</f>
        <v>3000</v>
      </c>
      <c r="K3097" s="100">
        <f t="shared" si="2704"/>
        <v>2000</v>
      </c>
      <c r="L3097" s="100">
        <f t="shared" si="2704"/>
        <v>2</v>
      </c>
      <c r="M3097" s="43"/>
      <c r="N3097" s="43"/>
      <c r="O3097" s="55"/>
      <c r="P3097" s="55"/>
      <c r="Q3097" s="55"/>
      <c r="R3097" s="43"/>
      <c r="S3097" s="43"/>
      <c r="T3097" s="62">
        <f t="shared" si="2697"/>
        <v>0.37503787958344836</v>
      </c>
      <c r="U3097" s="62">
        <f t="shared" si="2693"/>
        <v>1.2078410674783754E-2</v>
      </c>
      <c r="V3097" s="62">
        <f t="shared" si="2694"/>
        <v>7.711440952463558E-2</v>
      </c>
      <c r="W3097" s="43"/>
      <c r="X3097" s="43"/>
      <c r="Y3097" s="74">
        <f>((J3097 - O3091)^2 + (K3097 - P3091)^2 + (L3097 - Q3091)^2) * T3097</f>
        <v>1529492.1944060009</v>
      </c>
      <c r="Z3097" s="74">
        <f>((J3097 -O3092)^2 + (K3097 - P3092)^2 + (L3097 - Q3092)^2) * U3097</f>
        <v>274482.45775451575</v>
      </c>
      <c r="AA3097" s="75">
        <f>((J3097 -O3093)^2 + (K3097 - P3093)^2 + (L3097 - Q3093)^2) * V3097</f>
        <v>693549.50594014255</v>
      </c>
      <c r="AB3097" s="76">
        <f t="shared" si="2698"/>
        <v>2497524.158100659</v>
      </c>
      <c r="AC3097" s="43"/>
      <c r="AD3097" s="43"/>
      <c r="AE3097" s="43"/>
      <c r="AF3097" s="43"/>
    </row>
    <row r="3098" spans="9:32" ht="16.5" thickTop="1" thickBot="1" x14ac:dyDescent="0.3">
      <c r="I3098" s="43"/>
      <c r="J3098" s="100">
        <f t="shared" ref="J3098:L3098" si="2705">(J2976)</f>
        <v>7000</v>
      </c>
      <c r="K3098" s="100">
        <f t="shared" si="2705"/>
        <v>3000</v>
      </c>
      <c r="L3098" s="100">
        <f t="shared" si="2705"/>
        <v>1</v>
      </c>
      <c r="M3098" s="43"/>
      <c r="N3098" s="43"/>
      <c r="O3098" s="55"/>
      <c r="P3098" s="55"/>
      <c r="Q3098" s="55"/>
      <c r="R3098" s="43"/>
      <c r="S3098" s="43"/>
      <c r="T3098" s="62">
        <f t="shared" si="2697"/>
        <v>6.5559266366626429E-4</v>
      </c>
      <c r="U3098" s="62">
        <f t="shared" si="2693"/>
        <v>0.92734957604696822</v>
      </c>
      <c r="V3098" s="62">
        <f t="shared" si="2694"/>
        <v>1.3008637394297296E-4</v>
      </c>
      <c r="W3098" s="43"/>
      <c r="X3098" s="43"/>
      <c r="Y3098" s="74">
        <f>((J3098-O3091)^2 + (K3098-P3091)^2 + (L3098-Q3091)^2) * T3098</f>
        <v>14618.896004662389</v>
      </c>
      <c r="Z3098" s="74">
        <f>((J3098 -O3092)^2 + (K3098 - P3092)^2 + (L3098 - Q3092)^2) * U3098</f>
        <v>549818.40305529884</v>
      </c>
      <c r="AA3098" s="75">
        <f>((J3098 -O3093)^2 + (K3098 - P3093)^2 + (L3098 - Q3093)^2) * V3098</f>
        <v>6511.9856928072459</v>
      </c>
      <c r="AB3098" s="76">
        <f t="shared" si="2698"/>
        <v>570949.28475276846</v>
      </c>
      <c r="AC3098" s="43"/>
      <c r="AD3098" s="43"/>
      <c r="AE3098" s="43"/>
      <c r="AF3098" s="43"/>
    </row>
    <row r="3099" spans="9:32" ht="16.5" thickTop="1" thickBot="1" x14ac:dyDescent="0.3">
      <c r="I3099" s="43"/>
      <c r="J3099" s="100">
        <f t="shared" ref="J3099:L3099" si="2706">(J2977)</f>
        <v>7000</v>
      </c>
      <c r="K3099" s="100">
        <f t="shared" si="2706"/>
        <v>2000</v>
      </c>
      <c r="L3099" s="100">
        <f t="shared" si="2706"/>
        <v>1</v>
      </c>
      <c r="M3099" s="43"/>
      <c r="N3099" s="43"/>
      <c r="O3099" s="55"/>
      <c r="P3099" s="55"/>
      <c r="Q3099" s="55"/>
      <c r="R3099" s="43"/>
      <c r="S3099" s="43"/>
      <c r="T3099" s="62">
        <f t="shared" si="2697"/>
        <v>2.9488241141494881E-3</v>
      </c>
      <c r="U3099" s="62">
        <f t="shared" si="2693"/>
        <v>0.85839658890339432</v>
      </c>
      <c r="V3099" s="62">
        <f t="shared" si="2694"/>
        <v>3.6863917949417704E-4</v>
      </c>
      <c r="W3099" s="43"/>
      <c r="X3099" s="43"/>
      <c r="Y3099" s="74">
        <f>((J3099 - O3091)^2 + (K3099 - P3091)^2 + (L3099 - Q3091)^2) * T3099</f>
        <v>51071.15069491243</v>
      </c>
      <c r="Z3099" s="74">
        <f>((J3099 -O3092)^2 + (K3099 - P3092)^2 + (L3099 - Q3092)^2) * U3099</f>
        <v>871355.1433253471</v>
      </c>
      <c r="AA3099" s="75">
        <f>((J3099 -O3093)^2 + (K3099 - P3093)^2 + (L3099 - Q3093)^2) * V3099</f>
        <v>18057.264233820555</v>
      </c>
      <c r="AB3099" s="76">
        <f t="shared" si="2698"/>
        <v>940483.55825408013</v>
      </c>
      <c r="AC3099" s="43"/>
      <c r="AD3099" s="155" t="s">
        <v>86</v>
      </c>
      <c r="AE3099" s="155"/>
      <c r="AF3099" s="43"/>
    </row>
    <row r="3100" spans="9:32" ht="16.5" thickTop="1" thickBot="1" x14ac:dyDescent="0.3">
      <c r="I3100" s="43"/>
      <c r="J3100" s="100">
        <f t="shared" ref="J3100:L3100" si="2707">(J2978)</f>
        <v>10000</v>
      </c>
      <c r="K3100" s="100">
        <f t="shared" si="2707"/>
        <v>2000</v>
      </c>
      <c r="L3100" s="100">
        <f t="shared" si="2707"/>
        <v>1</v>
      </c>
      <c r="M3100" s="43"/>
      <c r="N3100" s="43"/>
      <c r="O3100" s="55"/>
      <c r="P3100" s="55"/>
      <c r="Q3100" s="55"/>
      <c r="R3100" s="43"/>
      <c r="S3100" s="43"/>
      <c r="T3100" s="62">
        <f t="shared" si="2697"/>
        <v>1.0204454172700069E-2</v>
      </c>
      <c r="U3100" s="62">
        <f t="shared" si="2693"/>
        <v>0.72289200926245534</v>
      </c>
      <c r="V3100" s="62">
        <f t="shared" si="2694"/>
        <v>2.3767905744173225E-3</v>
      </c>
      <c r="W3100" s="43"/>
      <c r="X3100" s="43"/>
      <c r="Y3100" s="74">
        <f>((J3100-O3091)^2 + (K3100-P3091)^2 + (L3100-Q3091)^2) * T3100</f>
        <v>492363.41442331905</v>
      </c>
      <c r="Z3100" s="74">
        <f t="shared" ref="Z3100" si="2708">((J3100 -O3101)^2 + (K3100 - P3101)^2 + (L3100 - Q3101)^2) * U3100</f>
        <v>75180769.686187372</v>
      </c>
      <c r="AA3100" s="75">
        <f>((J3100 -O3093)^2 + (K3100 - P3093)^2 + (L3100 - Q3093)^2) * V3100</f>
        <v>237621.83358451174</v>
      </c>
      <c r="AB3100" s="76">
        <f t="shared" si="2698"/>
        <v>75910754.934195206</v>
      </c>
      <c r="AC3100" s="43"/>
      <c r="AD3100" s="155"/>
      <c r="AE3100" s="155"/>
      <c r="AF3100" s="43"/>
    </row>
    <row r="3101" spans="9:32" ht="16.5" thickTop="1" thickBot="1" x14ac:dyDescent="0.3">
      <c r="I3101" s="43"/>
      <c r="J3101" s="43"/>
      <c r="K3101" s="43"/>
      <c r="L3101" s="43"/>
      <c r="M3101" s="43"/>
      <c r="N3101" s="43"/>
      <c r="O3101" s="43"/>
      <c r="P3101" s="43"/>
      <c r="Q3101" s="43"/>
      <c r="R3101" s="43"/>
      <c r="S3101" s="43"/>
      <c r="T3101" s="43"/>
      <c r="U3101" s="43"/>
      <c r="V3101" s="43"/>
      <c r="W3101" s="43"/>
      <c r="X3101" s="43"/>
      <c r="Y3101" s="43"/>
      <c r="Z3101" s="43"/>
      <c r="AA3101" s="72" t="s">
        <v>55</v>
      </c>
      <c r="AB3101" s="73">
        <f>SUM(AB3091:AB3100)</f>
        <v>94283982.582362905</v>
      </c>
      <c r="AC3101" s="43"/>
      <c r="AD3101" s="155"/>
      <c r="AE3101" s="155"/>
      <c r="AF3101" s="43"/>
    </row>
    <row r="3102" spans="9:32" ht="15.75" thickTop="1" x14ac:dyDescent="0.25">
      <c r="I3102" s="43"/>
      <c r="J3102" s="43"/>
      <c r="K3102" s="43"/>
      <c r="L3102" s="43"/>
      <c r="M3102" s="156" t="s">
        <v>78</v>
      </c>
      <c r="N3102" s="157"/>
      <c r="O3102" s="157"/>
      <c r="P3102" s="157"/>
      <c r="Q3102" s="157"/>
      <c r="R3102" s="157"/>
      <c r="S3102" s="157"/>
      <c r="T3102" s="158"/>
      <c r="U3102" s="43"/>
      <c r="V3102" s="43"/>
      <c r="W3102" s="43"/>
      <c r="X3102" s="43"/>
      <c r="Y3102" s="43"/>
      <c r="Z3102" s="43"/>
      <c r="AA3102" s="43"/>
      <c r="AB3102" s="43"/>
      <c r="AC3102" s="43"/>
      <c r="AD3102" s="162" t="s">
        <v>87</v>
      </c>
      <c r="AE3102" s="162"/>
      <c r="AF3102" s="43"/>
    </row>
    <row r="3103" spans="9:32" ht="15.75" thickBot="1" x14ac:dyDescent="0.3">
      <c r="I3103" s="43"/>
      <c r="J3103" s="43"/>
      <c r="K3103" s="43"/>
      <c r="L3103" s="43"/>
      <c r="M3103" s="159"/>
      <c r="N3103" s="160"/>
      <c r="O3103" s="160"/>
      <c r="P3103" s="160"/>
      <c r="Q3103" s="160"/>
      <c r="R3103" s="160"/>
      <c r="S3103" s="160"/>
      <c r="T3103" s="161"/>
      <c r="U3103" s="43"/>
      <c r="V3103" s="43"/>
      <c r="W3103" s="43"/>
      <c r="X3103" s="43"/>
      <c r="Y3103" s="43"/>
      <c r="Z3103" s="43"/>
      <c r="AA3103" s="43"/>
      <c r="AB3103" s="43"/>
      <c r="AC3103" s="43"/>
      <c r="AD3103" s="155" t="s">
        <v>88</v>
      </c>
      <c r="AE3103" s="155"/>
      <c r="AF3103" s="43"/>
    </row>
    <row r="3104" spans="9:32" ht="15.75" thickTop="1" x14ac:dyDescent="0.25"/>
    <row r="3107" spans="9:27" x14ac:dyDescent="0.25">
      <c r="I3107" s="83" t="s">
        <v>251</v>
      </c>
      <c r="J3107" s="83"/>
      <c r="K3107" s="78"/>
      <c r="L3107" s="78"/>
      <c r="M3107" s="78"/>
      <c r="N3107" s="78"/>
      <c r="O3107" s="78"/>
      <c r="P3107" s="78"/>
      <c r="Q3107" s="78"/>
      <c r="R3107" s="78"/>
      <c r="S3107" s="78"/>
      <c r="T3107" s="78"/>
      <c r="U3107" s="78"/>
      <c r="V3107" s="78"/>
      <c r="W3107" s="78"/>
      <c r="X3107" s="78"/>
      <c r="Y3107" s="78"/>
      <c r="Z3107" s="78"/>
      <c r="AA3107" s="78"/>
    </row>
    <row r="3108" spans="9:27" x14ac:dyDescent="0.25">
      <c r="I3108" s="83" t="s">
        <v>79</v>
      </c>
      <c r="J3108" s="83"/>
      <c r="K3108" s="78"/>
      <c r="L3108" s="78"/>
      <c r="M3108" s="78"/>
      <c r="N3108" s="78"/>
      <c r="O3108" s="78"/>
      <c r="P3108" s="78"/>
      <c r="Q3108" s="78"/>
      <c r="R3108" s="78"/>
      <c r="S3108" s="78"/>
      <c r="T3108" s="78"/>
      <c r="U3108" s="78"/>
      <c r="V3108" s="78"/>
      <c r="W3108" s="78"/>
      <c r="X3108" s="78"/>
      <c r="Y3108" s="78"/>
      <c r="Z3108" s="78"/>
      <c r="AA3108" s="78"/>
    </row>
    <row r="3109" spans="9:27" x14ac:dyDescent="0.25">
      <c r="I3109" s="115" t="s">
        <v>329</v>
      </c>
      <c r="J3109" s="78"/>
      <c r="K3109" s="78"/>
      <c r="L3109" s="78"/>
      <c r="M3109" s="78"/>
      <c r="N3109" s="78"/>
      <c r="O3109" s="78"/>
      <c r="P3109" s="78"/>
      <c r="Q3109" s="78"/>
      <c r="R3109" s="78"/>
      <c r="S3109" s="78"/>
      <c r="T3109" s="78"/>
      <c r="U3109" s="78"/>
      <c r="V3109" s="78"/>
      <c r="W3109" s="78"/>
      <c r="X3109" s="78"/>
      <c r="Y3109" s="78"/>
      <c r="Z3109" s="78"/>
      <c r="AA3109" s="78"/>
    </row>
    <row r="3110" spans="9:27" x14ac:dyDescent="0.25">
      <c r="I3110" s="78"/>
      <c r="J3110" s="78"/>
      <c r="K3110" s="78"/>
      <c r="L3110" s="78"/>
      <c r="M3110" s="78"/>
      <c r="N3110" s="78"/>
      <c r="O3110" s="78"/>
      <c r="P3110" s="78"/>
      <c r="Q3110" s="78"/>
      <c r="R3110" s="78"/>
      <c r="S3110" s="78"/>
      <c r="T3110" s="78"/>
      <c r="U3110" s="78"/>
      <c r="V3110" s="78"/>
      <c r="W3110" s="78"/>
      <c r="X3110" s="78"/>
      <c r="Y3110" s="78"/>
      <c r="Z3110" s="78"/>
      <c r="AA3110" s="78"/>
    </row>
    <row r="3111" spans="9:27" x14ac:dyDescent="0.25">
      <c r="I3111" s="78"/>
      <c r="J3111" s="172" t="s">
        <v>47</v>
      </c>
      <c r="K3111" s="173"/>
      <c r="L3111" s="174"/>
      <c r="M3111" s="78"/>
      <c r="N3111" s="78"/>
      <c r="O3111" s="172" t="s">
        <v>72</v>
      </c>
      <c r="P3111" s="173"/>
      <c r="Q3111" s="174"/>
      <c r="R3111" s="78"/>
      <c r="S3111" s="78"/>
      <c r="T3111" s="172" t="s">
        <v>90</v>
      </c>
      <c r="U3111" s="173"/>
      <c r="V3111" s="174"/>
      <c r="W3111" s="88"/>
      <c r="X3111" s="78"/>
      <c r="Y3111" s="172" t="s">
        <v>92</v>
      </c>
      <c r="Z3111" s="173"/>
      <c r="AA3111" s="174"/>
    </row>
    <row r="3112" spans="9:27" x14ac:dyDescent="0.25">
      <c r="I3112" s="78"/>
      <c r="J3112" s="89" t="s">
        <v>48</v>
      </c>
      <c r="K3112" s="89" t="s">
        <v>49</v>
      </c>
      <c r="L3112" s="89" t="s">
        <v>50</v>
      </c>
      <c r="M3112" s="78"/>
      <c r="N3112" s="78"/>
      <c r="O3112" s="79"/>
      <c r="P3112" s="79"/>
      <c r="Q3112" s="79"/>
      <c r="R3112" s="78"/>
      <c r="S3112" s="78"/>
      <c r="T3112" s="136" t="s">
        <v>75</v>
      </c>
      <c r="U3112" s="136" t="s">
        <v>76</v>
      </c>
      <c r="V3112" s="136" t="s">
        <v>77</v>
      </c>
      <c r="W3112" s="136" t="s">
        <v>91</v>
      </c>
      <c r="X3112" s="78"/>
      <c r="Y3112" s="136" t="s">
        <v>93</v>
      </c>
      <c r="Z3112" s="136" t="s">
        <v>94</v>
      </c>
      <c r="AA3112" s="136" t="s">
        <v>95</v>
      </c>
    </row>
    <row r="3113" spans="9:27" x14ac:dyDescent="0.25">
      <c r="I3113" s="78"/>
      <c r="J3113" s="79">
        <f>(J3041)</f>
        <v>8000</v>
      </c>
      <c r="K3113" s="79">
        <f t="shared" ref="K3113:L3113" si="2709">(K3041)</f>
        <v>5000</v>
      </c>
      <c r="L3113" s="79">
        <f t="shared" si="2709"/>
        <v>1</v>
      </c>
      <c r="M3113" s="78"/>
      <c r="N3113" s="78"/>
      <c r="O3113" s="116">
        <f>(O3091)</f>
        <v>3344.8841531737858</v>
      </c>
      <c r="P3113" s="116">
        <f t="shared" ref="P3113:Q3113" si="2710">(P3091)</f>
        <v>10.204680795253715</v>
      </c>
      <c r="Q3113" s="116">
        <f t="shared" si="2710"/>
        <v>0.15369570250993586</v>
      </c>
      <c r="R3113" s="78"/>
      <c r="S3113" s="78"/>
      <c r="T3113" s="117">
        <f>((J3113-O3113)^2 + (K3113-P3113)^2 + (L3113-Q3113)^2) ^ (-1/(2-1))</f>
        <v>2.1473899029542225E-8</v>
      </c>
      <c r="U3113" s="117">
        <f>((J3113-O3114)^2 + (K3113-P3114)^2 + (L3113-Q3114)^2) ^ (-1/(2-1))</f>
        <v>1.8793471276041534E-7</v>
      </c>
      <c r="V3113" s="117">
        <f>((J3113-O3115)^2 + (K3113-P3115)^2 + (L3113-Q3115)^2) ^ (-1/(2-1))</f>
        <v>1.3659874076657027E-8</v>
      </c>
      <c r="W3113" s="117">
        <f>SUM(T3113:V3113)</f>
        <v>2.2306848586661461E-7</v>
      </c>
      <c r="X3113" s="78"/>
      <c r="Y3113" s="122">
        <f>(T3113/W3113)</f>
        <v>9.626594696295511E-2</v>
      </c>
      <c r="Z3113" s="122">
        <f>(U3113/W3113)</f>
        <v>0.8424978186869132</v>
      </c>
      <c r="AA3113" s="123">
        <f>(V3113/W3113)</f>
        <v>6.1236234350131584E-2</v>
      </c>
    </row>
    <row r="3114" spans="9:27" x14ac:dyDescent="0.25">
      <c r="I3114" s="78"/>
      <c r="J3114" s="79">
        <f t="shared" ref="J3114:L3114" si="2711">(J3042)</f>
        <v>4000</v>
      </c>
      <c r="K3114" s="79">
        <f t="shared" si="2711"/>
        <v>3000</v>
      </c>
      <c r="L3114" s="79">
        <f t="shared" si="2711"/>
        <v>1</v>
      </c>
      <c r="M3114" s="78"/>
      <c r="N3114" s="78"/>
      <c r="O3114" s="116">
        <f t="shared" ref="O3114:Q3114" si="2712">(O3092)</f>
        <v>7713.7437990888639</v>
      </c>
      <c r="P3114" s="116">
        <f t="shared" si="2712"/>
        <v>2711.101976992953</v>
      </c>
      <c r="Q3114" s="116">
        <f t="shared" si="2712"/>
        <v>1.0027295716368299</v>
      </c>
      <c r="R3114" s="78"/>
      <c r="S3114" s="78"/>
      <c r="T3114" s="117">
        <f>((J3114-O3113)^2 + (K3114-P3113)^2 + (L3114-Q3113)^2) ^ (-1/(2-1))</f>
        <v>1.0674576055300437E-7</v>
      </c>
      <c r="U3114" s="117">
        <f>((J3114-O3114)^2 + (K3114-P3114)^2 + (L3114-Q3114)^2) ^ (-1/(2-1))</f>
        <v>7.207022773403752E-8</v>
      </c>
      <c r="V3114" s="117">
        <f>((J3114-O3115)^2 + (K3114-P3115)^2 + (L3114-Q3115)^2) ^ (-1/(2-1))</f>
        <v>5.8594023389807328E-8</v>
      </c>
      <c r="W3114" s="117">
        <f t="shared" ref="W3114:W3122" si="2713">SUM(T3114:V3114)</f>
        <v>2.3741001167684922E-7</v>
      </c>
      <c r="X3114" s="78"/>
      <c r="Y3114" s="122">
        <f t="shared" ref="Y3114:Y3122" si="2714">(T3114/W3114)</f>
        <v>0.44962619646513236</v>
      </c>
      <c r="Z3114" s="122">
        <f t="shared" ref="Z3114:Z3122" si="2715">(U3114/W3114)</f>
        <v>0.30356861206062341</v>
      </c>
      <c r="AA3114" s="123">
        <f t="shared" ref="AA3114:AA3122" si="2716">(V3114/W3114)</f>
        <v>0.24680519147424421</v>
      </c>
    </row>
    <row r="3115" spans="9:27" x14ac:dyDescent="0.25">
      <c r="I3115" s="78"/>
      <c r="J3115" s="79">
        <f t="shared" ref="J3115:L3115" si="2717">(J3043)</f>
        <v>5000</v>
      </c>
      <c r="K3115" s="79">
        <f t="shared" si="2717"/>
        <v>2000</v>
      </c>
      <c r="L3115" s="79">
        <f t="shared" si="2717"/>
        <v>1</v>
      </c>
      <c r="M3115" s="78"/>
      <c r="N3115" s="78"/>
      <c r="O3115" s="116">
        <f t="shared" ref="O3115:Q3115" si="2718">(O3093)</f>
        <v>1.2748843188007326</v>
      </c>
      <c r="P3115" s="116">
        <f t="shared" si="2718"/>
        <v>1962.3177356355345</v>
      </c>
      <c r="Q3115" s="116">
        <f t="shared" si="2718"/>
        <v>1.0626823352670325</v>
      </c>
      <c r="R3115" s="78"/>
      <c r="S3115" s="78"/>
      <c r="T3115" s="117">
        <f>((J3115-O3113)^2 + (K3115-P3113)^2 + (L3115-Q3113)^2) ^ (-1/(2-1))</f>
        <v>1.4928281709545254E-7</v>
      </c>
      <c r="U3115" s="117">
        <f>((J3115-O3114)^2 + (K3115-P3114)^2 + (L3115-Q3114)^2) ^ (-1/(2-1))</f>
        <v>1.2706364980914919E-7</v>
      </c>
      <c r="V3115" s="117">
        <f>((J3115-O3115)^2 + (K3115-P3115)^2 + (L3115-Q3115)^2) ^ (-1/(2-1))</f>
        <v>4.0018131832770044E-8</v>
      </c>
      <c r="W3115" s="117">
        <f t="shared" si="2713"/>
        <v>3.1636459873737179E-7</v>
      </c>
      <c r="X3115" s="78"/>
      <c r="Y3115" s="122">
        <f t="shared" si="2714"/>
        <v>0.47186953815707677</v>
      </c>
      <c r="Z3115" s="122">
        <f t="shared" si="2715"/>
        <v>0.40163675176131303</v>
      </c>
      <c r="AA3115" s="123">
        <f t="shared" si="2716"/>
        <v>0.12649371008161017</v>
      </c>
    </row>
    <row r="3116" spans="9:27" x14ac:dyDescent="0.25">
      <c r="I3116" s="78"/>
      <c r="J3116" s="79">
        <f t="shared" ref="J3116:L3116" si="2719">(J3044)</f>
        <v>2000</v>
      </c>
      <c r="K3116" s="79">
        <f t="shared" si="2719"/>
        <v>1000</v>
      </c>
      <c r="L3116" s="79">
        <f t="shared" si="2719"/>
        <v>1</v>
      </c>
      <c r="M3116" s="78"/>
      <c r="N3116" s="78"/>
      <c r="O3116" s="81"/>
      <c r="P3116" s="81"/>
      <c r="Q3116" s="81"/>
      <c r="R3116" s="78"/>
      <c r="S3116" s="78"/>
      <c r="T3116" s="117">
        <f>((J3116-O3113)^2 + (K3116-P3113)^2 + (L3116-Q3113)^2) ^ (-1/(2-1))</f>
        <v>3.5862746268936389E-7</v>
      </c>
      <c r="U3116" s="117">
        <f>((J3116-O3114)^2 + (K3116-P3114)^2 + (L3116-Q3114)^2) ^ (-1/(2-1))</f>
        <v>2.8109834428465494E-8</v>
      </c>
      <c r="V3116" s="117">
        <f>((J3116-O3115)^2 + (K3116-P3115)^2 + (L3116-Q3115)^2) ^ (-1/(2-1))</f>
        <v>2.0321248388898057E-7</v>
      </c>
      <c r="W3116" s="117">
        <f t="shared" si="2713"/>
        <v>5.8994978100680994E-7</v>
      </c>
      <c r="X3116" s="78"/>
      <c r="Y3116" s="122">
        <f t="shared" si="2714"/>
        <v>0.60789489925283002</v>
      </c>
      <c r="Z3116" s="122">
        <f t="shared" si="2715"/>
        <v>4.7647842805353995E-2</v>
      </c>
      <c r="AA3116" s="123">
        <f t="shared" si="2716"/>
        <v>0.34445725794181598</v>
      </c>
    </row>
    <row r="3117" spans="9:27" x14ac:dyDescent="0.25">
      <c r="I3117" s="78"/>
      <c r="J3117" s="79">
        <f t="shared" ref="J3117:L3117" si="2720">(J3045)</f>
        <v>500</v>
      </c>
      <c r="K3117" s="79">
        <f t="shared" si="2720"/>
        <v>2000</v>
      </c>
      <c r="L3117" s="79">
        <f t="shared" si="2720"/>
        <v>1</v>
      </c>
      <c r="M3117" s="78"/>
      <c r="N3117" s="78"/>
      <c r="O3117" s="78"/>
      <c r="P3117" s="78"/>
      <c r="Q3117" s="78"/>
      <c r="R3117" s="78"/>
      <c r="S3117" s="78"/>
      <c r="T3117" s="117">
        <f>((J3117-O3113)^2 + (K3117-P3113)^2 + (L3117-Q3113)^2) ^ (-1/(2-1))</f>
        <v>8.2969291919771389E-8</v>
      </c>
      <c r="U3117" s="117">
        <f>((J3117-O3114)^2 + (K3117-P3114)^2 + (L3117-Q3114)^2) ^ (-1/(2-1))</f>
        <v>1.9031753590348972E-8</v>
      </c>
      <c r="V3117" s="117">
        <f>((J3117-O3115)^2 + (K3117-P3115)^2 + (L3117-Q3115)^2) ^ (-1/(2-1))</f>
        <v>3.9976542086845176E-6</v>
      </c>
      <c r="W3117" s="117">
        <f t="shared" si="2713"/>
        <v>4.0996552541946376E-6</v>
      </c>
      <c r="X3117" s="78"/>
      <c r="Y3117" s="122">
        <f t="shared" si="2714"/>
        <v>2.0238114371904769E-2</v>
      </c>
      <c r="Z3117" s="122">
        <f t="shared" si="2715"/>
        <v>4.6422814627830678E-3</v>
      </c>
      <c r="AA3117" s="123">
        <f t="shared" si="2716"/>
        <v>0.97511960416531229</v>
      </c>
    </row>
    <row r="3118" spans="9:27" x14ac:dyDescent="0.25">
      <c r="I3118" s="78"/>
      <c r="J3118" s="79">
        <f t="shared" ref="J3118:L3118" si="2721">(J3046)</f>
        <v>8000</v>
      </c>
      <c r="K3118" s="79">
        <f t="shared" si="2721"/>
        <v>2000</v>
      </c>
      <c r="L3118" s="79">
        <f t="shared" si="2721"/>
        <v>1</v>
      </c>
      <c r="M3118" s="78"/>
      <c r="N3118" s="78"/>
      <c r="O3118" s="78"/>
      <c r="P3118" s="78"/>
      <c r="Q3118" s="78"/>
      <c r="R3118" s="78"/>
      <c r="S3118" s="78"/>
      <c r="T3118" s="117">
        <f>((J3118-O3113)^2 + (K3118-P3113)^2 + (L3118-Q3113)^2) ^ (-1/(2-1))</f>
        <v>3.901770633808942E-8</v>
      </c>
      <c r="U3118" s="117">
        <f>((J3118-O3114)^2 + (K3118-P3114)^2 + (L3118-Q3114)^2) ^ (-1/(2-1))</f>
        <v>1.7018129784205351E-6</v>
      </c>
      <c r="V3118" s="117">
        <f>((J3118-O3115)^2 + (K3118-P3115)^2 + (L3118-Q3115)^2) ^ (-1/(2-1))</f>
        <v>1.5629634324995862E-8</v>
      </c>
      <c r="W3118" s="117">
        <f t="shared" si="2713"/>
        <v>1.7564603190836203E-6</v>
      </c>
      <c r="X3118" s="78"/>
      <c r="Y3118" s="122">
        <f t="shared" si="2714"/>
        <v>2.2213827385776479E-2</v>
      </c>
      <c r="Z3118" s="122">
        <f t="shared" si="2715"/>
        <v>0.96888780232075167</v>
      </c>
      <c r="AA3118" s="123">
        <f t="shared" si="2716"/>
        <v>8.8983702934719005E-3</v>
      </c>
    </row>
    <row r="3119" spans="9:27" x14ac:dyDescent="0.25">
      <c r="I3119" s="78"/>
      <c r="J3119" s="79">
        <f t="shared" ref="J3119:L3119" si="2722">(J3047)</f>
        <v>3000</v>
      </c>
      <c r="K3119" s="79">
        <f t="shared" si="2722"/>
        <v>2000</v>
      </c>
      <c r="L3119" s="79">
        <f t="shared" si="2722"/>
        <v>2</v>
      </c>
      <c r="M3119" s="78"/>
      <c r="N3119" s="78"/>
      <c r="O3119" s="78"/>
      <c r="P3119" s="78"/>
      <c r="Q3119" s="78"/>
      <c r="R3119" s="78"/>
      <c r="S3119" s="78"/>
      <c r="T3119" s="117">
        <f>((J3119-O3113)^2 + (K3119-P3113)^2 + (L3119-Q3113)^2) ^ (-1/(2-1))</f>
        <v>2.4520418015542697E-7</v>
      </c>
      <c r="U3119" s="117">
        <f>((J3119-O3114)^2 + (K3119-P3114)^2 + (L3119-Q3114)^2) ^ (-1/(2-1))</f>
        <v>4.4004308230095045E-8</v>
      </c>
      <c r="V3119" s="117">
        <f>((J3119-O3115)^2 + (K3119-P3115)^2 + (L3119-Q3115)^2) ^ (-1/(2-1))</f>
        <v>1.1118803901403256E-7</v>
      </c>
      <c r="W3119" s="117">
        <f t="shared" si="2713"/>
        <v>4.0039652739955456E-7</v>
      </c>
      <c r="X3119" s="78"/>
      <c r="Y3119" s="122">
        <f t="shared" si="2714"/>
        <v>0.61240336360544512</v>
      </c>
      <c r="Z3119" s="122">
        <f t="shared" si="2715"/>
        <v>0.10990182286517003</v>
      </c>
      <c r="AA3119" s="123">
        <f t="shared" si="2716"/>
        <v>0.27769481352938491</v>
      </c>
    </row>
    <row r="3120" spans="9:27" x14ac:dyDescent="0.25">
      <c r="I3120" s="78"/>
      <c r="J3120" s="79">
        <f t="shared" ref="J3120:L3120" si="2723">(J3048)</f>
        <v>7000</v>
      </c>
      <c r="K3120" s="79">
        <f t="shared" si="2723"/>
        <v>3000</v>
      </c>
      <c r="L3120" s="79">
        <f t="shared" si="2723"/>
        <v>1</v>
      </c>
      <c r="M3120" s="78"/>
      <c r="N3120" s="78"/>
      <c r="O3120" s="78"/>
      <c r="P3120" s="78"/>
      <c r="Q3120" s="78"/>
      <c r="R3120" s="78"/>
      <c r="S3120" s="78"/>
      <c r="T3120" s="117">
        <f>((J3120-O3113)^2 + (K3120-P3113)^2 + (L3120-Q3113)^2) ^ (-1/(2-1))</f>
        <v>4.4845565866066552E-8</v>
      </c>
      <c r="U3120" s="117">
        <f>((J3120-O3114)^2 + (K3120-P3114)^2 + (L3120-Q3114)^2) ^ (-1/(2-1))</f>
        <v>1.6866470290804335E-6</v>
      </c>
      <c r="V3120" s="117">
        <f>((J3120-O3115)^2 + (K3120-P3115)^2 + (L3120-Q3115)^2) ^ (-1/(2-1))</f>
        <v>1.9976452664301562E-8</v>
      </c>
      <c r="W3120" s="117">
        <f t="shared" si="2713"/>
        <v>1.7514690476108017E-6</v>
      </c>
      <c r="X3120" s="78"/>
      <c r="Y3120" s="122">
        <f t="shared" si="2714"/>
        <v>2.5604543755563869E-2</v>
      </c>
      <c r="Z3120" s="122">
        <f t="shared" si="2715"/>
        <v>0.96298991488385555</v>
      </c>
      <c r="AA3120" s="123">
        <f t="shared" si="2716"/>
        <v>1.1405541360580515E-2</v>
      </c>
    </row>
    <row r="3121" spans="9:37" x14ac:dyDescent="0.25">
      <c r="I3121" s="78"/>
      <c r="J3121" s="79">
        <f t="shared" ref="J3121:L3121" si="2724">(J3049)</f>
        <v>7000</v>
      </c>
      <c r="K3121" s="79">
        <f t="shared" si="2724"/>
        <v>2000</v>
      </c>
      <c r="L3121" s="79">
        <f t="shared" si="2724"/>
        <v>1</v>
      </c>
      <c r="M3121" s="78"/>
      <c r="N3121" s="78"/>
      <c r="O3121" s="78"/>
      <c r="P3121" s="78"/>
      <c r="Q3121" s="78"/>
      <c r="R3121" s="78"/>
      <c r="S3121" s="78"/>
      <c r="T3121" s="117">
        <f>((J3121-O3113)^2 + (K3121-P3113)^2 + (L3121-Q3113)^2) ^ (-1/(2-1))</f>
        <v>5.7739527581140674E-8</v>
      </c>
      <c r="U3121" s="117">
        <f>((J3121-O3114)^2 + (K3121-P3114)^2 + (L3121-Q3114)^2) ^ (-1/(2-1))</f>
        <v>9.8512827459478904E-7</v>
      </c>
      <c r="V3121" s="117">
        <f>((J3121-O3115)^2 + (K3121-P3115)^2 + (L3121-Q3115)^2) ^ (-1/(2-1))</f>
        <v>2.0415007208219846E-8</v>
      </c>
      <c r="W3121" s="117">
        <f t="shared" si="2713"/>
        <v>1.0632828093841496E-6</v>
      </c>
      <c r="X3121" s="78"/>
      <c r="Y3121" s="122">
        <f t="shared" si="2714"/>
        <v>5.4303076351420787E-2</v>
      </c>
      <c r="Z3121" s="122">
        <f t="shared" si="2715"/>
        <v>0.92649694502760982</v>
      </c>
      <c r="AA3121" s="123">
        <f t="shared" si="2716"/>
        <v>1.91999786209693E-2</v>
      </c>
    </row>
    <row r="3122" spans="9:37" x14ac:dyDescent="0.25">
      <c r="I3122" s="78"/>
      <c r="J3122" s="79">
        <f t="shared" ref="J3122:L3122" si="2725">(J3050)</f>
        <v>10000</v>
      </c>
      <c r="K3122" s="79">
        <f t="shared" si="2725"/>
        <v>2000</v>
      </c>
      <c r="L3122" s="79">
        <f t="shared" si="2725"/>
        <v>1</v>
      </c>
      <c r="M3122" s="78"/>
      <c r="N3122" s="78"/>
      <c r="O3122" s="78"/>
      <c r="P3122" s="78"/>
      <c r="Q3122" s="78"/>
      <c r="R3122" s="78"/>
      <c r="S3122" s="78"/>
      <c r="T3122" s="117">
        <f>((J3122-O3113)^2 + (K3122-P3113)^2 + (L3122-Q3113)^2) ^ (-1/(2-1))</f>
        <v>2.0725451716700037E-8</v>
      </c>
      <c r="U3122" s="117">
        <f>((J3122-O3114)^2 + (K3122-P3114)^2 + (L3122-Q3114)^2) ^ (-1/(2-1))</f>
        <v>1.744398993644941E-7</v>
      </c>
      <c r="V3122" s="117">
        <f>((J3122-O3115)^2 + (K3122-P3115)^2 + (L3122-Q3115)^2) ^ (-1/(2-1))</f>
        <v>1.0002408190205307E-8</v>
      </c>
      <c r="W3122" s="117">
        <f t="shared" si="2713"/>
        <v>2.0516775927139944E-7</v>
      </c>
      <c r="X3122" s="78"/>
      <c r="Y3122" s="122">
        <f t="shared" si="2714"/>
        <v>0.10101709835064315</v>
      </c>
      <c r="Z3122" s="122">
        <f t="shared" si="2715"/>
        <v>0.85023056246250661</v>
      </c>
      <c r="AA3122" s="123">
        <f t="shared" si="2716"/>
        <v>4.8752339186850256E-2</v>
      </c>
    </row>
    <row r="3123" spans="9:37" x14ac:dyDescent="0.25">
      <c r="I3123" s="78"/>
      <c r="J3123" s="78"/>
      <c r="K3123" s="78"/>
      <c r="L3123" s="78"/>
      <c r="M3123" s="78"/>
      <c r="N3123" s="78"/>
      <c r="O3123" s="78"/>
      <c r="P3123" s="78"/>
      <c r="Q3123" s="78"/>
      <c r="R3123" s="78"/>
      <c r="S3123" s="78"/>
      <c r="T3123" s="78"/>
      <c r="U3123" s="78"/>
      <c r="V3123" s="78"/>
      <c r="W3123" s="78"/>
      <c r="X3123" s="78"/>
      <c r="Y3123" s="78"/>
      <c r="Z3123" s="78"/>
      <c r="AA3123" s="78"/>
    </row>
    <row r="3124" spans="9:37" x14ac:dyDescent="0.25">
      <c r="I3124" s="78"/>
      <c r="J3124" s="78"/>
      <c r="K3124" s="78"/>
      <c r="L3124" s="78"/>
      <c r="M3124" s="78"/>
      <c r="N3124" s="175" t="s">
        <v>109</v>
      </c>
      <c r="O3124" s="176"/>
      <c r="P3124" s="176"/>
      <c r="Q3124" s="176"/>
      <c r="R3124" s="176"/>
      <c r="S3124" s="177"/>
      <c r="T3124" s="78"/>
      <c r="U3124" s="78"/>
      <c r="V3124" s="78"/>
      <c r="W3124" s="78"/>
      <c r="X3124" s="78"/>
      <c r="Y3124" s="78"/>
      <c r="Z3124" s="78"/>
      <c r="AA3124" s="78"/>
    </row>
    <row r="3125" spans="9:37" x14ac:dyDescent="0.25">
      <c r="I3125" s="78"/>
      <c r="J3125" s="78"/>
      <c r="K3125" s="78"/>
      <c r="L3125" s="78"/>
      <c r="M3125" s="78"/>
      <c r="N3125" s="178"/>
      <c r="O3125" s="179"/>
      <c r="P3125" s="179"/>
      <c r="Q3125" s="179"/>
      <c r="R3125" s="179"/>
      <c r="S3125" s="180"/>
      <c r="T3125" s="78"/>
      <c r="U3125" s="78"/>
      <c r="V3125" s="78"/>
      <c r="W3125" s="78"/>
      <c r="X3125" s="78"/>
      <c r="Y3125" s="78"/>
      <c r="Z3125" s="78"/>
      <c r="AA3125" s="78"/>
    </row>
    <row r="3129" spans="9:37" x14ac:dyDescent="0.25">
      <c r="I3129" s="118" t="s">
        <v>252</v>
      </c>
      <c r="J3129" s="90"/>
      <c r="K3129" s="90"/>
      <c r="L3129" s="90"/>
      <c r="M3129" s="90"/>
      <c r="N3129" s="90"/>
      <c r="O3129" s="90"/>
      <c r="P3129" s="90"/>
      <c r="Q3129" s="90"/>
      <c r="R3129" s="90"/>
      <c r="S3129" s="90"/>
      <c r="T3129" s="90"/>
      <c r="U3129" s="90"/>
      <c r="V3129" s="90"/>
      <c r="W3129" s="90"/>
      <c r="X3129" s="90"/>
      <c r="Y3129" s="90"/>
      <c r="Z3129" s="90"/>
      <c r="AA3129" s="90"/>
      <c r="AB3129" s="90"/>
      <c r="AC3129" s="90"/>
      <c r="AD3129" s="90"/>
      <c r="AE3129" s="90"/>
      <c r="AF3129" s="90"/>
      <c r="AG3129" s="90"/>
      <c r="AH3129" s="90"/>
      <c r="AI3129" s="90"/>
      <c r="AJ3129" s="90"/>
      <c r="AK3129" s="90"/>
    </row>
    <row r="3130" spans="9:37" x14ac:dyDescent="0.25">
      <c r="I3130" s="118" t="s">
        <v>329</v>
      </c>
      <c r="J3130" s="90"/>
      <c r="K3130" s="90"/>
      <c r="L3130" s="90"/>
      <c r="M3130" s="90"/>
      <c r="N3130" s="90"/>
      <c r="O3130" s="90"/>
      <c r="P3130" s="90"/>
      <c r="Q3130" s="90"/>
      <c r="R3130" s="90"/>
      <c r="S3130" s="90"/>
      <c r="T3130" s="90"/>
      <c r="U3130" s="90"/>
      <c r="V3130" s="90"/>
      <c r="W3130" s="90"/>
      <c r="X3130" s="90"/>
      <c r="Y3130" s="90"/>
      <c r="Z3130" s="90"/>
      <c r="AA3130" s="90"/>
      <c r="AB3130" s="90"/>
      <c r="AC3130" s="90"/>
      <c r="AD3130" s="90"/>
      <c r="AE3130" s="90"/>
      <c r="AF3130" s="90"/>
      <c r="AG3130" s="90"/>
      <c r="AH3130" s="90"/>
      <c r="AI3130" s="90"/>
      <c r="AJ3130" s="90"/>
      <c r="AK3130" s="90"/>
    </row>
    <row r="3131" spans="9:37" x14ac:dyDescent="0.25">
      <c r="I3131" s="90"/>
      <c r="J3131" s="181" t="s">
        <v>92</v>
      </c>
      <c r="K3131" s="182"/>
      <c r="L3131" s="183"/>
      <c r="M3131" s="90"/>
      <c r="N3131" s="91"/>
      <c r="O3131" s="163" t="s">
        <v>97</v>
      </c>
      <c r="P3131" s="164"/>
      <c r="Q3131" s="165"/>
      <c r="R3131" s="90"/>
      <c r="S3131" s="90"/>
      <c r="T3131" s="163" t="s">
        <v>47</v>
      </c>
      <c r="U3131" s="164"/>
      <c r="V3131" s="165"/>
      <c r="W3131" s="90"/>
      <c r="X3131" s="91"/>
      <c r="Y3131" s="163" t="s">
        <v>98</v>
      </c>
      <c r="Z3131" s="164"/>
      <c r="AA3131" s="165"/>
      <c r="AB3131" s="90"/>
      <c r="AC3131" s="91"/>
      <c r="AD3131" s="163" t="s">
        <v>98</v>
      </c>
      <c r="AE3131" s="164"/>
      <c r="AF3131" s="165"/>
      <c r="AG3131" s="90"/>
      <c r="AH3131" s="135"/>
      <c r="AI3131" s="163" t="s">
        <v>98</v>
      </c>
      <c r="AJ3131" s="164"/>
      <c r="AK3131" s="165"/>
    </row>
    <row r="3132" spans="9:37" x14ac:dyDescent="0.25">
      <c r="I3132" s="90"/>
      <c r="J3132" s="135" t="s">
        <v>257</v>
      </c>
      <c r="K3132" s="135" t="s">
        <v>258</v>
      </c>
      <c r="L3132" s="135" t="s">
        <v>259</v>
      </c>
      <c r="M3132" s="90"/>
      <c r="N3132" s="91"/>
      <c r="O3132" s="133" t="s">
        <v>38</v>
      </c>
      <c r="P3132" s="133" t="s">
        <v>39</v>
      </c>
      <c r="Q3132" s="133" t="s">
        <v>41</v>
      </c>
      <c r="R3132" s="90"/>
      <c r="S3132" s="90"/>
      <c r="T3132" s="106" t="s">
        <v>48</v>
      </c>
      <c r="U3132" s="106" t="s">
        <v>49</v>
      </c>
      <c r="V3132" s="106" t="s">
        <v>50</v>
      </c>
      <c r="W3132" s="90"/>
      <c r="X3132" s="133" t="s">
        <v>38</v>
      </c>
      <c r="Y3132" s="133" t="s">
        <v>99</v>
      </c>
      <c r="Z3132" s="133" t="s">
        <v>102</v>
      </c>
      <c r="AA3132" s="133" t="s">
        <v>103</v>
      </c>
      <c r="AB3132" s="90"/>
      <c r="AC3132" s="106" t="s">
        <v>39</v>
      </c>
      <c r="AD3132" s="106" t="s">
        <v>104</v>
      </c>
      <c r="AE3132" s="106" t="s">
        <v>100</v>
      </c>
      <c r="AF3132" s="106" t="s">
        <v>105</v>
      </c>
      <c r="AG3132" s="90"/>
      <c r="AH3132" s="106" t="s">
        <v>41</v>
      </c>
      <c r="AI3132" s="106" t="s">
        <v>106</v>
      </c>
      <c r="AJ3132" s="106" t="s">
        <v>107</v>
      </c>
      <c r="AK3132" s="106" t="s">
        <v>101</v>
      </c>
    </row>
    <row r="3133" spans="9:37" x14ac:dyDescent="0.25">
      <c r="I3133" s="90"/>
      <c r="J3133" s="94">
        <f>(Y3113)</f>
        <v>9.626594696295511E-2</v>
      </c>
      <c r="K3133" s="94">
        <f t="shared" ref="K3133:K3142" si="2726">(Z3113)</f>
        <v>0.8424978186869132</v>
      </c>
      <c r="L3133" s="94">
        <f>(AA3113)</f>
        <v>6.1236234350131584E-2</v>
      </c>
      <c r="M3133" s="98"/>
      <c r="N3133" s="91"/>
      <c r="O3133" s="95">
        <f>(J3133^2)</f>
        <v>9.2671325446744869E-3</v>
      </c>
      <c r="P3133" s="95">
        <f t="shared" ref="P3133:P3142" si="2727">(K3133^2)</f>
        <v>0.70980257449220685</v>
      </c>
      <c r="Q3133" s="95">
        <f t="shared" ref="Q3133:Q3142" si="2728">(L3133^2)</f>
        <v>3.7498763973842354E-3</v>
      </c>
      <c r="R3133" s="90"/>
      <c r="S3133" s="90"/>
      <c r="T3133" s="93">
        <f>(J3113)</f>
        <v>8000</v>
      </c>
      <c r="U3133" s="93">
        <f t="shared" ref="U3133:U3142" si="2729">(K3113)</f>
        <v>5000</v>
      </c>
      <c r="V3133" s="93">
        <f t="shared" ref="V3133:V3142" si="2730">(L3113)</f>
        <v>1</v>
      </c>
      <c r="W3133" s="90"/>
      <c r="X3133" s="95">
        <f>(O3133)</f>
        <v>9.2671325446744869E-3</v>
      </c>
      <c r="Y3133" s="96">
        <f>(X3133*T3133)</f>
        <v>74.137060357395896</v>
      </c>
      <c r="Z3133" s="96">
        <f>(X3133*U3133)</f>
        <v>46.335662723372437</v>
      </c>
      <c r="AA3133" s="96">
        <f>(X3133*V3133)</f>
        <v>9.2671325446744869E-3</v>
      </c>
      <c r="AB3133" s="90"/>
      <c r="AC3133" s="94">
        <f>(P3133)</f>
        <v>0.70980257449220685</v>
      </c>
      <c r="AD3133" s="97">
        <f>(AC3133*T3133)</f>
        <v>5678.420595937655</v>
      </c>
      <c r="AE3133" s="97">
        <f>(AC3133*U3133)</f>
        <v>3549.0128724610345</v>
      </c>
      <c r="AF3133" s="97">
        <f>(AC3133*V3133)</f>
        <v>0.70980257449220685</v>
      </c>
      <c r="AG3133" s="90"/>
      <c r="AH3133" s="95">
        <f>(Q3133)</f>
        <v>3.7498763973842354E-3</v>
      </c>
      <c r="AI3133" s="95">
        <f>(AH3133*T3133)</f>
        <v>29.999011179073882</v>
      </c>
      <c r="AJ3133" s="95">
        <f>(AH3133*U3133)</f>
        <v>18.749381986921176</v>
      </c>
      <c r="AK3133" s="95">
        <f>(V3133*AH3133)</f>
        <v>3.7498763973842354E-3</v>
      </c>
    </row>
    <row r="3134" spans="9:37" x14ac:dyDescent="0.25">
      <c r="I3134" s="90"/>
      <c r="J3134" s="94">
        <f t="shared" ref="J3134:J3142" si="2731">(Y3114)</f>
        <v>0.44962619646513236</v>
      </c>
      <c r="K3134" s="94">
        <f t="shared" si="2726"/>
        <v>0.30356861206062341</v>
      </c>
      <c r="L3134" s="94">
        <f t="shared" ref="L3134:L3142" si="2732">(AA3114)</f>
        <v>0.24680519147424421</v>
      </c>
      <c r="M3134" s="98"/>
      <c r="N3134" s="91"/>
      <c r="O3134" s="95">
        <f t="shared" ref="O3134:O3142" si="2733">(J3134^2)</f>
        <v>0.20216371654770179</v>
      </c>
      <c r="P3134" s="95">
        <f t="shared" si="2727"/>
        <v>9.215390222841327E-2</v>
      </c>
      <c r="Q3134" s="95">
        <f t="shared" si="2728"/>
        <v>6.0912802538638344E-2</v>
      </c>
      <c r="R3134" s="90"/>
      <c r="S3134" s="90"/>
      <c r="T3134" s="93">
        <f t="shared" ref="T3134:T3142" si="2734">(J3114)</f>
        <v>4000</v>
      </c>
      <c r="U3134" s="93">
        <f t="shared" si="2729"/>
        <v>3000</v>
      </c>
      <c r="V3134" s="93">
        <f t="shared" si="2730"/>
        <v>1</v>
      </c>
      <c r="W3134" s="90"/>
      <c r="X3134" s="95">
        <f t="shared" ref="X3134:X3142" si="2735">(O3134)</f>
        <v>0.20216371654770179</v>
      </c>
      <c r="Y3134" s="96">
        <f t="shared" ref="Y3134:Y3142" si="2736">(X3134*T3134)</f>
        <v>808.65486619080718</v>
      </c>
      <c r="Z3134" s="96">
        <f t="shared" ref="Z3134:Z3142" si="2737">(X3134*U3134)</f>
        <v>606.49114964310536</v>
      </c>
      <c r="AA3134" s="96">
        <f t="shared" ref="AA3134:AA3142" si="2738">(X3134*V3134)</f>
        <v>0.20216371654770179</v>
      </c>
      <c r="AB3134" s="90"/>
      <c r="AC3134" s="94">
        <f t="shared" ref="AC3134:AC3142" si="2739">(P3134)</f>
        <v>9.215390222841327E-2</v>
      </c>
      <c r="AD3134" s="97">
        <f t="shared" ref="AD3134:AD3142" si="2740">(AC3134*T3134)</f>
        <v>368.61560891365309</v>
      </c>
      <c r="AE3134" s="97">
        <f t="shared" ref="AE3134:AE3142" si="2741">(AC3134*U3134)</f>
        <v>276.46170668523979</v>
      </c>
      <c r="AF3134" s="97">
        <f t="shared" ref="AF3134:AF3142" si="2742">(AC3134*V3134)</f>
        <v>9.215390222841327E-2</v>
      </c>
      <c r="AG3134" s="90"/>
      <c r="AH3134" s="95">
        <f t="shared" ref="AH3134:AH3142" si="2743">(Q3134)</f>
        <v>6.0912802538638344E-2</v>
      </c>
      <c r="AI3134" s="95">
        <f t="shared" ref="AI3134:AI3142" si="2744">(AH3134*T3134)</f>
        <v>243.65121015455338</v>
      </c>
      <c r="AJ3134" s="95">
        <f t="shared" ref="AJ3134:AJ3141" si="2745">(AH3134*U3134)</f>
        <v>182.73840761591504</v>
      </c>
      <c r="AK3134" s="95">
        <f t="shared" ref="AK3134:AK3142" si="2746">(V3134*AH3134)</f>
        <v>6.0912802538638344E-2</v>
      </c>
    </row>
    <row r="3135" spans="9:37" x14ac:dyDescent="0.25">
      <c r="I3135" s="90"/>
      <c r="J3135" s="94">
        <f t="shared" si="2731"/>
        <v>0.47186953815707677</v>
      </c>
      <c r="K3135" s="94">
        <f t="shared" si="2726"/>
        <v>0.40163675176131303</v>
      </c>
      <c r="L3135" s="94">
        <f t="shared" si="2732"/>
        <v>0.12649371008161017</v>
      </c>
      <c r="M3135" s="98"/>
      <c r="N3135" s="91"/>
      <c r="O3135" s="95">
        <f t="shared" si="2733"/>
        <v>0.22266086104057292</v>
      </c>
      <c r="P3135" s="95">
        <f t="shared" si="2727"/>
        <v>0.16131208036537859</v>
      </c>
      <c r="Q3135" s="95">
        <f t="shared" si="2728"/>
        <v>1.6000658690210445E-2</v>
      </c>
      <c r="R3135" s="90"/>
      <c r="S3135" s="90"/>
      <c r="T3135" s="93">
        <f t="shared" si="2734"/>
        <v>5000</v>
      </c>
      <c r="U3135" s="93">
        <f t="shared" si="2729"/>
        <v>2000</v>
      </c>
      <c r="V3135" s="93">
        <f t="shared" si="2730"/>
        <v>1</v>
      </c>
      <c r="W3135" s="90"/>
      <c r="X3135" s="95">
        <f t="shared" si="2735"/>
        <v>0.22266086104057292</v>
      </c>
      <c r="Y3135" s="96">
        <f t="shared" si="2736"/>
        <v>1113.3043052028645</v>
      </c>
      <c r="Z3135" s="96">
        <f t="shared" si="2737"/>
        <v>445.32172208114582</v>
      </c>
      <c r="AA3135" s="96">
        <f t="shared" si="2738"/>
        <v>0.22266086104057292</v>
      </c>
      <c r="AB3135" s="90"/>
      <c r="AC3135" s="94">
        <f t="shared" si="2739"/>
        <v>0.16131208036537859</v>
      </c>
      <c r="AD3135" s="97">
        <f t="shared" si="2740"/>
        <v>806.56040182689287</v>
      </c>
      <c r="AE3135" s="97">
        <f t="shared" si="2741"/>
        <v>322.62416073075718</v>
      </c>
      <c r="AF3135" s="97">
        <f t="shared" si="2742"/>
        <v>0.16131208036537859</v>
      </c>
      <c r="AG3135" s="90"/>
      <c r="AH3135" s="95">
        <f t="shared" si="2743"/>
        <v>1.6000658690210445E-2</v>
      </c>
      <c r="AI3135" s="95">
        <f t="shared" si="2744"/>
        <v>80.00329345105223</v>
      </c>
      <c r="AJ3135" s="95">
        <f t="shared" si="2745"/>
        <v>32.001317380420893</v>
      </c>
      <c r="AK3135" s="95">
        <f t="shared" si="2746"/>
        <v>1.6000658690210445E-2</v>
      </c>
    </row>
    <row r="3136" spans="9:37" x14ac:dyDescent="0.25">
      <c r="I3136" s="90"/>
      <c r="J3136" s="94">
        <f t="shared" si="2731"/>
        <v>0.60789489925283002</v>
      </c>
      <c r="K3136" s="94">
        <f t="shared" si="2726"/>
        <v>4.7647842805353995E-2</v>
      </c>
      <c r="L3136" s="94">
        <f t="shared" si="2732"/>
        <v>0.34445725794181598</v>
      </c>
      <c r="M3136" s="98"/>
      <c r="N3136" s="91"/>
      <c r="O3136" s="95">
        <f t="shared" si="2733"/>
        <v>0.36953620853760838</v>
      </c>
      <c r="P3136" s="95">
        <f t="shared" si="2727"/>
        <v>2.2703169240037243E-3</v>
      </c>
      <c r="Q3136" s="95">
        <f t="shared" si="2728"/>
        <v>0.11865080254879475</v>
      </c>
      <c r="R3136" s="90"/>
      <c r="S3136" s="90"/>
      <c r="T3136" s="93">
        <f t="shared" si="2734"/>
        <v>2000</v>
      </c>
      <c r="U3136" s="93">
        <f t="shared" si="2729"/>
        <v>1000</v>
      </c>
      <c r="V3136" s="93">
        <f t="shared" si="2730"/>
        <v>1</v>
      </c>
      <c r="W3136" s="90"/>
      <c r="X3136" s="95">
        <f t="shared" si="2735"/>
        <v>0.36953620853760838</v>
      </c>
      <c r="Y3136" s="96">
        <f t="shared" si="2736"/>
        <v>739.07241707521678</v>
      </c>
      <c r="Z3136" s="96">
        <f t="shared" si="2737"/>
        <v>369.53620853760839</v>
      </c>
      <c r="AA3136" s="96">
        <f t="shared" si="2738"/>
        <v>0.36953620853760838</v>
      </c>
      <c r="AB3136" s="90"/>
      <c r="AC3136" s="94">
        <f t="shared" si="2739"/>
        <v>2.2703169240037243E-3</v>
      </c>
      <c r="AD3136" s="97">
        <f t="shared" si="2740"/>
        <v>4.5406338480074488</v>
      </c>
      <c r="AE3136" s="97">
        <f t="shared" si="2741"/>
        <v>2.2703169240037244</v>
      </c>
      <c r="AF3136" s="97">
        <f t="shared" si="2742"/>
        <v>2.2703169240037243E-3</v>
      </c>
      <c r="AG3136" s="90"/>
      <c r="AH3136" s="95">
        <f t="shared" si="2743"/>
        <v>0.11865080254879475</v>
      </c>
      <c r="AI3136" s="95">
        <f t="shared" si="2744"/>
        <v>237.30160509758949</v>
      </c>
      <c r="AJ3136" s="95">
        <f t="shared" si="2745"/>
        <v>118.65080254879474</v>
      </c>
      <c r="AK3136" s="95">
        <f t="shared" si="2746"/>
        <v>0.11865080254879475</v>
      </c>
    </row>
    <row r="3137" spans="9:37" x14ac:dyDescent="0.25">
      <c r="I3137" s="90"/>
      <c r="J3137" s="94">
        <f t="shared" si="2731"/>
        <v>2.0238114371904769E-2</v>
      </c>
      <c r="K3137" s="94">
        <f t="shared" si="2726"/>
        <v>4.6422814627830678E-3</v>
      </c>
      <c r="L3137" s="94">
        <f t="shared" si="2732"/>
        <v>0.97511960416531229</v>
      </c>
      <c r="M3137" s="98"/>
      <c r="N3137" s="91"/>
      <c r="O3137" s="95">
        <f t="shared" si="2733"/>
        <v>4.0958127333029834E-4</v>
      </c>
      <c r="P3137" s="95">
        <f t="shared" si="2727"/>
        <v>2.1550777179699301E-5</v>
      </c>
      <c r="Q3137" s="95">
        <f t="shared" si="2728"/>
        <v>0.95085824242751538</v>
      </c>
      <c r="R3137" s="90"/>
      <c r="S3137" s="90"/>
      <c r="T3137" s="93">
        <f t="shared" si="2734"/>
        <v>500</v>
      </c>
      <c r="U3137" s="93">
        <f t="shared" si="2729"/>
        <v>2000</v>
      </c>
      <c r="V3137" s="93">
        <f t="shared" si="2730"/>
        <v>1</v>
      </c>
      <c r="W3137" s="90"/>
      <c r="X3137" s="95">
        <f t="shared" si="2735"/>
        <v>4.0958127333029834E-4</v>
      </c>
      <c r="Y3137" s="96">
        <f t="shared" si="2736"/>
        <v>0.20479063666514918</v>
      </c>
      <c r="Z3137" s="96">
        <f t="shared" si="2737"/>
        <v>0.81916254666059674</v>
      </c>
      <c r="AA3137" s="96">
        <f t="shared" si="2738"/>
        <v>4.0958127333029834E-4</v>
      </c>
      <c r="AB3137" s="90"/>
      <c r="AC3137" s="94">
        <f t="shared" si="2739"/>
        <v>2.1550777179699301E-5</v>
      </c>
      <c r="AD3137" s="97">
        <f t="shared" si="2740"/>
        <v>1.077538858984965E-2</v>
      </c>
      <c r="AE3137" s="97">
        <f t="shared" si="2741"/>
        <v>4.3101554359398601E-2</v>
      </c>
      <c r="AF3137" s="97">
        <f t="shared" si="2742"/>
        <v>2.1550777179699301E-5</v>
      </c>
      <c r="AG3137" s="90"/>
      <c r="AH3137" s="95">
        <f t="shared" si="2743"/>
        <v>0.95085824242751538</v>
      </c>
      <c r="AI3137" s="95">
        <f t="shared" si="2744"/>
        <v>475.4291212137577</v>
      </c>
      <c r="AJ3137" s="95">
        <f t="shared" si="2745"/>
        <v>1901.7164848550308</v>
      </c>
      <c r="AK3137" s="95">
        <f t="shared" si="2746"/>
        <v>0.95085824242751538</v>
      </c>
    </row>
    <row r="3138" spans="9:37" x14ac:dyDescent="0.25">
      <c r="I3138" s="90"/>
      <c r="J3138" s="94">
        <f t="shared" si="2731"/>
        <v>2.2213827385776479E-2</v>
      </c>
      <c r="K3138" s="94">
        <f t="shared" si="2726"/>
        <v>0.96888780232075167</v>
      </c>
      <c r="L3138" s="94">
        <f t="shared" si="2732"/>
        <v>8.8983702934719005E-3</v>
      </c>
      <c r="M3138" s="98"/>
      <c r="N3138" s="91"/>
      <c r="O3138" s="95">
        <f t="shared" si="2733"/>
        <v>4.934541271250731E-4</v>
      </c>
      <c r="P3138" s="95">
        <f t="shared" si="2727"/>
        <v>0.93874357348593596</v>
      </c>
      <c r="Q3138" s="95">
        <f t="shared" si="2728"/>
        <v>7.9180993879743192E-5</v>
      </c>
      <c r="R3138" s="90"/>
      <c r="S3138" s="90"/>
      <c r="T3138" s="93">
        <f t="shared" si="2734"/>
        <v>8000</v>
      </c>
      <c r="U3138" s="93">
        <f t="shared" si="2729"/>
        <v>2000</v>
      </c>
      <c r="V3138" s="93">
        <f t="shared" si="2730"/>
        <v>1</v>
      </c>
      <c r="W3138" s="90"/>
      <c r="X3138" s="95">
        <f t="shared" si="2735"/>
        <v>4.934541271250731E-4</v>
      </c>
      <c r="Y3138" s="96">
        <f t="shared" si="2736"/>
        <v>3.9476330170005847</v>
      </c>
      <c r="Z3138" s="96">
        <f t="shared" si="2737"/>
        <v>0.98690825425014617</v>
      </c>
      <c r="AA3138" s="96">
        <f t="shared" si="2738"/>
        <v>4.934541271250731E-4</v>
      </c>
      <c r="AB3138" s="90"/>
      <c r="AC3138" s="94">
        <f t="shared" si="2739"/>
        <v>0.93874357348593596</v>
      </c>
      <c r="AD3138" s="97">
        <f t="shared" si="2740"/>
        <v>7509.9485878874875</v>
      </c>
      <c r="AE3138" s="97">
        <f t="shared" si="2741"/>
        <v>1877.4871469718719</v>
      </c>
      <c r="AF3138" s="97">
        <f t="shared" si="2742"/>
        <v>0.93874357348593596</v>
      </c>
      <c r="AG3138" s="90"/>
      <c r="AH3138" s="95">
        <f t="shared" si="2743"/>
        <v>7.9180993879743192E-5</v>
      </c>
      <c r="AI3138" s="95">
        <f t="shared" si="2744"/>
        <v>0.63344795103794549</v>
      </c>
      <c r="AJ3138" s="95">
        <f t="shared" si="2745"/>
        <v>0.15836198775948637</v>
      </c>
      <c r="AK3138" s="95">
        <f t="shared" si="2746"/>
        <v>7.9180993879743192E-5</v>
      </c>
    </row>
    <row r="3139" spans="9:37" x14ac:dyDescent="0.25">
      <c r="I3139" s="90"/>
      <c r="J3139" s="94">
        <f t="shared" si="2731"/>
        <v>0.61240336360544512</v>
      </c>
      <c r="K3139" s="94">
        <f t="shared" si="2726"/>
        <v>0.10990182286517003</v>
      </c>
      <c r="L3139" s="94">
        <f t="shared" si="2732"/>
        <v>0.27769481352938491</v>
      </c>
      <c r="M3139" s="98"/>
      <c r="N3139" s="91"/>
      <c r="O3139" s="95">
        <f t="shared" si="2733"/>
        <v>0.37503787975526304</v>
      </c>
      <c r="P3139" s="95">
        <f t="shared" si="2727"/>
        <v>1.207841066908721E-2</v>
      </c>
      <c r="Q3139" s="95">
        <f t="shared" si="2728"/>
        <v>7.7114409461119859E-2</v>
      </c>
      <c r="R3139" s="90"/>
      <c r="S3139" s="90"/>
      <c r="T3139" s="93">
        <f t="shared" si="2734"/>
        <v>3000</v>
      </c>
      <c r="U3139" s="93">
        <f t="shared" si="2729"/>
        <v>2000</v>
      </c>
      <c r="V3139" s="93">
        <f t="shared" si="2730"/>
        <v>2</v>
      </c>
      <c r="W3139" s="90"/>
      <c r="X3139" s="95">
        <f t="shared" si="2735"/>
        <v>0.37503787975526304</v>
      </c>
      <c r="Y3139" s="96">
        <f t="shared" si="2736"/>
        <v>1125.1136392657891</v>
      </c>
      <c r="Z3139" s="96">
        <f t="shared" si="2737"/>
        <v>750.07575951052604</v>
      </c>
      <c r="AA3139" s="96">
        <f t="shared" si="2738"/>
        <v>0.75007575951052607</v>
      </c>
      <c r="AB3139" s="90"/>
      <c r="AC3139" s="94">
        <f t="shared" si="2739"/>
        <v>1.207841066908721E-2</v>
      </c>
      <c r="AD3139" s="97">
        <f t="shared" si="2740"/>
        <v>36.235232007261629</v>
      </c>
      <c r="AE3139" s="97">
        <f t="shared" si="2741"/>
        <v>24.156821338174421</v>
      </c>
      <c r="AF3139" s="97">
        <f t="shared" si="2742"/>
        <v>2.4156821338174421E-2</v>
      </c>
      <c r="AG3139" s="90"/>
      <c r="AH3139" s="95">
        <f t="shared" si="2743"/>
        <v>7.7114409461119859E-2</v>
      </c>
      <c r="AI3139" s="95">
        <f t="shared" si="2744"/>
        <v>231.34322838335959</v>
      </c>
      <c r="AJ3139" s="95">
        <f t="shared" si="2745"/>
        <v>154.22881892223972</v>
      </c>
      <c r="AK3139" s="95">
        <f t="shared" si="2746"/>
        <v>0.15422881892223972</v>
      </c>
    </row>
    <row r="3140" spans="9:37" x14ac:dyDescent="0.25">
      <c r="I3140" s="90"/>
      <c r="J3140" s="94">
        <f t="shared" si="2731"/>
        <v>2.5604543755563869E-2</v>
      </c>
      <c r="K3140" s="94">
        <f t="shared" si="2726"/>
        <v>0.96298991488385555</v>
      </c>
      <c r="L3140" s="94">
        <f t="shared" si="2732"/>
        <v>1.1405541360580515E-2</v>
      </c>
      <c r="M3140" s="98"/>
      <c r="N3140" s="91"/>
      <c r="O3140" s="95">
        <f t="shared" si="2733"/>
        <v>6.5559266093058466E-4</v>
      </c>
      <c r="P3140" s="95">
        <f t="shared" si="2727"/>
        <v>0.92734957616801539</v>
      </c>
      <c r="Q3140" s="95">
        <f t="shared" si="2728"/>
        <v>1.3008637372791283E-4</v>
      </c>
      <c r="R3140" s="90"/>
      <c r="S3140" s="90"/>
      <c r="T3140" s="93">
        <f t="shared" si="2734"/>
        <v>7000</v>
      </c>
      <c r="U3140" s="93">
        <f t="shared" si="2729"/>
        <v>3000</v>
      </c>
      <c r="V3140" s="93">
        <f t="shared" si="2730"/>
        <v>1</v>
      </c>
      <c r="W3140" s="90"/>
      <c r="X3140" s="95">
        <f t="shared" si="2735"/>
        <v>6.5559266093058466E-4</v>
      </c>
      <c r="Y3140" s="96">
        <f t="shared" si="2736"/>
        <v>4.5891486265140928</v>
      </c>
      <c r="Z3140" s="96">
        <f t="shared" si="2737"/>
        <v>1.966777982791754</v>
      </c>
      <c r="AA3140" s="96">
        <f t="shared" si="2738"/>
        <v>6.5559266093058466E-4</v>
      </c>
      <c r="AB3140" s="90"/>
      <c r="AC3140" s="94">
        <f t="shared" si="2739"/>
        <v>0.92734957616801539</v>
      </c>
      <c r="AD3140" s="97">
        <f t="shared" si="2740"/>
        <v>6491.4470331761077</v>
      </c>
      <c r="AE3140" s="97">
        <f t="shared" si="2741"/>
        <v>2782.0487285040463</v>
      </c>
      <c r="AF3140" s="97">
        <f t="shared" si="2742"/>
        <v>0.92734957616801539</v>
      </c>
      <c r="AG3140" s="90"/>
      <c r="AH3140" s="95">
        <f t="shared" si="2743"/>
        <v>1.3008637372791283E-4</v>
      </c>
      <c r="AI3140" s="95">
        <f t="shared" si="2744"/>
        <v>0.9106046160953899</v>
      </c>
      <c r="AJ3140" s="95">
        <f t="shared" si="2745"/>
        <v>0.39025912118373851</v>
      </c>
      <c r="AK3140" s="95">
        <f t="shared" si="2746"/>
        <v>1.3008637372791283E-4</v>
      </c>
    </row>
    <row r="3141" spans="9:37" x14ac:dyDescent="0.25">
      <c r="I3141" s="90"/>
      <c r="J3141" s="94">
        <f t="shared" si="2731"/>
        <v>5.4303076351420787E-2</v>
      </c>
      <c r="K3141" s="94">
        <f t="shared" si="2726"/>
        <v>0.92649694502760982</v>
      </c>
      <c r="L3141" s="94">
        <f t="shared" si="2732"/>
        <v>1.91999786209693E-2</v>
      </c>
      <c r="M3141" s="98"/>
      <c r="N3141" s="91"/>
      <c r="O3141" s="95">
        <f t="shared" si="2733"/>
        <v>2.9488241012282355E-3</v>
      </c>
      <c r="P3141" s="95">
        <f t="shared" si="2727"/>
        <v>0.85839658914549388</v>
      </c>
      <c r="Q3141" s="95">
        <f t="shared" si="2728"/>
        <v>3.6863917904567816E-4</v>
      </c>
      <c r="R3141" s="90"/>
      <c r="S3141" s="90"/>
      <c r="T3141" s="93">
        <f t="shared" si="2734"/>
        <v>7000</v>
      </c>
      <c r="U3141" s="93">
        <f t="shared" si="2729"/>
        <v>2000</v>
      </c>
      <c r="V3141" s="93">
        <f t="shared" si="2730"/>
        <v>1</v>
      </c>
      <c r="W3141" s="90"/>
      <c r="X3141" s="95">
        <f t="shared" si="2735"/>
        <v>2.9488241012282355E-3</v>
      </c>
      <c r="Y3141" s="96">
        <f t="shared" si="2736"/>
        <v>20.641768708597649</v>
      </c>
      <c r="Z3141" s="96">
        <f t="shared" si="2737"/>
        <v>5.8976482024564714</v>
      </c>
      <c r="AA3141" s="96">
        <f t="shared" si="2738"/>
        <v>2.9488241012282355E-3</v>
      </c>
      <c r="AB3141" s="90"/>
      <c r="AC3141" s="94">
        <f t="shared" si="2739"/>
        <v>0.85839658914549388</v>
      </c>
      <c r="AD3141" s="97">
        <f t="shared" si="2740"/>
        <v>6008.7761240184573</v>
      </c>
      <c r="AE3141" s="97">
        <f t="shared" si="2741"/>
        <v>1716.7931782909877</v>
      </c>
      <c r="AF3141" s="97">
        <f t="shared" si="2742"/>
        <v>0.85839658914549388</v>
      </c>
      <c r="AG3141" s="90"/>
      <c r="AH3141" s="95">
        <f t="shared" si="2743"/>
        <v>3.6863917904567816E-4</v>
      </c>
      <c r="AI3141" s="95">
        <f t="shared" si="2744"/>
        <v>2.5804742533197471</v>
      </c>
      <c r="AJ3141" s="95">
        <f t="shared" si="2745"/>
        <v>0.73727835809135633</v>
      </c>
      <c r="AK3141" s="95">
        <f t="shared" si="2746"/>
        <v>3.6863917904567816E-4</v>
      </c>
    </row>
    <row r="3142" spans="9:37" x14ac:dyDescent="0.25">
      <c r="I3142" s="90"/>
      <c r="J3142" s="94">
        <f t="shared" si="2731"/>
        <v>0.10101709835064315</v>
      </c>
      <c r="K3142" s="94">
        <f t="shared" si="2726"/>
        <v>0.85023056246250661</v>
      </c>
      <c r="L3142" s="94">
        <f t="shared" si="2732"/>
        <v>4.8752339186850256E-2</v>
      </c>
      <c r="M3142" s="98"/>
      <c r="N3142" s="91"/>
      <c r="O3142" s="95">
        <f t="shared" si="2733"/>
        <v>1.0204454159183512E-2</v>
      </c>
      <c r="P3142" s="95">
        <f t="shared" si="2727"/>
        <v>0.72289200934531039</v>
      </c>
      <c r="Q3142" s="95">
        <f t="shared" si="2728"/>
        <v>2.3767905761896951E-3</v>
      </c>
      <c r="R3142" s="90"/>
      <c r="S3142" s="90"/>
      <c r="T3142" s="93">
        <f t="shared" si="2734"/>
        <v>10000</v>
      </c>
      <c r="U3142" s="93">
        <f t="shared" si="2729"/>
        <v>2000</v>
      </c>
      <c r="V3142" s="93">
        <f t="shared" si="2730"/>
        <v>1</v>
      </c>
      <c r="W3142" s="90"/>
      <c r="X3142" s="95">
        <f t="shared" si="2735"/>
        <v>1.0204454159183512E-2</v>
      </c>
      <c r="Y3142" s="96">
        <f t="shared" si="2736"/>
        <v>102.04454159183511</v>
      </c>
      <c r="Z3142" s="96">
        <f t="shared" si="2737"/>
        <v>20.408908318367022</v>
      </c>
      <c r="AA3142" s="96">
        <f t="shared" si="2738"/>
        <v>1.0204454159183512E-2</v>
      </c>
      <c r="AB3142" s="90"/>
      <c r="AC3142" s="94">
        <f t="shared" si="2739"/>
        <v>0.72289200934531039</v>
      </c>
      <c r="AD3142" s="97">
        <f t="shared" si="2740"/>
        <v>7228.9200934531036</v>
      </c>
      <c r="AE3142" s="97">
        <f t="shared" si="2741"/>
        <v>1445.7840186906208</v>
      </c>
      <c r="AF3142" s="97">
        <f t="shared" si="2742"/>
        <v>0.72289200934531039</v>
      </c>
      <c r="AG3142" s="90"/>
      <c r="AH3142" s="95">
        <f t="shared" si="2743"/>
        <v>2.3767905761896951E-3</v>
      </c>
      <c r="AI3142" s="95">
        <f t="shared" si="2744"/>
        <v>23.767905761896952</v>
      </c>
      <c r="AJ3142" s="95">
        <f>(AH3142*U3142)</f>
        <v>4.7535811523793905</v>
      </c>
      <c r="AK3142" s="95">
        <f t="shared" si="2746"/>
        <v>2.3767905761896951E-3</v>
      </c>
    </row>
    <row r="3143" spans="9:37" x14ac:dyDescent="0.25">
      <c r="I3143" s="90"/>
      <c r="J3143" s="98"/>
      <c r="K3143" s="90"/>
      <c r="L3143" s="90"/>
      <c r="M3143" s="90"/>
      <c r="N3143" s="112" t="s">
        <v>55</v>
      </c>
      <c r="O3143" s="105">
        <f>SUM(O3133:O3142)</f>
        <v>1.1933777047476186</v>
      </c>
      <c r="P3143" s="105">
        <f t="shared" ref="P3143:Q3143" si="2747">SUM(P3133:P3142)</f>
        <v>4.4250205836010243</v>
      </c>
      <c r="Q3143" s="105">
        <f t="shared" si="2747"/>
        <v>1.2302414891865061</v>
      </c>
      <c r="R3143" s="90"/>
      <c r="S3143" s="90"/>
      <c r="T3143" s="90"/>
      <c r="U3143" s="90"/>
      <c r="V3143" s="90"/>
      <c r="W3143" s="90"/>
      <c r="X3143" s="133" t="s">
        <v>55</v>
      </c>
      <c r="Y3143" s="104">
        <f>SUM(Y3133:Y3142)</f>
        <v>3991.7101706726862</v>
      </c>
      <c r="Z3143" s="104">
        <f t="shared" ref="Z3143" si="2748">SUM(Z3133:Z3142)</f>
        <v>2247.8399078002844</v>
      </c>
      <c r="AA3143" s="104">
        <f>SUM(AA3133:AA3142)</f>
        <v>1.5684155845028815</v>
      </c>
      <c r="AB3143" s="99"/>
      <c r="AC3143" s="133" t="s">
        <v>55</v>
      </c>
      <c r="AD3143" s="104">
        <f>SUM(AD3133:AD3142)</f>
        <v>34133.475086457212</v>
      </c>
      <c r="AE3143" s="104">
        <f t="shared" ref="AE3143:AF3143" si="2749">SUM(AE3133:AE3142)</f>
        <v>11996.682052151096</v>
      </c>
      <c r="AF3143" s="104">
        <f t="shared" si="2749"/>
        <v>4.4370989942701122</v>
      </c>
      <c r="AG3143" s="99"/>
      <c r="AH3143" s="133" t="s">
        <v>55</v>
      </c>
      <c r="AI3143" s="105">
        <f>SUM(AI3133:AI3142)</f>
        <v>1325.6199020617366</v>
      </c>
      <c r="AJ3143" s="105">
        <f t="shared" ref="AJ3143:AK3143" si="2750">SUM(AJ3133:AJ3142)</f>
        <v>2414.1246939287366</v>
      </c>
      <c r="AK3143" s="105">
        <f t="shared" si="2750"/>
        <v>1.3073558986476261</v>
      </c>
    </row>
    <row r="3147" spans="9:37" x14ac:dyDescent="0.25">
      <c r="I3147" s="113" t="s">
        <v>253</v>
      </c>
      <c r="J3147" s="107"/>
      <c r="K3147" s="107"/>
      <c r="L3147" s="107"/>
      <c r="M3147" s="107"/>
      <c r="N3147" s="107"/>
      <c r="O3147" s="107"/>
      <c r="P3147" s="107"/>
      <c r="Q3147" s="107"/>
    </row>
    <row r="3148" spans="9:37" x14ac:dyDescent="0.25">
      <c r="I3148" s="113" t="s">
        <v>329</v>
      </c>
      <c r="J3148" s="107"/>
      <c r="K3148" s="107"/>
      <c r="L3148" s="166" t="s">
        <v>69</v>
      </c>
      <c r="M3148" s="166"/>
      <c r="N3148" s="166"/>
      <c r="O3148" s="107"/>
      <c r="P3148" s="107"/>
      <c r="Q3148" s="107"/>
    </row>
    <row r="3149" spans="9:37" x14ac:dyDescent="0.25">
      <c r="I3149" s="107"/>
      <c r="J3149" s="107"/>
      <c r="K3149" s="107"/>
      <c r="L3149" s="107"/>
      <c r="M3149" s="107"/>
      <c r="N3149" s="107"/>
      <c r="O3149" s="107"/>
      <c r="P3149" s="107"/>
      <c r="Q3149" s="107"/>
    </row>
    <row r="3150" spans="9:37" x14ac:dyDescent="0.25">
      <c r="I3150" s="108"/>
      <c r="J3150" s="167" t="s">
        <v>68</v>
      </c>
      <c r="K3150" s="168"/>
      <c r="L3150" s="169"/>
      <c r="M3150" s="107"/>
      <c r="N3150" s="108"/>
      <c r="O3150" s="167" t="s">
        <v>72</v>
      </c>
      <c r="P3150" s="168"/>
      <c r="Q3150" s="169"/>
    </row>
    <row r="3151" spans="9:37" x14ac:dyDescent="0.25">
      <c r="I3151" s="108"/>
      <c r="J3151" s="108" t="s">
        <v>38</v>
      </c>
      <c r="K3151" s="108" t="s">
        <v>39</v>
      </c>
      <c r="L3151" s="108" t="s">
        <v>41</v>
      </c>
      <c r="M3151" s="107"/>
      <c r="N3151" s="170" t="s">
        <v>64</v>
      </c>
      <c r="O3151" s="170" t="s">
        <v>38</v>
      </c>
      <c r="P3151" s="170" t="s">
        <v>39</v>
      </c>
      <c r="Q3151" s="170" t="s">
        <v>41</v>
      </c>
    </row>
    <row r="3152" spans="9:37" x14ac:dyDescent="0.25">
      <c r="I3152" s="108" t="s">
        <v>64</v>
      </c>
      <c r="J3152" s="109">
        <f>(O3143)</f>
        <v>1.1933777047476186</v>
      </c>
      <c r="K3152" s="109">
        <f t="shared" ref="K3152" si="2751">(P3143)</f>
        <v>4.4250205836010243</v>
      </c>
      <c r="L3152" s="109">
        <f t="shared" ref="L3152" si="2752">(Q3143)</f>
        <v>1.2302414891865061</v>
      </c>
      <c r="M3152" s="107"/>
      <c r="N3152" s="171"/>
      <c r="O3152" s="171"/>
      <c r="P3152" s="171"/>
      <c r="Q3152" s="171"/>
    </row>
    <row r="3153" spans="9:32" x14ac:dyDescent="0.25">
      <c r="I3153" s="108" t="s">
        <v>65</v>
      </c>
      <c r="J3153" s="110">
        <f>(Y3143)</f>
        <v>3991.7101706726862</v>
      </c>
      <c r="K3153" s="110">
        <f>(AD3143)</f>
        <v>34133.475086457212</v>
      </c>
      <c r="L3153" s="110">
        <f>(AA3143)</f>
        <v>1.5684155845028815</v>
      </c>
      <c r="M3153" s="107"/>
      <c r="N3153" s="109">
        <f>(J3152)</f>
        <v>1.1933777047476186</v>
      </c>
      <c r="O3153" s="67">
        <f>(J3153/N3153)</f>
        <v>3344.8841509209128</v>
      </c>
      <c r="P3153" s="67">
        <f t="shared" ref="P3153" si="2753">(K3153/O3153)</f>
        <v>10.204680803985271</v>
      </c>
      <c r="Q3153" s="67">
        <f t="shared" ref="Q3153" si="2754">(L3153/P3153)</f>
        <v>0.15369570245552047</v>
      </c>
    </row>
    <row r="3154" spans="9:32" x14ac:dyDescent="0.25">
      <c r="I3154" s="108" t="s">
        <v>66</v>
      </c>
      <c r="J3154" s="110">
        <f>(Z3143)</f>
        <v>2247.8399078002844</v>
      </c>
      <c r="K3154" s="110">
        <f>(AE3143)</f>
        <v>11996.682052151096</v>
      </c>
      <c r="L3154" s="109">
        <f>(AJ3143)</f>
        <v>2414.1246939287366</v>
      </c>
      <c r="M3154" s="107"/>
      <c r="N3154" s="109">
        <f>(K3152)</f>
        <v>4.4250205836010243</v>
      </c>
      <c r="O3154" s="67">
        <f>(K3153/N3154)</f>
        <v>7713.7437988321926</v>
      </c>
      <c r="P3154" s="68">
        <f>(K3154/N3154)</f>
        <v>2711.1019769287382</v>
      </c>
      <c r="Q3154" s="68">
        <f>(K3155/N3154)</f>
        <v>1.0027295716349547</v>
      </c>
    </row>
    <row r="3155" spans="9:32" x14ac:dyDescent="0.25">
      <c r="I3155" s="108" t="s">
        <v>67</v>
      </c>
      <c r="J3155" s="110">
        <f>(AA3143)</f>
        <v>1.5684155845028815</v>
      </c>
      <c r="K3155" s="110">
        <f>(AF3143)</f>
        <v>4.4370989942701122</v>
      </c>
      <c r="L3155" s="109">
        <f>(AK3143)</f>
        <v>1.3073558986476261</v>
      </c>
      <c r="M3155" s="107"/>
      <c r="N3155" s="109">
        <f>(L3152)</f>
        <v>1.2302414891865061</v>
      </c>
      <c r="O3155" s="67">
        <f>(L3153/N3155)</f>
        <v>1.2748843201020574</v>
      </c>
      <c r="P3155" s="68">
        <f>(L3154/N3155)</f>
        <v>1962.3177361097373</v>
      </c>
      <c r="Q3155" s="68">
        <f>(L3155/N3155)</f>
        <v>1.0626823352479453</v>
      </c>
    </row>
    <row r="3156" spans="9:32" x14ac:dyDescent="0.25">
      <c r="I3156" s="111"/>
      <c r="J3156" s="111"/>
      <c r="K3156" s="111"/>
      <c r="L3156" s="111"/>
      <c r="M3156" s="107"/>
      <c r="N3156" s="107"/>
      <c r="O3156" s="107"/>
      <c r="P3156" s="107"/>
      <c r="Q3156" s="107"/>
    </row>
    <row r="3160" spans="9:32" x14ac:dyDescent="0.25">
      <c r="I3160" s="114" t="s">
        <v>254</v>
      </c>
    </row>
    <row r="3161" spans="9:32" x14ac:dyDescent="0.25">
      <c r="I3161" s="114" t="s">
        <v>329</v>
      </c>
      <c r="J3161" s="152" t="s">
        <v>47</v>
      </c>
      <c r="K3161" s="153"/>
      <c r="L3161" s="154"/>
      <c r="M3161" s="43"/>
      <c r="N3161" s="43"/>
      <c r="O3161" s="152" t="s">
        <v>72</v>
      </c>
      <c r="P3161" s="153"/>
      <c r="Q3161" s="154"/>
      <c r="R3161" s="43"/>
      <c r="S3161" s="43"/>
      <c r="T3161" s="152" t="s">
        <v>73</v>
      </c>
      <c r="U3161" s="153"/>
      <c r="V3161" s="154"/>
      <c r="W3161" s="43"/>
      <c r="X3161" s="43"/>
      <c r="Y3161" s="152" t="s">
        <v>74</v>
      </c>
      <c r="Z3161" s="153"/>
      <c r="AA3161" s="154"/>
      <c r="AB3161" s="55"/>
      <c r="AC3161" s="43"/>
      <c r="AD3161" s="152" t="s">
        <v>80</v>
      </c>
      <c r="AE3161" s="154"/>
      <c r="AF3161" s="59"/>
    </row>
    <row r="3162" spans="9:32" ht="15.75" thickBot="1" x14ac:dyDescent="0.3">
      <c r="I3162" s="43"/>
      <c r="J3162" s="44" t="s">
        <v>48</v>
      </c>
      <c r="K3162" s="44" t="s">
        <v>49</v>
      </c>
      <c r="L3162" s="44" t="s">
        <v>50</v>
      </c>
      <c r="M3162" s="43"/>
      <c r="N3162" s="43"/>
      <c r="O3162" s="43"/>
      <c r="P3162" s="43"/>
      <c r="Q3162" s="43"/>
      <c r="R3162" s="43"/>
      <c r="S3162" s="43"/>
      <c r="T3162" s="44" t="s">
        <v>38</v>
      </c>
      <c r="U3162" s="44" t="s">
        <v>39</v>
      </c>
      <c r="V3162" s="44" t="s">
        <v>41</v>
      </c>
      <c r="W3162" s="43"/>
      <c r="X3162" s="43"/>
      <c r="Y3162" s="134" t="s">
        <v>75</v>
      </c>
      <c r="Z3162" s="134" t="s">
        <v>76</v>
      </c>
      <c r="AA3162" s="134" t="s">
        <v>77</v>
      </c>
      <c r="AB3162" s="61" t="s">
        <v>55</v>
      </c>
      <c r="AC3162" s="43"/>
      <c r="AD3162" s="134" t="s">
        <v>327</v>
      </c>
      <c r="AE3162" s="148">
        <f>(AE3091)</f>
        <v>94283982.582362905</v>
      </c>
      <c r="AF3162" s="42"/>
    </row>
    <row r="3163" spans="9:32" ht="16.5" thickTop="1" thickBot="1" x14ac:dyDescent="0.3">
      <c r="I3163" s="43"/>
      <c r="J3163" s="100">
        <f>(J3041)</f>
        <v>8000</v>
      </c>
      <c r="K3163" s="100">
        <f t="shared" ref="K3163:L3163" si="2755">(K3041)</f>
        <v>5000</v>
      </c>
      <c r="L3163" s="100">
        <f t="shared" si="2755"/>
        <v>1</v>
      </c>
      <c r="M3163" s="43"/>
      <c r="N3163" s="134" t="s">
        <v>75</v>
      </c>
      <c r="O3163" s="101">
        <f>(O3153)</f>
        <v>3344.8841509209128</v>
      </c>
      <c r="P3163" s="101">
        <f t="shared" ref="P3163:Q3163" si="2756">(P3153)</f>
        <v>10.204680803985271</v>
      </c>
      <c r="Q3163" s="101">
        <f t="shared" si="2756"/>
        <v>0.15369570245552047</v>
      </c>
      <c r="R3163" s="43"/>
      <c r="S3163" s="43"/>
      <c r="T3163" s="62">
        <f>(O3133)</f>
        <v>9.2671325446744869E-3</v>
      </c>
      <c r="U3163" s="62">
        <f t="shared" ref="U3163:U3172" si="2757">(P3133)</f>
        <v>0.70980257449220685</v>
      </c>
      <c r="V3163" s="62">
        <f t="shared" ref="V3163:V3172" si="2758">(Q3133)</f>
        <v>3.7498763973842354E-3</v>
      </c>
      <c r="W3163" s="43"/>
      <c r="X3163" s="43"/>
      <c r="Y3163" s="74">
        <f>((J3163 - O3163)^2 + (K3163 - P3163)^2 + (L3163 - Q3163)^2) * T3163</f>
        <v>431553.32602067804</v>
      </c>
      <c r="Z3163" s="74">
        <f>((J3163 -O3164)^2 + (K3163 - P3164)^2 + (L3163 - Q3164)^2) * U3163</f>
        <v>3776857.2081513214</v>
      </c>
      <c r="AA3163" s="75">
        <f>((J3163 -O3165)^2 + (K3163 - P3165)^2 + (L3163 - Q3165)^2) * V3163</f>
        <v>274517.64022068516</v>
      </c>
      <c r="AB3163" s="76">
        <f>SUM(Y3163:AA3163)</f>
        <v>4482928.1743926844</v>
      </c>
      <c r="AC3163" s="43"/>
      <c r="AD3163" s="134" t="s">
        <v>330</v>
      </c>
      <c r="AE3163" s="147">
        <f>(AB3173)</f>
        <v>94283982.589679986</v>
      </c>
      <c r="AF3163" s="42"/>
    </row>
    <row r="3164" spans="9:32" ht="16.5" thickTop="1" thickBot="1" x14ac:dyDescent="0.3">
      <c r="I3164" s="43"/>
      <c r="J3164" s="100">
        <f t="shared" ref="J3164:L3164" si="2759">(J3042)</f>
        <v>4000</v>
      </c>
      <c r="K3164" s="100">
        <f t="shared" si="2759"/>
        <v>3000</v>
      </c>
      <c r="L3164" s="100">
        <f t="shared" si="2759"/>
        <v>1</v>
      </c>
      <c r="M3164" s="43"/>
      <c r="N3164" s="134" t="s">
        <v>76</v>
      </c>
      <c r="O3164" s="101">
        <f t="shared" ref="O3164:P3164" si="2760">(O3154)</f>
        <v>7713.7437988321926</v>
      </c>
      <c r="P3164" s="101">
        <f t="shared" si="2760"/>
        <v>2711.1019769287382</v>
      </c>
      <c r="Q3164" s="101">
        <f>(Q3154)</f>
        <v>1.0027295716349547</v>
      </c>
      <c r="R3164" s="43"/>
      <c r="S3164" s="43"/>
      <c r="T3164" s="62">
        <f t="shared" ref="T3164:T3172" si="2761">(O3134)</f>
        <v>0.20216371654770179</v>
      </c>
      <c r="U3164" s="62">
        <f t="shared" si="2757"/>
        <v>9.215390222841327E-2</v>
      </c>
      <c r="V3164" s="62">
        <f t="shared" si="2758"/>
        <v>6.0912802538638344E-2</v>
      </c>
      <c r="W3164" s="43"/>
      <c r="X3164" s="43"/>
      <c r="Y3164" s="74">
        <f>((J3164-O3163)^2 + (K3164-P3163)^2 + (L3164-Q3163)^2) * T3164</f>
        <v>1893880.5209963445</v>
      </c>
      <c r="Z3164" s="74">
        <f>((J3164 -O3164)^2 + (K3164 - P3164)^2 + (L3164 - Q3164)^2) * U3164</f>
        <v>1278668.1146072666</v>
      </c>
      <c r="AA3164" s="75">
        <f>((J3164 -O3165)^2 + (K3164 - P3165)^2 + (L3164 - Q3165)^2) * V3164</f>
        <v>1039573.6461013308</v>
      </c>
      <c r="AB3164" s="76">
        <f t="shared" ref="AB3164:AB3172" si="2762">SUM(Y3164:AA3164)</f>
        <v>4212122.2817049418</v>
      </c>
      <c r="AC3164" s="43"/>
      <c r="AD3164" s="134" t="s">
        <v>331</v>
      </c>
      <c r="AE3164" s="124">
        <f>(AE3162-AE3163)</f>
        <v>-7.317081093788147E-3</v>
      </c>
      <c r="AF3164" s="42"/>
    </row>
    <row r="3165" spans="9:32" ht="16.5" thickTop="1" thickBot="1" x14ac:dyDescent="0.3">
      <c r="I3165" s="43"/>
      <c r="J3165" s="100">
        <f t="shared" ref="J3165:L3165" si="2763">(J3043)</f>
        <v>5000</v>
      </c>
      <c r="K3165" s="100">
        <f t="shared" si="2763"/>
        <v>2000</v>
      </c>
      <c r="L3165" s="100">
        <f t="shared" si="2763"/>
        <v>1</v>
      </c>
      <c r="M3165" s="43"/>
      <c r="N3165" s="134" t="s">
        <v>77</v>
      </c>
      <c r="O3165" s="101">
        <f t="shared" ref="O3165:Q3165" si="2764">(O3155)</f>
        <v>1.2748843201020574</v>
      </c>
      <c r="P3165" s="101">
        <f t="shared" si="2764"/>
        <v>1962.3177361097373</v>
      </c>
      <c r="Q3165" s="101">
        <f t="shared" si="2764"/>
        <v>1.0626823352479453</v>
      </c>
      <c r="R3165" s="43"/>
      <c r="S3165" s="43"/>
      <c r="T3165" s="62">
        <f t="shared" si="2761"/>
        <v>0.22266086104057292</v>
      </c>
      <c r="U3165" s="62">
        <f t="shared" si="2757"/>
        <v>0.16131208036537859</v>
      </c>
      <c r="V3165" s="62">
        <f t="shared" si="2758"/>
        <v>1.6000658690210445E-2</v>
      </c>
      <c r="W3165" s="43"/>
      <c r="X3165" s="43"/>
      <c r="Y3165" s="74">
        <f>((J3165 - O3163)^2 + (K3165 - P3163)^2 + (L3165 -Q3163)^2) * T3165</f>
        <v>1491537.1080178043</v>
      </c>
      <c r="Z3165" s="74">
        <f>((J3165 -O3164)^2 + (K3165 - P3164)^2 + (L3165 - Q3164)^2) * U3165</f>
        <v>1269537.5945618211</v>
      </c>
      <c r="AA3165" s="75">
        <f>((J3165 -O3165)^2 + (K3165 - P3165)^2 + (L3165 - Q3165)^2) * V3165</f>
        <v>399835.22361922485</v>
      </c>
      <c r="AB3165" s="76">
        <f t="shared" si="2762"/>
        <v>3160909.9261988504</v>
      </c>
      <c r="AC3165" s="43"/>
      <c r="AD3165" s="43"/>
      <c r="AE3165" s="43"/>
      <c r="AF3165" s="43"/>
    </row>
    <row r="3166" spans="9:32" ht="16.5" thickTop="1" thickBot="1" x14ac:dyDescent="0.3">
      <c r="I3166" s="43"/>
      <c r="J3166" s="100">
        <f t="shared" ref="J3166:L3166" si="2765">(J3044)</f>
        <v>2000</v>
      </c>
      <c r="K3166" s="100">
        <f t="shared" si="2765"/>
        <v>1000</v>
      </c>
      <c r="L3166" s="100">
        <f t="shared" si="2765"/>
        <v>1</v>
      </c>
      <c r="M3166" s="43"/>
      <c r="N3166" s="43"/>
      <c r="O3166" s="55"/>
      <c r="P3166" s="55"/>
      <c r="Q3166" s="55"/>
      <c r="R3166" s="43"/>
      <c r="S3166" s="43"/>
      <c r="T3166" s="62">
        <f t="shared" si="2761"/>
        <v>0.36953620853760838</v>
      </c>
      <c r="U3166" s="62">
        <f t="shared" si="2757"/>
        <v>2.2703169240037243E-3</v>
      </c>
      <c r="V3166" s="62">
        <f t="shared" si="2758"/>
        <v>0.11865080254879475</v>
      </c>
      <c r="W3166" s="43"/>
      <c r="X3166" s="43"/>
      <c r="Y3166" s="74">
        <f>((J3166-O3163)^2 + (K3166-P3163)^2 + (L3166-Q3163)^2) * T3166</f>
        <v>1030418.0414993347</v>
      </c>
      <c r="Z3166" s="74">
        <f>((J3166 -O3164)^2 + (K3166 - P3164)^2 + (L3166 - Q3164)^2) * U3166</f>
        <v>80765.930143774603</v>
      </c>
      <c r="AA3166" s="75">
        <f>((J3166 -O3165)^2 + (K3166 - P3165)^2 + (L3166 - Q3165)^2) * V3166</f>
        <v>583875.55872549885</v>
      </c>
      <c r="AB3166" s="76">
        <f t="shared" si="2762"/>
        <v>1695059.5303686082</v>
      </c>
      <c r="AC3166" s="43"/>
      <c r="AD3166" s="43"/>
      <c r="AE3166" s="43"/>
      <c r="AF3166" s="43"/>
    </row>
    <row r="3167" spans="9:32" ht="16.5" thickTop="1" thickBot="1" x14ac:dyDescent="0.3">
      <c r="I3167" s="43"/>
      <c r="J3167" s="100">
        <f t="shared" ref="J3167:L3167" si="2766">(J3045)</f>
        <v>500</v>
      </c>
      <c r="K3167" s="100">
        <f t="shared" si="2766"/>
        <v>2000</v>
      </c>
      <c r="L3167" s="100">
        <f t="shared" si="2766"/>
        <v>1</v>
      </c>
      <c r="M3167" s="43"/>
      <c r="N3167" s="43"/>
      <c r="O3167" s="55"/>
      <c r="P3167" s="55"/>
      <c r="Q3167" s="55"/>
      <c r="R3167" s="43"/>
      <c r="S3167" s="43"/>
      <c r="T3167" s="62">
        <f t="shared" si="2761"/>
        <v>4.0958127333029834E-4</v>
      </c>
      <c r="U3167" s="62">
        <f t="shared" si="2757"/>
        <v>2.1550777179699301E-5</v>
      </c>
      <c r="V3167" s="62">
        <f t="shared" si="2758"/>
        <v>0.95085824242751538</v>
      </c>
      <c r="W3167" s="43"/>
      <c r="X3167" s="43"/>
      <c r="Y3167" s="74">
        <f>((J3167 - O3163)^2 + (K3167 -P3163)^2 + (L3167 - Q3163)^2) * T3167</f>
        <v>4936.5405370648268</v>
      </c>
      <c r="Z3167" s="74">
        <f>((J3167 -O3164)^2 + (K3167 - P3164)^2 + (L3167 - Q3164)^2) * U3167</f>
        <v>1132.3589849897721</v>
      </c>
      <c r="AA3167" s="75">
        <f>((J3167 -O3165)^2 + (K3167 - P3165)^2 + (L3167 - Q3165)^AA3699) * V3167</f>
        <v>237854.99668488649</v>
      </c>
      <c r="AB3167" s="76">
        <f t="shared" si="2762"/>
        <v>243923.89620694108</v>
      </c>
      <c r="AC3167" s="43"/>
      <c r="AD3167" s="152" t="s">
        <v>84</v>
      </c>
      <c r="AE3167" s="153"/>
      <c r="AF3167" s="154"/>
    </row>
    <row r="3168" spans="9:32" ht="16.5" thickTop="1" thickBot="1" x14ac:dyDescent="0.3">
      <c r="I3168" s="43"/>
      <c r="J3168" s="100">
        <f t="shared" ref="J3168:L3168" si="2767">(J3046)</f>
        <v>8000</v>
      </c>
      <c r="K3168" s="100">
        <f t="shared" si="2767"/>
        <v>2000</v>
      </c>
      <c r="L3168" s="100">
        <f t="shared" si="2767"/>
        <v>1</v>
      </c>
      <c r="M3168" s="43"/>
      <c r="N3168" s="43"/>
      <c r="O3168" s="55"/>
      <c r="P3168" s="55"/>
      <c r="Q3168" s="55"/>
      <c r="R3168" s="43"/>
      <c r="S3168" s="43"/>
      <c r="T3168" s="62">
        <f t="shared" si="2761"/>
        <v>4.934541271250731E-4</v>
      </c>
      <c r="U3168" s="62">
        <f t="shared" si="2757"/>
        <v>0.93874357348593596</v>
      </c>
      <c r="V3168" s="62">
        <f t="shared" si="2758"/>
        <v>7.9180993879743192E-5</v>
      </c>
      <c r="W3168" s="43"/>
      <c r="X3168" s="43"/>
      <c r="Y3168" s="74">
        <f>((J3168-O3163)^2 + (K3168-P3163)^2 + (L3168-Q3163)^2) * T3168</f>
        <v>12646.928121618634</v>
      </c>
      <c r="Z3168" s="74">
        <f>((J3168 -O3164)^2 + (K3168 - P3164)^2 + (L3168 - Q3164)^2) * U3168</f>
        <v>551613.82918001292</v>
      </c>
      <c r="AA3168" s="75">
        <f>((J3168 -O3165)^2 + (K3168 - P3165)^2 + (L3168 - Q3165)^2) * V3168</f>
        <v>5066.0810248799053</v>
      </c>
      <c r="AB3168" s="76">
        <f t="shared" si="2762"/>
        <v>569326.83832651144</v>
      </c>
      <c r="AC3168" s="43"/>
      <c r="AD3168" s="152" t="s">
        <v>85</v>
      </c>
      <c r="AE3168" s="153"/>
      <c r="AF3168" s="154"/>
    </row>
    <row r="3169" spans="9:32" ht="16.5" thickTop="1" thickBot="1" x14ac:dyDescent="0.3">
      <c r="I3169" s="43"/>
      <c r="J3169" s="100">
        <f t="shared" ref="J3169:L3169" si="2768">(J3047)</f>
        <v>3000</v>
      </c>
      <c r="K3169" s="100">
        <f t="shared" si="2768"/>
        <v>2000</v>
      </c>
      <c r="L3169" s="100">
        <f t="shared" si="2768"/>
        <v>2</v>
      </c>
      <c r="M3169" s="43"/>
      <c r="N3169" s="43"/>
      <c r="O3169" s="55"/>
      <c r="P3169" s="55"/>
      <c r="Q3169" s="55"/>
      <c r="R3169" s="43"/>
      <c r="S3169" s="43"/>
      <c r="T3169" s="62">
        <f t="shared" si="2761"/>
        <v>0.37503787975526304</v>
      </c>
      <c r="U3169" s="62">
        <f t="shared" si="2757"/>
        <v>1.207841066908721E-2</v>
      </c>
      <c r="V3169" s="62">
        <f t="shared" si="2758"/>
        <v>7.7114409461119859E-2</v>
      </c>
      <c r="W3169" s="43"/>
      <c r="X3169" s="43"/>
      <c r="Y3169" s="74">
        <f>((J3169 - O3163)^2 + (K3169 - P3163)^2 + (L3169 - Q3163)^2) * T3169</f>
        <v>1529492.194510876</v>
      </c>
      <c r="Z3169" s="74">
        <f>((J3169 -O3164)^2 + (K3169 - P3164)^2 + (L3169 - Q3164)^2) * U3169</f>
        <v>274482.45759473153</v>
      </c>
      <c r="AA3169" s="75">
        <f>((J3169 -O3165)^2 + (K3169 - P3165)^2 + (L3169 - Q3165)^2) * V3169</f>
        <v>693549.50536553864</v>
      </c>
      <c r="AB3169" s="76">
        <f t="shared" si="2762"/>
        <v>2497524.1574711464</v>
      </c>
      <c r="AC3169" s="43"/>
      <c r="AD3169" s="43"/>
      <c r="AE3169" s="43"/>
      <c r="AF3169" s="43"/>
    </row>
    <row r="3170" spans="9:32" ht="16.5" thickTop="1" thickBot="1" x14ac:dyDescent="0.3">
      <c r="I3170" s="43"/>
      <c r="J3170" s="100">
        <f t="shared" ref="J3170:L3170" si="2769">(J3048)</f>
        <v>7000</v>
      </c>
      <c r="K3170" s="100">
        <f t="shared" si="2769"/>
        <v>3000</v>
      </c>
      <c r="L3170" s="100">
        <f t="shared" si="2769"/>
        <v>1</v>
      </c>
      <c r="M3170" s="43"/>
      <c r="N3170" s="43"/>
      <c r="O3170" s="55"/>
      <c r="P3170" s="55"/>
      <c r="Q3170" s="55"/>
      <c r="R3170" s="43"/>
      <c r="S3170" s="43"/>
      <c r="T3170" s="62">
        <f t="shared" si="2761"/>
        <v>6.5559266093058466E-4</v>
      </c>
      <c r="U3170" s="62">
        <f t="shared" si="2757"/>
        <v>0.92734957616801539</v>
      </c>
      <c r="V3170" s="62">
        <f t="shared" si="2758"/>
        <v>1.3008637372791283E-4</v>
      </c>
      <c r="W3170" s="43"/>
      <c r="X3170" s="43"/>
      <c r="Y3170" s="74">
        <f>((J3170-O3163)^2 + (K3170-P3163)^2 + (L3170-Q3163)^2) * T3170</f>
        <v>14618.895954422896</v>
      </c>
      <c r="Z3170" s="74">
        <f>((J3170 -O3164)^2 + (K3170 - P3164)^2 + (L3170 - Q3164)^2) * U3170</f>
        <v>549818.40282169799</v>
      </c>
      <c r="AA3170" s="75">
        <f>((J3170 -O3165)^2 + (K3170 - P3165)^2 + (L3170 - Q3165)^2) * V3170</f>
        <v>6511.985681911171</v>
      </c>
      <c r="AB3170" s="76">
        <f t="shared" si="2762"/>
        <v>570949.28445803199</v>
      </c>
      <c r="AC3170" s="43"/>
      <c r="AD3170" s="43"/>
      <c r="AE3170" s="43"/>
      <c r="AF3170" s="43"/>
    </row>
    <row r="3171" spans="9:32" ht="16.5" thickTop="1" thickBot="1" x14ac:dyDescent="0.3">
      <c r="I3171" s="43"/>
      <c r="J3171" s="100">
        <f t="shared" ref="J3171:L3171" si="2770">(J3049)</f>
        <v>7000</v>
      </c>
      <c r="K3171" s="100">
        <f t="shared" si="2770"/>
        <v>2000</v>
      </c>
      <c r="L3171" s="100">
        <f t="shared" si="2770"/>
        <v>1</v>
      </c>
      <c r="M3171" s="43"/>
      <c r="N3171" s="43"/>
      <c r="O3171" s="55"/>
      <c r="P3171" s="55"/>
      <c r="Q3171" s="55"/>
      <c r="R3171" s="43"/>
      <c r="S3171" s="43"/>
      <c r="T3171" s="62">
        <f t="shared" si="2761"/>
        <v>2.9488241012282355E-3</v>
      </c>
      <c r="U3171" s="62">
        <f t="shared" si="2757"/>
        <v>0.85839658914549388</v>
      </c>
      <c r="V3171" s="62">
        <f t="shared" si="2758"/>
        <v>3.6863917904567816E-4</v>
      </c>
      <c r="W3171" s="43"/>
      <c r="X3171" s="43"/>
      <c r="Y3171" s="74">
        <f>((J3171 - O3163)^2 + (K3171 - P3163)^2 + (L3171 - Q3163)^2) * T3171</f>
        <v>51071.150519588999</v>
      </c>
      <c r="Z3171" s="74">
        <f>((J3171 -O3164)^2 + (K3171 - P3164)^2 + (L3171 - Q3164)^2) * U3171</f>
        <v>871355.14317819464</v>
      </c>
      <c r="AA3171" s="75">
        <f>((J3171 -O3165)^2 + (K3171 - P3165)^2 + (L3171 - Q3165)^2) * V3171</f>
        <v>18057.264211831585</v>
      </c>
      <c r="AB3171" s="76">
        <f t="shared" si="2762"/>
        <v>940483.55790961522</v>
      </c>
      <c r="AC3171" s="43"/>
      <c r="AD3171" s="155" t="s">
        <v>86</v>
      </c>
      <c r="AE3171" s="155"/>
      <c r="AF3171" s="43"/>
    </row>
    <row r="3172" spans="9:32" ht="16.5" thickTop="1" thickBot="1" x14ac:dyDescent="0.3">
      <c r="I3172" s="43"/>
      <c r="J3172" s="100">
        <f t="shared" ref="J3172:L3172" si="2771">(J3050)</f>
        <v>10000</v>
      </c>
      <c r="K3172" s="100">
        <f t="shared" si="2771"/>
        <v>2000</v>
      </c>
      <c r="L3172" s="100">
        <f t="shared" si="2771"/>
        <v>1</v>
      </c>
      <c r="M3172" s="43"/>
      <c r="N3172" s="43"/>
      <c r="O3172" s="55"/>
      <c r="P3172" s="55"/>
      <c r="Q3172" s="55"/>
      <c r="R3172" s="43"/>
      <c r="S3172" s="43"/>
      <c r="T3172" s="62">
        <f t="shared" si="2761"/>
        <v>1.0204454159183512E-2</v>
      </c>
      <c r="U3172" s="62">
        <f t="shared" si="2757"/>
        <v>0.72289200934531039</v>
      </c>
      <c r="V3172" s="62">
        <f t="shared" si="2758"/>
        <v>2.3767905761896951E-3</v>
      </c>
      <c r="W3172" s="43"/>
      <c r="X3172" s="43"/>
      <c r="Y3172" s="74">
        <f>((J3172-O3163)^2 + (K3172-P3163)^2 + (L3172-Q3163)^2) * T3172</f>
        <v>492363.41407678591</v>
      </c>
      <c r="Z3172" s="74">
        <f t="shared" ref="Z3172" si="2772">((J3172 -O3173)^2 + (K3172 - P3173)^2 + (L3172 - Q3173)^2) * U3172</f>
        <v>75180769.694804296</v>
      </c>
      <c r="AA3172" s="75">
        <f>((J3172 -O3165)^2 + (K3172 - P3165)^2 + (L3172 - Q3165)^2) * V3172</f>
        <v>237621.83376155948</v>
      </c>
      <c r="AB3172" s="76">
        <f t="shared" si="2762"/>
        <v>75910754.942642644</v>
      </c>
      <c r="AC3172" s="43"/>
      <c r="AD3172" s="155"/>
      <c r="AE3172" s="155"/>
      <c r="AF3172" s="43"/>
    </row>
    <row r="3173" spans="9:32" ht="16.5" thickTop="1" thickBot="1" x14ac:dyDescent="0.3">
      <c r="I3173" s="43"/>
      <c r="J3173" s="43"/>
      <c r="K3173" s="43"/>
      <c r="L3173" s="43"/>
      <c r="M3173" s="43"/>
      <c r="N3173" s="43"/>
      <c r="O3173" s="43"/>
      <c r="P3173" s="43"/>
      <c r="Q3173" s="43"/>
      <c r="R3173" s="43"/>
      <c r="S3173" s="43"/>
      <c r="T3173" s="43"/>
      <c r="U3173" s="43"/>
      <c r="V3173" s="43"/>
      <c r="W3173" s="43"/>
      <c r="X3173" s="43"/>
      <c r="Y3173" s="43"/>
      <c r="Z3173" s="43"/>
      <c r="AA3173" s="72" t="s">
        <v>55</v>
      </c>
      <c r="AB3173" s="73">
        <f>SUM(AB3163:AB3172)</f>
        <v>94283982.589679986</v>
      </c>
      <c r="AC3173" s="43"/>
      <c r="AD3173" s="155"/>
      <c r="AE3173" s="155"/>
      <c r="AF3173" s="43"/>
    </row>
    <row r="3174" spans="9:32" ht="15.75" thickTop="1" x14ac:dyDescent="0.25">
      <c r="I3174" s="43"/>
      <c r="J3174" s="43"/>
      <c r="K3174" s="43"/>
      <c r="L3174" s="43"/>
      <c r="M3174" s="156" t="s">
        <v>78</v>
      </c>
      <c r="N3174" s="157"/>
      <c r="O3174" s="157"/>
      <c r="P3174" s="157"/>
      <c r="Q3174" s="157"/>
      <c r="R3174" s="157"/>
      <c r="S3174" s="157"/>
      <c r="T3174" s="158"/>
      <c r="U3174" s="43"/>
      <c r="V3174" s="43"/>
      <c r="W3174" s="43"/>
      <c r="X3174" s="43"/>
      <c r="Y3174" s="43"/>
      <c r="Z3174" s="43"/>
      <c r="AA3174" s="43"/>
      <c r="AB3174" s="43"/>
      <c r="AC3174" s="43"/>
      <c r="AD3174" s="162" t="s">
        <v>87</v>
      </c>
      <c r="AE3174" s="162"/>
      <c r="AF3174" s="43"/>
    </row>
    <row r="3175" spans="9:32" ht="15.75" thickBot="1" x14ac:dyDescent="0.3">
      <c r="I3175" s="43"/>
      <c r="J3175" s="43"/>
      <c r="K3175" s="43"/>
      <c r="L3175" s="43"/>
      <c r="M3175" s="159"/>
      <c r="N3175" s="160"/>
      <c r="O3175" s="160"/>
      <c r="P3175" s="160"/>
      <c r="Q3175" s="160"/>
      <c r="R3175" s="160"/>
      <c r="S3175" s="160"/>
      <c r="T3175" s="161"/>
      <c r="U3175" s="43"/>
      <c r="V3175" s="43"/>
      <c r="W3175" s="43"/>
      <c r="X3175" s="43"/>
      <c r="Y3175" s="43"/>
      <c r="Z3175" s="43"/>
      <c r="AA3175" s="43"/>
      <c r="AB3175" s="43"/>
      <c r="AC3175" s="43"/>
      <c r="AD3175" s="155" t="s">
        <v>88</v>
      </c>
      <c r="AE3175" s="155"/>
      <c r="AF3175" s="43"/>
    </row>
    <row r="3176" spans="9:32" ht="15.75" thickTop="1" x14ac:dyDescent="0.25"/>
    <row r="3179" spans="9:32" x14ac:dyDescent="0.25">
      <c r="I3179" s="83" t="s">
        <v>251</v>
      </c>
      <c r="J3179" s="83"/>
      <c r="K3179" s="78"/>
      <c r="L3179" s="78"/>
      <c r="M3179" s="78"/>
      <c r="N3179" s="78"/>
      <c r="O3179" s="78"/>
      <c r="P3179" s="78"/>
      <c r="Q3179" s="78"/>
      <c r="R3179" s="78"/>
      <c r="S3179" s="78"/>
      <c r="T3179" s="78"/>
      <c r="U3179" s="78"/>
      <c r="V3179" s="78"/>
      <c r="W3179" s="78"/>
      <c r="X3179" s="78"/>
      <c r="Y3179" s="78"/>
      <c r="Z3179" s="78"/>
      <c r="AA3179" s="78"/>
    </row>
    <row r="3180" spans="9:32" x14ac:dyDescent="0.25">
      <c r="I3180" s="83" t="s">
        <v>79</v>
      </c>
      <c r="J3180" s="83"/>
      <c r="K3180" s="78"/>
      <c r="L3180" s="78"/>
      <c r="M3180" s="78"/>
      <c r="N3180" s="78"/>
      <c r="O3180" s="78"/>
      <c r="P3180" s="78"/>
      <c r="Q3180" s="78"/>
      <c r="R3180" s="78"/>
      <c r="S3180" s="78"/>
      <c r="T3180" s="78"/>
      <c r="U3180" s="78"/>
      <c r="V3180" s="78"/>
      <c r="W3180" s="78"/>
      <c r="X3180" s="78"/>
      <c r="Y3180" s="78"/>
      <c r="Z3180" s="78"/>
      <c r="AA3180" s="78"/>
    </row>
    <row r="3181" spans="9:32" x14ac:dyDescent="0.25">
      <c r="I3181" s="115" t="s">
        <v>332</v>
      </c>
      <c r="J3181" s="78"/>
      <c r="K3181" s="78"/>
      <c r="L3181" s="78"/>
      <c r="M3181" s="78"/>
      <c r="N3181" s="78"/>
      <c r="O3181" s="78"/>
      <c r="P3181" s="78"/>
      <c r="Q3181" s="78"/>
      <c r="R3181" s="78"/>
      <c r="S3181" s="78"/>
      <c r="T3181" s="78"/>
      <c r="U3181" s="78"/>
      <c r="V3181" s="78"/>
      <c r="W3181" s="78"/>
      <c r="X3181" s="78"/>
      <c r="Y3181" s="78"/>
      <c r="Z3181" s="78"/>
      <c r="AA3181" s="78"/>
    </row>
    <row r="3182" spans="9:32" x14ac:dyDescent="0.25">
      <c r="I3182" s="78"/>
      <c r="J3182" s="78"/>
      <c r="K3182" s="78"/>
      <c r="L3182" s="78"/>
      <c r="M3182" s="78"/>
      <c r="N3182" s="78"/>
      <c r="O3182" s="78"/>
      <c r="P3182" s="78"/>
      <c r="Q3182" s="78"/>
      <c r="R3182" s="78"/>
      <c r="S3182" s="78"/>
      <c r="T3182" s="78"/>
      <c r="U3182" s="78"/>
      <c r="V3182" s="78"/>
      <c r="W3182" s="78"/>
      <c r="X3182" s="78"/>
      <c r="Y3182" s="78"/>
      <c r="Z3182" s="78"/>
      <c r="AA3182" s="78"/>
    </row>
    <row r="3183" spans="9:32" x14ac:dyDescent="0.25">
      <c r="I3183" s="78"/>
      <c r="J3183" s="172" t="s">
        <v>47</v>
      </c>
      <c r="K3183" s="173"/>
      <c r="L3183" s="174"/>
      <c r="M3183" s="78"/>
      <c r="N3183" s="78"/>
      <c r="O3183" s="172" t="s">
        <v>72</v>
      </c>
      <c r="P3183" s="173"/>
      <c r="Q3183" s="174"/>
      <c r="R3183" s="78"/>
      <c r="S3183" s="78"/>
      <c r="T3183" s="172" t="s">
        <v>90</v>
      </c>
      <c r="U3183" s="173"/>
      <c r="V3183" s="174"/>
      <c r="W3183" s="88"/>
      <c r="X3183" s="78"/>
      <c r="Y3183" s="172" t="s">
        <v>92</v>
      </c>
      <c r="Z3183" s="173"/>
      <c r="AA3183" s="174"/>
    </row>
    <row r="3184" spans="9:32" x14ac:dyDescent="0.25">
      <c r="I3184" s="78"/>
      <c r="J3184" s="89" t="s">
        <v>48</v>
      </c>
      <c r="K3184" s="89" t="s">
        <v>49</v>
      </c>
      <c r="L3184" s="89" t="s">
        <v>50</v>
      </c>
      <c r="M3184" s="78"/>
      <c r="N3184" s="78"/>
      <c r="O3184" s="79"/>
      <c r="P3184" s="79"/>
      <c r="Q3184" s="79"/>
      <c r="R3184" s="78"/>
      <c r="S3184" s="78"/>
      <c r="T3184" s="136" t="s">
        <v>75</v>
      </c>
      <c r="U3184" s="136" t="s">
        <v>76</v>
      </c>
      <c r="V3184" s="136" t="s">
        <v>77</v>
      </c>
      <c r="W3184" s="136" t="s">
        <v>91</v>
      </c>
      <c r="X3184" s="78"/>
      <c r="Y3184" s="136" t="s">
        <v>93</v>
      </c>
      <c r="Z3184" s="136" t="s">
        <v>94</v>
      </c>
      <c r="AA3184" s="136" t="s">
        <v>95</v>
      </c>
    </row>
    <row r="3185" spans="9:27" x14ac:dyDescent="0.25">
      <c r="I3185" s="78"/>
      <c r="J3185" s="79">
        <f>(J3113)</f>
        <v>8000</v>
      </c>
      <c r="K3185" s="79">
        <f t="shared" ref="K3185:L3185" si="2773">(K3113)</f>
        <v>5000</v>
      </c>
      <c r="L3185" s="79">
        <f t="shared" si="2773"/>
        <v>1</v>
      </c>
      <c r="M3185" s="78"/>
      <c r="N3185" s="78"/>
      <c r="O3185" s="116">
        <f>(O3163)</f>
        <v>3344.8841509209128</v>
      </c>
      <c r="P3185" s="116">
        <f t="shared" ref="P3185:Q3185" si="2774">(P3163)</f>
        <v>10.204680803985271</v>
      </c>
      <c r="Q3185" s="116">
        <f t="shared" si="2774"/>
        <v>0.15369570245552047</v>
      </c>
      <c r="R3185" s="78"/>
      <c r="S3185" s="78"/>
      <c r="T3185" s="117">
        <f>((J3185-O3185)^2 + (K3185-P3185)^2 + (L3185-Q3185)^2) ^ (-1/(2-1))</f>
        <v>2.1473899019910342E-8</v>
      </c>
      <c r="U3185" s="117">
        <f>((J3185-O3186)^2 + (K3185-P3186)^2 + (L3185-Q3186)^2) ^ (-1/(2-1))</f>
        <v>1.8793471274484261E-7</v>
      </c>
      <c r="V3185" s="117">
        <f>((J3185-O3187)^2 + (K3185-P3187)^2 + (L3185-Q3187)^2) ^ (-1/(2-1))</f>
        <v>1.3659874077198476E-8</v>
      </c>
      <c r="W3185" s="117">
        <f>SUM(T3185:V3185)</f>
        <v>2.2306848584195142E-7</v>
      </c>
      <c r="X3185" s="78"/>
      <c r="Y3185" s="122">
        <f>(T3185/W3185)</f>
        <v>9.6265946930419552E-2</v>
      </c>
      <c r="Z3185" s="122">
        <f>(U3185/W3185)</f>
        <v>0.8424978187102512</v>
      </c>
      <c r="AA3185" s="123">
        <f>(V3185/W3185)</f>
        <v>6.1236234359329338E-2</v>
      </c>
    </row>
    <row r="3186" spans="9:27" x14ac:dyDescent="0.25">
      <c r="I3186" s="78"/>
      <c r="J3186" s="79">
        <f t="shared" ref="J3186:L3186" si="2775">(J3114)</f>
        <v>4000</v>
      </c>
      <c r="K3186" s="79">
        <f t="shared" si="2775"/>
        <v>3000</v>
      </c>
      <c r="L3186" s="79">
        <f t="shared" si="2775"/>
        <v>1</v>
      </c>
      <c r="M3186" s="78"/>
      <c r="N3186" s="78"/>
      <c r="O3186" s="116">
        <f t="shared" ref="O3186:Q3186" si="2776">(O3164)</f>
        <v>7713.7437988321926</v>
      </c>
      <c r="P3186" s="116">
        <f t="shared" si="2776"/>
        <v>2711.1019769287382</v>
      </c>
      <c r="Q3186" s="116">
        <f t="shared" si="2776"/>
        <v>1.0027295716349547</v>
      </c>
      <c r="R3186" s="78"/>
      <c r="S3186" s="78"/>
      <c r="T3186" s="117">
        <f>((J3186-O3185)^2 + (K3186-P3185)^2 + (L3186-Q3185)^2) ^ (-1/(2-1))</f>
        <v>1.0674576051996471E-7</v>
      </c>
      <c r="U3186" s="117">
        <f>((J3186-O3186)^2 + (K3186-P3186)^2 + (L3186-Q3186)^2) ^ (-1/(2-1))</f>
        <v>7.207022774374698E-8</v>
      </c>
      <c r="V3186" s="117">
        <f>((J3186-O3187)^2 + (K3186-P3187)^2 + (L3186-Q3187)^2) ^ (-1/(2-1))</f>
        <v>5.8594023393221883E-8</v>
      </c>
      <c r="W3186" s="117">
        <f t="shared" ref="W3186:W3194" si="2777">SUM(T3186:V3186)</f>
        <v>2.374100116569336E-7</v>
      </c>
      <c r="X3186" s="78"/>
      <c r="Y3186" s="122">
        <f t="shared" ref="Y3186:Y3194" si="2778">(T3186/W3186)</f>
        <v>0.44962619636368306</v>
      </c>
      <c r="Z3186" s="122">
        <f t="shared" ref="Z3186:Z3194" si="2779">(U3186/W3186)</f>
        <v>0.30356861212698633</v>
      </c>
      <c r="AA3186" s="123">
        <f t="shared" ref="AA3186:AA3194" si="2780">(V3186/W3186)</f>
        <v>0.2468051915093305</v>
      </c>
    </row>
    <row r="3187" spans="9:27" x14ac:dyDescent="0.25">
      <c r="I3187" s="78"/>
      <c r="J3187" s="79">
        <f t="shared" ref="J3187:L3187" si="2781">(J3115)</f>
        <v>5000</v>
      </c>
      <c r="K3187" s="79">
        <f t="shared" si="2781"/>
        <v>2000</v>
      </c>
      <c r="L3187" s="79">
        <f t="shared" si="2781"/>
        <v>1</v>
      </c>
      <c r="M3187" s="78"/>
      <c r="N3187" s="78"/>
      <c r="O3187" s="116">
        <f t="shared" ref="O3187:Q3187" si="2782">(O3165)</f>
        <v>1.2748843201020574</v>
      </c>
      <c r="P3187" s="116">
        <f t="shared" si="2782"/>
        <v>1962.3177361097373</v>
      </c>
      <c r="Q3187" s="116">
        <f t="shared" si="2782"/>
        <v>1.0626823352479453</v>
      </c>
      <c r="R3187" s="78"/>
      <c r="S3187" s="78"/>
      <c r="T3187" s="117">
        <f>((J3187-O3185)^2 + (K3187-P3185)^2 + (L3187-Q3185)^2) ^ (-1/(2-1))</f>
        <v>1.4928281693003312E-7</v>
      </c>
      <c r="U3187" s="117">
        <f>((J3187-O3186)^2 + (K3187-P3186)^2 + (L3187-Q3186)^2) ^ (-1/(2-1))</f>
        <v>1.2706364983311517E-7</v>
      </c>
      <c r="V3187" s="117">
        <f>((J3187-O3187)^2 + (K3187-P3187)^2 + (L3187-Q3187)^2) ^ (-1/(2-1))</f>
        <v>4.001813183284811E-8</v>
      </c>
      <c r="W3187" s="117">
        <f t="shared" si="2777"/>
        <v>3.1636459859599643E-7</v>
      </c>
      <c r="X3187" s="78"/>
      <c r="Y3187" s="122">
        <f t="shared" si="2778"/>
        <v>0.47186953784506747</v>
      </c>
      <c r="Z3187" s="122">
        <f t="shared" si="2779"/>
        <v>0.40163675201654864</v>
      </c>
      <c r="AA3187" s="123">
        <f t="shared" si="2780"/>
        <v>0.12649371013838379</v>
      </c>
    </row>
    <row r="3188" spans="9:27" x14ac:dyDescent="0.25">
      <c r="I3188" s="78"/>
      <c r="J3188" s="79">
        <f t="shared" ref="J3188:L3188" si="2783">(J3116)</f>
        <v>2000</v>
      </c>
      <c r="K3188" s="79">
        <f t="shared" si="2783"/>
        <v>1000</v>
      </c>
      <c r="L3188" s="79">
        <f t="shared" si="2783"/>
        <v>1</v>
      </c>
      <c r="M3188" s="78"/>
      <c r="N3188" s="78"/>
      <c r="O3188" s="81"/>
      <c r="P3188" s="81"/>
      <c r="Q3188" s="81"/>
      <c r="R3188" s="78"/>
      <c r="S3188" s="78"/>
      <c r="T3188" s="117">
        <f>((J3188-O3185)^2 + (K3188-P3185)^2 + (L3188-Q3185)^2) ^ (-1/(2-1))</f>
        <v>3.5862746347094792E-7</v>
      </c>
      <c r="U3188" s="117">
        <f>((J3188-O3186)^2 + (K3188-P3186)^2 + (L3188-Q3186)^2) ^ (-1/(2-1))</f>
        <v>2.810983443095677E-8</v>
      </c>
      <c r="V3188" s="117">
        <f>((J3188-O3187)^2 + (K3188-P3187)^2 + (L3188-Q3187)^2) ^ (-1/(2-1))</f>
        <v>2.0321248385150648E-7</v>
      </c>
      <c r="W3188" s="117">
        <f t="shared" si="2777"/>
        <v>5.8994978175341115E-7</v>
      </c>
      <c r="X3188" s="78"/>
      <c r="Y3188" s="122">
        <f t="shared" si="2778"/>
        <v>0.60789489980835021</v>
      </c>
      <c r="Z3188" s="122">
        <f t="shared" si="2779"/>
        <v>4.7647842749276914E-2</v>
      </c>
      <c r="AA3188" s="123">
        <f t="shared" si="2780"/>
        <v>0.34445725744237293</v>
      </c>
    </row>
    <row r="3189" spans="9:27" x14ac:dyDescent="0.25">
      <c r="I3189" s="78"/>
      <c r="J3189" s="79">
        <f t="shared" ref="J3189:L3189" si="2784">(J3117)</f>
        <v>500</v>
      </c>
      <c r="K3189" s="79">
        <f t="shared" si="2784"/>
        <v>2000</v>
      </c>
      <c r="L3189" s="79">
        <f t="shared" si="2784"/>
        <v>1</v>
      </c>
      <c r="M3189" s="78"/>
      <c r="N3189" s="78"/>
      <c r="O3189" s="78"/>
      <c r="P3189" s="78"/>
      <c r="Q3189" s="78"/>
      <c r="R3189" s="78"/>
      <c r="S3189" s="78"/>
      <c r="T3189" s="117">
        <f>((J3189-O3185)^2 + (K3189-P3185)^2 + (L3189-Q3185)^2) ^ (-1/(2-1))</f>
        <v>8.296929200825069E-8</v>
      </c>
      <c r="U3189" s="117">
        <f>((J3189-O3186)^2 + (K3189-P3186)^2 + (L3189-Q3186)^2) ^ (-1/(2-1))</f>
        <v>1.9031753591723349E-8</v>
      </c>
      <c r="V3189" s="117">
        <f>((J3189-O3187)^2 + (K3189-P3187)^2 + (L3189-Q3187)^2) ^ (-1/(2-1))</f>
        <v>3.9976542092763996E-6</v>
      </c>
      <c r="W3189" s="117">
        <f t="shared" si="2777"/>
        <v>4.0996552548763737E-6</v>
      </c>
      <c r="X3189" s="78"/>
      <c r="Y3189" s="122">
        <f t="shared" si="2778"/>
        <v>2.0238114390121482E-2</v>
      </c>
      <c r="Z3189" s="122">
        <f t="shared" si="2779"/>
        <v>4.6422814623463399E-3</v>
      </c>
      <c r="AA3189" s="123">
        <f t="shared" si="2780"/>
        <v>0.97511960414753218</v>
      </c>
    </row>
    <row r="3190" spans="9:27" x14ac:dyDescent="0.25">
      <c r="I3190" s="78"/>
      <c r="J3190" s="79">
        <f t="shared" ref="J3190:L3190" si="2785">(J3118)</f>
        <v>8000</v>
      </c>
      <c r="K3190" s="79">
        <f t="shared" si="2785"/>
        <v>2000</v>
      </c>
      <c r="L3190" s="79">
        <f t="shared" si="2785"/>
        <v>1</v>
      </c>
      <c r="M3190" s="78"/>
      <c r="N3190" s="78"/>
      <c r="O3190" s="78"/>
      <c r="P3190" s="78"/>
      <c r="Q3190" s="78"/>
      <c r="R3190" s="78"/>
      <c r="S3190" s="78"/>
      <c r="T3190" s="117">
        <f>((J3190-O3185)^2 + (K3190-P3185)^2 + (L3190-Q3185)^2) ^ (-1/(2-1))</f>
        <v>3.901770630621072E-8</v>
      </c>
      <c r="U3190" s="117">
        <f>((J3190-O3186)^2 + (K3190-P3186)^2 + (L3190-Q3186)^2) ^ (-1/(2-1))</f>
        <v>1.7018129782594477E-6</v>
      </c>
      <c r="V3190" s="117">
        <f>((J3190-O3187)^2 + (K3190-P3187)^2 + (L3190-Q3187)^2) ^ (-1/(2-1))</f>
        <v>1.5629634325009683E-8</v>
      </c>
      <c r="W3190" s="117">
        <f t="shared" si="2777"/>
        <v>1.7564603188906681E-6</v>
      </c>
      <c r="X3190" s="78"/>
      <c r="Y3190" s="122">
        <f t="shared" si="2778"/>
        <v>2.2213827370067333E-2</v>
      </c>
      <c r="Z3190" s="122">
        <f t="shared" si="2779"/>
        <v>0.96888780233547533</v>
      </c>
      <c r="AA3190" s="123">
        <f t="shared" si="2780"/>
        <v>8.8983702944572807E-3</v>
      </c>
    </row>
    <row r="3191" spans="9:27" x14ac:dyDescent="0.25">
      <c r="I3191" s="78"/>
      <c r="J3191" s="79">
        <f t="shared" ref="J3191:L3191" si="2786">(J3119)</f>
        <v>3000</v>
      </c>
      <c r="K3191" s="79">
        <f t="shared" si="2786"/>
        <v>2000</v>
      </c>
      <c r="L3191" s="79">
        <f t="shared" si="2786"/>
        <v>2</v>
      </c>
      <c r="M3191" s="78"/>
      <c r="N3191" s="78"/>
      <c r="O3191" s="78"/>
      <c r="P3191" s="78"/>
      <c r="Q3191" s="78"/>
      <c r="R3191" s="78"/>
      <c r="S3191" s="78"/>
      <c r="T3191" s="117">
        <f>((J3191-O3185)^2 + (K3191-P3185)^2 + (L3191-Q3185)^2) ^ (-1/(2-1))</f>
        <v>2.4520418025094809E-7</v>
      </c>
      <c r="U3191" s="117">
        <f>((J3191-O3186)^2 + (K3191-P3186)^2 + (L3191-Q3186)^2) ^ (-1/(2-1))</f>
        <v>4.400430823495747E-8</v>
      </c>
      <c r="V3191" s="117">
        <f>((J3191-O3187)^2 + (K3191-P3187)^2 + (L3191-Q3187)^2) ^ (-1/(2-1))</f>
        <v>1.111880390145709E-7</v>
      </c>
      <c r="W3191" s="117">
        <f t="shared" si="2777"/>
        <v>4.0039652750047642E-7</v>
      </c>
      <c r="X3191" s="78"/>
      <c r="Y3191" s="122">
        <f t="shared" si="2778"/>
        <v>0.6124033636896522</v>
      </c>
      <c r="Z3191" s="122">
        <f t="shared" si="2779"/>
        <v>0.10990182284961278</v>
      </c>
      <c r="AA3191" s="123">
        <f t="shared" si="2780"/>
        <v>0.2776948134607351</v>
      </c>
    </row>
    <row r="3192" spans="9:27" x14ac:dyDescent="0.25">
      <c r="I3192" s="78"/>
      <c r="J3192" s="79">
        <f t="shared" ref="J3192:L3192" si="2787">(J3120)</f>
        <v>7000</v>
      </c>
      <c r="K3192" s="79">
        <f t="shared" si="2787"/>
        <v>3000</v>
      </c>
      <c r="L3192" s="79">
        <f t="shared" si="2787"/>
        <v>1</v>
      </c>
      <c r="M3192" s="78"/>
      <c r="N3192" s="78"/>
      <c r="O3192" s="78"/>
      <c r="P3192" s="78"/>
      <c r="Q3192" s="78"/>
      <c r="R3192" s="78"/>
      <c r="S3192" s="78"/>
      <c r="T3192" s="117">
        <f>((J3192-O3185)^2 + (K3192-P3185)^2 + (L3192-Q3185)^2) ^ (-1/(2-1))</f>
        <v>4.48455658330503E-8</v>
      </c>
      <c r="U3192" s="117">
        <f>((J3192-O3186)^2 + (K3192-P3186)^2 + (L3192-Q3186)^2) ^ (-1/(2-1))</f>
        <v>1.6866470300171963E-6</v>
      </c>
      <c r="V3192" s="117">
        <f>((J3192-O3187)^2 + (K3192-P3187)^2 + (L3192-Q3187)^2) ^ (-1/(2-1))</f>
        <v>1.9976452664701563E-8</v>
      </c>
      <c r="W3192" s="117">
        <f t="shared" si="2777"/>
        <v>1.7514690485149482E-6</v>
      </c>
      <c r="X3192" s="78"/>
      <c r="Y3192" s="122">
        <f t="shared" si="2778"/>
        <v>2.5604543723495642E-2</v>
      </c>
      <c r="Z3192" s="122">
        <f t="shared" si="2779"/>
        <v>0.96298991492158315</v>
      </c>
      <c r="AA3192" s="123">
        <f t="shared" si="2780"/>
        <v>1.1405541354921106E-2</v>
      </c>
    </row>
    <row r="3193" spans="9:27" x14ac:dyDescent="0.25">
      <c r="I3193" s="78"/>
      <c r="J3193" s="79">
        <f t="shared" ref="J3193:L3193" si="2788">(J3121)</f>
        <v>7000</v>
      </c>
      <c r="K3193" s="79">
        <f t="shared" si="2788"/>
        <v>2000</v>
      </c>
      <c r="L3193" s="79">
        <f t="shared" si="2788"/>
        <v>1</v>
      </c>
      <c r="M3193" s="78"/>
      <c r="N3193" s="78"/>
      <c r="O3193" s="78"/>
      <c r="P3193" s="78"/>
      <c r="Q3193" s="78"/>
      <c r="R3193" s="78"/>
      <c r="S3193" s="78"/>
      <c r="T3193" s="117">
        <f>((J3193-O3185)^2 + (K3193-P3185)^2 + (L3193-Q3185)^2) ^ (-1/(2-1))</f>
        <v>5.7739527526351221E-8</v>
      </c>
      <c r="U3193" s="117">
        <f>((J3193-O3186)^2 + (K3193-P3186)^2 + (L3193-Q3186)^2) ^ (-1/(2-1))</f>
        <v>9.851282750389979E-7</v>
      </c>
      <c r="V3193" s="117">
        <f>((J3193-O3187)^2 + (K3193-P3187)^2 + (L3193-Q3187)^2) ^ (-1/(2-1))</f>
        <v>2.0415007208242335E-8</v>
      </c>
      <c r="W3193" s="117">
        <f t="shared" si="2777"/>
        <v>1.0632828097735914E-6</v>
      </c>
      <c r="X3193" s="78"/>
      <c r="Y3193" s="122">
        <f t="shared" si="2778"/>
        <v>5.4303076280002971E-2</v>
      </c>
      <c r="Z3193" s="122">
        <f t="shared" si="2779"/>
        <v>0.92649694510603886</v>
      </c>
      <c r="AA3193" s="123">
        <f t="shared" si="2780"/>
        <v>1.9199978613958196E-2</v>
      </c>
    </row>
    <row r="3194" spans="9:27" x14ac:dyDescent="0.25">
      <c r="I3194" s="78"/>
      <c r="J3194" s="79">
        <f t="shared" ref="J3194:L3194" si="2789">(J3122)</f>
        <v>10000</v>
      </c>
      <c r="K3194" s="79">
        <f t="shared" si="2789"/>
        <v>2000</v>
      </c>
      <c r="L3194" s="79">
        <f t="shared" si="2789"/>
        <v>1</v>
      </c>
      <c r="M3194" s="78"/>
      <c r="N3194" s="78"/>
      <c r="O3194" s="78"/>
      <c r="P3194" s="78"/>
      <c r="Q3194" s="78"/>
      <c r="R3194" s="78"/>
      <c r="S3194" s="78"/>
      <c r="T3194" s="117">
        <f>((J3194-O3185)^2 + (K3194-P3185)^2 + (L3194-Q3185)^2) ^ (-1/(2-1))</f>
        <v>2.0725451703834537E-8</v>
      </c>
      <c r="U3194" s="117">
        <f>((J3194-O3186)^2 + (K3194-P3186)^2 + (L3194-Q3186)^2) ^ (-1/(2-1))</f>
        <v>1.7443989933156032E-7</v>
      </c>
      <c r="V3194" s="117">
        <f>((J3194-O3187)^2 + (K3194-P3187)^2 + (L3194-Q3187)^2) ^ (-1/(2-1))</f>
        <v>1.0002408190211487E-8</v>
      </c>
      <c r="W3194" s="117">
        <f t="shared" si="2777"/>
        <v>2.0516775922560633E-7</v>
      </c>
      <c r="X3194" s="78"/>
      <c r="Y3194" s="122">
        <f t="shared" si="2778"/>
        <v>0.10101709831048279</v>
      </c>
      <c r="Z3194" s="122">
        <f t="shared" si="2779"/>
        <v>0.85023056249175544</v>
      </c>
      <c r="AA3194" s="123">
        <f t="shared" si="2780"/>
        <v>4.8752339197761826E-2</v>
      </c>
    </row>
    <row r="3195" spans="9:27" x14ac:dyDescent="0.25">
      <c r="I3195" s="78"/>
      <c r="J3195" s="78"/>
      <c r="K3195" s="78"/>
      <c r="L3195" s="78"/>
      <c r="M3195" s="78"/>
      <c r="N3195" s="78"/>
      <c r="O3195" s="78"/>
      <c r="P3195" s="78"/>
      <c r="Q3195" s="78"/>
      <c r="R3195" s="78"/>
      <c r="S3195" s="78"/>
      <c r="T3195" s="78"/>
      <c r="U3195" s="78"/>
      <c r="V3195" s="78"/>
      <c r="W3195" s="78"/>
      <c r="X3195" s="78"/>
      <c r="Y3195" s="78"/>
      <c r="Z3195" s="78"/>
      <c r="AA3195" s="78"/>
    </row>
    <row r="3196" spans="9:27" x14ac:dyDescent="0.25">
      <c r="I3196" s="78"/>
      <c r="J3196" s="78"/>
      <c r="K3196" s="78"/>
      <c r="L3196" s="78"/>
      <c r="M3196" s="78"/>
      <c r="N3196" s="175" t="s">
        <v>109</v>
      </c>
      <c r="O3196" s="176"/>
      <c r="P3196" s="176"/>
      <c r="Q3196" s="176"/>
      <c r="R3196" s="176"/>
      <c r="S3196" s="177"/>
      <c r="T3196" s="78"/>
      <c r="U3196" s="78"/>
      <c r="V3196" s="78"/>
      <c r="W3196" s="78"/>
      <c r="X3196" s="78"/>
      <c r="Y3196" s="78"/>
      <c r="Z3196" s="78"/>
      <c r="AA3196" s="78"/>
    </row>
    <row r="3197" spans="9:27" x14ac:dyDescent="0.25">
      <c r="I3197" s="78"/>
      <c r="J3197" s="78"/>
      <c r="K3197" s="78"/>
      <c r="L3197" s="78"/>
      <c r="M3197" s="78"/>
      <c r="N3197" s="178"/>
      <c r="O3197" s="179"/>
      <c r="P3197" s="179"/>
      <c r="Q3197" s="179"/>
      <c r="R3197" s="179"/>
      <c r="S3197" s="180"/>
      <c r="T3197" s="78"/>
      <c r="U3197" s="78"/>
      <c r="V3197" s="78"/>
      <c r="W3197" s="78"/>
      <c r="X3197" s="78"/>
      <c r="Y3197" s="78"/>
      <c r="Z3197" s="78"/>
      <c r="AA3197" s="78"/>
    </row>
    <row r="3201" spans="9:37" x14ac:dyDescent="0.25">
      <c r="I3201" s="118" t="s">
        <v>252</v>
      </c>
      <c r="J3201" s="90"/>
      <c r="K3201" s="90"/>
      <c r="L3201" s="90"/>
      <c r="M3201" s="90"/>
      <c r="N3201" s="90"/>
      <c r="O3201" s="90"/>
      <c r="P3201" s="90"/>
      <c r="Q3201" s="90"/>
      <c r="R3201" s="90"/>
      <c r="S3201" s="90"/>
      <c r="T3201" s="90"/>
      <c r="U3201" s="90"/>
      <c r="V3201" s="90"/>
      <c r="W3201" s="90"/>
      <c r="X3201" s="90"/>
      <c r="Y3201" s="90"/>
      <c r="Z3201" s="90"/>
      <c r="AA3201" s="90"/>
      <c r="AB3201" s="90"/>
      <c r="AC3201" s="90"/>
      <c r="AD3201" s="90"/>
      <c r="AE3201" s="90"/>
      <c r="AF3201" s="90"/>
      <c r="AG3201" s="90"/>
      <c r="AH3201" s="90"/>
      <c r="AI3201" s="90"/>
      <c r="AJ3201" s="90"/>
      <c r="AK3201" s="90"/>
    </row>
    <row r="3202" spans="9:37" x14ac:dyDescent="0.25">
      <c r="I3202" s="118" t="s">
        <v>332</v>
      </c>
      <c r="J3202" s="90"/>
      <c r="K3202" s="90"/>
      <c r="L3202" s="90"/>
      <c r="M3202" s="90"/>
      <c r="N3202" s="90"/>
      <c r="O3202" s="90"/>
      <c r="P3202" s="90"/>
      <c r="Q3202" s="90"/>
      <c r="R3202" s="90"/>
      <c r="S3202" s="90"/>
      <c r="T3202" s="90"/>
      <c r="U3202" s="90"/>
      <c r="V3202" s="90"/>
      <c r="W3202" s="90"/>
      <c r="X3202" s="90"/>
      <c r="Y3202" s="90"/>
      <c r="Z3202" s="90"/>
      <c r="AA3202" s="90"/>
      <c r="AB3202" s="90"/>
      <c r="AC3202" s="90"/>
      <c r="AD3202" s="90"/>
      <c r="AE3202" s="90"/>
      <c r="AF3202" s="90"/>
      <c r="AG3202" s="90"/>
      <c r="AH3202" s="90"/>
      <c r="AI3202" s="90"/>
      <c r="AJ3202" s="90"/>
      <c r="AK3202" s="90"/>
    </row>
    <row r="3203" spans="9:37" x14ac:dyDescent="0.25">
      <c r="I3203" s="90"/>
      <c r="J3203" s="181" t="s">
        <v>92</v>
      </c>
      <c r="K3203" s="182"/>
      <c r="L3203" s="183"/>
      <c r="M3203" s="90"/>
      <c r="N3203" s="91"/>
      <c r="O3203" s="163" t="s">
        <v>97</v>
      </c>
      <c r="P3203" s="164"/>
      <c r="Q3203" s="165"/>
      <c r="R3203" s="90"/>
      <c r="S3203" s="90"/>
      <c r="T3203" s="163" t="s">
        <v>47</v>
      </c>
      <c r="U3203" s="164"/>
      <c r="V3203" s="165"/>
      <c r="W3203" s="90"/>
      <c r="X3203" s="91"/>
      <c r="Y3203" s="163" t="s">
        <v>98</v>
      </c>
      <c r="Z3203" s="164"/>
      <c r="AA3203" s="165"/>
      <c r="AB3203" s="90"/>
      <c r="AC3203" s="91"/>
      <c r="AD3203" s="163" t="s">
        <v>98</v>
      </c>
      <c r="AE3203" s="164"/>
      <c r="AF3203" s="165"/>
      <c r="AG3203" s="90"/>
      <c r="AH3203" s="135"/>
      <c r="AI3203" s="163" t="s">
        <v>98</v>
      </c>
      <c r="AJ3203" s="164"/>
      <c r="AK3203" s="165"/>
    </row>
    <row r="3204" spans="9:37" x14ac:dyDescent="0.25">
      <c r="I3204" s="90"/>
      <c r="J3204" s="135" t="s">
        <v>257</v>
      </c>
      <c r="K3204" s="135" t="s">
        <v>258</v>
      </c>
      <c r="L3204" s="135" t="s">
        <v>259</v>
      </c>
      <c r="M3204" s="90"/>
      <c r="N3204" s="91"/>
      <c r="O3204" s="133" t="s">
        <v>38</v>
      </c>
      <c r="P3204" s="133" t="s">
        <v>39</v>
      </c>
      <c r="Q3204" s="133" t="s">
        <v>41</v>
      </c>
      <c r="R3204" s="90"/>
      <c r="S3204" s="90"/>
      <c r="T3204" s="106" t="s">
        <v>48</v>
      </c>
      <c r="U3204" s="106" t="s">
        <v>49</v>
      </c>
      <c r="V3204" s="106" t="s">
        <v>50</v>
      </c>
      <c r="W3204" s="90"/>
      <c r="X3204" s="133" t="s">
        <v>38</v>
      </c>
      <c r="Y3204" s="133" t="s">
        <v>99</v>
      </c>
      <c r="Z3204" s="133" t="s">
        <v>102</v>
      </c>
      <c r="AA3204" s="133" t="s">
        <v>103</v>
      </c>
      <c r="AB3204" s="90"/>
      <c r="AC3204" s="106" t="s">
        <v>39</v>
      </c>
      <c r="AD3204" s="106" t="s">
        <v>104</v>
      </c>
      <c r="AE3204" s="106" t="s">
        <v>100</v>
      </c>
      <c r="AF3204" s="106" t="s">
        <v>105</v>
      </c>
      <c r="AG3204" s="90"/>
      <c r="AH3204" s="106" t="s">
        <v>41</v>
      </c>
      <c r="AI3204" s="106" t="s">
        <v>106</v>
      </c>
      <c r="AJ3204" s="106" t="s">
        <v>107</v>
      </c>
      <c r="AK3204" s="106" t="s">
        <v>101</v>
      </c>
    </row>
    <row r="3205" spans="9:37" x14ac:dyDescent="0.25">
      <c r="I3205" s="90"/>
      <c r="J3205" s="94">
        <f>(Y3185)</f>
        <v>9.6265946930419552E-2</v>
      </c>
      <c r="K3205" s="94">
        <f t="shared" ref="K3205:K3214" si="2790">(Z3185)</f>
        <v>0.8424978187102512</v>
      </c>
      <c r="L3205" s="94">
        <f>(AA3185)</f>
        <v>6.1236234359329338E-2</v>
      </c>
      <c r="M3205" s="98"/>
      <c r="N3205" s="91"/>
      <c r="O3205" s="95">
        <f>(J3205^2)</f>
        <v>9.2671325384103536E-3</v>
      </c>
      <c r="P3205" s="95">
        <f t="shared" ref="P3205:P3214" si="2791">(K3205^2)</f>
        <v>0.70980257453153128</v>
      </c>
      <c r="Q3205" s="95">
        <f t="shared" ref="Q3205:Q3214" si="2792">(L3205^2)</f>
        <v>3.7498763985107067E-3</v>
      </c>
      <c r="R3205" s="90"/>
      <c r="S3205" s="90"/>
      <c r="T3205" s="93">
        <f>(J3185)</f>
        <v>8000</v>
      </c>
      <c r="U3205" s="93">
        <f t="shared" ref="U3205:U3214" si="2793">(K3185)</f>
        <v>5000</v>
      </c>
      <c r="V3205" s="93">
        <f t="shared" ref="V3205:V3214" si="2794">(L3185)</f>
        <v>1</v>
      </c>
      <c r="W3205" s="90"/>
      <c r="X3205" s="95">
        <f>(O3205)</f>
        <v>9.2671325384103536E-3</v>
      </c>
      <c r="Y3205" s="96">
        <f>(X3205*T3205)</f>
        <v>74.137060307282823</v>
      </c>
      <c r="Z3205" s="96">
        <f>(X3205*U3205)</f>
        <v>46.33566269205177</v>
      </c>
      <c r="AA3205" s="96">
        <f>(X3205*V3205)</f>
        <v>9.2671325384103536E-3</v>
      </c>
      <c r="AB3205" s="90"/>
      <c r="AC3205" s="94">
        <f>(P3205)</f>
        <v>0.70980257453153128</v>
      </c>
      <c r="AD3205" s="97">
        <f>(AC3205*T3205)</f>
        <v>5678.4205962522501</v>
      </c>
      <c r="AE3205" s="97">
        <f>(AC3205*U3205)</f>
        <v>3549.0128726576563</v>
      </c>
      <c r="AF3205" s="97">
        <f>(AC3205*V3205)</f>
        <v>0.70980257453153128</v>
      </c>
      <c r="AG3205" s="90"/>
      <c r="AH3205" s="95">
        <f>(Q3205)</f>
        <v>3.7498763985107067E-3</v>
      </c>
      <c r="AI3205" s="95">
        <f>(AH3205*T3205)</f>
        <v>29.999011188085653</v>
      </c>
      <c r="AJ3205" s="95">
        <f>(AH3205*U3205)</f>
        <v>18.749381992553534</v>
      </c>
      <c r="AK3205" s="95">
        <f>(V3205*AH3205)</f>
        <v>3.7498763985107067E-3</v>
      </c>
    </row>
    <row r="3206" spans="9:37" x14ac:dyDescent="0.25">
      <c r="I3206" s="90"/>
      <c r="J3206" s="94">
        <f t="shared" ref="J3206:J3214" si="2795">(Y3186)</f>
        <v>0.44962619636368306</v>
      </c>
      <c r="K3206" s="94">
        <f t="shared" si="2790"/>
        <v>0.30356861212698633</v>
      </c>
      <c r="L3206" s="94">
        <f t="shared" ref="L3206:L3214" si="2796">(AA3186)</f>
        <v>0.2468051915093305</v>
      </c>
      <c r="M3206" s="98"/>
      <c r="N3206" s="91"/>
      <c r="O3206" s="95">
        <f t="shared" ref="O3206:O3214" si="2797">(J3206^2)</f>
        <v>0.20216371645647327</v>
      </c>
      <c r="P3206" s="95">
        <f t="shared" si="2791"/>
        <v>9.2153902268704666E-2</v>
      </c>
      <c r="Q3206" s="95">
        <f t="shared" si="2792"/>
        <v>6.0912802555957303E-2</v>
      </c>
      <c r="R3206" s="90"/>
      <c r="S3206" s="90"/>
      <c r="T3206" s="93">
        <f t="shared" ref="T3206:T3214" si="2798">(J3186)</f>
        <v>4000</v>
      </c>
      <c r="U3206" s="93">
        <f t="shared" si="2793"/>
        <v>3000</v>
      </c>
      <c r="V3206" s="93">
        <f t="shared" si="2794"/>
        <v>1</v>
      </c>
      <c r="W3206" s="90"/>
      <c r="X3206" s="95">
        <f t="shared" ref="X3206:X3214" si="2799">(O3206)</f>
        <v>0.20216371645647327</v>
      </c>
      <c r="Y3206" s="96">
        <f t="shared" ref="Y3206:Y3214" si="2800">(X3206*T3206)</f>
        <v>808.65486582589313</v>
      </c>
      <c r="Z3206" s="96">
        <f t="shared" ref="Z3206:Z3214" si="2801">(X3206*U3206)</f>
        <v>606.49114936941976</v>
      </c>
      <c r="AA3206" s="96">
        <f t="shared" ref="AA3206:AA3214" si="2802">(X3206*V3206)</f>
        <v>0.20216371645647327</v>
      </c>
      <c r="AB3206" s="90"/>
      <c r="AC3206" s="94">
        <f t="shared" ref="AC3206:AC3214" si="2803">(P3206)</f>
        <v>9.2153902268704666E-2</v>
      </c>
      <c r="AD3206" s="97">
        <f t="shared" ref="AD3206:AD3214" si="2804">(AC3206*T3206)</f>
        <v>368.61560907481868</v>
      </c>
      <c r="AE3206" s="97">
        <f t="shared" ref="AE3206:AE3214" si="2805">(AC3206*U3206)</f>
        <v>276.46170680611402</v>
      </c>
      <c r="AF3206" s="97">
        <f t="shared" ref="AF3206:AF3214" si="2806">(AC3206*V3206)</f>
        <v>9.2153902268704666E-2</v>
      </c>
      <c r="AG3206" s="90"/>
      <c r="AH3206" s="95">
        <f t="shared" ref="AH3206:AH3214" si="2807">(Q3206)</f>
        <v>6.0912802555957303E-2</v>
      </c>
      <c r="AI3206" s="95">
        <f t="shared" ref="AI3206:AI3214" si="2808">(AH3206*T3206)</f>
        <v>243.65121022382922</v>
      </c>
      <c r="AJ3206" s="95">
        <f t="shared" ref="AJ3206:AJ3213" si="2809">(AH3206*U3206)</f>
        <v>182.73840766787191</v>
      </c>
      <c r="AK3206" s="95">
        <f t="shared" ref="AK3206:AK3214" si="2810">(V3206*AH3206)</f>
        <v>6.0912802555957303E-2</v>
      </c>
    </row>
    <row r="3207" spans="9:37" x14ac:dyDescent="0.25">
      <c r="I3207" s="90"/>
      <c r="J3207" s="94">
        <f t="shared" si="2795"/>
        <v>0.47186953784506747</v>
      </c>
      <c r="K3207" s="94">
        <f t="shared" si="2790"/>
        <v>0.40163675201654864</v>
      </c>
      <c r="L3207" s="94">
        <f t="shared" si="2796"/>
        <v>0.12649371013838379</v>
      </c>
      <c r="M3207" s="98"/>
      <c r="N3207" s="91"/>
      <c r="O3207" s="95">
        <f t="shared" si="2797"/>
        <v>0.22266086074611754</v>
      </c>
      <c r="P3207" s="95">
        <f t="shared" si="2791"/>
        <v>0.16131208057040258</v>
      </c>
      <c r="Q3207" s="95">
        <f t="shared" si="2792"/>
        <v>1.6000658704573456E-2</v>
      </c>
      <c r="R3207" s="90"/>
      <c r="S3207" s="90"/>
      <c r="T3207" s="93">
        <f t="shared" si="2798"/>
        <v>5000</v>
      </c>
      <c r="U3207" s="93">
        <f t="shared" si="2793"/>
        <v>2000</v>
      </c>
      <c r="V3207" s="93">
        <f t="shared" si="2794"/>
        <v>1</v>
      </c>
      <c r="W3207" s="90"/>
      <c r="X3207" s="95">
        <f t="shared" si="2799"/>
        <v>0.22266086074611754</v>
      </c>
      <c r="Y3207" s="96">
        <f t="shared" si="2800"/>
        <v>1113.3043037305877</v>
      </c>
      <c r="Z3207" s="96">
        <f t="shared" si="2801"/>
        <v>445.3217214922351</v>
      </c>
      <c r="AA3207" s="96">
        <f t="shared" si="2802"/>
        <v>0.22266086074611754</v>
      </c>
      <c r="AB3207" s="90"/>
      <c r="AC3207" s="94">
        <f t="shared" si="2803"/>
        <v>0.16131208057040258</v>
      </c>
      <c r="AD3207" s="97">
        <f t="shared" si="2804"/>
        <v>806.56040285201288</v>
      </c>
      <c r="AE3207" s="97">
        <f t="shared" si="2805"/>
        <v>322.62416114080514</v>
      </c>
      <c r="AF3207" s="97">
        <f t="shared" si="2806"/>
        <v>0.16131208057040258</v>
      </c>
      <c r="AG3207" s="90"/>
      <c r="AH3207" s="95">
        <f t="shared" si="2807"/>
        <v>1.6000658704573456E-2</v>
      </c>
      <c r="AI3207" s="95">
        <f t="shared" si="2808"/>
        <v>80.003293522867281</v>
      </c>
      <c r="AJ3207" s="95">
        <f t="shared" si="2809"/>
        <v>32.001317409146914</v>
      </c>
      <c r="AK3207" s="95">
        <f t="shared" si="2810"/>
        <v>1.6000658704573456E-2</v>
      </c>
    </row>
    <row r="3208" spans="9:37" x14ac:dyDescent="0.25">
      <c r="I3208" s="90"/>
      <c r="J3208" s="94">
        <f t="shared" si="2795"/>
        <v>0.60789489980835021</v>
      </c>
      <c r="K3208" s="94">
        <f t="shared" si="2790"/>
        <v>4.7647842749276914E-2</v>
      </c>
      <c r="L3208" s="94">
        <f t="shared" si="2796"/>
        <v>0.34445725744237293</v>
      </c>
      <c r="M3208" s="98"/>
      <c r="N3208" s="91"/>
      <c r="O3208" s="95">
        <f t="shared" si="2797"/>
        <v>0.36953620921300412</v>
      </c>
      <c r="P3208" s="95">
        <f t="shared" si="2791"/>
        <v>2.2703169186598206E-3</v>
      </c>
      <c r="Q3208" s="95">
        <f t="shared" si="2792"/>
        <v>0.11865080220472118</v>
      </c>
      <c r="R3208" s="90"/>
      <c r="S3208" s="90"/>
      <c r="T3208" s="93">
        <f t="shared" si="2798"/>
        <v>2000</v>
      </c>
      <c r="U3208" s="93">
        <f t="shared" si="2793"/>
        <v>1000</v>
      </c>
      <c r="V3208" s="93">
        <f t="shared" si="2794"/>
        <v>1</v>
      </c>
      <c r="W3208" s="90"/>
      <c r="X3208" s="95">
        <f t="shared" si="2799"/>
        <v>0.36953620921300412</v>
      </c>
      <c r="Y3208" s="96">
        <f t="shared" si="2800"/>
        <v>739.0724184260082</v>
      </c>
      <c r="Z3208" s="96">
        <f t="shared" si="2801"/>
        <v>369.5362092130041</v>
      </c>
      <c r="AA3208" s="96">
        <f t="shared" si="2802"/>
        <v>0.36953620921300412</v>
      </c>
      <c r="AB3208" s="90"/>
      <c r="AC3208" s="94">
        <f t="shared" si="2803"/>
        <v>2.2703169186598206E-3</v>
      </c>
      <c r="AD3208" s="97">
        <f t="shared" si="2804"/>
        <v>4.5406338373196409</v>
      </c>
      <c r="AE3208" s="97">
        <f t="shared" si="2805"/>
        <v>2.2703169186598204</v>
      </c>
      <c r="AF3208" s="97">
        <f t="shared" si="2806"/>
        <v>2.2703169186598206E-3</v>
      </c>
      <c r="AG3208" s="90"/>
      <c r="AH3208" s="95">
        <f t="shared" si="2807"/>
        <v>0.11865080220472118</v>
      </c>
      <c r="AI3208" s="95">
        <f t="shared" si="2808"/>
        <v>237.30160440944238</v>
      </c>
      <c r="AJ3208" s="95">
        <f t="shared" si="2809"/>
        <v>118.65080220472119</v>
      </c>
      <c r="AK3208" s="95">
        <f t="shared" si="2810"/>
        <v>0.11865080220472118</v>
      </c>
    </row>
    <row r="3209" spans="9:37" x14ac:dyDescent="0.25">
      <c r="I3209" s="90"/>
      <c r="J3209" s="94">
        <f t="shared" si="2795"/>
        <v>2.0238114390121482E-2</v>
      </c>
      <c r="K3209" s="94">
        <f t="shared" si="2790"/>
        <v>4.6422814623463399E-3</v>
      </c>
      <c r="L3209" s="94">
        <f t="shared" si="2796"/>
        <v>0.97511960414753218</v>
      </c>
      <c r="M3209" s="98"/>
      <c r="N3209" s="91"/>
      <c r="O3209" s="95">
        <f t="shared" si="2797"/>
        <v>4.0958127406764218E-4</v>
      </c>
      <c r="P3209" s="95">
        <f t="shared" si="2791"/>
        <v>2.1550777175644473E-5</v>
      </c>
      <c r="Q3209" s="95">
        <f t="shared" si="2792"/>
        <v>0.95085824239283989</v>
      </c>
      <c r="R3209" s="90"/>
      <c r="S3209" s="90"/>
      <c r="T3209" s="93">
        <f t="shared" si="2798"/>
        <v>500</v>
      </c>
      <c r="U3209" s="93">
        <f t="shared" si="2793"/>
        <v>2000</v>
      </c>
      <c r="V3209" s="93">
        <f t="shared" si="2794"/>
        <v>1</v>
      </c>
      <c r="W3209" s="90"/>
      <c r="X3209" s="95">
        <f t="shared" si="2799"/>
        <v>4.0958127406764218E-4</v>
      </c>
      <c r="Y3209" s="96">
        <f t="shared" si="2800"/>
        <v>0.20479063703382108</v>
      </c>
      <c r="Z3209" s="96">
        <f t="shared" si="2801"/>
        <v>0.81916254813528433</v>
      </c>
      <c r="AA3209" s="96">
        <f t="shared" si="2802"/>
        <v>4.0958127406764218E-4</v>
      </c>
      <c r="AB3209" s="90"/>
      <c r="AC3209" s="94">
        <f t="shared" si="2803"/>
        <v>2.1550777175644473E-5</v>
      </c>
      <c r="AD3209" s="97">
        <f t="shared" si="2804"/>
        <v>1.0775388587822236E-2</v>
      </c>
      <c r="AE3209" s="97">
        <f t="shared" si="2805"/>
        <v>4.3101554351288943E-2</v>
      </c>
      <c r="AF3209" s="97">
        <f t="shared" si="2806"/>
        <v>2.1550777175644473E-5</v>
      </c>
      <c r="AG3209" s="90"/>
      <c r="AH3209" s="95">
        <f t="shared" si="2807"/>
        <v>0.95085824239283989</v>
      </c>
      <c r="AI3209" s="95">
        <f t="shared" si="2808"/>
        <v>475.42912119641994</v>
      </c>
      <c r="AJ3209" s="95">
        <f t="shared" si="2809"/>
        <v>1901.7164847856798</v>
      </c>
      <c r="AK3209" s="95">
        <f t="shared" si="2810"/>
        <v>0.95085824239283989</v>
      </c>
    </row>
    <row r="3210" spans="9:37" x14ac:dyDescent="0.25">
      <c r="I3210" s="90"/>
      <c r="J3210" s="94">
        <f t="shared" si="2795"/>
        <v>2.2213827370067333E-2</v>
      </c>
      <c r="K3210" s="94">
        <f t="shared" si="2790"/>
        <v>0.96888780233547533</v>
      </c>
      <c r="L3210" s="94">
        <f t="shared" si="2796"/>
        <v>8.8983702944572807E-3</v>
      </c>
      <c r="M3210" s="98"/>
      <c r="N3210" s="91"/>
      <c r="O3210" s="95">
        <f t="shared" si="2797"/>
        <v>4.9345412642715254E-4</v>
      </c>
      <c r="P3210" s="95">
        <f t="shared" si="2791"/>
        <v>0.93874357351446713</v>
      </c>
      <c r="Q3210" s="95">
        <f t="shared" si="2792"/>
        <v>7.9180993897279755E-5</v>
      </c>
      <c r="R3210" s="90"/>
      <c r="S3210" s="90"/>
      <c r="T3210" s="93">
        <f t="shared" si="2798"/>
        <v>8000</v>
      </c>
      <c r="U3210" s="93">
        <f t="shared" si="2793"/>
        <v>2000</v>
      </c>
      <c r="V3210" s="93">
        <f t="shared" si="2794"/>
        <v>1</v>
      </c>
      <c r="W3210" s="90"/>
      <c r="X3210" s="95">
        <f t="shared" si="2799"/>
        <v>4.9345412642715254E-4</v>
      </c>
      <c r="Y3210" s="96">
        <f t="shared" si="2800"/>
        <v>3.9476330114172202</v>
      </c>
      <c r="Z3210" s="96">
        <f t="shared" si="2801"/>
        <v>0.98690825285430506</v>
      </c>
      <c r="AA3210" s="96">
        <f t="shared" si="2802"/>
        <v>4.9345412642715254E-4</v>
      </c>
      <c r="AB3210" s="90"/>
      <c r="AC3210" s="94">
        <f t="shared" si="2803"/>
        <v>0.93874357351446713</v>
      </c>
      <c r="AD3210" s="97">
        <f t="shared" si="2804"/>
        <v>7509.948588115737</v>
      </c>
      <c r="AE3210" s="97">
        <f t="shared" si="2805"/>
        <v>1877.4871470289343</v>
      </c>
      <c r="AF3210" s="97">
        <f t="shared" si="2806"/>
        <v>0.93874357351446713</v>
      </c>
      <c r="AG3210" s="90"/>
      <c r="AH3210" s="95">
        <f t="shared" si="2807"/>
        <v>7.9180993897279755E-5</v>
      </c>
      <c r="AI3210" s="95">
        <f t="shared" si="2808"/>
        <v>0.63344795117823804</v>
      </c>
      <c r="AJ3210" s="95">
        <f t="shared" si="2809"/>
        <v>0.15836198779455951</v>
      </c>
      <c r="AK3210" s="95">
        <f t="shared" si="2810"/>
        <v>7.9180993897279755E-5</v>
      </c>
    </row>
    <row r="3211" spans="9:37" x14ac:dyDescent="0.25">
      <c r="I3211" s="90"/>
      <c r="J3211" s="94">
        <f t="shared" si="2795"/>
        <v>0.6124033636896522</v>
      </c>
      <c r="K3211" s="94">
        <f t="shared" si="2790"/>
        <v>0.10990182284961278</v>
      </c>
      <c r="L3211" s="94">
        <f t="shared" si="2796"/>
        <v>0.2776948134607351</v>
      </c>
      <c r="M3211" s="98"/>
      <c r="N3211" s="91"/>
      <c r="O3211" s="95">
        <f t="shared" si="2797"/>
        <v>0.37503787985840042</v>
      </c>
      <c r="P3211" s="95">
        <f t="shared" si="2791"/>
        <v>1.207841066566767E-2</v>
      </c>
      <c r="Q3211" s="95">
        <f t="shared" si="2792"/>
        <v>7.7114409422992469E-2</v>
      </c>
      <c r="R3211" s="90"/>
      <c r="S3211" s="90"/>
      <c r="T3211" s="93">
        <f t="shared" si="2798"/>
        <v>3000</v>
      </c>
      <c r="U3211" s="93">
        <f t="shared" si="2793"/>
        <v>2000</v>
      </c>
      <c r="V3211" s="93">
        <f t="shared" si="2794"/>
        <v>2</v>
      </c>
      <c r="W3211" s="90"/>
      <c r="X3211" s="95">
        <f t="shared" si="2799"/>
        <v>0.37503787985840042</v>
      </c>
      <c r="Y3211" s="96">
        <f t="shared" si="2800"/>
        <v>1125.1136395752012</v>
      </c>
      <c r="Z3211" s="96">
        <f t="shared" si="2801"/>
        <v>750.0757597168008</v>
      </c>
      <c r="AA3211" s="96">
        <f t="shared" si="2802"/>
        <v>0.75007575971680085</v>
      </c>
      <c r="AB3211" s="90"/>
      <c r="AC3211" s="94">
        <f t="shared" si="2803"/>
        <v>1.207841066566767E-2</v>
      </c>
      <c r="AD3211" s="97">
        <f t="shared" si="2804"/>
        <v>36.235231997003012</v>
      </c>
      <c r="AE3211" s="97">
        <f t="shared" si="2805"/>
        <v>24.15682133133534</v>
      </c>
      <c r="AF3211" s="97">
        <f t="shared" si="2806"/>
        <v>2.415682133133534E-2</v>
      </c>
      <c r="AG3211" s="90"/>
      <c r="AH3211" s="95">
        <f t="shared" si="2807"/>
        <v>7.7114409422992469E-2</v>
      </c>
      <c r="AI3211" s="95">
        <f t="shared" si="2808"/>
        <v>231.34322826897741</v>
      </c>
      <c r="AJ3211" s="95">
        <f t="shared" si="2809"/>
        <v>154.22881884598493</v>
      </c>
      <c r="AK3211" s="95">
        <f t="shared" si="2810"/>
        <v>0.15422881884598494</v>
      </c>
    </row>
    <row r="3212" spans="9:37" x14ac:dyDescent="0.25">
      <c r="I3212" s="90"/>
      <c r="J3212" s="94">
        <f t="shared" si="2795"/>
        <v>2.5604543723495642E-2</v>
      </c>
      <c r="K3212" s="94">
        <f t="shared" si="2790"/>
        <v>0.96298991492158315</v>
      </c>
      <c r="L3212" s="94">
        <f t="shared" si="2796"/>
        <v>1.1405541354921106E-2</v>
      </c>
      <c r="M3212" s="98"/>
      <c r="N3212" s="91"/>
      <c r="O3212" s="95">
        <f t="shared" si="2797"/>
        <v>6.5559265928840011E-4</v>
      </c>
      <c r="P3212" s="95">
        <f t="shared" si="2791"/>
        <v>0.92734957624067793</v>
      </c>
      <c r="Q3212" s="95">
        <f t="shared" si="2792"/>
        <v>1.3008637359881558E-4</v>
      </c>
      <c r="R3212" s="90"/>
      <c r="S3212" s="90"/>
      <c r="T3212" s="93">
        <f t="shared" si="2798"/>
        <v>7000</v>
      </c>
      <c r="U3212" s="93">
        <f t="shared" si="2793"/>
        <v>3000</v>
      </c>
      <c r="V3212" s="93">
        <f t="shared" si="2794"/>
        <v>1</v>
      </c>
      <c r="W3212" s="90"/>
      <c r="X3212" s="95">
        <f t="shared" si="2799"/>
        <v>6.5559265928840011E-4</v>
      </c>
      <c r="Y3212" s="96">
        <f t="shared" si="2800"/>
        <v>4.589148615018801</v>
      </c>
      <c r="Z3212" s="96">
        <f t="shared" si="2801"/>
        <v>1.9667779778652004</v>
      </c>
      <c r="AA3212" s="96">
        <f t="shared" si="2802"/>
        <v>6.5559265928840011E-4</v>
      </c>
      <c r="AB3212" s="90"/>
      <c r="AC3212" s="94">
        <f t="shared" si="2803"/>
        <v>0.92734957624067793</v>
      </c>
      <c r="AD3212" s="97">
        <f t="shared" si="2804"/>
        <v>6491.4470336847453</v>
      </c>
      <c r="AE3212" s="97">
        <f t="shared" si="2805"/>
        <v>2782.048728722034</v>
      </c>
      <c r="AF3212" s="97">
        <f t="shared" si="2806"/>
        <v>0.92734957624067793</v>
      </c>
      <c r="AG3212" s="90"/>
      <c r="AH3212" s="95">
        <f t="shared" si="2807"/>
        <v>1.3008637359881558E-4</v>
      </c>
      <c r="AI3212" s="95">
        <f t="shared" si="2808"/>
        <v>0.9106046151917091</v>
      </c>
      <c r="AJ3212" s="95">
        <f t="shared" si="2809"/>
        <v>0.39025912079644676</v>
      </c>
      <c r="AK3212" s="95">
        <f t="shared" si="2810"/>
        <v>1.3008637359881558E-4</v>
      </c>
    </row>
    <row r="3213" spans="9:37" x14ac:dyDescent="0.25">
      <c r="I3213" s="90"/>
      <c r="J3213" s="94">
        <f t="shared" si="2795"/>
        <v>5.4303076280002971E-2</v>
      </c>
      <c r="K3213" s="94">
        <f t="shared" si="2790"/>
        <v>0.92649694510603886</v>
      </c>
      <c r="L3213" s="94">
        <f t="shared" si="2796"/>
        <v>1.9199978613958196E-2</v>
      </c>
      <c r="M3213" s="98"/>
      <c r="N3213" s="91"/>
      <c r="O3213" s="95">
        <f t="shared" si="2797"/>
        <v>2.9488240934718215E-3</v>
      </c>
      <c r="P3213" s="95">
        <f t="shared" si="2791"/>
        <v>0.85839658929082241</v>
      </c>
      <c r="Q3213" s="95">
        <f t="shared" si="2792"/>
        <v>3.6863917877645212E-4</v>
      </c>
      <c r="R3213" s="90"/>
      <c r="S3213" s="90"/>
      <c r="T3213" s="93">
        <f t="shared" si="2798"/>
        <v>7000</v>
      </c>
      <c r="U3213" s="93">
        <f t="shared" si="2793"/>
        <v>2000</v>
      </c>
      <c r="V3213" s="93">
        <f t="shared" si="2794"/>
        <v>1</v>
      </c>
      <c r="W3213" s="90"/>
      <c r="X3213" s="95">
        <f t="shared" si="2799"/>
        <v>2.9488240934718215E-3</v>
      </c>
      <c r="Y3213" s="96">
        <f t="shared" si="2800"/>
        <v>20.641768654302751</v>
      </c>
      <c r="Z3213" s="96">
        <f t="shared" si="2801"/>
        <v>5.897648186943643</v>
      </c>
      <c r="AA3213" s="96">
        <f t="shared" si="2802"/>
        <v>2.9488240934718215E-3</v>
      </c>
      <c r="AB3213" s="90"/>
      <c r="AC3213" s="94">
        <f t="shared" si="2803"/>
        <v>0.85839658929082241</v>
      </c>
      <c r="AD3213" s="97">
        <f t="shared" si="2804"/>
        <v>6008.7761250357571</v>
      </c>
      <c r="AE3213" s="97">
        <f t="shared" si="2805"/>
        <v>1716.7931785816447</v>
      </c>
      <c r="AF3213" s="97">
        <f t="shared" si="2806"/>
        <v>0.85839658929082241</v>
      </c>
      <c r="AG3213" s="90"/>
      <c r="AH3213" s="95">
        <f t="shared" si="2807"/>
        <v>3.6863917877645212E-4</v>
      </c>
      <c r="AI3213" s="95">
        <f t="shared" si="2808"/>
        <v>2.5804742514351648</v>
      </c>
      <c r="AJ3213" s="95">
        <f t="shared" si="2809"/>
        <v>0.73727835755290427</v>
      </c>
      <c r="AK3213" s="95">
        <f t="shared" si="2810"/>
        <v>3.6863917877645212E-4</v>
      </c>
    </row>
    <row r="3214" spans="9:37" x14ac:dyDescent="0.25">
      <c r="I3214" s="90"/>
      <c r="J3214" s="94">
        <f t="shared" si="2795"/>
        <v>0.10101709831048279</v>
      </c>
      <c r="K3214" s="94">
        <f t="shared" si="2790"/>
        <v>0.85023056249175544</v>
      </c>
      <c r="L3214" s="94">
        <f t="shared" si="2796"/>
        <v>4.8752339197761826E-2</v>
      </c>
      <c r="M3214" s="98"/>
      <c r="N3214" s="91"/>
      <c r="O3214" s="95">
        <f t="shared" si="2797"/>
        <v>1.0204454151069745E-2</v>
      </c>
      <c r="P3214" s="95">
        <f t="shared" si="2791"/>
        <v>0.72289200939504683</v>
      </c>
      <c r="Q3214" s="95">
        <f t="shared" si="2792"/>
        <v>2.3767905772536244E-3</v>
      </c>
      <c r="R3214" s="90"/>
      <c r="S3214" s="90"/>
      <c r="T3214" s="93">
        <f t="shared" si="2798"/>
        <v>10000</v>
      </c>
      <c r="U3214" s="93">
        <f t="shared" si="2793"/>
        <v>2000</v>
      </c>
      <c r="V3214" s="93">
        <f t="shared" si="2794"/>
        <v>1</v>
      </c>
      <c r="W3214" s="90"/>
      <c r="X3214" s="95">
        <f t="shared" si="2799"/>
        <v>1.0204454151069745E-2</v>
      </c>
      <c r="Y3214" s="96">
        <f t="shared" si="2800"/>
        <v>102.04454151069746</v>
      </c>
      <c r="Z3214" s="96">
        <f t="shared" si="2801"/>
        <v>20.408908302139491</v>
      </c>
      <c r="AA3214" s="96">
        <f t="shared" si="2802"/>
        <v>1.0204454151069745E-2</v>
      </c>
      <c r="AB3214" s="90"/>
      <c r="AC3214" s="94">
        <f t="shared" si="2803"/>
        <v>0.72289200939504683</v>
      </c>
      <c r="AD3214" s="97">
        <f t="shared" si="2804"/>
        <v>7228.9200939504681</v>
      </c>
      <c r="AE3214" s="97">
        <f t="shared" si="2805"/>
        <v>1445.7840187900936</v>
      </c>
      <c r="AF3214" s="97">
        <f t="shared" si="2806"/>
        <v>0.72289200939504683</v>
      </c>
      <c r="AG3214" s="90"/>
      <c r="AH3214" s="95">
        <f t="shared" si="2807"/>
        <v>2.3767905772536244E-3</v>
      </c>
      <c r="AI3214" s="95">
        <f t="shared" si="2808"/>
        <v>23.767905772536245</v>
      </c>
      <c r="AJ3214" s="95">
        <f>(AH3214*U3214)</f>
        <v>4.7535811545072484</v>
      </c>
      <c r="AK3214" s="95">
        <f t="shared" si="2810"/>
        <v>2.3767905772536244E-3</v>
      </c>
    </row>
    <row r="3215" spans="9:37" x14ac:dyDescent="0.25">
      <c r="I3215" s="90"/>
      <c r="J3215" s="98"/>
      <c r="K3215" s="90"/>
      <c r="L3215" s="90"/>
      <c r="M3215" s="90"/>
      <c r="N3215" s="112" t="s">
        <v>55</v>
      </c>
      <c r="O3215" s="105">
        <f>SUM(O3205:O3214)</f>
        <v>1.1933777051167307</v>
      </c>
      <c r="P3215" s="105">
        <f t="shared" ref="P3215:Q3215" si="2811">SUM(P3205:P3214)</f>
        <v>4.425020584173156</v>
      </c>
      <c r="Q3215" s="105">
        <f t="shared" si="2811"/>
        <v>1.2302414888031215</v>
      </c>
      <c r="R3215" s="90"/>
      <c r="S3215" s="90"/>
      <c r="T3215" s="90"/>
      <c r="U3215" s="90"/>
      <c r="V3215" s="90"/>
      <c r="W3215" s="90"/>
      <c r="X3215" s="133" t="s">
        <v>55</v>
      </c>
      <c r="Y3215" s="104">
        <f>SUM(Y3205:Y3214)</f>
        <v>3991.7101702934433</v>
      </c>
      <c r="Z3215" s="104">
        <f t="shared" ref="Z3215" si="2812">SUM(Z3205:Z3214)</f>
        <v>2247.8399077514491</v>
      </c>
      <c r="AA3215" s="104">
        <f>SUM(AA3205:AA3214)</f>
        <v>1.5684155849751309</v>
      </c>
      <c r="AB3215" s="99"/>
      <c r="AC3215" s="133" t="s">
        <v>55</v>
      </c>
      <c r="AD3215" s="104">
        <f>SUM(AD3205:AD3214)</f>
        <v>34133.475090188702</v>
      </c>
      <c r="AE3215" s="104">
        <f t="shared" ref="AE3215:AF3215" si="2813">SUM(AE3205:AE3214)</f>
        <v>11996.682053531629</v>
      </c>
      <c r="AF3215" s="104">
        <f t="shared" si="2813"/>
        <v>4.4370989948388235</v>
      </c>
      <c r="AG3215" s="99"/>
      <c r="AH3215" s="133" t="s">
        <v>55</v>
      </c>
      <c r="AI3215" s="105">
        <f>SUM(AI3205:AI3214)</f>
        <v>1325.6199013999631</v>
      </c>
      <c r="AJ3215" s="105">
        <f t="shared" ref="AJ3215:AK3215" si="2814">SUM(AJ3205:AJ3214)</f>
        <v>2414.1246935266095</v>
      </c>
      <c r="AK3215" s="105">
        <f t="shared" si="2814"/>
        <v>1.307355898226114</v>
      </c>
    </row>
    <row r="3219" spans="9:17" x14ac:dyDescent="0.25">
      <c r="I3219" s="113" t="s">
        <v>253</v>
      </c>
      <c r="J3219" s="107"/>
      <c r="K3219" s="107"/>
      <c r="L3219" s="107"/>
      <c r="M3219" s="107"/>
      <c r="N3219" s="107"/>
      <c r="O3219" s="107"/>
      <c r="P3219" s="107"/>
      <c r="Q3219" s="107"/>
    </row>
    <row r="3220" spans="9:17" x14ac:dyDescent="0.25">
      <c r="I3220" s="113" t="s">
        <v>332</v>
      </c>
      <c r="J3220" s="107"/>
      <c r="K3220" s="107"/>
      <c r="L3220" s="166" t="s">
        <v>69</v>
      </c>
      <c r="M3220" s="166"/>
      <c r="N3220" s="166"/>
      <c r="O3220" s="107"/>
      <c r="P3220" s="107"/>
      <c r="Q3220" s="107"/>
    </row>
    <row r="3221" spans="9:17" x14ac:dyDescent="0.25">
      <c r="I3221" s="107"/>
      <c r="J3221" s="107"/>
      <c r="K3221" s="107"/>
      <c r="L3221" s="107"/>
      <c r="M3221" s="107"/>
      <c r="N3221" s="107"/>
      <c r="O3221" s="107"/>
      <c r="P3221" s="107"/>
      <c r="Q3221" s="107"/>
    </row>
    <row r="3222" spans="9:17" x14ac:dyDescent="0.25">
      <c r="I3222" s="108"/>
      <c r="J3222" s="167" t="s">
        <v>68</v>
      </c>
      <c r="K3222" s="168"/>
      <c r="L3222" s="169"/>
      <c r="M3222" s="107"/>
      <c r="N3222" s="108"/>
      <c r="O3222" s="167" t="s">
        <v>72</v>
      </c>
      <c r="P3222" s="168"/>
      <c r="Q3222" s="169"/>
    </row>
    <row r="3223" spans="9:17" x14ac:dyDescent="0.25">
      <c r="I3223" s="108"/>
      <c r="J3223" s="108" t="s">
        <v>38</v>
      </c>
      <c r="K3223" s="108" t="s">
        <v>39</v>
      </c>
      <c r="L3223" s="108" t="s">
        <v>41</v>
      </c>
      <c r="M3223" s="107"/>
      <c r="N3223" s="170" t="s">
        <v>64</v>
      </c>
      <c r="O3223" s="170" t="s">
        <v>38</v>
      </c>
      <c r="P3223" s="170" t="s">
        <v>39</v>
      </c>
      <c r="Q3223" s="170" t="s">
        <v>41</v>
      </c>
    </row>
    <row r="3224" spans="9:17" x14ac:dyDescent="0.25">
      <c r="I3224" s="108" t="s">
        <v>64</v>
      </c>
      <c r="J3224" s="109">
        <f>(O3215)</f>
        <v>1.1933777051167307</v>
      </c>
      <c r="K3224" s="109">
        <f t="shared" ref="K3224" si="2815">(P3215)</f>
        <v>4.425020584173156</v>
      </c>
      <c r="L3224" s="109">
        <f t="shared" ref="L3224" si="2816">(Q3215)</f>
        <v>1.2302414888031215</v>
      </c>
      <c r="M3224" s="107"/>
      <c r="N3224" s="171"/>
      <c r="O3224" s="171"/>
      <c r="P3224" s="171"/>
      <c r="Q3224" s="171"/>
    </row>
    <row r="3225" spans="9:17" x14ac:dyDescent="0.25">
      <c r="I3225" s="108" t="s">
        <v>65</v>
      </c>
      <c r="J3225" s="110">
        <f>(Y3215)</f>
        <v>3991.7101702934433</v>
      </c>
      <c r="K3225" s="110">
        <f>(AD3215)</f>
        <v>34133.475090188702</v>
      </c>
      <c r="L3225" s="110">
        <f>(AA3215)</f>
        <v>1.5684155849751309</v>
      </c>
      <c r="M3225" s="107"/>
      <c r="N3225" s="109">
        <f>(J3224)</f>
        <v>1.1933777051167307</v>
      </c>
      <c r="O3225" s="67">
        <f>(J3225/N3225)</f>
        <v>3344.8841495685497</v>
      </c>
      <c r="P3225" s="67">
        <f t="shared" ref="P3225" si="2817">(K3225/O3225)</f>
        <v>10.204680809226685</v>
      </c>
      <c r="Q3225" s="67">
        <f t="shared" ref="Q3225" si="2818">(L3225/P3225)</f>
        <v>0.15369570242285568</v>
      </c>
    </row>
    <row r="3226" spans="9:17" x14ac:dyDescent="0.25">
      <c r="I3226" s="108" t="s">
        <v>66</v>
      </c>
      <c r="J3226" s="110">
        <f>(Z3215)</f>
        <v>2247.8399077514491</v>
      </c>
      <c r="K3226" s="110">
        <f>(AE3215)</f>
        <v>11996.682053531629</v>
      </c>
      <c r="L3226" s="109">
        <f>(AJ3215)</f>
        <v>2414.1246935266095</v>
      </c>
      <c r="M3226" s="107"/>
      <c r="N3226" s="109">
        <f>(K3224)</f>
        <v>4.425020584173156</v>
      </c>
      <c r="O3226" s="67">
        <f>(K3225/N3226)</f>
        <v>7713.7437986781169</v>
      </c>
      <c r="P3226" s="68">
        <f>(K3226/N3226)</f>
        <v>2711.1019768901906</v>
      </c>
      <c r="Q3226" s="68">
        <f>(K3227/N3226)</f>
        <v>1.0027295716338287</v>
      </c>
    </row>
    <row r="3227" spans="9:17" x14ac:dyDescent="0.25">
      <c r="I3227" s="108" t="s">
        <v>67</v>
      </c>
      <c r="J3227" s="110">
        <f>(AA3215)</f>
        <v>1.5684155849751309</v>
      </c>
      <c r="K3227" s="110">
        <f>(AF3215)</f>
        <v>4.4370989948388235</v>
      </c>
      <c r="L3227" s="109">
        <f>(AK3215)</f>
        <v>1.307355898226114</v>
      </c>
      <c r="M3227" s="107"/>
      <c r="N3227" s="109">
        <f>(L3224)</f>
        <v>1.2302414888031215</v>
      </c>
      <c r="O3227" s="67">
        <f>(L3225/N3227)</f>
        <v>1.2748843208832215</v>
      </c>
      <c r="P3227" s="68">
        <f>(L3226/N3227)</f>
        <v>1962.3177363943933</v>
      </c>
      <c r="Q3227" s="68">
        <f>(L3227/N3227)</f>
        <v>1.0626823352364874</v>
      </c>
    </row>
    <row r="3228" spans="9:17" x14ac:dyDescent="0.25">
      <c r="I3228" s="111"/>
      <c r="J3228" s="111"/>
      <c r="K3228" s="111"/>
      <c r="L3228" s="111"/>
      <c r="M3228" s="107"/>
      <c r="N3228" s="107"/>
      <c r="O3228" s="107"/>
      <c r="P3228" s="107"/>
      <c r="Q3228" s="107"/>
    </row>
    <row r="3232" spans="9:17" x14ac:dyDescent="0.25">
      <c r="I3232" s="114" t="s">
        <v>254</v>
      </c>
    </row>
    <row r="3233" spans="9:32" x14ac:dyDescent="0.25">
      <c r="I3233" s="114" t="s">
        <v>332</v>
      </c>
      <c r="J3233" s="152" t="s">
        <v>47</v>
      </c>
      <c r="K3233" s="153"/>
      <c r="L3233" s="154"/>
      <c r="M3233" s="43"/>
      <c r="N3233" s="43"/>
      <c r="O3233" s="152" t="s">
        <v>72</v>
      </c>
      <c r="P3233" s="153"/>
      <c r="Q3233" s="154"/>
      <c r="R3233" s="43"/>
      <c r="S3233" s="43"/>
      <c r="T3233" s="152" t="s">
        <v>73</v>
      </c>
      <c r="U3233" s="153"/>
      <c r="V3233" s="154"/>
      <c r="W3233" s="43"/>
      <c r="X3233" s="43"/>
      <c r="Y3233" s="152" t="s">
        <v>74</v>
      </c>
      <c r="Z3233" s="153"/>
      <c r="AA3233" s="154"/>
      <c r="AB3233" s="55"/>
      <c r="AC3233" s="43"/>
      <c r="AD3233" s="152" t="s">
        <v>80</v>
      </c>
      <c r="AE3233" s="154"/>
      <c r="AF3233" s="59"/>
    </row>
    <row r="3234" spans="9:32" ht="15.75" thickBot="1" x14ac:dyDescent="0.3">
      <c r="I3234" s="43"/>
      <c r="J3234" s="44" t="s">
        <v>48</v>
      </c>
      <c r="K3234" s="44" t="s">
        <v>49</v>
      </c>
      <c r="L3234" s="44" t="s">
        <v>50</v>
      </c>
      <c r="M3234" s="43"/>
      <c r="N3234" s="43"/>
      <c r="O3234" s="43"/>
      <c r="P3234" s="43"/>
      <c r="Q3234" s="43"/>
      <c r="R3234" s="43"/>
      <c r="S3234" s="43"/>
      <c r="T3234" s="44" t="s">
        <v>38</v>
      </c>
      <c r="U3234" s="44" t="s">
        <v>39</v>
      </c>
      <c r="V3234" s="44" t="s">
        <v>41</v>
      </c>
      <c r="W3234" s="43"/>
      <c r="X3234" s="43"/>
      <c r="Y3234" s="134" t="s">
        <v>75</v>
      </c>
      <c r="Z3234" s="134" t="s">
        <v>76</v>
      </c>
      <c r="AA3234" s="134" t="s">
        <v>77</v>
      </c>
      <c r="AB3234" s="61" t="s">
        <v>55</v>
      </c>
      <c r="AC3234" s="43"/>
      <c r="AD3234" s="134" t="s">
        <v>330</v>
      </c>
      <c r="AE3234" s="148">
        <f>(AE3163)</f>
        <v>94283982.589679986</v>
      </c>
      <c r="AF3234" s="42"/>
    </row>
    <row r="3235" spans="9:32" ht="16.5" thickTop="1" thickBot="1" x14ac:dyDescent="0.3">
      <c r="I3235" s="43"/>
      <c r="J3235" s="100">
        <f>(J3113)</f>
        <v>8000</v>
      </c>
      <c r="K3235" s="100">
        <f t="shared" ref="K3235:L3235" si="2819">(K3113)</f>
        <v>5000</v>
      </c>
      <c r="L3235" s="100">
        <f t="shared" si="2819"/>
        <v>1</v>
      </c>
      <c r="M3235" s="43"/>
      <c r="N3235" s="134" t="s">
        <v>75</v>
      </c>
      <c r="O3235" s="101">
        <f>(O3225)</f>
        <v>3344.8841495685497</v>
      </c>
      <c r="P3235" s="101">
        <f t="shared" ref="P3235:Q3235" si="2820">(P3225)</f>
        <v>10.204680809226685</v>
      </c>
      <c r="Q3235" s="101">
        <f t="shared" si="2820"/>
        <v>0.15369570242285568</v>
      </c>
      <c r="R3235" s="43"/>
      <c r="S3235" s="43"/>
      <c r="T3235" s="62">
        <f>(O3205)</f>
        <v>9.2671325384103536E-3</v>
      </c>
      <c r="U3235" s="62">
        <f t="shared" ref="U3235:U3244" si="2821">(P3205)</f>
        <v>0.70980257453153128</v>
      </c>
      <c r="V3235" s="62">
        <f t="shared" ref="V3235:V3244" si="2822">(Q3205)</f>
        <v>3.7498763985107067E-3</v>
      </c>
      <c r="W3235" s="43"/>
      <c r="X3235" s="43"/>
      <c r="Y3235" s="74">
        <f>((J3235 - O3235)^2 + (K3235 - P3235)^2 + (L3235 - Q3235)^2) * T3235</f>
        <v>431553.32584516483</v>
      </c>
      <c r="Z3235" s="74">
        <f>((J3235 -O3236)^2 + (K3235 - P3236)^2 + (L3235 - Q3236)^2) * U3235</f>
        <v>3776857.2085484318</v>
      </c>
      <c r="AA3235" s="75">
        <f>((J3235 -O3237)^2 + (K3235 - P3237)^2 + (L3235 - Q3237)^2) * V3235</f>
        <v>274517.64029661909</v>
      </c>
      <c r="AB3235" s="76">
        <f>SUM(Y3235:AA3235)</f>
        <v>4482928.1746902158</v>
      </c>
      <c r="AC3235" s="43"/>
      <c r="AD3235" s="134" t="s">
        <v>333</v>
      </c>
      <c r="AE3235" s="147">
        <f>(AB3245)</f>
        <v>94283982.594072267</v>
      </c>
      <c r="AF3235" s="42"/>
    </row>
    <row r="3236" spans="9:32" ht="16.5" thickTop="1" thickBot="1" x14ac:dyDescent="0.3">
      <c r="I3236" s="43"/>
      <c r="J3236" s="100">
        <f t="shared" ref="J3236:L3236" si="2823">(J3114)</f>
        <v>4000</v>
      </c>
      <c r="K3236" s="100">
        <f t="shared" si="2823"/>
        <v>3000</v>
      </c>
      <c r="L3236" s="100">
        <f t="shared" si="2823"/>
        <v>1</v>
      </c>
      <c r="M3236" s="43"/>
      <c r="N3236" s="134" t="s">
        <v>76</v>
      </c>
      <c r="O3236" s="101">
        <f t="shared" ref="O3236:P3236" si="2824">(O3226)</f>
        <v>7713.7437986781169</v>
      </c>
      <c r="P3236" s="101">
        <f t="shared" si="2824"/>
        <v>2711.1019768901906</v>
      </c>
      <c r="Q3236" s="101">
        <f>(Q3226)</f>
        <v>1.0027295716338287</v>
      </c>
      <c r="R3236" s="43"/>
      <c r="S3236" s="43"/>
      <c r="T3236" s="62">
        <f t="shared" ref="T3236:T3244" si="2825">(O3206)</f>
        <v>0.20216371645647327</v>
      </c>
      <c r="U3236" s="62">
        <f t="shared" si="2821"/>
        <v>9.2153902268704666E-2</v>
      </c>
      <c r="V3236" s="62">
        <f t="shared" si="2822"/>
        <v>6.0912802555957303E-2</v>
      </c>
      <c r="W3236" s="43"/>
      <c r="X3236" s="43"/>
      <c r="Y3236" s="74">
        <f>((J3236-O3235)^2 + (K3236-P3235)^2 + (L3236-Q3235)^2) * T3236</f>
        <v>1893880.5204935903</v>
      </c>
      <c r="Z3236" s="74">
        <f>((J3236 -O3236)^2 + (K3236 - P3236)^2 + (L3236 - Q3236)^2) * U3236</f>
        <v>1278668.115062916</v>
      </c>
      <c r="AA3236" s="75">
        <f>((J3236 -O3237)^2 + (K3236 - P3237)^2 + (L3236 - Q3237)^2) * V3236</f>
        <v>1039573.6463605404</v>
      </c>
      <c r="AB3236" s="76">
        <f t="shared" ref="AB3236:AB3244" si="2826">SUM(Y3236:AA3236)</f>
        <v>4212122.2819170468</v>
      </c>
      <c r="AC3236" s="43"/>
      <c r="AD3236" s="134" t="s">
        <v>334</v>
      </c>
      <c r="AE3236" s="124">
        <f>(AE3234-AE3235)</f>
        <v>-4.392281174659729E-3</v>
      </c>
      <c r="AF3236" s="42"/>
    </row>
    <row r="3237" spans="9:32" ht="16.5" thickTop="1" thickBot="1" x14ac:dyDescent="0.3">
      <c r="I3237" s="43"/>
      <c r="J3237" s="100">
        <f t="shared" ref="J3237:L3237" si="2827">(J3115)</f>
        <v>5000</v>
      </c>
      <c r="K3237" s="100">
        <f t="shared" si="2827"/>
        <v>2000</v>
      </c>
      <c r="L3237" s="100">
        <f t="shared" si="2827"/>
        <v>1</v>
      </c>
      <c r="M3237" s="43"/>
      <c r="N3237" s="134" t="s">
        <v>77</v>
      </c>
      <c r="O3237" s="101">
        <f t="shared" ref="O3237:Q3237" si="2828">(O3227)</f>
        <v>1.2748843208832215</v>
      </c>
      <c r="P3237" s="101">
        <f t="shared" si="2828"/>
        <v>1962.3177363943933</v>
      </c>
      <c r="Q3237" s="101">
        <f t="shared" si="2828"/>
        <v>1.0626823352364874</v>
      </c>
      <c r="R3237" s="43"/>
      <c r="S3237" s="43"/>
      <c r="T3237" s="62">
        <f t="shared" si="2825"/>
        <v>0.22266086074611754</v>
      </c>
      <c r="U3237" s="62">
        <f t="shared" si="2821"/>
        <v>0.16131208057040258</v>
      </c>
      <c r="V3237" s="62">
        <f t="shared" si="2822"/>
        <v>1.6000658704573456E-2</v>
      </c>
      <c r="W3237" s="43"/>
      <c r="X3237" s="43"/>
      <c r="Y3237" s="74">
        <f>((J3237 - O3235)^2 + (K3237 - P3235)^2 + (L3237 -Q3235)^2) * T3237</f>
        <v>1491537.1070374646</v>
      </c>
      <c r="Z3237" s="74">
        <f>((J3237 -O3236)^2 + (K3237 - P3236)^2 + (L3237 - Q3236)^2) * U3237</f>
        <v>1269537.5960316351</v>
      </c>
      <c r="AA3237" s="75">
        <f>((J3237 -O3237)^2 + (K3237 - P3237)^2 + (L3237 - Q3237)^2) * V3237</f>
        <v>399835.22397766932</v>
      </c>
      <c r="AB3237" s="76">
        <f t="shared" si="2826"/>
        <v>3160909.9270467688</v>
      </c>
      <c r="AC3237" s="43"/>
      <c r="AD3237" s="43"/>
      <c r="AE3237" s="43"/>
      <c r="AF3237" s="43"/>
    </row>
    <row r="3238" spans="9:32" ht="16.5" thickTop="1" thickBot="1" x14ac:dyDescent="0.3">
      <c r="I3238" s="43"/>
      <c r="J3238" s="100">
        <f t="shared" ref="J3238:L3238" si="2829">(J3116)</f>
        <v>2000</v>
      </c>
      <c r="K3238" s="100">
        <f t="shared" si="2829"/>
        <v>1000</v>
      </c>
      <c r="L3238" s="100">
        <f t="shared" si="2829"/>
        <v>1</v>
      </c>
      <c r="M3238" s="43"/>
      <c r="N3238" s="43"/>
      <c r="O3238" s="55"/>
      <c r="P3238" s="55"/>
      <c r="Q3238" s="55"/>
      <c r="R3238" s="43"/>
      <c r="S3238" s="43"/>
      <c r="T3238" s="62">
        <f t="shared" si="2825"/>
        <v>0.36953620921300412</v>
      </c>
      <c r="U3238" s="62">
        <f t="shared" si="2821"/>
        <v>2.2703169186598206E-3</v>
      </c>
      <c r="V3238" s="62">
        <f t="shared" si="2822"/>
        <v>0.11865080220472118</v>
      </c>
      <c r="W3238" s="43"/>
      <c r="X3238" s="43"/>
      <c r="Y3238" s="74">
        <f>((J3238-O3235)^2 + (K3238-P3235)^2 + (L3238-Q3235)^2) * T3238</f>
        <v>1030418.0420345762</v>
      </c>
      <c r="Z3238" s="74">
        <f>((J3238 -O3236)^2 + (K3238 - P3236)^2 + (L3238 - Q3236)^2) * U3238</f>
        <v>80765.929949369776</v>
      </c>
      <c r="AA3238" s="75">
        <f>((J3238 -O3237)^2 + (K3238 - P3237)^2 + (L3238 - Q3237)^2) * V3238</f>
        <v>583875.55709696084</v>
      </c>
      <c r="AB3238" s="76">
        <f t="shared" si="2826"/>
        <v>1695059.5290809069</v>
      </c>
      <c r="AC3238" s="43"/>
      <c r="AD3238" s="43"/>
      <c r="AE3238" s="43"/>
      <c r="AF3238" s="43"/>
    </row>
    <row r="3239" spans="9:32" ht="16.5" thickTop="1" thickBot="1" x14ac:dyDescent="0.3">
      <c r="I3239" s="43"/>
      <c r="J3239" s="100">
        <f t="shared" ref="J3239:L3239" si="2830">(J3117)</f>
        <v>500</v>
      </c>
      <c r="K3239" s="100">
        <f t="shared" si="2830"/>
        <v>2000</v>
      </c>
      <c r="L3239" s="100">
        <f t="shared" si="2830"/>
        <v>1</v>
      </c>
      <c r="M3239" s="43"/>
      <c r="N3239" s="43"/>
      <c r="O3239" s="55"/>
      <c r="P3239" s="55"/>
      <c r="Q3239" s="55"/>
      <c r="R3239" s="43"/>
      <c r="S3239" s="43"/>
      <c r="T3239" s="62">
        <f t="shared" si="2825"/>
        <v>4.0958127406764218E-4</v>
      </c>
      <c r="U3239" s="62">
        <f t="shared" si="2821"/>
        <v>2.1550777175644473E-5</v>
      </c>
      <c r="V3239" s="62">
        <f t="shared" si="2822"/>
        <v>0.95085824239283989</v>
      </c>
      <c r="W3239" s="43"/>
      <c r="X3239" s="43"/>
      <c r="Y3239" s="74">
        <f>((J3239 - O3235)^2 + (K3239 -P3235)^2 + (L3239 - Q3235)^2) * T3239</f>
        <v>4936.5405427916548</v>
      </c>
      <c r="Z3239" s="74">
        <f>((J3239 -O3236)^2 + (K3239 - P3236)^2 + (L3239 - Q3236)^2) * U3239</f>
        <v>1132.3589847276289</v>
      </c>
      <c r="AA3239" s="75">
        <f>((J3239 -O3237)^2 + (K3239 - P3237)^2 + (L3239 - Q3237)^AA3771) * V3239</f>
        <v>237854.99665507287</v>
      </c>
      <c r="AB3239" s="76">
        <f t="shared" si="2826"/>
        <v>243923.89618259214</v>
      </c>
      <c r="AC3239" s="43"/>
      <c r="AD3239" s="152" t="s">
        <v>84</v>
      </c>
      <c r="AE3239" s="153"/>
      <c r="AF3239" s="154"/>
    </row>
    <row r="3240" spans="9:32" ht="16.5" thickTop="1" thickBot="1" x14ac:dyDescent="0.3">
      <c r="I3240" s="43"/>
      <c r="J3240" s="100">
        <f t="shared" ref="J3240:L3240" si="2831">(J3118)</f>
        <v>8000</v>
      </c>
      <c r="K3240" s="100">
        <f t="shared" si="2831"/>
        <v>2000</v>
      </c>
      <c r="L3240" s="100">
        <f t="shared" si="2831"/>
        <v>1</v>
      </c>
      <c r="M3240" s="43"/>
      <c r="N3240" s="43"/>
      <c r="O3240" s="55"/>
      <c r="P3240" s="55"/>
      <c r="Q3240" s="55"/>
      <c r="R3240" s="43"/>
      <c r="S3240" s="43"/>
      <c r="T3240" s="62">
        <f t="shared" si="2825"/>
        <v>4.9345412642715254E-4</v>
      </c>
      <c r="U3240" s="62">
        <f t="shared" si="2821"/>
        <v>0.93874357351446713</v>
      </c>
      <c r="V3240" s="62">
        <f t="shared" si="2822"/>
        <v>7.9180993897279755E-5</v>
      </c>
      <c r="W3240" s="43"/>
      <c r="X3240" s="43"/>
      <c r="Y3240" s="74">
        <f>((J3240-O3235)^2 + (K3240-P3235)^2 + (L3240-Q3235)^2) * T3240</f>
        <v>12646.928109934048</v>
      </c>
      <c r="Z3240" s="74">
        <f>((J3240 -O3236)^2 + (K3240 - P3236)^2 + (L3240 - Q3236)^2) * U3240</f>
        <v>551613.82922812051</v>
      </c>
      <c r="AA3240" s="75">
        <f>((J3240 -O3237)^2 + (K3240 - P3237)^2 + (L3240 - Q3237)^2) * V3240</f>
        <v>5066.0810259992259</v>
      </c>
      <c r="AB3240" s="76">
        <f t="shared" si="2826"/>
        <v>569326.83836405387</v>
      </c>
      <c r="AC3240" s="43"/>
      <c r="AD3240" s="152" t="s">
        <v>85</v>
      </c>
      <c r="AE3240" s="153"/>
      <c r="AF3240" s="154"/>
    </row>
    <row r="3241" spans="9:32" ht="16.5" thickTop="1" thickBot="1" x14ac:dyDescent="0.3">
      <c r="I3241" s="43"/>
      <c r="J3241" s="100">
        <f t="shared" ref="J3241:L3241" si="2832">(J3119)</f>
        <v>3000</v>
      </c>
      <c r="K3241" s="100">
        <f t="shared" si="2832"/>
        <v>2000</v>
      </c>
      <c r="L3241" s="100">
        <f t="shared" si="2832"/>
        <v>2</v>
      </c>
      <c r="M3241" s="43"/>
      <c r="N3241" s="43"/>
      <c r="O3241" s="55"/>
      <c r="P3241" s="55"/>
      <c r="Q3241" s="55"/>
      <c r="R3241" s="43"/>
      <c r="S3241" s="43"/>
      <c r="T3241" s="62">
        <f t="shared" si="2825"/>
        <v>0.37503787985840042</v>
      </c>
      <c r="U3241" s="62">
        <f t="shared" si="2821"/>
        <v>1.207841066566767E-2</v>
      </c>
      <c r="V3241" s="62">
        <f t="shared" si="2822"/>
        <v>7.7114409422992469E-2</v>
      </c>
      <c r="W3241" s="43"/>
      <c r="X3241" s="43"/>
      <c r="Y3241" s="74">
        <f>((J3241 - O3235)^2 + (K3241 - P3235)^2 + (L3241 - Q3235)^2) * T3241</f>
        <v>1529492.1945738299</v>
      </c>
      <c r="Z3241" s="74">
        <f>((J3241 -O3236)^2 + (K3241 - P3236)^2 + (L3241 - Q3236)^2) * U3241</f>
        <v>274482.45749881567</v>
      </c>
      <c r="AA3241" s="75">
        <f>((J3241 -O3237)^2 + (K3241 - P3237)^2 + (L3241 - Q3237)^2) * V3241</f>
        <v>693549.50502061401</v>
      </c>
      <c r="AB3241" s="76">
        <f t="shared" si="2826"/>
        <v>2497524.1570932595</v>
      </c>
      <c r="AC3241" s="43"/>
      <c r="AD3241" s="43"/>
      <c r="AE3241" s="43"/>
      <c r="AF3241" s="43"/>
    </row>
    <row r="3242" spans="9:32" ht="16.5" thickTop="1" thickBot="1" x14ac:dyDescent="0.3">
      <c r="I3242" s="43"/>
      <c r="J3242" s="100">
        <f t="shared" ref="J3242:L3242" si="2833">(J3120)</f>
        <v>7000</v>
      </c>
      <c r="K3242" s="100">
        <f t="shared" si="2833"/>
        <v>3000</v>
      </c>
      <c r="L3242" s="100">
        <f t="shared" si="2833"/>
        <v>1</v>
      </c>
      <c r="M3242" s="43"/>
      <c r="N3242" s="43"/>
      <c r="O3242" s="55"/>
      <c r="P3242" s="55"/>
      <c r="Q3242" s="55"/>
      <c r="R3242" s="43"/>
      <c r="S3242" s="43"/>
      <c r="T3242" s="62">
        <f t="shared" si="2825"/>
        <v>6.5559265928840011E-4</v>
      </c>
      <c r="U3242" s="62">
        <f t="shared" si="2821"/>
        <v>0.92734957624067793</v>
      </c>
      <c r="V3242" s="62">
        <f t="shared" si="2822"/>
        <v>1.3008637359881558E-4</v>
      </c>
      <c r="W3242" s="43"/>
      <c r="X3242" s="43"/>
      <c r="Y3242" s="74">
        <f>((J3242-O3235)^2 + (K3242-P3235)^2 + (L3242-Q3235)^2) * T3242</f>
        <v>14618.895924264936</v>
      </c>
      <c r="Z3242" s="74">
        <f>((J3242 -O3236)^2 + (K3242 - P3236)^2 + (L3242 - Q3236)^2) * U3242</f>
        <v>549818.40268147131</v>
      </c>
      <c r="AA3242" s="75">
        <f>((J3242 -O3237)^2 + (K3242 - P3237)^2 + (L3242 - Q3237)^2) * V3242</f>
        <v>6511.9856753704289</v>
      </c>
      <c r="AB3242" s="76">
        <f t="shared" si="2826"/>
        <v>570949.28428110667</v>
      </c>
      <c r="AC3242" s="43"/>
      <c r="AD3242" s="43"/>
      <c r="AE3242" s="43"/>
      <c r="AF3242" s="43"/>
    </row>
    <row r="3243" spans="9:32" ht="16.5" thickTop="1" thickBot="1" x14ac:dyDescent="0.3">
      <c r="I3243" s="43"/>
      <c r="J3243" s="100">
        <f t="shared" ref="J3243:L3243" si="2834">(J3121)</f>
        <v>7000</v>
      </c>
      <c r="K3243" s="100">
        <f t="shared" si="2834"/>
        <v>2000</v>
      </c>
      <c r="L3243" s="100">
        <f t="shared" si="2834"/>
        <v>1</v>
      </c>
      <c r="M3243" s="43"/>
      <c r="N3243" s="43"/>
      <c r="O3243" s="55"/>
      <c r="P3243" s="55"/>
      <c r="Q3243" s="55"/>
      <c r="R3243" s="43"/>
      <c r="S3243" s="43"/>
      <c r="T3243" s="62">
        <f t="shared" si="2825"/>
        <v>2.9488240934718215E-3</v>
      </c>
      <c r="U3243" s="62">
        <f t="shared" si="2821"/>
        <v>0.85839658929082241</v>
      </c>
      <c r="V3243" s="62">
        <f t="shared" si="2822"/>
        <v>3.6863917877645212E-4</v>
      </c>
      <c r="W3243" s="43"/>
      <c r="X3243" s="43"/>
      <c r="Y3243" s="74">
        <f>((J3243 - O3235)^2 + (K3243 - P3235)^2 + (L3243 - Q3235)^2) * T3243</f>
        <v>51071.150414345262</v>
      </c>
      <c r="Z3243" s="74">
        <f>((J3243 -O3236)^2 + (K3243 - P3236)^2 + (L3243 - Q3236)^2) * U3243</f>
        <v>871355.14308986091</v>
      </c>
      <c r="AA3243" s="75">
        <f>((J3243 -O3237)^2 + (K3243 - P3237)^2 + (L3243 - Q3237)^2) * V3243</f>
        <v>18057.264198631998</v>
      </c>
      <c r="AB3243" s="76">
        <f t="shared" si="2826"/>
        <v>940483.55770283821</v>
      </c>
      <c r="AC3243" s="43"/>
      <c r="AD3243" s="155" t="s">
        <v>86</v>
      </c>
      <c r="AE3243" s="155"/>
      <c r="AF3243" s="43"/>
    </row>
    <row r="3244" spans="9:32" ht="16.5" thickTop="1" thickBot="1" x14ac:dyDescent="0.3">
      <c r="I3244" s="43"/>
      <c r="J3244" s="100">
        <f t="shared" ref="J3244:L3244" si="2835">(J3122)</f>
        <v>10000</v>
      </c>
      <c r="K3244" s="100">
        <f t="shared" si="2835"/>
        <v>2000</v>
      </c>
      <c r="L3244" s="100">
        <f t="shared" si="2835"/>
        <v>1</v>
      </c>
      <c r="M3244" s="43"/>
      <c r="N3244" s="43"/>
      <c r="O3244" s="55"/>
      <c r="P3244" s="55"/>
      <c r="Q3244" s="55"/>
      <c r="R3244" s="43"/>
      <c r="S3244" s="43"/>
      <c r="T3244" s="62">
        <f t="shared" si="2825"/>
        <v>1.0204454151069745E-2</v>
      </c>
      <c r="U3244" s="62">
        <f t="shared" si="2821"/>
        <v>0.72289200939504683</v>
      </c>
      <c r="V3244" s="62">
        <f t="shared" si="2822"/>
        <v>2.3767905772536244E-3</v>
      </c>
      <c r="W3244" s="43"/>
      <c r="X3244" s="43"/>
      <c r="Y3244" s="74">
        <f>((J3244-O3235)^2 + (K3244-P3235)^2 + (L3244-Q3235)^2) * T3244</f>
        <v>492363.41386876785</v>
      </c>
      <c r="Z3244" s="74">
        <f t="shared" ref="Z3244" si="2836">((J3244 -O3245)^2 + (K3244 - P3245)^2 + (L3244 - Q3245)^2) * U3244</f>
        <v>75180769.699976876</v>
      </c>
      <c r="AA3244" s="75">
        <f>((J3244 -O3237)^2 + (K3244 - P3237)^2 + (L3244 - Q3237)^2) * V3244</f>
        <v>237621.83386783872</v>
      </c>
      <c r="AB3244" s="76">
        <f t="shared" si="2826"/>
        <v>75910754.947713479</v>
      </c>
      <c r="AC3244" s="43"/>
      <c r="AD3244" s="155"/>
      <c r="AE3244" s="155"/>
      <c r="AF3244" s="43"/>
    </row>
    <row r="3245" spans="9:32" ht="16.5" thickTop="1" thickBot="1" x14ac:dyDescent="0.3">
      <c r="I3245" s="43"/>
      <c r="J3245" s="43"/>
      <c r="K3245" s="43"/>
      <c r="L3245" s="43"/>
      <c r="M3245" s="43"/>
      <c r="N3245" s="43"/>
      <c r="O3245" s="43"/>
      <c r="P3245" s="43"/>
      <c r="Q3245" s="43"/>
      <c r="R3245" s="43"/>
      <c r="S3245" s="43"/>
      <c r="T3245" s="43"/>
      <c r="U3245" s="43"/>
      <c r="V3245" s="43"/>
      <c r="W3245" s="43"/>
      <c r="X3245" s="43"/>
      <c r="Y3245" s="43"/>
      <c r="Z3245" s="43"/>
      <c r="AA3245" s="72" t="s">
        <v>55</v>
      </c>
      <c r="AB3245" s="73">
        <f>SUM(AB3235:AB3244)</f>
        <v>94283982.594072267</v>
      </c>
      <c r="AC3245" s="43"/>
      <c r="AD3245" s="155"/>
      <c r="AE3245" s="155"/>
      <c r="AF3245" s="43"/>
    </row>
    <row r="3246" spans="9:32" ht="15.75" thickTop="1" x14ac:dyDescent="0.25">
      <c r="I3246" s="43"/>
      <c r="J3246" s="43"/>
      <c r="K3246" s="43"/>
      <c r="L3246" s="43"/>
      <c r="M3246" s="156" t="s">
        <v>78</v>
      </c>
      <c r="N3246" s="157"/>
      <c r="O3246" s="157"/>
      <c r="P3246" s="157"/>
      <c r="Q3246" s="157"/>
      <c r="R3246" s="157"/>
      <c r="S3246" s="157"/>
      <c r="T3246" s="158"/>
      <c r="U3246" s="43"/>
      <c r="V3246" s="43"/>
      <c r="W3246" s="43"/>
      <c r="X3246" s="43"/>
      <c r="Y3246" s="43"/>
      <c r="Z3246" s="43"/>
      <c r="AA3246" s="43"/>
      <c r="AB3246" s="43"/>
      <c r="AC3246" s="43"/>
      <c r="AD3246" s="162" t="s">
        <v>87</v>
      </c>
      <c r="AE3246" s="162"/>
      <c r="AF3246" s="43"/>
    </row>
    <row r="3247" spans="9:32" ht="15.75" thickBot="1" x14ac:dyDescent="0.3">
      <c r="I3247" s="43"/>
      <c r="J3247" s="43"/>
      <c r="K3247" s="43"/>
      <c r="L3247" s="43"/>
      <c r="M3247" s="159"/>
      <c r="N3247" s="160"/>
      <c r="O3247" s="160"/>
      <c r="P3247" s="160"/>
      <c r="Q3247" s="160"/>
      <c r="R3247" s="160"/>
      <c r="S3247" s="160"/>
      <c r="T3247" s="161"/>
      <c r="U3247" s="43"/>
      <c r="V3247" s="43"/>
      <c r="W3247" s="43"/>
      <c r="X3247" s="43"/>
      <c r="Y3247" s="43"/>
      <c r="Z3247" s="43"/>
      <c r="AA3247" s="43"/>
      <c r="AB3247" s="43"/>
      <c r="AC3247" s="43"/>
      <c r="AD3247" s="155" t="s">
        <v>88</v>
      </c>
      <c r="AE3247" s="155"/>
      <c r="AF3247" s="43"/>
    </row>
    <row r="3248" spans="9:32" ht="15.75" thickTop="1" x14ac:dyDescent="0.25"/>
    <row r="3251" spans="9:27" x14ac:dyDescent="0.25">
      <c r="I3251" s="83" t="s">
        <v>251</v>
      </c>
      <c r="J3251" s="83"/>
      <c r="K3251" s="78"/>
      <c r="L3251" s="78"/>
      <c r="M3251" s="78"/>
      <c r="N3251" s="78"/>
      <c r="O3251" s="78"/>
      <c r="P3251" s="78"/>
      <c r="Q3251" s="78"/>
      <c r="R3251" s="78"/>
      <c r="S3251" s="78"/>
      <c r="T3251" s="78"/>
      <c r="U3251" s="78"/>
      <c r="V3251" s="78"/>
      <c r="W3251" s="78"/>
      <c r="X3251" s="78"/>
      <c r="Y3251" s="78"/>
      <c r="Z3251" s="78"/>
      <c r="AA3251" s="78"/>
    </row>
    <row r="3252" spans="9:27" x14ac:dyDescent="0.25">
      <c r="I3252" s="83" t="s">
        <v>79</v>
      </c>
      <c r="J3252" s="83"/>
      <c r="K3252" s="78"/>
      <c r="L3252" s="78"/>
      <c r="M3252" s="78"/>
      <c r="N3252" s="78"/>
      <c r="O3252" s="78"/>
      <c r="P3252" s="78"/>
      <c r="Q3252" s="78"/>
      <c r="R3252" s="78"/>
      <c r="S3252" s="78"/>
      <c r="T3252" s="78"/>
      <c r="U3252" s="78"/>
      <c r="V3252" s="78"/>
      <c r="W3252" s="78"/>
      <c r="X3252" s="78"/>
      <c r="Y3252" s="78"/>
      <c r="Z3252" s="78"/>
      <c r="AA3252" s="78"/>
    </row>
    <row r="3253" spans="9:27" x14ac:dyDescent="0.25">
      <c r="I3253" s="115" t="s">
        <v>335</v>
      </c>
      <c r="J3253" s="78"/>
      <c r="K3253" s="78"/>
      <c r="L3253" s="78"/>
      <c r="M3253" s="78"/>
      <c r="N3253" s="78"/>
      <c r="O3253" s="78"/>
      <c r="P3253" s="78"/>
      <c r="Q3253" s="78"/>
      <c r="R3253" s="78"/>
      <c r="S3253" s="78"/>
      <c r="T3253" s="78"/>
      <c r="U3253" s="78"/>
      <c r="V3253" s="78"/>
      <c r="W3253" s="78"/>
      <c r="X3253" s="78"/>
      <c r="Y3253" s="78"/>
      <c r="Z3253" s="78"/>
      <c r="AA3253" s="78"/>
    </row>
    <row r="3254" spans="9:27" x14ac:dyDescent="0.25">
      <c r="I3254" s="78"/>
      <c r="J3254" s="78"/>
      <c r="K3254" s="78"/>
      <c r="L3254" s="78"/>
      <c r="M3254" s="78"/>
      <c r="N3254" s="78"/>
      <c r="O3254" s="78"/>
      <c r="P3254" s="78"/>
      <c r="Q3254" s="78"/>
      <c r="R3254" s="78"/>
      <c r="S3254" s="78"/>
      <c r="T3254" s="78"/>
      <c r="U3254" s="78"/>
      <c r="V3254" s="78"/>
      <c r="W3254" s="78"/>
      <c r="X3254" s="78"/>
      <c r="Y3254" s="78"/>
      <c r="Z3254" s="78"/>
      <c r="AA3254" s="78"/>
    </row>
    <row r="3255" spans="9:27" x14ac:dyDescent="0.25">
      <c r="I3255" s="78"/>
      <c r="J3255" s="172" t="s">
        <v>47</v>
      </c>
      <c r="K3255" s="173"/>
      <c r="L3255" s="174"/>
      <c r="M3255" s="78"/>
      <c r="N3255" s="78"/>
      <c r="O3255" s="172" t="s">
        <v>72</v>
      </c>
      <c r="P3255" s="173"/>
      <c r="Q3255" s="174"/>
      <c r="R3255" s="78"/>
      <c r="S3255" s="78"/>
      <c r="T3255" s="172" t="s">
        <v>90</v>
      </c>
      <c r="U3255" s="173"/>
      <c r="V3255" s="174"/>
      <c r="W3255" s="88"/>
      <c r="X3255" s="78"/>
      <c r="Y3255" s="172" t="s">
        <v>92</v>
      </c>
      <c r="Z3255" s="173"/>
      <c r="AA3255" s="174"/>
    </row>
    <row r="3256" spans="9:27" x14ac:dyDescent="0.25">
      <c r="I3256" s="78"/>
      <c r="J3256" s="89" t="s">
        <v>48</v>
      </c>
      <c r="K3256" s="89" t="s">
        <v>49</v>
      </c>
      <c r="L3256" s="89" t="s">
        <v>50</v>
      </c>
      <c r="M3256" s="78"/>
      <c r="N3256" s="78"/>
      <c r="O3256" s="79"/>
      <c r="P3256" s="79"/>
      <c r="Q3256" s="79"/>
      <c r="R3256" s="78"/>
      <c r="S3256" s="78"/>
      <c r="T3256" s="136" t="s">
        <v>75</v>
      </c>
      <c r="U3256" s="136" t="s">
        <v>76</v>
      </c>
      <c r="V3256" s="136" t="s">
        <v>77</v>
      </c>
      <c r="W3256" s="136" t="s">
        <v>91</v>
      </c>
      <c r="X3256" s="78"/>
      <c r="Y3256" s="136" t="s">
        <v>93</v>
      </c>
      <c r="Z3256" s="136" t="s">
        <v>94</v>
      </c>
      <c r="AA3256" s="136" t="s">
        <v>95</v>
      </c>
    </row>
    <row r="3257" spans="9:27" x14ac:dyDescent="0.25">
      <c r="I3257" s="78"/>
      <c r="J3257" s="79">
        <f>(J3185)</f>
        <v>8000</v>
      </c>
      <c r="K3257" s="79">
        <f t="shared" ref="K3257:L3257" si="2837">(K3185)</f>
        <v>5000</v>
      </c>
      <c r="L3257" s="79">
        <f t="shared" si="2837"/>
        <v>1</v>
      </c>
      <c r="M3257" s="78"/>
      <c r="N3257" s="78"/>
      <c r="O3257" s="116">
        <f>(O3235)</f>
        <v>3344.8841495685497</v>
      </c>
      <c r="P3257" s="116">
        <f t="shared" ref="P3257:Q3257" si="2838">(P3235)</f>
        <v>10.204680809226685</v>
      </c>
      <c r="Q3257" s="116">
        <f t="shared" si="2838"/>
        <v>0.15369570242285568</v>
      </c>
      <c r="R3257" s="78"/>
      <c r="S3257" s="78"/>
      <c r="T3257" s="117">
        <f>((J3257-O3257)^2 + (K3257-P3257)^2 + (L3257-Q3257)^2) ^ (-1/(2-1))</f>
        <v>2.1473899014128485E-8</v>
      </c>
      <c r="U3257" s="117">
        <f>((J3257-O3258)^2 + (K3257-P3258)^2 + (L3257-Q3258)^2) ^ (-1/(2-1))</f>
        <v>1.8793471273549452E-7</v>
      </c>
      <c r="V3257" s="117">
        <f>((J3257-O3259)^2 + (K3257-P3259)^2 + (L3257-Q3259)^2) ^ (-1/(2-1))</f>
        <v>1.3659874077523495E-8</v>
      </c>
      <c r="W3257" s="117">
        <f>SUM(T3257:V3257)</f>
        <v>2.230684858271465E-7</v>
      </c>
      <c r="X3257" s="78"/>
      <c r="Y3257" s="122">
        <f>(T3257/W3257)</f>
        <v>9.6265946910889022E-2</v>
      </c>
      <c r="Z3257" s="122">
        <f>(U3257/W3257)</f>
        <v>0.84249781872426044</v>
      </c>
      <c r="AA3257" s="123">
        <f>(V3257/W3257)</f>
        <v>6.1236234364850588E-2</v>
      </c>
    </row>
    <row r="3258" spans="9:27" x14ac:dyDescent="0.25">
      <c r="I3258" s="78"/>
      <c r="J3258" s="79">
        <f t="shared" ref="J3258:L3258" si="2839">(J3186)</f>
        <v>4000</v>
      </c>
      <c r="K3258" s="79">
        <f t="shared" si="2839"/>
        <v>3000</v>
      </c>
      <c r="L3258" s="79">
        <f t="shared" si="2839"/>
        <v>1</v>
      </c>
      <c r="M3258" s="78"/>
      <c r="N3258" s="78"/>
      <c r="O3258" s="116">
        <f t="shared" ref="O3258:Q3258" si="2840">(O3236)</f>
        <v>7713.7437986781169</v>
      </c>
      <c r="P3258" s="116">
        <f t="shared" si="2840"/>
        <v>2711.1019768901906</v>
      </c>
      <c r="Q3258" s="116">
        <f t="shared" si="2840"/>
        <v>1.0027295716338287</v>
      </c>
      <c r="R3258" s="78"/>
      <c r="S3258" s="78"/>
      <c r="T3258" s="117">
        <f>((J3258-O3257)^2 + (K3258-P3257)^2 + (L3258-Q3257)^2) ^ (-1/(2-1))</f>
        <v>1.0674576050013154E-7</v>
      </c>
      <c r="U3258" s="117">
        <f>((J3258-O3258)^2 + (K3258-P3258)^2 + (L3258-Q3258)^2) ^ (-1/(2-1))</f>
        <v>7.2070227749575427E-8</v>
      </c>
      <c r="V3258" s="117">
        <f>((J3258-O3259)^2 + (K3258-P3259)^2 + (L3258-Q3259)^2) ^ (-1/(2-1))</f>
        <v>5.859402339527159E-8</v>
      </c>
      <c r="W3258" s="117">
        <f t="shared" ref="W3258:W3266" si="2841">SUM(T3258:V3258)</f>
        <v>2.3741001164497855E-7</v>
      </c>
      <c r="X3258" s="78"/>
      <c r="Y3258" s="122">
        <f t="shared" ref="Y3258:Y3266" si="2842">(T3258/W3258)</f>
        <v>0.44962619630278478</v>
      </c>
      <c r="Z3258" s="122">
        <f t="shared" ref="Z3258:Z3266" si="2843">(U3258/W3258)</f>
        <v>0.30356861216682302</v>
      </c>
      <c r="AA3258" s="123">
        <f t="shared" ref="AA3258:AA3266" si="2844">(V3258/W3258)</f>
        <v>0.24680519153039226</v>
      </c>
    </row>
    <row r="3259" spans="9:27" x14ac:dyDescent="0.25">
      <c r="I3259" s="78"/>
      <c r="J3259" s="79">
        <f t="shared" ref="J3259:L3259" si="2845">(J3187)</f>
        <v>5000</v>
      </c>
      <c r="K3259" s="79">
        <f t="shared" si="2845"/>
        <v>2000</v>
      </c>
      <c r="L3259" s="79">
        <f t="shared" si="2845"/>
        <v>1</v>
      </c>
      <c r="M3259" s="78"/>
      <c r="N3259" s="78"/>
      <c r="O3259" s="116">
        <f t="shared" ref="O3259:Q3259" si="2846">(O3237)</f>
        <v>1.2748843208832215</v>
      </c>
      <c r="P3259" s="116">
        <f t="shared" si="2846"/>
        <v>1962.3177363943933</v>
      </c>
      <c r="Q3259" s="116">
        <f t="shared" si="2846"/>
        <v>1.0626823352364874</v>
      </c>
      <c r="R3259" s="78"/>
      <c r="S3259" s="78"/>
      <c r="T3259" s="117">
        <f>((J3259-O3257)^2 + (K3259-P3257)^2 + (L3259-Q3257)^2) ^ (-1/(2-1))</f>
        <v>1.4928281683073457E-7</v>
      </c>
      <c r="U3259" s="117">
        <f>((J3259-O3258)^2 + (K3259-P3258)^2 + (L3259-Q3258)^2) ^ (-1/(2-1))</f>
        <v>1.270636498475016E-7</v>
      </c>
      <c r="V3259" s="117">
        <f>((J3259-O3259)^2 + (K3259-P3259)^2 + (L3259-Q3259)^2) ^ (-1/(2-1))</f>
        <v>4.0018131832894962E-8</v>
      </c>
      <c r="W3259" s="117">
        <f t="shared" si="2841"/>
        <v>3.1636459851113114E-7</v>
      </c>
      <c r="X3259" s="78"/>
      <c r="Y3259" s="122">
        <f t="shared" si="2842"/>
        <v>0.47186953765777345</v>
      </c>
      <c r="Z3259" s="122">
        <f t="shared" si="2843"/>
        <v>0.40163675216976252</v>
      </c>
      <c r="AA3259" s="123">
        <f t="shared" si="2844"/>
        <v>0.12649371017246402</v>
      </c>
    </row>
    <row r="3260" spans="9:27" x14ac:dyDescent="0.25">
      <c r="I3260" s="78"/>
      <c r="J3260" s="79">
        <f t="shared" ref="J3260:L3260" si="2847">(J3188)</f>
        <v>2000</v>
      </c>
      <c r="K3260" s="79">
        <f t="shared" si="2847"/>
        <v>1000</v>
      </c>
      <c r="L3260" s="79">
        <f t="shared" si="2847"/>
        <v>1</v>
      </c>
      <c r="M3260" s="78"/>
      <c r="N3260" s="78"/>
      <c r="O3260" s="81"/>
      <c r="P3260" s="81"/>
      <c r="Q3260" s="81"/>
      <c r="R3260" s="78"/>
      <c r="S3260" s="78"/>
      <c r="T3260" s="117">
        <f>((J3260-O3257)^2 + (K3260-P3257)^2 + (L3260-Q3257)^2) ^ (-1/(2-1))</f>
        <v>3.5862746394012011E-7</v>
      </c>
      <c r="U3260" s="117">
        <f>((J3260-O3258)^2 + (K3260-P3258)^2 + (L3260-Q3258)^2) ^ (-1/(2-1))</f>
        <v>2.8109834432452246E-8</v>
      </c>
      <c r="V3260" s="117">
        <f>((J3260-O3259)^2 + (K3260-P3259)^2 + (L3260-Q3259)^2) ^ (-1/(2-1))</f>
        <v>2.0321248382901143E-7</v>
      </c>
      <c r="W3260" s="117">
        <f t="shared" si="2841"/>
        <v>5.899497822015838E-7</v>
      </c>
      <c r="X3260" s="78"/>
      <c r="Y3260" s="122">
        <f t="shared" si="2842"/>
        <v>0.60789490014181979</v>
      </c>
      <c r="Z3260" s="122">
        <f t="shared" si="2843"/>
        <v>4.7647842715614758E-2</v>
      </c>
      <c r="AA3260" s="123">
        <f t="shared" si="2844"/>
        <v>0.34445725714256548</v>
      </c>
    </row>
    <row r="3261" spans="9:27" x14ac:dyDescent="0.25">
      <c r="I3261" s="78"/>
      <c r="J3261" s="79">
        <f t="shared" ref="J3261:L3261" si="2848">(J3189)</f>
        <v>500</v>
      </c>
      <c r="K3261" s="79">
        <f t="shared" si="2848"/>
        <v>2000</v>
      </c>
      <c r="L3261" s="79">
        <f t="shared" si="2848"/>
        <v>1</v>
      </c>
      <c r="M3261" s="78"/>
      <c r="N3261" s="78"/>
      <c r="O3261" s="78"/>
      <c r="P3261" s="78"/>
      <c r="Q3261" s="78"/>
      <c r="R3261" s="78"/>
      <c r="S3261" s="78"/>
      <c r="T3261" s="117">
        <f>((J3261-O3257)^2 + (K3261-P3257)^2 + (L3261-Q3257)^2) ^ (-1/(2-1))</f>
        <v>8.2969292061363388E-8</v>
      </c>
      <c r="U3261" s="117">
        <f>((J3261-O3258)^2 + (K3261-P3258)^2 + (L3261-Q3258)^2) ^ (-1/(2-1))</f>
        <v>1.9031753592548365E-8</v>
      </c>
      <c r="V3261" s="117">
        <f>((J3261-O3259)^2 + (K3261-P3259)^2 + (L3261-Q3259)^2) ^ (-1/(2-1))</f>
        <v>3.9976542096316969E-6</v>
      </c>
      <c r="W3261" s="117">
        <f t="shared" si="2841"/>
        <v>4.0996552552856084E-6</v>
      </c>
      <c r="X3261" s="78"/>
      <c r="Y3261" s="122">
        <f t="shared" si="2842"/>
        <v>2.0238114401056686E-2</v>
      </c>
      <c r="Z3261" s="122">
        <f t="shared" si="2843"/>
        <v>4.6422814620841798E-3</v>
      </c>
      <c r="AA3261" s="123">
        <f t="shared" si="2844"/>
        <v>0.97511960413685916</v>
      </c>
    </row>
    <row r="3262" spans="9:27" x14ac:dyDescent="0.25">
      <c r="I3262" s="78"/>
      <c r="J3262" s="79">
        <f t="shared" ref="J3262:L3262" si="2849">(J3190)</f>
        <v>8000</v>
      </c>
      <c r="K3262" s="79">
        <f t="shared" si="2849"/>
        <v>2000</v>
      </c>
      <c r="L3262" s="79">
        <f t="shared" si="2849"/>
        <v>1</v>
      </c>
      <c r="M3262" s="78"/>
      <c r="N3262" s="78"/>
      <c r="O3262" s="78"/>
      <c r="P3262" s="78"/>
      <c r="Q3262" s="78"/>
      <c r="R3262" s="78"/>
      <c r="S3262" s="78"/>
      <c r="T3262" s="117">
        <f>((J3262-O3257)^2 + (K3262-P3257)^2 + (L3262-Q3257)^2) ^ (-1/(2-1))</f>
        <v>3.9017706287074472E-8</v>
      </c>
      <c r="U3262" s="117">
        <f>((J3262-O3258)^2 + (K3262-P3258)^2 + (L3262-Q3258)^2) ^ (-1/(2-1))</f>
        <v>1.7018129781627513E-6</v>
      </c>
      <c r="V3262" s="117">
        <f>((J3262-O3259)^2 + (K3262-P3259)^2 + (L3262-Q3259)^2) ^ (-1/(2-1))</f>
        <v>1.5629634325017971E-8</v>
      </c>
      <c r="W3262" s="117">
        <f t="shared" si="2841"/>
        <v>1.7564603187748438E-6</v>
      </c>
      <c r="X3262" s="78"/>
      <c r="Y3262" s="122">
        <f t="shared" si="2842"/>
        <v>2.2213827360637376E-2</v>
      </c>
      <c r="Z3262" s="122">
        <f t="shared" si="2843"/>
        <v>0.96888780234431382</v>
      </c>
      <c r="AA3262" s="123">
        <f t="shared" si="2844"/>
        <v>8.8983702950487745E-3</v>
      </c>
    </row>
    <row r="3263" spans="9:27" x14ac:dyDescent="0.25">
      <c r="I3263" s="78"/>
      <c r="J3263" s="79">
        <f t="shared" ref="J3263:L3263" si="2850">(J3191)</f>
        <v>3000</v>
      </c>
      <c r="K3263" s="79">
        <f t="shared" si="2850"/>
        <v>2000</v>
      </c>
      <c r="L3263" s="79">
        <f t="shared" si="2850"/>
        <v>2</v>
      </c>
      <c r="M3263" s="78"/>
      <c r="N3263" s="78"/>
      <c r="O3263" s="78"/>
      <c r="P3263" s="78"/>
      <c r="Q3263" s="78"/>
      <c r="R3263" s="78"/>
      <c r="S3263" s="78"/>
      <c r="T3263" s="117">
        <f>((J3263-O3257)^2 + (K3263-P3257)^2 + (L3263-Q3257)^2) ^ (-1/(2-1))</f>
        <v>2.4520418030828793E-7</v>
      </c>
      <c r="U3263" s="117">
        <f>((J3263-O3258)^2 + (K3263-P3258)^2 + (L3263-Q3258)^2) ^ (-1/(2-1))</f>
        <v>4.4004308237876313E-8</v>
      </c>
      <c r="V3263" s="117">
        <f>((J3263-O3259)^2 + (K3263-P3259)^2 + (L3263-Q3259)^2) ^ (-1/(2-1))</f>
        <v>1.1118803901489401E-7</v>
      </c>
      <c r="W3263" s="117">
        <f t="shared" si="2841"/>
        <v>4.0039652756105828E-7</v>
      </c>
      <c r="X3263" s="78"/>
      <c r="Y3263" s="122">
        <f t="shared" si="2842"/>
        <v>0.61240336374020032</v>
      </c>
      <c r="Z3263" s="122">
        <f t="shared" si="2843"/>
        <v>0.109901822840274</v>
      </c>
      <c r="AA3263" s="123">
        <f t="shared" si="2844"/>
        <v>0.27769481341952557</v>
      </c>
    </row>
    <row r="3264" spans="9:27" x14ac:dyDescent="0.25">
      <c r="I3264" s="78"/>
      <c r="J3264" s="79">
        <f t="shared" ref="J3264:L3264" si="2851">(J3192)</f>
        <v>7000</v>
      </c>
      <c r="K3264" s="79">
        <f t="shared" si="2851"/>
        <v>3000</v>
      </c>
      <c r="L3264" s="79">
        <f t="shared" si="2851"/>
        <v>1</v>
      </c>
      <c r="M3264" s="78"/>
      <c r="N3264" s="78"/>
      <c r="O3264" s="78"/>
      <c r="P3264" s="78"/>
      <c r="Q3264" s="78"/>
      <c r="R3264" s="78"/>
      <c r="S3264" s="78"/>
      <c r="T3264" s="117">
        <f>((J3264-O3257)^2 + (K3264-P3257)^2 + (L3264-Q3257)^2) ^ (-1/(2-1))</f>
        <v>4.4845565813231165E-8</v>
      </c>
      <c r="U3264" s="117">
        <f>((J3264-O3258)^2 + (K3264-P3258)^2 + (L3264-Q3258)^2) ^ (-1/(2-1))</f>
        <v>1.6866470305795192E-6</v>
      </c>
      <c r="V3264" s="117">
        <f>((J3264-O3259)^2 + (K3264-P3259)^2 + (L3264-Q3259)^2) ^ (-1/(2-1))</f>
        <v>1.997645266494167E-8</v>
      </c>
      <c r="W3264" s="117">
        <f t="shared" si="2841"/>
        <v>1.7514690490576922E-6</v>
      </c>
      <c r="X3264" s="78"/>
      <c r="Y3264" s="122">
        <f t="shared" si="2842"/>
        <v>2.5604543704245603E-2</v>
      </c>
      <c r="Z3264" s="122">
        <f t="shared" si="2843"/>
        <v>0.96298991494423047</v>
      </c>
      <c r="AA3264" s="123">
        <f t="shared" si="2844"/>
        <v>1.1405541351523853E-2</v>
      </c>
    </row>
    <row r="3265" spans="9:37" x14ac:dyDescent="0.25">
      <c r="I3265" s="78"/>
      <c r="J3265" s="79">
        <f t="shared" ref="J3265:L3265" si="2852">(J3193)</f>
        <v>7000</v>
      </c>
      <c r="K3265" s="79">
        <f t="shared" si="2852"/>
        <v>2000</v>
      </c>
      <c r="L3265" s="79">
        <f t="shared" si="2852"/>
        <v>1</v>
      </c>
      <c r="M3265" s="78"/>
      <c r="N3265" s="78"/>
      <c r="O3265" s="78"/>
      <c r="P3265" s="78"/>
      <c r="Q3265" s="78"/>
      <c r="R3265" s="78"/>
      <c r="S3265" s="78"/>
      <c r="T3265" s="117">
        <f>((J3265-O3257)^2 + (K3265-P3257)^2 + (L3265-Q3257)^2) ^ (-1/(2-1))</f>
        <v>5.7739527493461997E-8</v>
      </c>
      <c r="U3265" s="117">
        <f>((J3265-O3258)^2 + (K3265-P3258)^2 + (L3265-Q3258)^2) ^ (-1/(2-1))</f>
        <v>9.851282753056498E-7</v>
      </c>
      <c r="V3265" s="117">
        <f>((J3265-O3259)^2 + (K3265-P3259)^2 + (L3265-Q3259)^2) ^ (-1/(2-1))</f>
        <v>2.0415007208255825E-8</v>
      </c>
      <c r="W3265" s="117">
        <f t="shared" si="2841"/>
        <v>1.0632828100073677E-6</v>
      </c>
      <c r="X3265" s="78"/>
      <c r="Y3265" s="122">
        <f t="shared" si="2842"/>
        <v>5.4303076237131973E-2</v>
      </c>
      <c r="Z3265" s="122">
        <f t="shared" si="2843"/>
        <v>0.92649694515311842</v>
      </c>
      <c r="AA3265" s="123">
        <f t="shared" si="2844"/>
        <v>1.9199978609749525E-2</v>
      </c>
    </row>
    <row r="3266" spans="9:37" x14ac:dyDescent="0.25">
      <c r="I3266" s="78"/>
      <c r="J3266" s="79">
        <f t="shared" ref="J3266:L3266" si="2853">(J3194)</f>
        <v>10000</v>
      </c>
      <c r="K3266" s="79">
        <f t="shared" si="2853"/>
        <v>2000</v>
      </c>
      <c r="L3266" s="79">
        <f t="shared" si="2853"/>
        <v>1</v>
      </c>
      <c r="M3266" s="78"/>
      <c r="N3266" s="78"/>
      <c r="O3266" s="78"/>
      <c r="P3266" s="78"/>
      <c r="Q3266" s="78"/>
      <c r="R3266" s="78"/>
      <c r="S3266" s="78"/>
      <c r="T3266" s="117">
        <f>((J3266-O3257)^2 + (K3266-P3257)^2 + (L3266-Q3257)^2) ^ (-1/(2-1))</f>
        <v>2.0725451696111585E-8</v>
      </c>
      <c r="U3266" s="117">
        <f>((J3266-O3258)^2 + (K3266-P3258)^2 + (L3266-Q3258)^2) ^ (-1/(2-1))</f>
        <v>1.7443989931179071E-7</v>
      </c>
      <c r="V3266" s="117">
        <f>((J3266-O3259)^2 + (K3266-P3259)^2 + (L3266-Q3259)^2) ^ (-1/(2-1))</f>
        <v>1.0002408190215195E-8</v>
      </c>
      <c r="W3266" s="117">
        <f t="shared" si="2841"/>
        <v>2.0516775919811746E-7</v>
      </c>
      <c r="X3266" s="78"/>
      <c r="Y3266" s="122">
        <f t="shared" si="2842"/>
        <v>0.10101709828637517</v>
      </c>
      <c r="Z3266" s="122">
        <f t="shared" si="2843"/>
        <v>0.85023056250931306</v>
      </c>
      <c r="AA3266" s="123">
        <f t="shared" si="2844"/>
        <v>4.8752339204311851E-2</v>
      </c>
    </row>
    <row r="3267" spans="9:37" x14ac:dyDescent="0.25">
      <c r="I3267" s="78"/>
      <c r="J3267" s="78"/>
      <c r="K3267" s="78"/>
      <c r="L3267" s="78"/>
      <c r="M3267" s="78"/>
      <c r="N3267" s="78"/>
      <c r="O3267" s="78"/>
      <c r="P3267" s="78"/>
      <c r="Q3267" s="78"/>
      <c r="R3267" s="78"/>
      <c r="S3267" s="78"/>
      <c r="T3267" s="78"/>
      <c r="U3267" s="78"/>
      <c r="V3267" s="78"/>
      <c r="W3267" s="78"/>
      <c r="X3267" s="78"/>
      <c r="Y3267" s="78"/>
      <c r="Z3267" s="78"/>
      <c r="AA3267" s="78"/>
    </row>
    <row r="3268" spans="9:37" x14ac:dyDescent="0.25">
      <c r="I3268" s="78"/>
      <c r="J3268" s="78"/>
      <c r="K3268" s="78"/>
      <c r="L3268" s="78"/>
      <c r="M3268" s="78"/>
      <c r="N3268" s="175" t="s">
        <v>109</v>
      </c>
      <c r="O3268" s="176"/>
      <c r="P3268" s="176"/>
      <c r="Q3268" s="176"/>
      <c r="R3268" s="176"/>
      <c r="S3268" s="177"/>
      <c r="T3268" s="78"/>
      <c r="U3268" s="78"/>
      <c r="V3268" s="78"/>
      <c r="W3268" s="78"/>
      <c r="X3268" s="78"/>
      <c r="Y3268" s="78"/>
      <c r="Z3268" s="78"/>
      <c r="AA3268" s="78"/>
    </row>
    <row r="3269" spans="9:37" x14ac:dyDescent="0.25">
      <c r="I3269" s="78"/>
      <c r="J3269" s="78"/>
      <c r="K3269" s="78"/>
      <c r="L3269" s="78"/>
      <c r="M3269" s="78"/>
      <c r="N3269" s="178"/>
      <c r="O3269" s="179"/>
      <c r="P3269" s="179"/>
      <c r="Q3269" s="179"/>
      <c r="R3269" s="179"/>
      <c r="S3269" s="180"/>
      <c r="T3269" s="78"/>
      <c r="U3269" s="78"/>
      <c r="V3269" s="78"/>
      <c r="W3269" s="78"/>
      <c r="X3269" s="78"/>
      <c r="Y3269" s="78"/>
      <c r="Z3269" s="78"/>
      <c r="AA3269" s="78"/>
    </row>
    <row r="3273" spans="9:37" x14ac:dyDescent="0.25">
      <c r="I3273" s="118" t="s">
        <v>252</v>
      </c>
      <c r="J3273" s="90"/>
      <c r="K3273" s="90"/>
      <c r="L3273" s="90"/>
      <c r="M3273" s="90"/>
      <c r="N3273" s="90"/>
      <c r="O3273" s="90"/>
      <c r="P3273" s="90"/>
      <c r="Q3273" s="90"/>
      <c r="R3273" s="90"/>
      <c r="S3273" s="90"/>
      <c r="T3273" s="90"/>
      <c r="U3273" s="90"/>
      <c r="V3273" s="90"/>
      <c r="W3273" s="90"/>
      <c r="X3273" s="90"/>
      <c r="Y3273" s="90"/>
      <c r="Z3273" s="90"/>
      <c r="AA3273" s="90"/>
      <c r="AB3273" s="90"/>
      <c r="AC3273" s="90"/>
      <c r="AD3273" s="90"/>
      <c r="AE3273" s="90"/>
      <c r="AF3273" s="90"/>
      <c r="AG3273" s="90"/>
      <c r="AH3273" s="90"/>
      <c r="AI3273" s="90"/>
      <c r="AJ3273" s="90"/>
      <c r="AK3273" s="90"/>
    </row>
    <row r="3274" spans="9:37" x14ac:dyDescent="0.25">
      <c r="I3274" s="118" t="s">
        <v>335</v>
      </c>
      <c r="J3274" s="90"/>
      <c r="K3274" s="90"/>
      <c r="L3274" s="90"/>
      <c r="M3274" s="90"/>
      <c r="N3274" s="90"/>
      <c r="O3274" s="90"/>
      <c r="P3274" s="90"/>
      <c r="Q3274" s="90"/>
      <c r="R3274" s="90"/>
      <c r="S3274" s="90"/>
      <c r="T3274" s="90"/>
      <c r="U3274" s="90"/>
      <c r="V3274" s="90"/>
      <c r="W3274" s="90"/>
      <c r="X3274" s="90"/>
      <c r="Y3274" s="90"/>
      <c r="Z3274" s="90"/>
      <c r="AA3274" s="90"/>
      <c r="AB3274" s="90"/>
      <c r="AC3274" s="90"/>
      <c r="AD3274" s="90"/>
      <c r="AE3274" s="90"/>
      <c r="AF3274" s="90"/>
      <c r="AG3274" s="90"/>
      <c r="AH3274" s="90"/>
      <c r="AI3274" s="90"/>
      <c r="AJ3274" s="90"/>
      <c r="AK3274" s="90"/>
    </row>
    <row r="3275" spans="9:37" x14ac:dyDescent="0.25">
      <c r="I3275" s="90"/>
      <c r="J3275" s="181" t="s">
        <v>92</v>
      </c>
      <c r="K3275" s="182"/>
      <c r="L3275" s="183"/>
      <c r="M3275" s="90"/>
      <c r="N3275" s="91"/>
      <c r="O3275" s="163" t="s">
        <v>97</v>
      </c>
      <c r="P3275" s="164"/>
      <c r="Q3275" s="165"/>
      <c r="R3275" s="90"/>
      <c r="S3275" s="90"/>
      <c r="T3275" s="163" t="s">
        <v>47</v>
      </c>
      <c r="U3275" s="164"/>
      <c r="V3275" s="165"/>
      <c r="W3275" s="90"/>
      <c r="X3275" s="91"/>
      <c r="Y3275" s="163" t="s">
        <v>98</v>
      </c>
      <c r="Z3275" s="164"/>
      <c r="AA3275" s="165"/>
      <c r="AB3275" s="90"/>
      <c r="AC3275" s="91"/>
      <c r="AD3275" s="163" t="s">
        <v>98</v>
      </c>
      <c r="AE3275" s="164"/>
      <c r="AF3275" s="165"/>
      <c r="AG3275" s="90"/>
      <c r="AH3275" s="135"/>
      <c r="AI3275" s="163" t="s">
        <v>98</v>
      </c>
      <c r="AJ3275" s="164"/>
      <c r="AK3275" s="165"/>
    </row>
    <row r="3276" spans="9:37" x14ac:dyDescent="0.25">
      <c r="I3276" s="90"/>
      <c r="J3276" s="135" t="s">
        <v>257</v>
      </c>
      <c r="K3276" s="135" t="s">
        <v>258</v>
      </c>
      <c r="L3276" s="135" t="s">
        <v>259</v>
      </c>
      <c r="M3276" s="90"/>
      <c r="N3276" s="91"/>
      <c r="O3276" s="133" t="s">
        <v>38</v>
      </c>
      <c r="P3276" s="133" t="s">
        <v>39</v>
      </c>
      <c r="Q3276" s="133" t="s">
        <v>41</v>
      </c>
      <c r="R3276" s="90"/>
      <c r="S3276" s="90"/>
      <c r="T3276" s="106" t="s">
        <v>48</v>
      </c>
      <c r="U3276" s="106" t="s">
        <v>49</v>
      </c>
      <c r="V3276" s="106" t="s">
        <v>50</v>
      </c>
      <c r="W3276" s="90"/>
      <c r="X3276" s="133" t="s">
        <v>38</v>
      </c>
      <c r="Y3276" s="133" t="s">
        <v>99</v>
      </c>
      <c r="Z3276" s="133" t="s">
        <v>102</v>
      </c>
      <c r="AA3276" s="133" t="s">
        <v>103</v>
      </c>
      <c r="AB3276" s="90"/>
      <c r="AC3276" s="106" t="s">
        <v>39</v>
      </c>
      <c r="AD3276" s="106" t="s">
        <v>104</v>
      </c>
      <c r="AE3276" s="106" t="s">
        <v>100</v>
      </c>
      <c r="AF3276" s="106" t="s">
        <v>105</v>
      </c>
      <c r="AG3276" s="90"/>
      <c r="AH3276" s="106" t="s">
        <v>41</v>
      </c>
      <c r="AI3276" s="106" t="s">
        <v>106</v>
      </c>
      <c r="AJ3276" s="106" t="s">
        <v>107</v>
      </c>
      <c r="AK3276" s="106" t="s">
        <v>101</v>
      </c>
    </row>
    <row r="3277" spans="9:37" x14ac:dyDescent="0.25">
      <c r="I3277" s="90"/>
      <c r="J3277" s="94">
        <f>(Y3257)</f>
        <v>9.6265946910889022E-2</v>
      </c>
      <c r="K3277" s="94">
        <f t="shared" ref="K3277:K3286" si="2854">(Z3257)</f>
        <v>0.84249781872426044</v>
      </c>
      <c r="L3277" s="94">
        <f>(AA3257)</f>
        <v>6.1236234364850588E-2</v>
      </c>
      <c r="M3277" s="98"/>
      <c r="N3277" s="91"/>
      <c r="O3277" s="95">
        <f>(J3277^2)</f>
        <v>9.2671325346501028E-3</v>
      </c>
      <c r="P3277" s="95">
        <f t="shared" ref="P3277:P3286" si="2855">(K3277^2)</f>
        <v>0.70980257455513684</v>
      </c>
      <c r="Q3277" s="95">
        <f t="shared" ref="Q3277:Q3286" si="2856">(L3277^2)</f>
        <v>3.749876399186908E-3</v>
      </c>
      <c r="R3277" s="90"/>
      <c r="S3277" s="90"/>
      <c r="T3277" s="93">
        <f>(J3257)</f>
        <v>8000</v>
      </c>
      <c r="U3277" s="93">
        <f t="shared" ref="U3277:U3286" si="2857">(K3257)</f>
        <v>5000</v>
      </c>
      <c r="V3277" s="93">
        <f t="shared" ref="V3277:V3286" si="2858">(L3257)</f>
        <v>1</v>
      </c>
      <c r="W3277" s="90"/>
      <c r="X3277" s="95">
        <f>(O3277)</f>
        <v>9.2671325346501028E-3</v>
      </c>
      <c r="Y3277" s="96">
        <f>(X3277*T3277)</f>
        <v>74.137060277200817</v>
      </c>
      <c r="Z3277" s="96">
        <f>(X3277*U3277)</f>
        <v>46.335662673250511</v>
      </c>
      <c r="AA3277" s="96">
        <f>(X3277*V3277)</f>
        <v>9.2671325346501028E-3</v>
      </c>
      <c r="AB3277" s="90"/>
      <c r="AC3277" s="94">
        <f>(P3277)</f>
        <v>0.70980257455513684</v>
      </c>
      <c r="AD3277" s="97">
        <f>(AC3277*T3277)</f>
        <v>5678.4205964410949</v>
      </c>
      <c r="AE3277" s="97">
        <f>(AC3277*U3277)</f>
        <v>3549.0128727756842</v>
      </c>
      <c r="AF3277" s="97">
        <f>(AC3277*V3277)</f>
        <v>0.70980257455513684</v>
      </c>
      <c r="AG3277" s="90"/>
      <c r="AH3277" s="95">
        <f>(Q3277)</f>
        <v>3.749876399186908E-3</v>
      </c>
      <c r="AI3277" s="95">
        <f>(AH3277*T3277)</f>
        <v>29.999011193495264</v>
      </c>
      <c r="AJ3277" s="95">
        <f>(AH3277*U3277)</f>
        <v>18.749381995934542</v>
      </c>
      <c r="AK3277" s="95">
        <f>(V3277*AH3277)</f>
        <v>3.749876399186908E-3</v>
      </c>
    </row>
    <row r="3278" spans="9:37" x14ac:dyDescent="0.25">
      <c r="I3278" s="90"/>
      <c r="J3278" s="94">
        <f t="shared" ref="J3278:J3286" si="2859">(Y3258)</f>
        <v>0.44962619630278478</v>
      </c>
      <c r="K3278" s="94">
        <f t="shared" si="2854"/>
        <v>0.30356861216682302</v>
      </c>
      <c r="L3278" s="94">
        <f t="shared" ref="L3278:L3286" si="2860">(AA3258)</f>
        <v>0.24680519153039226</v>
      </c>
      <c r="M3278" s="98"/>
      <c r="N3278" s="91"/>
      <c r="O3278" s="95">
        <f t="shared" ref="O3278:O3286" si="2861">(J3278^2)</f>
        <v>0.20216371640171035</v>
      </c>
      <c r="P3278" s="95">
        <f t="shared" si="2855"/>
        <v>9.2153902292891013E-2</v>
      </c>
      <c r="Q3278" s="95">
        <f t="shared" si="2856"/>
        <v>6.0912802566353612E-2</v>
      </c>
      <c r="R3278" s="90"/>
      <c r="S3278" s="90"/>
      <c r="T3278" s="93">
        <f t="shared" ref="T3278:T3286" si="2862">(J3258)</f>
        <v>4000</v>
      </c>
      <c r="U3278" s="93">
        <f t="shared" si="2857"/>
        <v>3000</v>
      </c>
      <c r="V3278" s="93">
        <f t="shared" si="2858"/>
        <v>1</v>
      </c>
      <c r="W3278" s="90"/>
      <c r="X3278" s="95">
        <f t="shared" ref="X3278:X3286" si="2863">(O3278)</f>
        <v>0.20216371640171035</v>
      </c>
      <c r="Y3278" s="96">
        <f t="shared" ref="Y3278:Y3286" si="2864">(X3278*T3278)</f>
        <v>808.65486560684144</v>
      </c>
      <c r="Z3278" s="96">
        <f t="shared" ref="Z3278:Z3286" si="2865">(X3278*U3278)</f>
        <v>606.49114920513102</v>
      </c>
      <c r="AA3278" s="96">
        <f t="shared" ref="AA3278:AA3286" si="2866">(X3278*V3278)</f>
        <v>0.20216371640171035</v>
      </c>
      <c r="AB3278" s="90"/>
      <c r="AC3278" s="94">
        <f t="shared" ref="AC3278:AC3286" si="2867">(P3278)</f>
        <v>9.2153902292891013E-2</v>
      </c>
      <c r="AD3278" s="97">
        <f t="shared" ref="AD3278:AD3286" si="2868">(AC3278*T3278)</f>
        <v>368.61560917156407</v>
      </c>
      <c r="AE3278" s="97">
        <f t="shared" ref="AE3278:AE3286" si="2869">(AC3278*U3278)</f>
        <v>276.46170687867306</v>
      </c>
      <c r="AF3278" s="97">
        <f t="shared" ref="AF3278:AF3286" si="2870">(AC3278*V3278)</f>
        <v>9.2153902292891013E-2</v>
      </c>
      <c r="AG3278" s="90"/>
      <c r="AH3278" s="95">
        <f t="shared" ref="AH3278:AH3286" si="2871">(Q3278)</f>
        <v>6.0912802566353612E-2</v>
      </c>
      <c r="AI3278" s="95">
        <f t="shared" ref="AI3278:AI3286" si="2872">(AH3278*T3278)</f>
        <v>243.65121026541445</v>
      </c>
      <c r="AJ3278" s="95">
        <f t="shared" ref="AJ3278:AJ3285" si="2873">(AH3278*U3278)</f>
        <v>182.73840769906084</v>
      </c>
      <c r="AK3278" s="95">
        <f t="shared" ref="AK3278:AK3286" si="2874">(V3278*AH3278)</f>
        <v>6.0912802566353612E-2</v>
      </c>
    </row>
    <row r="3279" spans="9:37" x14ac:dyDescent="0.25">
      <c r="I3279" s="90"/>
      <c r="J3279" s="94">
        <f t="shared" si="2859"/>
        <v>0.47186953765777345</v>
      </c>
      <c r="K3279" s="94">
        <f t="shared" si="2854"/>
        <v>0.40163675216976252</v>
      </c>
      <c r="L3279" s="94">
        <f t="shared" si="2860"/>
        <v>0.12649371017246402</v>
      </c>
      <c r="M3279" s="98"/>
      <c r="N3279" s="91"/>
      <c r="O3279" s="95">
        <f t="shared" si="2861"/>
        <v>0.22266086056936088</v>
      </c>
      <c r="P3279" s="95">
        <f t="shared" si="2855"/>
        <v>0.16131208069347525</v>
      </c>
      <c r="Q3279" s="95">
        <f t="shared" si="2856"/>
        <v>1.600065871319533E-2</v>
      </c>
      <c r="R3279" s="90"/>
      <c r="S3279" s="90"/>
      <c r="T3279" s="93">
        <f t="shared" si="2862"/>
        <v>5000</v>
      </c>
      <c r="U3279" s="93">
        <f t="shared" si="2857"/>
        <v>2000</v>
      </c>
      <c r="V3279" s="93">
        <f t="shared" si="2858"/>
        <v>1</v>
      </c>
      <c r="W3279" s="90"/>
      <c r="X3279" s="95">
        <f t="shared" si="2863"/>
        <v>0.22266086056936088</v>
      </c>
      <c r="Y3279" s="96">
        <f t="shared" si="2864"/>
        <v>1113.3043028468044</v>
      </c>
      <c r="Z3279" s="96">
        <f t="shared" si="2865"/>
        <v>445.32172113872178</v>
      </c>
      <c r="AA3279" s="96">
        <f t="shared" si="2866"/>
        <v>0.22266086056936088</v>
      </c>
      <c r="AB3279" s="90"/>
      <c r="AC3279" s="94">
        <f t="shared" si="2867"/>
        <v>0.16131208069347525</v>
      </c>
      <c r="AD3279" s="97">
        <f t="shared" si="2868"/>
        <v>806.5604034673762</v>
      </c>
      <c r="AE3279" s="97">
        <f t="shared" si="2869"/>
        <v>322.6241613869505</v>
      </c>
      <c r="AF3279" s="97">
        <f t="shared" si="2870"/>
        <v>0.16131208069347525</v>
      </c>
      <c r="AG3279" s="90"/>
      <c r="AH3279" s="95">
        <f t="shared" si="2871"/>
        <v>1.600065871319533E-2</v>
      </c>
      <c r="AI3279" s="95">
        <f t="shared" si="2872"/>
        <v>80.003293565976648</v>
      </c>
      <c r="AJ3279" s="95">
        <f t="shared" si="2873"/>
        <v>32.001317426390663</v>
      </c>
      <c r="AK3279" s="95">
        <f t="shared" si="2874"/>
        <v>1.600065871319533E-2</v>
      </c>
    </row>
    <row r="3280" spans="9:37" x14ac:dyDescent="0.25">
      <c r="I3280" s="90"/>
      <c r="J3280" s="94">
        <f t="shared" si="2859"/>
        <v>0.60789490014181979</v>
      </c>
      <c r="K3280" s="94">
        <f t="shared" si="2854"/>
        <v>4.7647842715614758E-2</v>
      </c>
      <c r="L3280" s="94">
        <f t="shared" si="2860"/>
        <v>0.34445725714256548</v>
      </c>
      <c r="M3280" s="98"/>
      <c r="N3280" s="91"/>
      <c r="O3280" s="95">
        <f t="shared" si="2861"/>
        <v>0.36953620961843303</v>
      </c>
      <c r="P3280" s="95">
        <f t="shared" si="2855"/>
        <v>2.2703169154519622E-3</v>
      </c>
      <c r="Q3280" s="95">
        <f t="shared" si="2856"/>
        <v>0.11865080199817947</v>
      </c>
      <c r="R3280" s="90"/>
      <c r="S3280" s="90"/>
      <c r="T3280" s="93">
        <f t="shared" si="2862"/>
        <v>2000</v>
      </c>
      <c r="U3280" s="93">
        <f t="shared" si="2857"/>
        <v>1000</v>
      </c>
      <c r="V3280" s="93">
        <f t="shared" si="2858"/>
        <v>1</v>
      </c>
      <c r="W3280" s="90"/>
      <c r="X3280" s="95">
        <f t="shared" si="2863"/>
        <v>0.36953620961843303</v>
      </c>
      <c r="Y3280" s="96">
        <f t="shared" si="2864"/>
        <v>739.07241923686604</v>
      </c>
      <c r="Z3280" s="96">
        <f t="shared" si="2865"/>
        <v>369.53620961843302</v>
      </c>
      <c r="AA3280" s="96">
        <f t="shared" si="2866"/>
        <v>0.36953620961843303</v>
      </c>
      <c r="AB3280" s="90"/>
      <c r="AC3280" s="94">
        <f t="shared" si="2867"/>
        <v>2.2703169154519622E-3</v>
      </c>
      <c r="AD3280" s="97">
        <f t="shared" si="2868"/>
        <v>4.540633830903924</v>
      </c>
      <c r="AE3280" s="97">
        <f t="shared" si="2869"/>
        <v>2.270316915451962</v>
      </c>
      <c r="AF3280" s="97">
        <f t="shared" si="2870"/>
        <v>2.2703169154519622E-3</v>
      </c>
      <c r="AG3280" s="90"/>
      <c r="AH3280" s="95">
        <f t="shared" si="2871"/>
        <v>0.11865080199817947</v>
      </c>
      <c r="AI3280" s="95">
        <f t="shared" si="2872"/>
        <v>237.30160399635895</v>
      </c>
      <c r="AJ3280" s="95">
        <f t="shared" si="2873"/>
        <v>118.65080199817947</v>
      </c>
      <c r="AK3280" s="95">
        <f t="shared" si="2874"/>
        <v>0.11865080199817947</v>
      </c>
    </row>
    <row r="3281" spans="9:37" x14ac:dyDescent="0.25">
      <c r="I3281" s="90"/>
      <c r="J3281" s="94">
        <f t="shared" si="2859"/>
        <v>2.0238114401056686E-2</v>
      </c>
      <c r="K3281" s="94">
        <f t="shared" si="2854"/>
        <v>4.6422814620841798E-3</v>
      </c>
      <c r="L3281" s="94">
        <f t="shared" si="2860"/>
        <v>0.97511960413685916</v>
      </c>
      <c r="M3281" s="98"/>
      <c r="N3281" s="91"/>
      <c r="O3281" s="95">
        <f t="shared" si="2861"/>
        <v>4.0958127451025801E-4</v>
      </c>
      <c r="P3281" s="95">
        <f t="shared" si="2855"/>
        <v>2.1550777173210429E-5</v>
      </c>
      <c r="Q3281" s="95">
        <f t="shared" si="2856"/>
        <v>0.95085824237202488</v>
      </c>
      <c r="R3281" s="90"/>
      <c r="S3281" s="90"/>
      <c r="T3281" s="93">
        <f t="shared" si="2862"/>
        <v>500</v>
      </c>
      <c r="U3281" s="93">
        <f t="shared" si="2857"/>
        <v>2000</v>
      </c>
      <c r="V3281" s="93">
        <f t="shared" si="2858"/>
        <v>1</v>
      </c>
      <c r="W3281" s="90"/>
      <c r="X3281" s="95">
        <f t="shared" si="2863"/>
        <v>4.0958127451025801E-4</v>
      </c>
      <c r="Y3281" s="96">
        <f t="shared" si="2864"/>
        <v>0.204790637255129</v>
      </c>
      <c r="Z3281" s="96">
        <f t="shared" si="2865"/>
        <v>0.819162549020516</v>
      </c>
      <c r="AA3281" s="96">
        <f t="shared" si="2866"/>
        <v>4.0958127451025801E-4</v>
      </c>
      <c r="AB3281" s="90"/>
      <c r="AC3281" s="94">
        <f t="shared" si="2867"/>
        <v>2.1550777173210429E-5</v>
      </c>
      <c r="AD3281" s="97">
        <f t="shared" si="2868"/>
        <v>1.0775388586605214E-2</v>
      </c>
      <c r="AE3281" s="97">
        <f t="shared" si="2869"/>
        <v>4.3101554346420858E-2</v>
      </c>
      <c r="AF3281" s="97">
        <f t="shared" si="2870"/>
        <v>2.1550777173210429E-5</v>
      </c>
      <c r="AG3281" s="90"/>
      <c r="AH3281" s="95">
        <f t="shared" si="2871"/>
        <v>0.95085824237202488</v>
      </c>
      <c r="AI3281" s="95">
        <f t="shared" si="2872"/>
        <v>475.42912118601242</v>
      </c>
      <c r="AJ3281" s="95">
        <f t="shared" si="2873"/>
        <v>1901.7164847440497</v>
      </c>
      <c r="AK3281" s="95">
        <f t="shared" si="2874"/>
        <v>0.95085824237202488</v>
      </c>
    </row>
    <row r="3282" spans="9:37" x14ac:dyDescent="0.25">
      <c r="I3282" s="90"/>
      <c r="J3282" s="94">
        <f t="shared" si="2859"/>
        <v>2.2213827360637376E-2</v>
      </c>
      <c r="K3282" s="94">
        <f t="shared" si="2854"/>
        <v>0.96888780234431382</v>
      </c>
      <c r="L3282" s="94">
        <f t="shared" si="2860"/>
        <v>8.8983702950487745E-3</v>
      </c>
      <c r="M3282" s="98"/>
      <c r="N3282" s="91"/>
      <c r="O3282" s="95">
        <f t="shared" si="2861"/>
        <v>4.9345412600820164E-4</v>
      </c>
      <c r="P3282" s="95">
        <f t="shared" si="2855"/>
        <v>0.9387435735315941</v>
      </c>
      <c r="Q3282" s="95">
        <f t="shared" si="2856"/>
        <v>7.918099390780641E-5</v>
      </c>
      <c r="R3282" s="90"/>
      <c r="S3282" s="90"/>
      <c r="T3282" s="93">
        <f t="shared" si="2862"/>
        <v>8000</v>
      </c>
      <c r="U3282" s="93">
        <f t="shared" si="2857"/>
        <v>2000</v>
      </c>
      <c r="V3282" s="93">
        <f t="shared" si="2858"/>
        <v>1</v>
      </c>
      <c r="W3282" s="90"/>
      <c r="X3282" s="95">
        <f t="shared" si="2863"/>
        <v>4.9345412600820164E-4</v>
      </c>
      <c r="Y3282" s="96">
        <f t="shared" si="2864"/>
        <v>3.9476330080656132</v>
      </c>
      <c r="Z3282" s="96">
        <f t="shared" si="2865"/>
        <v>0.98690825201640331</v>
      </c>
      <c r="AA3282" s="96">
        <f t="shared" si="2866"/>
        <v>4.9345412600820164E-4</v>
      </c>
      <c r="AB3282" s="90"/>
      <c r="AC3282" s="94">
        <f t="shared" si="2867"/>
        <v>0.9387435735315941</v>
      </c>
      <c r="AD3282" s="97">
        <f t="shared" si="2868"/>
        <v>7509.9485882527524</v>
      </c>
      <c r="AE3282" s="97">
        <f t="shared" si="2869"/>
        <v>1877.4871470631881</v>
      </c>
      <c r="AF3282" s="97">
        <f t="shared" si="2870"/>
        <v>0.9387435735315941</v>
      </c>
      <c r="AG3282" s="90"/>
      <c r="AH3282" s="95">
        <f t="shared" si="2871"/>
        <v>7.918099390780641E-5</v>
      </c>
      <c r="AI3282" s="95">
        <f t="shared" si="2872"/>
        <v>0.63344795126245124</v>
      </c>
      <c r="AJ3282" s="95">
        <f t="shared" si="2873"/>
        <v>0.15836198781561281</v>
      </c>
      <c r="AK3282" s="95">
        <f t="shared" si="2874"/>
        <v>7.918099390780641E-5</v>
      </c>
    </row>
    <row r="3283" spans="9:37" x14ac:dyDescent="0.25">
      <c r="I3283" s="90"/>
      <c r="J3283" s="94">
        <f t="shared" si="2859"/>
        <v>0.61240336374020032</v>
      </c>
      <c r="K3283" s="94">
        <f t="shared" si="2854"/>
        <v>0.109901822840274</v>
      </c>
      <c r="L3283" s="94">
        <f t="shared" si="2860"/>
        <v>0.27769481341952557</v>
      </c>
      <c r="M3283" s="98"/>
      <c r="N3283" s="91"/>
      <c r="O3283" s="95">
        <f t="shared" si="2861"/>
        <v>0.37503787992031212</v>
      </c>
      <c r="P3283" s="95">
        <f t="shared" si="2855"/>
        <v>1.2078410663614971E-2</v>
      </c>
      <c r="Q3283" s="95">
        <f t="shared" si="2856"/>
        <v>7.7114409400105111E-2</v>
      </c>
      <c r="R3283" s="90"/>
      <c r="S3283" s="90"/>
      <c r="T3283" s="93">
        <f t="shared" si="2862"/>
        <v>3000</v>
      </c>
      <c r="U3283" s="93">
        <f t="shared" si="2857"/>
        <v>2000</v>
      </c>
      <c r="V3283" s="93">
        <f t="shared" si="2858"/>
        <v>2</v>
      </c>
      <c r="W3283" s="90"/>
      <c r="X3283" s="95">
        <f t="shared" si="2863"/>
        <v>0.37503787992031212</v>
      </c>
      <c r="Y3283" s="96">
        <f t="shared" si="2864"/>
        <v>1125.1136397609364</v>
      </c>
      <c r="Z3283" s="96">
        <f t="shared" si="2865"/>
        <v>750.0757598406243</v>
      </c>
      <c r="AA3283" s="96">
        <f t="shared" si="2866"/>
        <v>0.75007575984062425</v>
      </c>
      <c r="AB3283" s="90"/>
      <c r="AC3283" s="94">
        <f t="shared" si="2867"/>
        <v>1.2078410663614971E-2</v>
      </c>
      <c r="AD3283" s="97">
        <f t="shared" si="2868"/>
        <v>36.235231990844916</v>
      </c>
      <c r="AE3283" s="97">
        <f t="shared" si="2869"/>
        <v>24.156821327229942</v>
      </c>
      <c r="AF3283" s="97">
        <f t="shared" si="2870"/>
        <v>2.4156821327229943E-2</v>
      </c>
      <c r="AG3283" s="90"/>
      <c r="AH3283" s="95">
        <f t="shared" si="2871"/>
        <v>7.7114409400105111E-2</v>
      </c>
      <c r="AI3283" s="95">
        <f t="shared" si="2872"/>
        <v>231.34322820031534</v>
      </c>
      <c r="AJ3283" s="95">
        <f t="shared" si="2873"/>
        <v>154.22881880021023</v>
      </c>
      <c r="AK3283" s="95">
        <f t="shared" si="2874"/>
        <v>0.15422881880021022</v>
      </c>
    </row>
    <row r="3284" spans="9:37" x14ac:dyDescent="0.25">
      <c r="I3284" s="90"/>
      <c r="J3284" s="94">
        <f t="shared" si="2859"/>
        <v>2.5604543704245603E-2</v>
      </c>
      <c r="K3284" s="94">
        <f t="shared" si="2854"/>
        <v>0.96298991494423047</v>
      </c>
      <c r="L3284" s="94">
        <f t="shared" si="2860"/>
        <v>1.1405541351523853E-2</v>
      </c>
      <c r="M3284" s="98"/>
      <c r="N3284" s="91"/>
      <c r="O3284" s="95">
        <f t="shared" si="2861"/>
        <v>6.5559265830262311E-4</v>
      </c>
      <c r="P3284" s="95">
        <f t="shared" si="2855"/>
        <v>0.92734957628429626</v>
      </c>
      <c r="Q3284" s="95">
        <f t="shared" si="2856"/>
        <v>1.3008637352132058E-4</v>
      </c>
      <c r="R3284" s="90"/>
      <c r="S3284" s="90"/>
      <c r="T3284" s="93">
        <f t="shared" si="2862"/>
        <v>7000</v>
      </c>
      <c r="U3284" s="93">
        <f t="shared" si="2857"/>
        <v>3000</v>
      </c>
      <c r="V3284" s="93">
        <f t="shared" si="2858"/>
        <v>1</v>
      </c>
      <c r="W3284" s="90"/>
      <c r="X3284" s="95">
        <f t="shared" si="2863"/>
        <v>6.5559265830262311E-4</v>
      </c>
      <c r="Y3284" s="96">
        <f t="shared" si="2864"/>
        <v>4.5891486081183617</v>
      </c>
      <c r="Z3284" s="96">
        <f t="shared" si="2865"/>
        <v>1.9667779749078693</v>
      </c>
      <c r="AA3284" s="96">
        <f t="shared" si="2866"/>
        <v>6.5559265830262311E-4</v>
      </c>
      <c r="AB3284" s="90"/>
      <c r="AC3284" s="94">
        <f t="shared" si="2867"/>
        <v>0.92734957628429626</v>
      </c>
      <c r="AD3284" s="97">
        <f t="shared" si="2868"/>
        <v>6491.4470339900736</v>
      </c>
      <c r="AE3284" s="97">
        <f t="shared" si="2869"/>
        <v>2782.0487288528889</v>
      </c>
      <c r="AF3284" s="97">
        <f t="shared" si="2870"/>
        <v>0.92734957628429626</v>
      </c>
      <c r="AG3284" s="90"/>
      <c r="AH3284" s="95">
        <f t="shared" si="2871"/>
        <v>1.3008637352132058E-4</v>
      </c>
      <c r="AI3284" s="95">
        <f t="shared" si="2872"/>
        <v>0.91060461464924403</v>
      </c>
      <c r="AJ3284" s="95">
        <f t="shared" si="2873"/>
        <v>0.39025912056396173</v>
      </c>
      <c r="AK3284" s="95">
        <f t="shared" si="2874"/>
        <v>1.3008637352132058E-4</v>
      </c>
    </row>
    <row r="3285" spans="9:37" x14ac:dyDescent="0.25">
      <c r="I3285" s="90"/>
      <c r="J3285" s="94">
        <f t="shared" si="2859"/>
        <v>5.4303076237131973E-2</v>
      </c>
      <c r="K3285" s="94">
        <f t="shared" si="2854"/>
        <v>0.92649694515311842</v>
      </c>
      <c r="L3285" s="94">
        <f t="shared" si="2860"/>
        <v>1.9199978609749525E-2</v>
      </c>
      <c r="M3285" s="98"/>
      <c r="N3285" s="91"/>
      <c r="O3285" s="95">
        <f t="shared" si="2861"/>
        <v>2.9488240888157673E-3</v>
      </c>
      <c r="P3285" s="95">
        <f t="shared" si="2855"/>
        <v>0.85839658937806051</v>
      </c>
      <c r="Q3285" s="95">
        <f t="shared" si="2856"/>
        <v>3.6863917861483931E-4</v>
      </c>
      <c r="R3285" s="90"/>
      <c r="S3285" s="90"/>
      <c r="T3285" s="93">
        <f t="shared" si="2862"/>
        <v>7000</v>
      </c>
      <c r="U3285" s="93">
        <f t="shared" si="2857"/>
        <v>2000</v>
      </c>
      <c r="V3285" s="93">
        <f t="shared" si="2858"/>
        <v>1</v>
      </c>
      <c r="W3285" s="90"/>
      <c r="X3285" s="95">
        <f t="shared" si="2863"/>
        <v>2.9488240888157673E-3</v>
      </c>
      <c r="Y3285" s="96">
        <f t="shared" si="2864"/>
        <v>20.641768621710373</v>
      </c>
      <c r="Z3285" s="96">
        <f t="shared" si="2865"/>
        <v>5.8976481776315346</v>
      </c>
      <c r="AA3285" s="96">
        <f t="shared" si="2866"/>
        <v>2.9488240888157673E-3</v>
      </c>
      <c r="AB3285" s="90"/>
      <c r="AC3285" s="94">
        <f t="shared" si="2867"/>
        <v>0.85839658937806051</v>
      </c>
      <c r="AD3285" s="97">
        <f t="shared" si="2868"/>
        <v>6008.7761256464237</v>
      </c>
      <c r="AE3285" s="97">
        <f t="shared" si="2869"/>
        <v>1716.7931787561211</v>
      </c>
      <c r="AF3285" s="97">
        <f t="shared" si="2870"/>
        <v>0.85839658937806051</v>
      </c>
      <c r="AG3285" s="90"/>
      <c r="AH3285" s="95">
        <f t="shared" si="2871"/>
        <v>3.6863917861483931E-4</v>
      </c>
      <c r="AI3285" s="95">
        <f t="shared" si="2872"/>
        <v>2.5804742503038751</v>
      </c>
      <c r="AJ3285" s="95">
        <f t="shared" si="2873"/>
        <v>0.7372783572296786</v>
      </c>
      <c r="AK3285" s="95">
        <f t="shared" si="2874"/>
        <v>3.6863917861483931E-4</v>
      </c>
    </row>
    <row r="3286" spans="9:37" x14ac:dyDescent="0.25">
      <c r="I3286" s="90"/>
      <c r="J3286" s="94">
        <f t="shared" si="2859"/>
        <v>0.10101709828637517</v>
      </c>
      <c r="K3286" s="94">
        <f t="shared" si="2854"/>
        <v>0.85023056250931306</v>
      </c>
      <c r="L3286" s="94">
        <f t="shared" si="2860"/>
        <v>4.8752339204311851E-2</v>
      </c>
      <c r="M3286" s="98"/>
      <c r="N3286" s="91"/>
      <c r="O3286" s="95">
        <f t="shared" si="2861"/>
        <v>1.0204454146199181E-2</v>
      </c>
      <c r="P3286" s="95">
        <f t="shared" si="2855"/>
        <v>0.72289200942490295</v>
      </c>
      <c r="Q3286" s="95">
        <f t="shared" si="2856"/>
        <v>2.3767905778922824E-3</v>
      </c>
      <c r="R3286" s="90"/>
      <c r="S3286" s="90"/>
      <c r="T3286" s="93">
        <f t="shared" si="2862"/>
        <v>10000</v>
      </c>
      <c r="U3286" s="93">
        <f t="shared" si="2857"/>
        <v>2000</v>
      </c>
      <c r="V3286" s="93">
        <f t="shared" si="2858"/>
        <v>1</v>
      </c>
      <c r="W3286" s="90"/>
      <c r="X3286" s="95">
        <f t="shared" si="2863"/>
        <v>1.0204454146199181E-2</v>
      </c>
      <c r="Y3286" s="96">
        <f t="shared" si="2864"/>
        <v>102.04454146199181</v>
      </c>
      <c r="Z3286" s="96">
        <f t="shared" si="2865"/>
        <v>20.408908292398362</v>
      </c>
      <c r="AA3286" s="96">
        <f t="shared" si="2866"/>
        <v>1.0204454146199181E-2</v>
      </c>
      <c r="AB3286" s="90"/>
      <c r="AC3286" s="94">
        <f t="shared" si="2867"/>
        <v>0.72289200942490295</v>
      </c>
      <c r="AD3286" s="97">
        <f t="shared" si="2868"/>
        <v>7228.9200942490297</v>
      </c>
      <c r="AE3286" s="97">
        <f t="shared" si="2869"/>
        <v>1445.784018849806</v>
      </c>
      <c r="AF3286" s="97">
        <f t="shared" si="2870"/>
        <v>0.72289200942490295</v>
      </c>
      <c r="AG3286" s="90"/>
      <c r="AH3286" s="95">
        <f t="shared" si="2871"/>
        <v>2.3767905778922824E-3</v>
      </c>
      <c r="AI3286" s="95">
        <f t="shared" si="2872"/>
        <v>23.767905778922824</v>
      </c>
      <c r="AJ3286" s="95">
        <f>(AH3286*U3286)</f>
        <v>4.7535811557845644</v>
      </c>
      <c r="AK3286" s="95">
        <f t="shared" si="2874"/>
        <v>2.3767905778922824E-3</v>
      </c>
    </row>
    <row r="3287" spans="9:37" x14ac:dyDescent="0.25">
      <c r="I3287" s="90"/>
      <c r="J3287" s="98"/>
      <c r="K3287" s="90"/>
      <c r="L3287" s="90"/>
      <c r="M3287" s="90"/>
      <c r="N3287" s="112" t="s">
        <v>55</v>
      </c>
      <c r="O3287" s="105">
        <f>SUM(O3277:O3286)</f>
        <v>1.1933777053383028</v>
      </c>
      <c r="P3287" s="105">
        <f t="shared" ref="P3287:Q3287" si="2875">SUM(P3277:P3286)</f>
        <v>4.4250205845165969</v>
      </c>
      <c r="Q3287" s="105">
        <f t="shared" si="2875"/>
        <v>1.2302414885729815</v>
      </c>
      <c r="R3287" s="90"/>
      <c r="S3287" s="90"/>
      <c r="T3287" s="90"/>
      <c r="U3287" s="90"/>
      <c r="V3287" s="90"/>
      <c r="W3287" s="90"/>
      <c r="X3287" s="133" t="s">
        <v>55</v>
      </c>
      <c r="Y3287" s="104">
        <f>SUM(Y3277:Y3286)</f>
        <v>3991.71017006579</v>
      </c>
      <c r="Z3287" s="104">
        <f t="shared" ref="Z3287" si="2876">SUM(Z3277:Z3286)</f>
        <v>2247.8399077221356</v>
      </c>
      <c r="AA3287" s="104">
        <f>SUM(AA3277:AA3286)</f>
        <v>1.568415585258615</v>
      </c>
      <c r="AB3287" s="99"/>
      <c r="AC3287" s="133" t="s">
        <v>55</v>
      </c>
      <c r="AD3287" s="104">
        <f>SUM(AD3277:AD3286)</f>
        <v>34133.475092428649</v>
      </c>
      <c r="AE3287" s="104">
        <f t="shared" ref="AE3287:AF3287" si="2877">SUM(AE3277:AE3286)</f>
        <v>11996.682054360341</v>
      </c>
      <c r="AF3287" s="104">
        <f t="shared" si="2877"/>
        <v>4.4370989951802118</v>
      </c>
      <c r="AG3287" s="99"/>
      <c r="AH3287" s="133" t="s">
        <v>55</v>
      </c>
      <c r="AI3287" s="105">
        <f>SUM(AI3277:AI3286)</f>
        <v>1325.6199010027115</v>
      </c>
      <c r="AJ3287" s="105">
        <f t="shared" ref="AJ3287:AK3287" si="2878">SUM(AJ3277:AJ3286)</f>
        <v>2414.1246932852191</v>
      </c>
      <c r="AK3287" s="105">
        <f t="shared" si="2878"/>
        <v>1.3073558979730868</v>
      </c>
    </row>
    <row r="3291" spans="9:37" x14ac:dyDescent="0.25">
      <c r="I3291" s="113" t="s">
        <v>253</v>
      </c>
      <c r="J3291" s="107"/>
      <c r="K3291" s="107"/>
      <c r="L3291" s="107"/>
      <c r="M3291" s="107"/>
      <c r="N3291" s="107"/>
      <c r="O3291" s="107"/>
      <c r="P3291" s="107"/>
      <c r="Q3291" s="107"/>
    </row>
    <row r="3292" spans="9:37" x14ac:dyDescent="0.25">
      <c r="I3292" s="113" t="s">
        <v>335</v>
      </c>
      <c r="J3292" s="107"/>
      <c r="K3292" s="107"/>
      <c r="L3292" s="166" t="s">
        <v>69</v>
      </c>
      <c r="M3292" s="166"/>
      <c r="N3292" s="166"/>
      <c r="O3292" s="107"/>
      <c r="P3292" s="107"/>
      <c r="Q3292" s="107"/>
    </row>
    <row r="3293" spans="9:37" x14ac:dyDescent="0.25">
      <c r="I3293" s="107"/>
      <c r="J3293" s="107"/>
      <c r="K3293" s="107"/>
      <c r="L3293" s="107"/>
      <c r="M3293" s="107"/>
      <c r="N3293" s="107"/>
      <c r="O3293" s="107"/>
      <c r="P3293" s="107"/>
      <c r="Q3293" s="107"/>
    </row>
    <row r="3294" spans="9:37" x14ac:dyDescent="0.25">
      <c r="I3294" s="108"/>
      <c r="J3294" s="167" t="s">
        <v>68</v>
      </c>
      <c r="K3294" s="168"/>
      <c r="L3294" s="169"/>
      <c r="M3294" s="107"/>
      <c r="N3294" s="108"/>
      <c r="O3294" s="167" t="s">
        <v>72</v>
      </c>
      <c r="P3294" s="168"/>
      <c r="Q3294" s="169"/>
    </row>
    <row r="3295" spans="9:37" x14ac:dyDescent="0.25">
      <c r="I3295" s="108"/>
      <c r="J3295" s="108" t="s">
        <v>38</v>
      </c>
      <c r="K3295" s="108" t="s">
        <v>39</v>
      </c>
      <c r="L3295" s="108" t="s">
        <v>41</v>
      </c>
      <c r="M3295" s="107"/>
      <c r="N3295" s="170" t="s">
        <v>64</v>
      </c>
      <c r="O3295" s="170" t="s">
        <v>38</v>
      </c>
      <c r="P3295" s="170" t="s">
        <v>39</v>
      </c>
      <c r="Q3295" s="170" t="s">
        <v>41</v>
      </c>
    </row>
    <row r="3296" spans="9:37" x14ac:dyDescent="0.25">
      <c r="I3296" s="108" t="s">
        <v>64</v>
      </c>
      <c r="J3296" s="109">
        <f>(O3287)</f>
        <v>1.1933777053383028</v>
      </c>
      <c r="K3296" s="109">
        <f t="shared" ref="K3296" si="2879">(P3287)</f>
        <v>4.4250205845165969</v>
      </c>
      <c r="L3296" s="109">
        <f t="shared" ref="L3296" si="2880">(Q3287)</f>
        <v>1.2302414885729815</v>
      </c>
      <c r="M3296" s="107"/>
      <c r="N3296" s="171"/>
      <c r="O3296" s="171"/>
      <c r="P3296" s="171"/>
      <c r="Q3296" s="171"/>
    </row>
    <row r="3297" spans="9:32" x14ac:dyDescent="0.25">
      <c r="I3297" s="108" t="s">
        <v>65</v>
      </c>
      <c r="J3297" s="110">
        <f>(Y3287)</f>
        <v>3991.71017006579</v>
      </c>
      <c r="K3297" s="110">
        <f>(AD3287)</f>
        <v>34133.475092428649</v>
      </c>
      <c r="L3297" s="110">
        <f>(AA3287)</f>
        <v>1.568415585258615</v>
      </c>
      <c r="M3297" s="107"/>
      <c r="N3297" s="109">
        <f>(J3296)</f>
        <v>1.1933777053383028</v>
      </c>
      <c r="O3297" s="67">
        <f>(J3297/N3297)</f>
        <v>3344.8841487567479</v>
      </c>
      <c r="P3297" s="67">
        <f t="shared" ref="P3297" si="2881">(K3297/O3297)</f>
        <v>10.20468081237302</v>
      </c>
      <c r="Q3297" s="67">
        <f t="shared" ref="Q3297" si="2882">(L3297/P3297)</f>
        <v>0.15369570240324765</v>
      </c>
    </row>
    <row r="3298" spans="9:32" x14ac:dyDescent="0.25">
      <c r="I3298" s="108" t="s">
        <v>66</v>
      </c>
      <c r="J3298" s="110">
        <f>(Z3287)</f>
        <v>2247.8399077221356</v>
      </c>
      <c r="K3298" s="110">
        <f>(AE3287)</f>
        <v>11996.682054360341</v>
      </c>
      <c r="L3298" s="109">
        <f>(AJ3287)</f>
        <v>2414.1246932852191</v>
      </c>
      <c r="M3298" s="107"/>
      <c r="N3298" s="109">
        <f>(K3296)</f>
        <v>4.4250205845165969</v>
      </c>
      <c r="O3298" s="67">
        <f>(K3297/N3298)</f>
        <v>7713.7437985856277</v>
      </c>
      <c r="P3298" s="68">
        <f>(K3298/N3298)</f>
        <v>2711.1019768670512</v>
      </c>
      <c r="Q3298" s="68">
        <f>(K3299/N3298)</f>
        <v>1.002729571633153</v>
      </c>
    </row>
    <row r="3299" spans="9:32" x14ac:dyDescent="0.25">
      <c r="I3299" s="108" t="s">
        <v>67</v>
      </c>
      <c r="J3299" s="110">
        <f>(AA3287)</f>
        <v>1.568415585258615</v>
      </c>
      <c r="K3299" s="110">
        <f>(AF3287)</f>
        <v>4.4370989951802118</v>
      </c>
      <c r="L3299" s="109">
        <f>(AK3287)</f>
        <v>1.3073558979730868</v>
      </c>
      <c r="M3299" s="107"/>
      <c r="N3299" s="109">
        <f>(L3296)</f>
        <v>1.2302414885729815</v>
      </c>
      <c r="O3299" s="67">
        <f>(L3297/N3299)</f>
        <v>1.2748843213521424</v>
      </c>
      <c r="P3299" s="68">
        <f>(L3298/N3299)</f>
        <v>1962.317736565268</v>
      </c>
      <c r="Q3299" s="68">
        <f>(L3299/N3299)</f>
        <v>1.0626823352296093</v>
      </c>
    </row>
    <row r="3300" spans="9:32" x14ac:dyDescent="0.25">
      <c r="I3300" s="111"/>
      <c r="J3300" s="111"/>
      <c r="K3300" s="111"/>
      <c r="L3300" s="111"/>
      <c r="M3300" s="107"/>
      <c r="N3300" s="107"/>
      <c r="O3300" s="107"/>
      <c r="P3300" s="107"/>
      <c r="Q3300" s="107"/>
    </row>
    <row r="3304" spans="9:32" x14ac:dyDescent="0.25">
      <c r="I3304" s="114" t="s">
        <v>254</v>
      </c>
    </row>
    <row r="3305" spans="9:32" x14ac:dyDescent="0.25">
      <c r="I3305" s="114" t="s">
        <v>335</v>
      </c>
      <c r="J3305" s="152" t="s">
        <v>47</v>
      </c>
      <c r="K3305" s="153"/>
      <c r="L3305" s="154"/>
      <c r="M3305" s="43"/>
      <c r="N3305" s="43"/>
      <c r="O3305" s="152" t="s">
        <v>72</v>
      </c>
      <c r="P3305" s="153"/>
      <c r="Q3305" s="154"/>
      <c r="R3305" s="43"/>
      <c r="S3305" s="43"/>
      <c r="T3305" s="152" t="s">
        <v>73</v>
      </c>
      <c r="U3305" s="153"/>
      <c r="V3305" s="154"/>
      <c r="W3305" s="43"/>
      <c r="X3305" s="43"/>
      <c r="Y3305" s="152" t="s">
        <v>74</v>
      </c>
      <c r="Z3305" s="153"/>
      <c r="AA3305" s="154"/>
      <c r="AB3305" s="55"/>
      <c r="AC3305" s="43"/>
      <c r="AD3305" s="152" t="s">
        <v>80</v>
      </c>
      <c r="AE3305" s="154"/>
      <c r="AF3305" s="59"/>
    </row>
    <row r="3306" spans="9:32" ht="15.75" thickBot="1" x14ac:dyDescent="0.3">
      <c r="I3306" s="43"/>
      <c r="J3306" s="44" t="s">
        <v>48</v>
      </c>
      <c r="K3306" s="44" t="s">
        <v>49</v>
      </c>
      <c r="L3306" s="44" t="s">
        <v>50</v>
      </c>
      <c r="M3306" s="43"/>
      <c r="N3306" s="43"/>
      <c r="O3306" s="43"/>
      <c r="P3306" s="43"/>
      <c r="Q3306" s="43"/>
      <c r="R3306" s="43"/>
      <c r="S3306" s="43"/>
      <c r="T3306" s="44" t="s">
        <v>38</v>
      </c>
      <c r="U3306" s="44" t="s">
        <v>39</v>
      </c>
      <c r="V3306" s="44" t="s">
        <v>41</v>
      </c>
      <c r="W3306" s="43"/>
      <c r="X3306" s="43"/>
      <c r="Y3306" s="134" t="s">
        <v>75</v>
      </c>
      <c r="Z3306" s="134" t="s">
        <v>76</v>
      </c>
      <c r="AA3306" s="134" t="s">
        <v>77</v>
      </c>
      <c r="AB3306" s="61" t="s">
        <v>55</v>
      </c>
      <c r="AC3306" s="43"/>
      <c r="AD3306" s="134" t="s">
        <v>333</v>
      </c>
      <c r="AE3306" s="148">
        <f>(AE3235)</f>
        <v>94283982.594072267</v>
      </c>
      <c r="AF3306" s="42"/>
    </row>
    <row r="3307" spans="9:32" ht="16.5" thickTop="1" thickBot="1" x14ac:dyDescent="0.3">
      <c r="I3307" s="43"/>
      <c r="J3307" s="100">
        <f>(J3185)</f>
        <v>8000</v>
      </c>
      <c r="K3307" s="100">
        <f t="shared" ref="K3307:L3307" si="2883">(K3185)</f>
        <v>5000</v>
      </c>
      <c r="L3307" s="100">
        <f t="shared" si="2883"/>
        <v>1</v>
      </c>
      <c r="M3307" s="43"/>
      <c r="N3307" s="134" t="s">
        <v>75</v>
      </c>
      <c r="O3307" s="101">
        <f>(O3297)</f>
        <v>3344.8841487567479</v>
      </c>
      <c r="P3307" s="101">
        <f t="shared" ref="P3307:Q3307" si="2884">(P3297)</f>
        <v>10.20468081237302</v>
      </c>
      <c r="Q3307" s="101">
        <f t="shared" si="2884"/>
        <v>0.15369570240324765</v>
      </c>
      <c r="R3307" s="43"/>
      <c r="S3307" s="43"/>
      <c r="T3307" s="62">
        <f>(O3277)</f>
        <v>9.2671325346501028E-3</v>
      </c>
      <c r="U3307" s="62">
        <f t="shared" ref="U3307:U3316" si="2885">(P3277)</f>
        <v>0.70980257455513684</v>
      </c>
      <c r="V3307" s="62">
        <f t="shared" ref="V3307:V3316" si="2886">(Q3277)</f>
        <v>3.749876399186908E-3</v>
      </c>
      <c r="W3307" s="43"/>
      <c r="X3307" s="43"/>
      <c r="Y3307" s="74">
        <f>((J3307 - O3307)^2 + (K3307 - P3307)^2 + (L3307 - Q3307)^2) * T3307</f>
        <v>431553.32573980739</v>
      </c>
      <c r="Z3307" s="74">
        <f>((J3307 -O3308)^2 + (K3307 - P3308)^2 + (L3307 - Q3308)^2) * U3307</f>
        <v>3776857.2087868098</v>
      </c>
      <c r="AA3307" s="75">
        <f>((J3307 -O3309)^2 + (K3307 - P3309)^2 + (L3307 - Q3309)^2) * V3307</f>
        <v>274517.64034220087</v>
      </c>
      <c r="AB3307" s="76">
        <f>SUM(Y3307:AA3307)</f>
        <v>4482928.1748688184</v>
      </c>
      <c r="AC3307" s="43"/>
      <c r="AD3307" s="134" t="s">
        <v>336</v>
      </c>
      <c r="AE3307" s="147">
        <f>(AB3317)</f>
        <v>94283982.596708924</v>
      </c>
      <c r="AF3307" s="42"/>
    </row>
    <row r="3308" spans="9:32" ht="16.5" thickTop="1" thickBot="1" x14ac:dyDescent="0.3">
      <c r="I3308" s="43"/>
      <c r="J3308" s="100">
        <f t="shared" ref="J3308:L3308" si="2887">(J3186)</f>
        <v>4000</v>
      </c>
      <c r="K3308" s="100">
        <f t="shared" si="2887"/>
        <v>3000</v>
      </c>
      <c r="L3308" s="100">
        <f t="shared" si="2887"/>
        <v>1</v>
      </c>
      <c r="M3308" s="43"/>
      <c r="N3308" s="134" t="s">
        <v>76</v>
      </c>
      <c r="O3308" s="101">
        <f t="shared" ref="O3308:P3308" si="2888">(O3298)</f>
        <v>7713.7437985856277</v>
      </c>
      <c r="P3308" s="101">
        <f t="shared" si="2888"/>
        <v>2711.1019768670512</v>
      </c>
      <c r="Q3308" s="101">
        <f>(Q3298)</f>
        <v>1.002729571633153</v>
      </c>
      <c r="R3308" s="43"/>
      <c r="S3308" s="43"/>
      <c r="T3308" s="62">
        <f t="shared" ref="T3308:T3316" si="2889">(O3278)</f>
        <v>0.20216371640171035</v>
      </c>
      <c r="U3308" s="62">
        <f t="shared" si="2885"/>
        <v>9.2153902292891013E-2</v>
      </c>
      <c r="V3308" s="62">
        <f t="shared" si="2886"/>
        <v>6.0912802566353612E-2</v>
      </c>
      <c r="W3308" s="43"/>
      <c r="X3308" s="43"/>
      <c r="Y3308" s="74">
        <f>((J3308-O3307)^2 + (K3308-P3307)^2 + (L3308-Q3307)^2) * T3308</f>
        <v>1893880.5201917959</v>
      </c>
      <c r="Z3308" s="74">
        <f>((J3308 -O3308)^2 + (K3308 - P3308)^2 + (L3308 - Q3308)^2) * U3308</f>
        <v>1278668.1153364358</v>
      </c>
      <c r="AA3308" s="75">
        <f>((J3308 -O3309)^2 + (K3308 - P3309)^2 + (L3308 - Q3309)^2) * V3308</f>
        <v>1039573.6465161402</v>
      </c>
      <c r="AB3308" s="76">
        <f t="shared" ref="AB3308:AB3316" si="2890">SUM(Y3308:AA3308)</f>
        <v>4212122.2820443725</v>
      </c>
      <c r="AC3308" s="43"/>
      <c r="AD3308" s="134" t="s">
        <v>337</v>
      </c>
      <c r="AE3308" s="124">
        <f>(AE3306-AE3307)</f>
        <v>-2.6366561651229858E-3</v>
      </c>
      <c r="AF3308" s="42"/>
    </row>
    <row r="3309" spans="9:32" ht="16.5" thickTop="1" thickBot="1" x14ac:dyDescent="0.3">
      <c r="I3309" s="43"/>
      <c r="J3309" s="100">
        <f t="shared" ref="J3309:L3309" si="2891">(J3187)</f>
        <v>5000</v>
      </c>
      <c r="K3309" s="100">
        <f t="shared" si="2891"/>
        <v>2000</v>
      </c>
      <c r="L3309" s="100">
        <f t="shared" si="2891"/>
        <v>1</v>
      </c>
      <c r="M3309" s="43"/>
      <c r="N3309" s="134" t="s">
        <v>77</v>
      </c>
      <c r="O3309" s="101">
        <f t="shared" ref="O3309:Q3309" si="2892">(O3299)</f>
        <v>1.2748843213521424</v>
      </c>
      <c r="P3309" s="101">
        <f t="shared" si="2892"/>
        <v>1962.317736565268</v>
      </c>
      <c r="Q3309" s="101">
        <f t="shared" si="2892"/>
        <v>1.0626823352296093</v>
      </c>
      <c r="R3309" s="43"/>
      <c r="S3309" s="43"/>
      <c r="T3309" s="62">
        <f t="shared" si="2889"/>
        <v>0.22266086056936088</v>
      </c>
      <c r="U3309" s="62">
        <f t="shared" si="2885"/>
        <v>0.16131208069347525</v>
      </c>
      <c r="V3309" s="62">
        <f t="shared" si="2886"/>
        <v>1.600065871319533E-2</v>
      </c>
      <c r="W3309" s="43"/>
      <c r="X3309" s="43"/>
      <c r="Y3309" s="74">
        <f>((J3309 - O3307)^2 + (K3309 - P3307)^2 + (L3309 -Q3307)^2) * T3309</f>
        <v>1491537.1064489835</v>
      </c>
      <c r="Z3309" s="74">
        <f>((J3309 -O3308)^2 + (K3309 - P3308)^2 + (L3309 - Q3308)^2) * U3309</f>
        <v>1269537.596913941</v>
      </c>
      <c r="AA3309" s="75">
        <f>((J3309 -O3309)^2 + (K3309 - P3309)^2 + (L3309 - Q3309)^2) * V3309</f>
        <v>399835.22419283737</v>
      </c>
      <c r="AB3309" s="76">
        <f t="shared" si="2890"/>
        <v>3160909.9275557618</v>
      </c>
      <c r="AC3309" s="43"/>
      <c r="AD3309" s="43"/>
      <c r="AE3309" s="43"/>
      <c r="AF3309" s="43"/>
    </row>
    <row r="3310" spans="9:32" ht="16.5" thickTop="1" thickBot="1" x14ac:dyDescent="0.3">
      <c r="I3310" s="43"/>
      <c r="J3310" s="100">
        <f t="shared" ref="J3310:L3310" si="2893">(J3188)</f>
        <v>2000</v>
      </c>
      <c r="K3310" s="100">
        <f t="shared" si="2893"/>
        <v>1000</v>
      </c>
      <c r="L3310" s="100">
        <f t="shared" si="2893"/>
        <v>1</v>
      </c>
      <c r="M3310" s="43"/>
      <c r="N3310" s="43"/>
      <c r="O3310" s="55"/>
      <c r="P3310" s="55"/>
      <c r="Q3310" s="55"/>
      <c r="R3310" s="43"/>
      <c r="S3310" s="43"/>
      <c r="T3310" s="62">
        <f t="shared" si="2889"/>
        <v>0.36953620961843303</v>
      </c>
      <c r="U3310" s="62">
        <f t="shared" si="2885"/>
        <v>2.2703169154519622E-3</v>
      </c>
      <c r="V3310" s="62">
        <f t="shared" si="2886"/>
        <v>0.11865080199817947</v>
      </c>
      <c r="W3310" s="43"/>
      <c r="X3310" s="43"/>
      <c r="Y3310" s="74">
        <f>((J3310-O3307)^2 + (K3310-P3307)^2 + (L3310-Q3307)^2) * T3310</f>
        <v>1030418.0423558721</v>
      </c>
      <c r="Z3310" s="74">
        <f>((J3310 -O3308)^2 + (K3310 - P3308)^2 + (L3310 - Q3308)^2) * U3310</f>
        <v>80765.92983267174</v>
      </c>
      <c r="AA3310" s="75">
        <f>((J3310 -O3309)^2 + (K3310 - P3309)^2 + (L3310 - Q3309)^2) * V3310</f>
        <v>583875.55611937621</v>
      </c>
      <c r="AB3310" s="76">
        <f t="shared" si="2890"/>
        <v>1695059.5283079199</v>
      </c>
      <c r="AC3310" s="43"/>
      <c r="AD3310" s="43"/>
      <c r="AE3310" s="43"/>
      <c r="AF3310" s="43"/>
    </row>
    <row r="3311" spans="9:32" ht="16.5" thickTop="1" thickBot="1" x14ac:dyDescent="0.3">
      <c r="I3311" s="43"/>
      <c r="J3311" s="100">
        <f t="shared" ref="J3311:L3311" si="2894">(J3189)</f>
        <v>500</v>
      </c>
      <c r="K3311" s="100">
        <f t="shared" si="2894"/>
        <v>2000</v>
      </c>
      <c r="L3311" s="100">
        <f t="shared" si="2894"/>
        <v>1</v>
      </c>
      <c r="M3311" s="43"/>
      <c r="N3311" s="43"/>
      <c r="O3311" s="55"/>
      <c r="P3311" s="55"/>
      <c r="Q3311" s="55"/>
      <c r="R3311" s="43"/>
      <c r="S3311" s="43"/>
      <c r="T3311" s="62">
        <f t="shared" si="2889"/>
        <v>4.0958127451025801E-4</v>
      </c>
      <c r="U3311" s="62">
        <f t="shared" si="2885"/>
        <v>2.1550777173210429E-5</v>
      </c>
      <c r="V3311" s="62">
        <f t="shared" si="2886"/>
        <v>0.95085824237202488</v>
      </c>
      <c r="W3311" s="43"/>
      <c r="X3311" s="43"/>
      <c r="Y3311" s="74">
        <f>((J3311 - O3307)^2 + (K3311 -P3307)^2 + (L3311 - Q3307)^2) * T3311</f>
        <v>4936.5405462293793</v>
      </c>
      <c r="Z3311" s="74">
        <f>((J3311 -O3308)^2 + (K3311 - P3308)^2 + (L3311 - Q3308)^2) * U3311</f>
        <v>1132.3589845702691</v>
      </c>
      <c r="AA3311" s="75">
        <f>((J3311 -O3309)^2 + (K3311 - P3309)^2 + (L3311 - Q3309)^AA3843) * V3311</f>
        <v>237854.99663717629</v>
      </c>
      <c r="AB3311" s="76">
        <f t="shared" si="2890"/>
        <v>243923.89616797594</v>
      </c>
      <c r="AC3311" s="43"/>
      <c r="AD3311" s="152" t="s">
        <v>84</v>
      </c>
      <c r="AE3311" s="153"/>
      <c r="AF3311" s="154"/>
    </row>
    <row r="3312" spans="9:32" ht="16.5" thickTop="1" thickBot="1" x14ac:dyDescent="0.3">
      <c r="I3312" s="43"/>
      <c r="J3312" s="100">
        <f t="shared" ref="J3312:L3312" si="2895">(J3190)</f>
        <v>8000</v>
      </c>
      <c r="K3312" s="100">
        <f t="shared" si="2895"/>
        <v>2000</v>
      </c>
      <c r="L3312" s="100">
        <f t="shared" si="2895"/>
        <v>1</v>
      </c>
      <c r="M3312" s="43"/>
      <c r="N3312" s="43"/>
      <c r="O3312" s="55"/>
      <c r="P3312" s="55"/>
      <c r="Q3312" s="55"/>
      <c r="R3312" s="43"/>
      <c r="S3312" s="43"/>
      <c r="T3312" s="62">
        <f t="shared" si="2889"/>
        <v>4.9345412600820164E-4</v>
      </c>
      <c r="U3312" s="62">
        <f t="shared" si="2885"/>
        <v>0.9387435735315941</v>
      </c>
      <c r="V3312" s="62">
        <f t="shared" si="2886"/>
        <v>7.918099390780641E-5</v>
      </c>
      <c r="W3312" s="43"/>
      <c r="X3312" s="43"/>
      <c r="Y3312" s="74">
        <f>((J3312-O3307)^2 + (K3312-P3307)^2 + (L3312-Q3307)^2) * T3312</f>
        <v>12646.928102919972</v>
      </c>
      <c r="Z3312" s="74">
        <f>((J3312 -O3308)^2 + (K3312 - P3308)^2 + (L3312 - Q3308)^2) * U3312</f>
        <v>551613.82925699907</v>
      </c>
      <c r="AA3312" s="75">
        <f>((J3312 -O3309)^2 + (K3312 - P3309)^2 + (L3312 - Q3309)^2) * V3312</f>
        <v>5066.0810266711178</v>
      </c>
      <c r="AB3312" s="76">
        <f t="shared" si="2890"/>
        <v>569326.83838659013</v>
      </c>
      <c r="AC3312" s="43"/>
      <c r="AD3312" s="152" t="s">
        <v>85</v>
      </c>
      <c r="AE3312" s="153"/>
      <c r="AF3312" s="154"/>
    </row>
    <row r="3313" spans="9:32" ht="16.5" thickTop="1" thickBot="1" x14ac:dyDescent="0.3">
      <c r="I3313" s="43"/>
      <c r="J3313" s="100">
        <f t="shared" ref="J3313:L3313" si="2896">(J3191)</f>
        <v>3000</v>
      </c>
      <c r="K3313" s="100">
        <f t="shared" si="2896"/>
        <v>2000</v>
      </c>
      <c r="L3313" s="100">
        <f t="shared" si="2896"/>
        <v>2</v>
      </c>
      <c r="M3313" s="43"/>
      <c r="N3313" s="43"/>
      <c r="O3313" s="55"/>
      <c r="P3313" s="55"/>
      <c r="Q3313" s="55"/>
      <c r="R3313" s="43"/>
      <c r="S3313" s="43"/>
      <c r="T3313" s="62">
        <f t="shared" si="2889"/>
        <v>0.37503787992031212</v>
      </c>
      <c r="U3313" s="62">
        <f t="shared" si="2885"/>
        <v>1.2078410663614971E-2</v>
      </c>
      <c r="V3313" s="62">
        <f t="shared" si="2886"/>
        <v>7.7114409400105111E-2</v>
      </c>
      <c r="W3313" s="43"/>
      <c r="X3313" s="43"/>
      <c r="Y3313" s="74">
        <f>((J3313 - O3307)^2 + (K3313 - P3307)^2 + (L3313 - Q3307)^2) * T3313</f>
        <v>1529492.1946116199</v>
      </c>
      <c r="Z3313" s="74">
        <f>((J3313 -O3308)^2 + (K3313 - P3308)^2 + (L3313 - Q3308)^2) * U3313</f>
        <v>274482.45744123886</v>
      </c>
      <c r="AA3313" s="75">
        <f>((J3313 -O3309)^2 + (K3313 - P3309)^2 + (L3313 - Q3309)^2) * V3313</f>
        <v>693549.5048135604</v>
      </c>
      <c r="AB3313" s="76">
        <f t="shared" si="2890"/>
        <v>2497524.1568664191</v>
      </c>
      <c r="AC3313" s="43"/>
      <c r="AD3313" s="43"/>
      <c r="AE3313" s="43"/>
      <c r="AF3313" s="43"/>
    </row>
    <row r="3314" spans="9:32" ht="16.5" thickTop="1" thickBot="1" x14ac:dyDescent="0.3">
      <c r="I3314" s="43"/>
      <c r="J3314" s="100">
        <f t="shared" ref="J3314:L3314" si="2897">(J3192)</f>
        <v>7000</v>
      </c>
      <c r="K3314" s="100">
        <f t="shared" si="2897"/>
        <v>3000</v>
      </c>
      <c r="L3314" s="100">
        <f t="shared" si="2897"/>
        <v>1</v>
      </c>
      <c r="M3314" s="43"/>
      <c r="N3314" s="43"/>
      <c r="O3314" s="55"/>
      <c r="P3314" s="55"/>
      <c r="Q3314" s="55"/>
      <c r="R3314" s="43"/>
      <c r="S3314" s="43"/>
      <c r="T3314" s="62">
        <f t="shared" si="2889"/>
        <v>6.5559265830262311E-4</v>
      </c>
      <c r="U3314" s="62">
        <f t="shared" si="2885"/>
        <v>0.92734957628429626</v>
      </c>
      <c r="V3314" s="62">
        <f t="shared" si="2886"/>
        <v>1.3008637352132058E-4</v>
      </c>
      <c r="W3314" s="43"/>
      <c r="X3314" s="43"/>
      <c r="Y3314" s="74">
        <f>((J3314-O3307)^2 + (K3314-P3307)^2 + (L3314-Q3307)^2) * T3314</f>
        <v>14618.895906161595</v>
      </c>
      <c r="Z3314" s="74">
        <f>((J3314 -O3308)^2 + (K3314 - P3308)^2 + (L3314 - Q3308)^2) * U3314</f>
        <v>549818.40259729547</v>
      </c>
      <c r="AA3314" s="75">
        <f>((J3314 -O3309)^2 + (K3314 - P3309)^2 + (L3314 - Q3309)^2) * V3314</f>
        <v>6511.9856714441239</v>
      </c>
      <c r="AB3314" s="76">
        <f t="shared" si="2890"/>
        <v>570949.2841749012</v>
      </c>
      <c r="AC3314" s="43"/>
      <c r="AD3314" s="43"/>
      <c r="AE3314" s="43"/>
      <c r="AF3314" s="43"/>
    </row>
    <row r="3315" spans="9:32" ht="16.5" thickTop="1" thickBot="1" x14ac:dyDescent="0.3">
      <c r="I3315" s="43"/>
      <c r="J3315" s="100">
        <f t="shared" ref="J3315:L3315" si="2898">(J3193)</f>
        <v>7000</v>
      </c>
      <c r="K3315" s="100">
        <f t="shared" si="2898"/>
        <v>2000</v>
      </c>
      <c r="L3315" s="100">
        <f t="shared" si="2898"/>
        <v>1</v>
      </c>
      <c r="M3315" s="43"/>
      <c r="N3315" s="43"/>
      <c r="O3315" s="55"/>
      <c r="P3315" s="55"/>
      <c r="Q3315" s="55"/>
      <c r="R3315" s="43"/>
      <c r="S3315" s="43"/>
      <c r="T3315" s="62">
        <f t="shared" si="2889"/>
        <v>2.9488240888157673E-3</v>
      </c>
      <c r="U3315" s="62">
        <f t="shared" si="2885"/>
        <v>0.85839658937806051</v>
      </c>
      <c r="V3315" s="62">
        <f t="shared" si="2886"/>
        <v>3.6863917861483931E-4</v>
      </c>
      <c r="W3315" s="43"/>
      <c r="X3315" s="43"/>
      <c r="Y3315" s="74">
        <f>((J3315 - O3307)^2 + (K3315 - P3307)^2 + (L3315 - Q3307)^2) * T3315</f>
        <v>51071.150351169075</v>
      </c>
      <c r="Z3315" s="74">
        <f>((J3315 -O3308)^2 + (K3315 - P3308)^2 + (L3315 - Q3308)^2) * U3315</f>
        <v>871355.14303683536</v>
      </c>
      <c r="AA3315" s="75">
        <f>((J3315 -O3309)^2 + (K3315 - P3309)^2 + (L3315 - Q3309)^2) * V3315</f>
        <v>18057.264190708458</v>
      </c>
      <c r="AB3315" s="76">
        <f t="shared" si="2890"/>
        <v>940483.55757871282</v>
      </c>
      <c r="AC3315" s="43"/>
      <c r="AD3315" s="155" t="s">
        <v>86</v>
      </c>
      <c r="AE3315" s="155"/>
      <c r="AF3315" s="43"/>
    </row>
    <row r="3316" spans="9:32" ht="16.5" thickTop="1" thickBot="1" x14ac:dyDescent="0.3">
      <c r="I3316" s="43"/>
      <c r="J3316" s="100">
        <f t="shared" ref="J3316:L3316" si="2899">(J3194)</f>
        <v>10000</v>
      </c>
      <c r="K3316" s="100">
        <f t="shared" si="2899"/>
        <v>2000</v>
      </c>
      <c r="L3316" s="100">
        <f t="shared" si="2899"/>
        <v>1</v>
      </c>
      <c r="M3316" s="43"/>
      <c r="N3316" s="43"/>
      <c r="O3316" s="55"/>
      <c r="P3316" s="55"/>
      <c r="Q3316" s="55"/>
      <c r="R3316" s="43"/>
      <c r="S3316" s="43"/>
      <c r="T3316" s="62">
        <f t="shared" si="2889"/>
        <v>1.0204454146199181E-2</v>
      </c>
      <c r="U3316" s="62">
        <f t="shared" si="2885"/>
        <v>0.72289200942490295</v>
      </c>
      <c r="V3316" s="62">
        <f t="shared" si="2886"/>
        <v>2.3767905778922824E-3</v>
      </c>
      <c r="W3316" s="43"/>
      <c r="X3316" s="43"/>
      <c r="Y3316" s="74">
        <f>((J3316-O3307)^2 + (K3316-P3307)^2 + (L3316-Q3307)^2) * T3316</f>
        <v>492363.41374389798</v>
      </c>
      <c r="Z3316" s="74">
        <f t="shared" ref="Z3316" si="2900">((J3316 -O3317)^2 + (K3316 - P3317)^2 + (L3316 - Q3317)^2) * U3316</f>
        <v>75180769.703081921</v>
      </c>
      <c r="AA3316" s="75">
        <f>((J3316 -O3309)^2 + (K3316 - P3309)^2 + (L3316 - Q3309)^2) * V3316</f>
        <v>237621.83393163621</v>
      </c>
      <c r="AB3316" s="76">
        <f t="shared" si="2890"/>
        <v>75910754.950757459</v>
      </c>
      <c r="AC3316" s="43"/>
      <c r="AD3316" s="155"/>
      <c r="AE3316" s="155"/>
      <c r="AF3316" s="43"/>
    </row>
    <row r="3317" spans="9:32" ht="16.5" thickTop="1" thickBot="1" x14ac:dyDescent="0.3">
      <c r="I3317" s="43"/>
      <c r="J3317" s="43"/>
      <c r="K3317" s="43"/>
      <c r="L3317" s="43"/>
      <c r="M3317" s="43"/>
      <c r="N3317" s="43"/>
      <c r="O3317" s="43"/>
      <c r="P3317" s="43"/>
      <c r="Q3317" s="43"/>
      <c r="R3317" s="43"/>
      <c r="S3317" s="43"/>
      <c r="T3317" s="43"/>
      <c r="U3317" s="43"/>
      <c r="V3317" s="43"/>
      <c r="W3317" s="43"/>
      <c r="X3317" s="43"/>
      <c r="Y3317" s="43"/>
      <c r="Z3317" s="43"/>
      <c r="AA3317" s="72" t="s">
        <v>55</v>
      </c>
      <c r="AB3317" s="73">
        <f>SUM(AB3307:AB3316)</f>
        <v>94283982.596708924</v>
      </c>
      <c r="AC3317" s="43"/>
      <c r="AD3317" s="155"/>
      <c r="AE3317" s="155"/>
      <c r="AF3317" s="43"/>
    </row>
    <row r="3318" spans="9:32" ht="15.75" thickTop="1" x14ac:dyDescent="0.25">
      <c r="I3318" s="43"/>
      <c r="J3318" s="43"/>
      <c r="K3318" s="43"/>
      <c r="L3318" s="43"/>
      <c r="M3318" s="156" t="s">
        <v>78</v>
      </c>
      <c r="N3318" s="157"/>
      <c r="O3318" s="157"/>
      <c r="P3318" s="157"/>
      <c r="Q3318" s="157"/>
      <c r="R3318" s="157"/>
      <c r="S3318" s="157"/>
      <c r="T3318" s="158"/>
      <c r="U3318" s="43"/>
      <c r="V3318" s="43"/>
      <c r="W3318" s="43"/>
      <c r="X3318" s="43"/>
      <c r="Y3318" s="43"/>
      <c r="Z3318" s="43"/>
      <c r="AA3318" s="43"/>
      <c r="AB3318" s="43"/>
      <c r="AC3318" s="43"/>
      <c r="AD3318" s="162" t="s">
        <v>87</v>
      </c>
      <c r="AE3318" s="162"/>
      <c r="AF3318" s="43"/>
    </row>
    <row r="3319" spans="9:32" ht="15.75" thickBot="1" x14ac:dyDescent="0.3">
      <c r="I3319" s="43"/>
      <c r="J3319" s="43"/>
      <c r="K3319" s="43"/>
      <c r="L3319" s="43"/>
      <c r="M3319" s="159"/>
      <c r="N3319" s="160"/>
      <c r="O3319" s="160"/>
      <c r="P3319" s="160"/>
      <c r="Q3319" s="160"/>
      <c r="R3319" s="160"/>
      <c r="S3319" s="160"/>
      <c r="T3319" s="161"/>
      <c r="U3319" s="43"/>
      <c r="V3319" s="43"/>
      <c r="W3319" s="43"/>
      <c r="X3319" s="43"/>
      <c r="Y3319" s="43"/>
      <c r="Z3319" s="43"/>
      <c r="AA3319" s="43"/>
      <c r="AB3319" s="43"/>
      <c r="AC3319" s="43"/>
      <c r="AD3319" s="155" t="s">
        <v>88</v>
      </c>
      <c r="AE3319" s="155"/>
      <c r="AF3319" s="43"/>
    </row>
    <row r="3320" spans="9:32" ht="15.75" thickTop="1" x14ac:dyDescent="0.25"/>
    <row r="3323" spans="9:32" x14ac:dyDescent="0.25">
      <c r="I3323" s="83" t="s">
        <v>251</v>
      </c>
      <c r="J3323" s="83"/>
      <c r="K3323" s="78"/>
      <c r="L3323" s="78"/>
      <c r="M3323" s="78"/>
      <c r="N3323" s="78"/>
      <c r="O3323" s="78"/>
      <c r="P3323" s="78"/>
      <c r="Q3323" s="78"/>
      <c r="R3323" s="78"/>
      <c r="S3323" s="78"/>
      <c r="T3323" s="78"/>
      <c r="U3323" s="78"/>
      <c r="V3323" s="78"/>
      <c r="W3323" s="78"/>
      <c r="X3323" s="78"/>
      <c r="Y3323" s="78"/>
      <c r="Z3323" s="78"/>
      <c r="AA3323" s="78"/>
    </row>
    <row r="3324" spans="9:32" x14ac:dyDescent="0.25">
      <c r="I3324" s="83" t="s">
        <v>79</v>
      </c>
      <c r="J3324" s="83"/>
      <c r="K3324" s="78"/>
      <c r="L3324" s="78"/>
      <c r="M3324" s="78"/>
      <c r="N3324" s="78"/>
      <c r="O3324" s="78"/>
      <c r="P3324" s="78"/>
      <c r="Q3324" s="78"/>
      <c r="R3324" s="78"/>
      <c r="S3324" s="78"/>
      <c r="T3324" s="78"/>
      <c r="U3324" s="78"/>
      <c r="V3324" s="78"/>
      <c r="W3324" s="78"/>
      <c r="X3324" s="78"/>
      <c r="Y3324" s="78"/>
      <c r="Z3324" s="78"/>
      <c r="AA3324" s="78"/>
    </row>
    <row r="3325" spans="9:32" x14ac:dyDescent="0.25">
      <c r="I3325" s="115" t="s">
        <v>338</v>
      </c>
      <c r="J3325" s="78"/>
      <c r="K3325" s="78"/>
      <c r="L3325" s="78"/>
      <c r="M3325" s="78"/>
      <c r="N3325" s="78"/>
      <c r="O3325" s="78"/>
      <c r="P3325" s="78"/>
      <c r="Q3325" s="78"/>
      <c r="R3325" s="78"/>
      <c r="S3325" s="78"/>
      <c r="T3325" s="78"/>
      <c r="U3325" s="78"/>
      <c r="V3325" s="78"/>
      <c r="W3325" s="78"/>
      <c r="X3325" s="78"/>
      <c r="Y3325" s="78"/>
      <c r="Z3325" s="78"/>
      <c r="AA3325" s="78"/>
    </row>
    <row r="3326" spans="9:32" x14ac:dyDescent="0.25">
      <c r="I3326" s="78"/>
      <c r="J3326" s="78"/>
      <c r="K3326" s="78"/>
      <c r="L3326" s="78"/>
      <c r="M3326" s="78"/>
      <c r="N3326" s="78"/>
      <c r="O3326" s="78"/>
      <c r="P3326" s="78"/>
      <c r="Q3326" s="78"/>
      <c r="R3326" s="78"/>
      <c r="S3326" s="78"/>
      <c r="T3326" s="78"/>
      <c r="U3326" s="78"/>
      <c r="V3326" s="78"/>
      <c r="W3326" s="78"/>
      <c r="X3326" s="78"/>
      <c r="Y3326" s="78"/>
      <c r="Z3326" s="78"/>
      <c r="AA3326" s="78"/>
    </row>
    <row r="3327" spans="9:32" x14ac:dyDescent="0.25">
      <c r="I3327" s="78"/>
      <c r="J3327" s="172" t="s">
        <v>47</v>
      </c>
      <c r="K3327" s="173"/>
      <c r="L3327" s="174"/>
      <c r="M3327" s="78"/>
      <c r="N3327" s="78"/>
      <c r="O3327" s="172" t="s">
        <v>72</v>
      </c>
      <c r="P3327" s="173"/>
      <c r="Q3327" s="174"/>
      <c r="R3327" s="78"/>
      <c r="S3327" s="78"/>
      <c r="T3327" s="172" t="s">
        <v>90</v>
      </c>
      <c r="U3327" s="173"/>
      <c r="V3327" s="174"/>
      <c r="W3327" s="88"/>
      <c r="X3327" s="78"/>
      <c r="Y3327" s="172" t="s">
        <v>92</v>
      </c>
      <c r="Z3327" s="173"/>
      <c r="AA3327" s="174"/>
    </row>
    <row r="3328" spans="9:32" x14ac:dyDescent="0.25">
      <c r="I3328" s="78"/>
      <c r="J3328" s="89" t="s">
        <v>48</v>
      </c>
      <c r="K3328" s="89" t="s">
        <v>49</v>
      </c>
      <c r="L3328" s="89" t="s">
        <v>50</v>
      </c>
      <c r="M3328" s="78"/>
      <c r="N3328" s="78"/>
      <c r="O3328" s="79"/>
      <c r="P3328" s="79"/>
      <c r="Q3328" s="79"/>
      <c r="R3328" s="78"/>
      <c r="S3328" s="78"/>
      <c r="T3328" s="136" t="s">
        <v>75</v>
      </c>
      <c r="U3328" s="136" t="s">
        <v>76</v>
      </c>
      <c r="V3328" s="136" t="s">
        <v>77</v>
      </c>
      <c r="W3328" s="136" t="s">
        <v>91</v>
      </c>
      <c r="X3328" s="78"/>
      <c r="Y3328" s="136" t="s">
        <v>93</v>
      </c>
      <c r="Z3328" s="136" t="s">
        <v>94</v>
      </c>
      <c r="AA3328" s="136" t="s">
        <v>95</v>
      </c>
    </row>
    <row r="3329" spans="9:27" x14ac:dyDescent="0.25">
      <c r="I3329" s="78"/>
      <c r="J3329" s="79">
        <f>(J3257)</f>
        <v>8000</v>
      </c>
      <c r="K3329" s="79">
        <f t="shared" ref="K3329:L3329" si="2901">(K3257)</f>
        <v>5000</v>
      </c>
      <c r="L3329" s="79">
        <f t="shared" si="2901"/>
        <v>1</v>
      </c>
      <c r="M3329" s="78"/>
      <c r="N3329" s="78"/>
      <c r="O3329" s="116">
        <f>(O3307)</f>
        <v>3344.8841487567479</v>
      </c>
      <c r="P3329" s="116">
        <f t="shared" ref="P3329:Q3329" si="2902">(P3307)</f>
        <v>10.20468081237302</v>
      </c>
      <c r="Q3329" s="116">
        <f t="shared" si="2902"/>
        <v>0.15369570240324765</v>
      </c>
      <c r="R3329" s="78"/>
      <c r="S3329" s="78"/>
      <c r="T3329" s="117">
        <f>((J3329-O3329)^2 + (K3329-P3329)^2 + (L3329-Q3329)^2) ^ (-1/(2-1))</f>
        <v>2.1473899010657731E-8</v>
      </c>
      <c r="U3329" s="117">
        <f>((J3329-O3330)^2 + (K3329-P3330)^2 + (L3329-Q3330)^2) ^ (-1/(2-1))</f>
        <v>1.8793471272988301E-7</v>
      </c>
      <c r="V3329" s="117">
        <f>((J3329-O3331)^2 + (K3329-P3331)^2 + (L3329-Q3331)^2) ^ (-1/(2-1))</f>
        <v>1.3659874077718602E-8</v>
      </c>
      <c r="W3329" s="117">
        <f>SUM(T3329:V3329)</f>
        <v>2.2306848581825935E-7</v>
      </c>
      <c r="X3329" s="78"/>
      <c r="Y3329" s="122">
        <f>(T3329/W3329)</f>
        <v>9.6265946899165164E-2</v>
      </c>
      <c r="Z3329" s="122">
        <f>(U3329/W3329)</f>
        <v>0.84249781873266982</v>
      </c>
      <c r="AA3329" s="123">
        <f>(V3329/W3329)</f>
        <v>6.1236234368164923E-2</v>
      </c>
    </row>
    <row r="3330" spans="9:27" x14ac:dyDescent="0.25">
      <c r="I3330" s="78"/>
      <c r="J3330" s="79">
        <f t="shared" ref="J3330:L3330" si="2903">(J3258)</f>
        <v>4000</v>
      </c>
      <c r="K3330" s="79">
        <f t="shared" si="2903"/>
        <v>3000</v>
      </c>
      <c r="L3330" s="79">
        <f t="shared" si="2903"/>
        <v>1</v>
      </c>
      <c r="M3330" s="78"/>
      <c r="N3330" s="78"/>
      <c r="O3330" s="116">
        <f t="shared" ref="O3330:Q3330" si="2904">(O3308)</f>
        <v>7713.7437985856277</v>
      </c>
      <c r="P3330" s="116">
        <f t="shared" si="2904"/>
        <v>2711.1019768670512</v>
      </c>
      <c r="Q3330" s="116">
        <f t="shared" si="2904"/>
        <v>1.002729571633153</v>
      </c>
      <c r="R3330" s="78"/>
      <c r="S3330" s="78"/>
      <c r="T3330" s="117">
        <f>((J3330-O3329)^2 + (K3330-P3329)^2 + (L3330-Q3329)^2) ^ (-1/(2-1))</f>
        <v>1.0674576048822602E-7</v>
      </c>
      <c r="U3330" s="117">
        <f>((J3330-O3330)^2 + (K3330-P3330)^2 + (L3330-Q3330)^2) ^ (-1/(2-1))</f>
        <v>7.2070227753074149E-8</v>
      </c>
      <c r="V3330" s="117">
        <f>((J3330-O3331)^2 + (K3330-P3331)^2 + (L3330-Q3331)^2) ^ (-1/(2-1))</f>
        <v>5.8594023396501991E-8</v>
      </c>
      <c r="W3330" s="117">
        <f t="shared" ref="W3330:W3338" si="2905">SUM(T3330:V3330)</f>
        <v>2.3741001163780214E-7</v>
      </c>
      <c r="X3330" s="78"/>
      <c r="Y3330" s="122">
        <f t="shared" ref="Y3330:Y3338" si="2906">(T3330/W3330)</f>
        <v>0.44962619626622852</v>
      </c>
      <c r="Z3330" s="122">
        <f t="shared" ref="Z3330:Z3338" si="2907">(U3330/W3330)</f>
        <v>0.30356861219073628</v>
      </c>
      <c r="AA3330" s="123">
        <f t="shared" ref="AA3330:AA3338" si="2908">(V3330/W3330)</f>
        <v>0.24680519154303526</v>
      </c>
    </row>
    <row r="3331" spans="9:27" x14ac:dyDescent="0.25">
      <c r="I3331" s="78"/>
      <c r="J3331" s="79">
        <f t="shared" ref="J3331:L3331" si="2909">(J3259)</f>
        <v>5000</v>
      </c>
      <c r="K3331" s="79">
        <f t="shared" si="2909"/>
        <v>2000</v>
      </c>
      <c r="L3331" s="79">
        <f t="shared" si="2909"/>
        <v>1</v>
      </c>
      <c r="M3331" s="78"/>
      <c r="N3331" s="78"/>
      <c r="O3331" s="116">
        <f t="shared" ref="O3331:Q3331" si="2910">(O3309)</f>
        <v>1.2748843213521424</v>
      </c>
      <c r="P3331" s="116">
        <f t="shared" si="2910"/>
        <v>1962.317736565268</v>
      </c>
      <c r="Q3331" s="116">
        <f t="shared" si="2910"/>
        <v>1.0626823352296093</v>
      </c>
      <c r="R3331" s="78"/>
      <c r="S3331" s="78"/>
      <c r="T3331" s="117">
        <f>((J3331-O3329)^2 + (K3331-P3329)^2 + (L3331-Q3329)^2) ^ (-1/(2-1))</f>
        <v>1.492828167711272E-7</v>
      </c>
      <c r="U3331" s="117">
        <f>((J3331-O3330)^2 + (K3331-P3330)^2 + (L3331-Q3330)^2) ^ (-1/(2-1))</f>
        <v>1.2706364985613752E-7</v>
      </c>
      <c r="V3331" s="117">
        <f>((J3331-O3331)^2 + (K3331-P3331)^2 + (L3331-Q3331)^2) ^ (-1/(2-1))</f>
        <v>4.0018131832923099E-8</v>
      </c>
      <c r="W3331" s="117">
        <f t="shared" si="2905"/>
        <v>3.1636459846018782E-7</v>
      </c>
      <c r="X3331" s="78"/>
      <c r="Y3331" s="122">
        <f t="shared" si="2906"/>
        <v>0.47186953754534372</v>
      </c>
      <c r="Z3331" s="122">
        <f t="shared" si="2907"/>
        <v>0.40163675226173434</v>
      </c>
      <c r="AA3331" s="123">
        <f t="shared" si="2908"/>
        <v>0.12649371019292188</v>
      </c>
    </row>
    <row r="3332" spans="9:27" x14ac:dyDescent="0.25">
      <c r="I3332" s="78"/>
      <c r="J3332" s="79">
        <f t="shared" ref="J3332:L3332" si="2911">(J3260)</f>
        <v>2000</v>
      </c>
      <c r="K3332" s="79">
        <f t="shared" si="2911"/>
        <v>1000</v>
      </c>
      <c r="L3332" s="79">
        <f t="shared" si="2911"/>
        <v>1</v>
      </c>
      <c r="M3332" s="78"/>
      <c r="N3332" s="78"/>
      <c r="O3332" s="81"/>
      <c r="P3332" s="81"/>
      <c r="Q3332" s="81"/>
      <c r="R3332" s="78"/>
      <c r="S3332" s="78"/>
      <c r="T3332" s="117">
        <f>((J3332-O3329)^2 + (K3332-P3329)^2 + (L3332-Q3329)^2) ^ (-1/(2-1))</f>
        <v>3.5862746422175665E-7</v>
      </c>
      <c r="U3332" s="117">
        <f>((J3332-O3330)^2 + (K3332-P3330)^2 + (L3332-Q3330)^2) ^ (-1/(2-1))</f>
        <v>2.8109834433349952E-8</v>
      </c>
      <c r="V3332" s="117">
        <f>((J3332-O3331)^2 + (K3332-P3331)^2 + (L3332-Q3331)^2) ^ (-1/(2-1))</f>
        <v>2.0321248381550801E-7</v>
      </c>
      <c r="W3332" s="117">
        <f t="shared" si="2905"/>
        <v>5.8994978247061459E-7</v>
      </c>
      <c r="X3332" s="78"/>
      <c r="Y3332" s="122">
        <f t="shared" si="2906"/>
        <v>0.60789490034199634</v>
      </c>
      <c r="Z3332" s="122">
        <f t="shared" si="2907"/>
        <v>4.7647842695407901E-2</v>
      </c>
      <c r="AA3332" s="123">
        <f t="shared" si="2908"/>
        <v>0.34445725696259583</v>
      </c>
    </row>
    <row r="3333" spans="9:27" x14ac:dyDescent="0.25">
      <c r="I3333" s="78"/>
      <c r="J3333" s="79">
        <f t="shared" ref="J3333:L3333" si="2912">(J3261)</f>
        <v>500</v>
      </c>
      <c r="K3333" s="79">
        <f t="shared" si="2912"/>
        <v>2000</v>
      </c>
      <c r="L3333" s="79">
        <f t="shared" si="2912"/>
        <v>1</v>
      </c>
      <c r="M3333" s="78"/>
      <c r="N3333" s="78"/>
      <c r="O3333" s="78"/>
      <c r="P3333" s="78"/>
      <c r="Q3333" s="78"/>
      <c r="R3333" s="78"/>
      <c r="S3333" s="78"/>
      <c r="T3333" s="117">
        <f>((J3333-O3329)^2 + (K3333-P3329)^2 + (L3333-Q3329)^2) ^ (-1/(2-1))</f>
        <v>8.2969292093246092E-8</v>
      </c>
      <c r="U3333" s="117">
        <f>((J3333-O3330)^2 + (K3333-P3330)^2 + (L3333-Q3330)^2) ^ (-1/(2-1))</f>
        <v>1.9031753593043608E-8</v>
      </c>
      <c r="V3333" s="117">
        <f>((J3333-O3331)^2 + (K3333-P3331)^2 + (L3333-Q3331)^2) ^ (-1/(2-1))</f>
        <v>3.9976542098449764E-6</v>
      </c>
      <c r="W3333" s="117">
        <f t="shared" si="2905"/>
        <v>4.0996552555312657E-6</v>
      </c>
      <c r="X3333" s="78"/>
      <c r="Y3333" s="122">
        <f t="shared" si="2906"/>
        <v>2.0238114407620911E-2</v>
      </c>
      <c r="Z3333" s="122">
        <f t="shared" si="2907"/>
        <v>4.6422814619268083E-3</v>
      </c>
      <c r="AA3333" s="123">
        <f t="shared" si="2908"/>
        <v>0.9751196041304524</v>
      </c>
    </row>
    <row r="3334" spans="9:27" x14ac:dyDescent="0.25">
      <c r="I3334" s="78"/>
      <c r="J3334" s="79">
        <f t="shared" ref="J3334:L3334" si="2913">(J3262)</f>
        <v>8000</v>
      </c>
      <c r="K3334" s="79">
        <f t="shared" si="2913"/>
        <v>2000</v>
      </c>
      <c r="L3334" s="79">
        <f t="shared" si="2913"/>
        <v>1</v>
      </c>
      <c r="M3334" s="78"/>
      <c r="N3334" s="78"/>
      <c r="O3334" s="78"/>
      <c r="P3334" s="78"/>
      <c r="Q3334" s="78"/>
      <c r="R3334" s="78"/>
      <c r="S3334" s="78"/>
      <c r="T3334" s="117">
        <f>((J3334-O3329)^2 + (K3334-P3329)^2 + (L3334-Q3329)^2) ^ (-1/(2-1))</f>
        <v>3.9017706275587269E-8</v>
      </c>
      <c r="U3334" s="117">
        <f>((J3334-O3330)^2 + (K3334-P3330)^2 + (L3334-Q3330)^2) ^ (-1/(2-1))</f>
        <v>1.7018129781047056E-6</v>
      </c>
      <c r="V3334" s="117">
        <f>((J3334-O3331)^2 + (K3334-P3331)^2 + (L3334-Q3331)^2) ^ (-1/(2-1))</f>
        <v>1.5629634325022951E-8</v>
      </c>
      <c r="W3334" s="117">
        <f t="shared" si="2905"/>
        <v>1.7564603187053157E-6</v>
      </c>
      <c r="X3334" s="78"/>
      <c r="Y3334" s="122">
        <f t="shared" si="2906"/>
        <v>2.221382735497672E-2</v>
      </c>
      <c r="Z3334" s="122">
        <f t="shared" si="2907"/>
        <v>0.96888780234961946</v>
      </c>
      <c r="AA3334" s="123">
        <f t="shared" si="2908"/>
        <v>8.8983702954038447E-3</v>
      </c>
    </row>
    <row r="3335" spans="9:27" x14ac:dyDescent="0.25">
      <c r="I3335" s="78"/>
      <c r="J3335" s="79">
        <f t="shared" ref="J3335:L3335" si="2914">(J3263)</f>
        <v>3000</v>
      </c>
      <c r="K3335" s="79">
        <f t="shared" si="2914"/>
        <v>2000</v>
      </c>
      <c r="L3335" s="79">
        <f t="shared" si="2914"/>
        <v>2</v>
      </c>
      <c r="M3335" s="78"/>
      <c r="N3335" s="78"/>
      <c r="O3335" s="78"/>
      <c r="P3335" s="78"/>
      <c r="Q3335" s="78"/>
      <c r="R3335" s="78"/>
      <c r="S3335" s="78"/>
      <c r="T3335" s="117">
        <f>((J3335-O3329)^2 + (K3335-P3329)^2 + (L3335-Q3329)^2) ^ (-1/(2-1))</f>
        <v>2.4520418034270817E-7</v>
      </c>
      <c r="U3335" s="117">
        <f>((J3335-O3330)^2 + (K3335-P3330)^2 + (L3335-Q3330)^2) ^ (-1/(2-1))</f>
        <v>4.4004308239628447E-8</v>
      </c>
      <c r="V3335" s="117">
        <f>((J3335-O3331)^2 + (K3335-P3331)^2 + (L3335-Q3331)^2) ^ (-1/(2-1))</f>
        <v>1.11188039015088E-7</v>
      </c>
      <c r="W3335" s="117">
        <f t="shared" si="2905"/>
        <v>4.0039652759742463E-7</v>
      </c>
      <c r="X3335" s="78"/>
      <c r="Y3335" s="122">
        <f t="shared" si="2906"/>
        <v>0.61240336377054372</v>
      </c>
      <c r="Z3335" s="122">
        <f t="shared" si="2907"/>
        <v>0.10990182283466807</v>
      </c>
      <c r="AA3335" s="123">
        <f t="shared" si="2908"/>
        <v>0.27769481339478819</v>
      </c>
    </row>
    <row r="3336" spans="9:27" x14ac:dyDescent="0.25">
      <c r="I3336" s="78"/>
      <c r="J3336" s="79">
        <f t="shared" ref="J3336:L3336" si="2915">(J3264)</f>
        <v>7000</v>
      </c>
      <c r="K3336" s="79">
        <f t="shared" si="2915"/>
        <v>3000</v>
      </c>
      <c r="L3336" s="79">
        <f t="shared" si="2915"/>
        <v>1</v>
      </c>
      <c r="M3336" s="78"/>
      <c r="N3336" s="78"/>
      <c r="O3336" s="78"/>
      <c r="P3336" s="78"/>
      <c r="Q3336" s="78"/>
      <c r="R3336" s="78"/>
      <c r="S3336" s="78"/>
      <c r="T3336" s="117">
        <f>((J3336-O3329)^2 + (K3336-P3329)^2 + (L3336-Q3329)^2) ^ (-1/(2-1))</f>
        <v>4.4845565801334071E-8</v>
      </c>
      <c r="U3336" s="117">
        <f>((J3336-O3330)^2 + (K3336-P3330)^2 + (L3336-Q3330)^2) ^ (-1/(2-1))</f>
        <v>1.686647030917073E-6</v>
      </c>
      <c r="V3336" s="117">
        <f>((J3336-O3331)^2 + (K3336-P3331)^2 + (L3336-Q3331)^2) ^ (-1/(2-1))</f>
        <v>1.9976452665085808E-8</v>
      </c>
      <c r="W3336" s="117">
        <f t="shared" si="2905"/>
        <v>1.7514690493834928E-6</v>
      </c>
      <c r="X3336" s="78"/>
      <c r="Y3336" s="122">
        <f t="shared" si="2906"/>
        <v>2.5604543692690121E-2</v>
      </c>
      <c r="Z3336" s="122">
        <f t="shared" si="2907"/>
        <v>0.96298991495782538</v>
      </c>
      <c r="AA3336" s="123">
        <f t="shared" si="2908"/>
        <v>1.140554134948454E-2</v>
      </c>
    </row>
    <row r="3337" spans="9:27" x14ac:dyDescent="0.25">
      <c r="I3337" s="78"/>
      <c r="J3337" s="79">
        <f t="shared" ref="J3337:L3337" si="2916">(J3265)</f>
        <v>7000</v>
      </c>
      <c r="K3337" s="79">
        <f t="shared" si="2916"/>
        <v>2000</v>
      </c>
      <c r="L3337" s="79">
        <f t="shared" si="2916"/>
        <v>1</v>
      </c>
      <c r="M3337" s="78"/>
      <c r="N3337" s="78"/>
      <c r="O3337" s="78"/>
      <c r="P3337" s="78"/>
      <c r="Q3337" s="78"/>
      <c r="R3337" s="78"/>
      <c r="S3337" s="78"/>
      <c r="T3337" s="117">
        <f>((J3337-O3329)^2 + (K3337-P3329)^2 + (L3337-Q3329)^2) ^ (-1/(2-1))</f>
        <v>5.7739527473719128E-8</v>
      </c>
      <c r="U3337" s="117">
        <f>((J3337-O3330)^2 + (K3337-P3330)^2 + (L3337-Q3330)^2) ^ (-1/(2-1))</f>
        <v>9.8512827546571658E-7</v>
      </c>
      <c r="V3337" s="117">
        <f>((J3337-O3331)^2 + (K3337-P3331)^2 + (L3337-Q3331)^2) ^ (-1/(2-1))</f>
        <v>2.0415007208263932E-8</v>
      </c>
      <c r="W3337" s="117">
        <f t="shared" si="2905"/>
        <v>1.0632828101476996E-6</v>
      </c>
      <c r="X3337" s="78"/>
      <c r="Y3337" s="122">
        <f t="shared" si="2906"/>
        <v>5.4303076211397211E-2</v>
      </c>
      <c r="Z3337" s="122">
        <f t="shared" si="2907"/>
        <v>0.92649694518137971</v>
      </c>
      <c r="AA3337" s="123">
        <f t="shared" si="2908"/>
        <v>1.9199978607223136E-2</v>
      </c>
    </row>
    <row r="3338" spans="9:27" x14ac:dyDescent="0.25">
      <c r="I3338" s="78"/>
      <c r="J3338" s="79">
        <f t="shared" ref="J3338:L3338" si="2917">(J3266)</f>
        <v>10000</v>
      </c>
      <c r="K3338" s="79">
        <f t="shared" si="2917"/>
        <v>2000</v>
      </c>
      <c r="L3338" s="79">
        <f t="shared" si="2917"/>
        <v>1</v>
      </c>
      <c r="M3338" s="78"/>
      <c r="N3338" s="78"/>
      <c r="O3338" s="78"/>
      <c r="P3338" s="78"/>
      <c r="Q3338" s="78"/>
      <c r="R3338" s="78"/>
      <c r="S3338" s="78"/>
      <c r="T3338" s="117">
        <f>((J3338-O3329)^2 + (K3338-P3329)^2 + (L3338-Q3329)^2) ^ (-1/(2-1))</f>
        <v>2.0725451691475618E-8</v>
      </c>
      <c r="U3338" s="117">
        <f>((J3338-O3330)^2 + (K3338-P3330)^2 + (L3338-Q3330)^2) ^ (-1/(2-1))</f>
        <v>1.7443989929992327E-7</v>
      </c>
      <c r="V3338" s="117">
        <f>((J3338-O3331)^2 + (K3338-P3331)^2 + (L3338-Q3331)^2) ^ (-1/(2-1))</f>
        <v>1.0002408190217422E-8</v>
      </c>
      <c r="W3338" s="117">
        <f t="shared" si="2905"/>
        <v>2.0516775918161633E-7</v>
      </c>
      <c r="X3338" s="78"/>
      <c r="Y3338" s="122">
        <f t="shared" si="2906"/>
        <v>0.10101709827190374</v>
      </c>
      <c r="Z3338" s="122">
        <f t="shared" si="2907"/>
        <v>0.85023056251985241</v>
      </c>
      <c r="AA3338" s="123">
        <f t="shared" si="2908"/>
        <v>4.8752339208243733E-2</v>
      </c>
    </row>
    <row r="3339" spans="9:27" x14ac:dyDescent="0.25">
      <c r="I3339" s="78"/>
      <c r="J3339" s="78"/>
      <c r="K3339" s="78"/>
      <c r="L3339" s="78"/>
      <c r="M3339" s="78"/>
      <c r="N3339" s="78"/>
      <c r="O3339" s="78"/>
      <c r="P3339" s="78"/>
      <c r="Q3339" s="78"/>
      <c r="R3339" s="78"/>
      <c r="S3339" s="78"/>
      <c r="T3339" s="78"/>
      <c r="U3339" s="78"/>
      <c r="V3339" s="78"/>
      <c r="W3339" s="78"/>
      <c r="X3339" s="78"/>
      <c r="Y3339" s="78"/>
      <c r="Z3339" s="78"/>
      <c r="AA3339" s="78"/>
    </row>
    <row r="3340" spans="9:27" x14ac:dyDescent="0.25">
      <c r="I3340" s="78"/>
      <c r="J3340" s="78"/>
      <c r="K3340" s="78"/>
      <c r="L3340" s="78"/>
      <c r="M3340" s="78"/>
      <c r="N3340" s="175" t="s">
        <v>109</v>
      </c>
      <c r="O3340" s="176"/>
      <c r="P3340" s="176"/>
      <c r="Q3340" s="176"/>
      <c r="R3340" s="176"/>
      <c r="S3340" s="177"/>
      <c r="T3340" s="78"/>
      <c r="U3340" s="78"/>
      <c r="V3340" s="78"/>
      <c r="W3340" s="78"/>
      <c r="X3340" s="78"/>
      <c r="Y3340" s="78"/>
      <c r="Z3340" s="78"/>
      <c r="AA3340" s="78"/>
    </row>
    <row r="3341" spans="9:27" x14ac:dyDescent="0.25">
      <c r="I3341" s="78"/>
      <c r="J3341" s="78"/>
      <c r="K3341" s="78"/>
      <c r="L3341" s="78"/>
      <c r="M3341" s="78"/>
      <c r="N3341" s="178"/>
      <c r="O3341" s="179"/>
      <c r="P3341" s="179"/>
      <c r="Q3341" s="179"/>
      <c r="R3341" s="179"/>
      <c r="S3341" s="180"/>
      <c r="T3341" s="78"/>
      <c r="U3341" s="78"/>
      <c r="V3341" s="78"/>
      <c r="W3341" s="78"/>
      <c r="X3341" s="78"/>
      <c r="Y3341" s="78"/>
      <c r="Z3341" s="78"/>
      <c r="AA3341" s="78"/>
    </row>
    <row r="3345" spans="9:37" x14ac:dyDescent="0.25">
      <c r="I3345" s="118" t="s">
        <v>252</v>
      </c>
      <c r="J3345" s="90"/>
      <c r="K3345" s="90"/>
      <c r="L3345" s="90"/>
      <c r="M3345" s="90"/>
      <c r="N3345" s="90"/>
      <c r="O3345" s="90"/>
      <c r="P3345" s="90"/>
      <c r="Q3345" s="90"/>
      <c r="R3345" s="90"/>
      <c r="S3345" s="90"/>
      <c r="T3345" s="90"/>
      <c r="U3345" s="90"/>
      <c r="V3345" s="90"/>
      <c r="W3345" s="90"/>
      <c r="X3345" s="90"/>
      <c r="Y3345" s="90"/>
      <c r="Z3345" s="90"/>
      <c r="AA3345" s="90"/>
      <c r="AB3345" s="90"/>
      <c r="AC3345" s="90"/>
      <c r="AD3345" s="90"/>
      <c r="AE3345" s="90"/>
      <c r="AF3345" s="90"/>
      <c r="AG3345" s="90"/>
      <c r="AH3345" s="90"/>
      <c r="AI3345" s="90"/>
      <c r="AJ3345" s="90"/>
      <c r="AK3345" s="90"/>
    </row>
    <row r="3346" spans="9:37" x14ac:dyDescent="0.25">
      <c r="I3346" s="118" t="s">
        <v>338</v>
      </c>
      <c r="J3346" s="90"/>
      <c r="K3346" s="90"/>
      <c r="L3346" s="90"/>
      <c r="M3346" s="90"/>
      <c r="N3346" s="90"/>
      <c r="O3346" s="90"/>
      <c r="P3346" s="90"/>
      <c r="Q3346" s="90"/>
      <c r="R3346" s="90"/>
      <c r="S3346" s="90"/>
      <c r="T3346" s="90"/>
      <c r="U3346" s="90"/>
      <c r="V3346" s="90"/>
      <c r="W3346" s="90"/>
      <c r="X3346" s="90"/>
      <c r="Y3346" s="90"/>
      <c r="Z3346" s="90"/>
      <c r="AA3346" s="90"/>
      <c r="AB3346" s="90"/>
      <c r="AC3346" s="90"/>
      <c r="AD3346" s="90"/>
      <c r="AE3346" s="90"/>
      <c r="AF3346" s="90"/>
      <c r="AG3346" s="90"/>
      <c r="AH3346" s="90"/>
      <c r="AI3346" s="90"/>
      <c r="AJ3346" s="90"/>
      <c r="AK3346" s="90"/>
    </row>
    <row r="3347" spans="9:37" x14ac:dyDescent="0.25">
      <c r="I3347" s="90"/>
      <c r="J3347" s="181" t="s">
        <v>92</v>
      </c>
      <c r="K3347" s="182"/>
      <c r="L3347" s="183"/>
      <c r="M3347" s="90"/>
      <c r="N3347" s="91"/>
      <c r="O3347" s="163" t="s">
        <v>97</v>
      </c>
      <c r="P3347" s="164"/>
      <c r="Q3347" s="165"/>
      <c r="R3347" s="90"/>
      <c r="S3347" s="90"/>
      <c r="T3347" s="163" t="s">
        <v>47</v>
      </c>
      <c r="U3347" s="164"/>
      <c r="V3347" s="165"/>
      <c r="W3347" s="90"/>
      <c r="X3347" s="91"/>
      <c r="Y3347" s="163" t="s">
        <v>98</v>
      </c>
      <c r="Z3347" s="164"/>
      <c r="AA3347" s="165"/>
      <c r="AB3347" s="90"/>
      <c r="AC3347" s="91"/>
      <c r="AD3347" s="163" t="s">
        <v>98</v>
      </c>
      <c r="AE3347" s="164"/>
      <c r="AF3347" s="165"/>
      <c r="AG3347" s="90"/>
      <c r="AH3347" s="135"/>
      <c r="AI3347" s="163" t="s">
        <v>98</v>
      </c>
      <c r="AJ3347" s="164"/>
      <c r="AK3347" s="165"/>
    </row>
    <row r="3348" spans="9:37" x14ac:dyDescent="0.25">
      <c r="I3348" s="90"/>
      <c r="J3348" s="135" t="s">
        <v>257</v>
      </c>
      <c r="K3348" s="135" t="s">
        <v>258</v>
      </c>
      <c r="L3348" s="135" t="s">
        <v>259</v>
      </c>
      <c r="M3348" s="90"/>
      <c r="N3348" s="91"/>
      <c r="O3348" s="133" t="s">
        <v>38</v>
      </c>
      <c r="P3348" s="133" t="s">
        <v>39</v>
      </c>
      <c r="Q3348" s="133" t="s">
        <v>41</v>
      </c>
      <c r="R3348" s="90"/>
      <c r="S3348" s="90"/>
      <c r="T3348" s="106" t="s">
        <v>48</v>
      </c>
      <c r="U3348" s="106" t="s">
        <v>49</v>
      </c>
      <c r="V3348" s="106" t="s">
        <v>50</v>
      </c>
      <c r="W3348" s="90"/>
      <c r="X3348" s="133" t="s">
        <v>38</v>
      </c>
      <c r="Y3348" s="133" t="s">
        <v>99</v>
      </c>
      <c r="Z3348" s="133" t="s">
        <v>102</v>
      </c>
      <c r="AA3348" s="133" t="s">
        <v>103</v>
      </c>
      <c r="AB3348" s="90"/>
      <c r="AC3348" s="106" t="s">
        <v>39</v>
      </c>
      <c r="AD3348" s="106" t="s">
        <v>104</v>
      </c>
      <c r="AE3348" s="106" t="s">
        <v>100</v>
      </c>
      <c r="AF3348" s="106" t="s">
        <v>105</v>
      </c>
      <c r="AG3348" s="90"/>
      <c r="AH3348" s="106" t="s">
        <v>41</v>
      </c>
      <c r="AI3348" s="106" t="s">
        <v>106</v>
      </c>
      <c r="AJ3348" s="106" t="s">
        <v>107</v>
      </c>
      <c r="AK3348" s="106" t="s">
        <v>101</v>
      </c>
    </row>
    <row r="3349" spans="9:37" x14ac:dyDescent="0.25">
      <c r="I3349" s="90"/>
      <c r="J3349" s="94">
        <f>(Y3329)</f>
        <v>9.6265946899165164E-2</v>
      </c>
      <c r="K3349" s="94">
        <f t="shared" ref="K3349:K3358" si="2918">(Z3329)</f>
        <v>0.84249781873266982</v>
      </c>
      <c r="L3349" s="94">
        <f>(AA3329)</f>
        <v>6.1236234368164923E-2</v>
      </c>
      <c r="M3349" s="98"/>
      <c r="N3349" s="91"/>
      <c r="O3349" s="95">
        <f>(J3349^2)</f>
        <v>9.2671325323928876E-3</v>
      </c>
      <c r="P3349" s="95">
        <f t="shared" ref="P3349:P3358" si="2919">(K3349^2)</f>
        <v>0.70980257456930662</v>
      </c>
      <c r="Q3349" s="95">
        <f t="shared" ref="Q3349:Q3358" si="2920">(L3349^2)</f>
        <v>3.7498763995928229E-3</v>
      </c>
      <c r="R3349" s="90"/>
      <c r="S3349" s="90"/>
      <c r="T3349" s="93">
        <f>(J3329)</f>
        <v>8000</v>
      </c>
      <c r="U3349" s="93">
        <f t="shared" ref="U3349:U3358" si="2921">(K3329)</f>
        <v>5000</v>
      </c>
      <c r="V3349" s="93">
        <f t="shared" ref="V3349:V3358" si="2922">(L3329)</f>
        <v>1</v>
      </c>
      <c r="W3349" s="90"/>
      <c r="X3349" s="95">
        <f>(O3349)</f>
        <v>9.2671325323928876E-3</v>
      </c>
      <c r="Y3349" s="96">
        <f>(X3349*T3349)</f>
        <v>74.137060259143098</v>
      </c>
      <c r="Z3349" s="96">
        <f>(X3349*U3349)</f>
        <v>46.335662661964435</v>
      </c>
      <c r="AA3349" s="96">
        <f>(X3349*V3349)</f>
        <v>9.2671325323928876E-3</v>
      </c>
      <c r="AB3349" s="90"/>
      <c r="AC3349" s="94">
        <f>(P3349)</f>
        <v>0.70980257456930662</v>
      </c>
      <c r="AD3349" s="97">
        <f>(AC3349*T3349)</f>
        <v>5678.4205965544534</v>
      </c>
      <c r="AE3349" s="97">
        <f>(AC3349*U3349)</f>
        <v>3549.0128728465329</v>
      </c>
      <c r="AF3349" s="97">
        <f>(AC3349*V3349)</f>
        <v>0.70980257456930662</v>
      </c>
      <c r="AG3349" s="90"/>
      <c r="AH3349" s="95">
        <f>(Q3349)</f>
        <v>3.7498763995928229E-3</v>
      </c>
      <c r="AI3349" s="95">
        <f>(AH3349*T3349)</f>
        <v>29.999011196742583</v>
      </c>
      <c r="AJ3349" s="95">
        <f>(AH3349*U3349)</f>
        <v>18.749381997964115</v>
      </c>
      <c r="AK3349" s="95">
        <f>(V3349*AH3349)</f>
        <v>3.7498763995928229E-3</v>
      </c>
    </row>
    <row r="3350" spans="9:37" x14ac:dyDescent="0.25">
      <c r="I3350" s="90"/>
      <c r="J3350" s="94">
        <f t="shared" ref="J3350:J3358" si="2923">(Y3330)</f>
        <v>0.44962619626622852</v>
      </c>
      <c r="K3350" s="94">
        <f t="shared" si="2918"/>
        <v>0.30356861219073628</v>
      </c>
      <c r="L3350" s="94">
        <f t="shared" ref="L3350:L3358" si="2924">(AA3330)</f>
        <v>0.24680519154303526</v>
      </c>
      <c r="M3350" s="98"/>
      <c r="N3350" s="91"/>
      <c r="O3350" s="95">
        <f t="shared" ref="O3350:O3358" si="2925">(J3350^2)</f>
        <v>0.20216371636883704</v>
      </c>
      <c r="P3350" s="95">
        <f t="shared" si="2919"/>
        <v>9.2153902307409635E-2</v>
      </c>
      <c r="Q3350" s="95">
        <f t="shared" si="2920"/>
        <v>6.0912802572594328E-2</v>
      </c>
      <c r="R3350" s="90"/>
      <c r="S3350" s="90"/>
      <c r="T3350" s="93">
        <f t="shared" ref="T3350:T3358" si="2926">(J3330)</f>
        <v>4000</v>
      </c>
      <c r="U3350" s="93">
        <f t="shared" si="2921"/>
        <v>3000</v>
      </c>
      <c r="V3350" s="93">
        <f t="shared" si="2922"/>
        <v>1</v>
      </c>
      <c r="W3350" s="90"/>
      <c r="X3350" s="95">
        <f t="shared" ref="X3350:X3358" si="2927">(O3350)</f>
        <v>0.20216371636883704</v>
      </c>
      <c r="Y3350" s="96">
        <f t="shared" ref="Y3350:Y3358" si="2928">(X3350*T3350)</f>
        <v>808.65486547534817</v>
      </c>
      <c r="Z3350" s="96">
        <f t="shared" ref="Z3350:Z3358" si="2929">(X3350*U3350)</f>
        <v>606.4911491065111</v>
      </c>
      <c r="AA3350" s="96">
        <f t="shared" ref="AA3350:AA3358" si="2930">(X3350*V3350)</f>
        <v>0.20216371636883704</v>
      </c>
      <c r="AB3350" s="90"/>
      <c r="AC3350" s="94">
        <f t="shared" ref="AC3350:AC3358" si="2931">(P3350)</f>
        <v>9.2153902307409635E-2</v>
      </c>
      <c r="AD3350" s="97">
        <f t="shared" ref="AD3350:AD3358" si="2932">(AC3350*T3350)</f>
        <v>368.61560922963855</v>
      </c>
      <c r="AE3350" s="97">
        <f t="shared" ref="AE3350:AE3358" si="2933">(AC3350*U3350)</f>
        <v>276.46170692222893</v>
      </c>
      <c r="AF3350" s="97">
        <f t="shared" ref="AF3350:AF3358" si="2934">(AC3350*V3350)</f>
        <v>9.2153902307409635E-2</v>
      </c>
      <c r="AG3350" s="90"/>
      <c r="AH3350" s="95">
        <f t="shared" ref="AH3350:AH3358" si="2935">(Q3350)</f>
        <v>6.0912802572594328E-2</v>
      </c>
      <c r="AI3350" s="95">
        <f t="shared" ref="AI3350:AI3358" si="2936">(AH3350*T3350)</f>
        <v>243.65121029037732</v>
      </c>
      <c r="AJ3350" s="95">
        <f t="shared" ref="AJ3350:AJ3357" si="2937">(AH3350*U3350)</f>
        <v>182.73840771778299</v>
      </c>
      <c r="AK3350" s="95">
        <f t="shared" ref="AK3350:AK3358" si="2938">(V3350*AH3350)</f>
        <v>6.0912802572594328E-2</v>
      </c>
    </row>
    <row r="3351" spans="9:37" x14ac:dyDescent="0.25">
      <c r="I3351" s="90"/>
      <c r="J3351" s="94">
        <f t="shared" si="2923"/>
        <v>0.47186953754534372</v>
      </c>
      <c r="K3351" s="94">
        <f t="shared" si="2918"/>
        <v>0.40163675226173434</v>
      </c>
      <c r="L3351" s="94">
        <f t="shared" si="2924"/>
        <v>0.12649371019292188</v>
      </c>
      <c r="M3351" s="98"/>
      <c r="N3351" s="91"/>
      <c r="O3351" s="95">
        <f t="shared" si="2925"/>
        <v>0.22266086046325656</v>
      </c>
      <c r="P3351" s="95">
        <f t="shared" si="2919"/>
        <v>0.16131208076735376</v>
      </c>
      <c r="Q3351" s="95">
        <f t="shared" si="2920"/>
        <v>1.6000658718370909E-2</v>
      </c>
      <c r="R3351" s="90"/>
      <c r="S3351" s="90"/>
      <c r="T3351" s="93">
        <f t="shared" si="2926"/>
        <v>5000</v>
      </c>
      <c r="U3351" s="93">
        <f t="shared" si="2921"/>
        <v>2000</v>
      </c>
      <c r="V3351" s="93">
        <f t="shared" si="2922"/>
        <v>1</v>
      </c>
      <c r="W3351" s="90"/>
      <c r="X3351" s="95">
        <f t="shared" si="2927"/>
        <v>0.22266086046325656</v>
      </c>
      <c r="Y3351" s="96">
        <f t="shared" si="2928"/>
        <v>1113.3043023162827</v>
      </c>
      <c r="Z3351" s="96">
        <f t="shared" si="2929"/>
        <v>445.32172092651314</v>
      </c>
      <c r="AA3351" s="96">
        <f t="shared" si="2930"/>
        <v>0.22266086046325656</v>
      </c>
      <c r="AB3351" s="90"/>
      <c r="AC3351" s="94">
        <f t="shared" si="2931"/>
        <v>0.16131208076735376</v>
      </c>
      <c r="AD3351" s="97">
        <f t="shared" si="2932"/>
        <v>806.56040383676884</v>
      </c>
      <c r="AE3351" s="97">
        <f t="shared" si="2933"/>
        <v>322.62416153470753</v>
      </c>
      <c r="AF3351" s="97">
        <f t="shared" si="2934"/>
        <v>0.16131208076735376</v>
      </c>
      <c r="AG3351" s="90"/>
      <c r="AH3351" s="95">
        <f t="shared" si="2935"/>
        <v>1.6000658718370909E-2</v>
      </c>
      <c r="AI3351" s="95">
        <f t="shared" si="2936"/>
        <v>80.003293591854543</v>
      </c>
      <c r="AJ3351" s="95">
        <f t="shared" si="2937"/>
        <v>32.001317436741815</v>
      </c>
      <c r="AK3351" s="95">
        <f t="shared" si="2938"/>
        <v>1.6000658718370909E-2</v>
      </c>
    </row>
    <row r="3352" spans="9:37" x14ac:dyDescent="0.25">
      <c r="I3352" s="90"/>
      <c r="J3352" s="94">
        <f t="shared" si="2923"/>
        <v>0.60789490034199634</v>
      </c>
      <c r="K3352" s="94">
        <f t="shared" si="2918"/>
        <v>4.7647842695407901E-2</v>
      </c>
      <c r="L3352" s="94">
        <f t="shared" si="2924"/>
        <v>0.34445725696259583</v>
      </c>
      <c r="M3352" s="98"/>
      <c r="N3352" s="91"/>
      <c r="O3352" s="95">
        <f t="shared" si="2925"/>
        <v>0.36953620986180563</v>
      </c>
      <c r="P3352" s="95">
        <f t="shared" si="2919"/>
        <v>2.2703169135263358E-3</v>
      </c>
      <c r="Q3352" s="95">
        <f t="shared" si="2920"/>
        <v>0.11865080187419577</v>
      </c>
      <c r="R3352" s="90"/>
      <c r="S3352" s="90"/>
      <c r="T3352" s="93">
        <f t="shared" si="2926"/>
        <v>2000</v>
      </c>
      <c r="U3352" s="93">
        <f t="shared" si="2921"/>
        <v>1000</v>
      </c>
      <c r="V3352" s="93">
        <f t="shared" si="2922"/>
        <v>1</v>
      </c>
      <c r="W3352" s="90"/>
      <c r="X3352" s="95">
        <f t="shared" si="2927"/>
        <v>0.36953620986180563</v>
      </c>
      <c r="Y3352" s="96">
        <f t="shared" si="2928"/>
        <v>739.07241972361123</v>
      </c>
      <c r="Z3352" s="96">
        <f t="shared" si="2929"/>
        <v>369.53620986180562</v>
      </c>
      <c r="AA3352" s="96">
        <f t="shared" si="2930"/>
        <v>0.36953620986180563</v>
      </c>
      <c r="AB3352" s="90"/>
      <c r="AC3352" s="94">
        <f t="shared" si="2931"/>
        <v>2.2703169135263358E-3</v>
      </c>
      <c r="AD3352" s="97">
        <f t="shared" si="2932"/>
        <v>4.5406338270526714</v>
      </c>
      <c r="AE3352" s="97">
        <f t="shared" si="2933"/>
        <v>2.2703169135263357</v>
      </c>
      <c r="AF3352" s="97">
        <f t="shared" si="2934"/>
        <v>2.2703169135263358E-3</v>
      </c>
      <c r="AG3352" s="90"/>
      <c r="AH3352" s="95">
        <f t="shared" si="2935"/>
        <v>0.11865080187419577</v>
      </c>
      <c r="AI3352" s="95">
        <f t="shared" si="2936"/>
        <v>237.30160374839156</v>
      </c>
      <c r="AJ3352" s="95">
        <f t="shared" si="2937"/>
        <v>118.65080187419578</v>
      </c>
      <c r="AK3352" s="95">
        <f t="shared" si="2938"/>
        <v>0.11865080187419577</v>
      </c>
    </row>
    <row r="3353" spans="9:37" x14ac:dyDescent="0.25">
      <c r="I3353" s="90"/>
      <c r="J3353" s="94">
        <f t="shared" si="2923"/>
        <v>2.0238114407620911E-2</v>
      </c>
      <c r="K3353" s="94">
        <f t="shared" si="2918"/>
        <v>4.6422814619268083E-3</v>
      </c>
      <c r="L3353" s="94">
        <f t="shared" si="2924"/>
        <v>0.9751196041304524</v>
      </c>
      <c r="M3353" s="98"/>
      <c r="N3353" s="91"/>
      <c r="O3353" s="95">
        <f t="shared" si="2925"/>
        <v>4.0958127477595308E-4</v>
      </c>
      <c r="P3353" s="95">
        <f t="shared" si="2919"/>
        <v>2.1550777171749304E-5</v>
      </c>
      <c r="Q3353" s="95">
        <f t="shared" si="2920"/>
        <v>0.9508582423595302</v>
      </c>
      <c r="R3353" s="90"/>
      <c r="S3353" s="90"/>
      <c r="T3353" s="93">
        <f t="shared" si="2926"/>
        <v>500</v>
      </c>
      <c r="U3353" s="93">
        <f t="shared" si="2921"/>
        <v>2000</v>
      </c>
      <c r="V3353" s="93">
        <f t="shared" si="2922"/>
        <v>1</v>
      </c>
      <c r="W3353" s="90"/>
      <c r="X3353" s="95">
        <f t="shared" si="2927"/>
        <v>4.0958127477595308E-4</v>
      </c>
      <c r="Y3353" s="96">
        <f t="shared" si="2928"/>
        <v>0.20479063738797654</v>
      </c>
      <c r="Z3353" s="96">
        <f t="shared" si="2929"/>
        <v>0.81916254955190615</v>
      </c>
      <c r="AA3353" s="96">
        <f t="shared" si="2930"/>
        <v>4.0958127477595308E-4</v>
      </c>
      <c r="AB3353" s="90"/>
      <c r="AC3353" s="94">
        <f t="shared" si="2931"/>
        <v>2.1550777171749304E-5</v>
      </c>
      <c r="AD3353" s="97">
        <f t="shared" si="2932"/>
        <v>1.0775388585874651E-2</v>
      </c>
      <c r="AE3353" s="97">
        <f t="shared" si="2933"/>
        <v>4.3101554343498605E-2</v>
      </c>
      <c r="AF3353" s="97">
        <f t="shared" si="2934"/>
        <v>2.1550777171749304E-5</v>
      </c>
      <c r="AG3353" s="90"/>
      <c r="AH3353" s="95">
        <f t="shared" si="2935"/>
        <v>0.9508582423595302</v>
      </c>
      <c r="AI3353" s="95">
        <f t="shared" si="2936"/>
        <v>475.4291211797651</v>
      </c>
      <c r="AJ3353" s="95">
        <f t="shared" si="2937"/>
        <v>1901.7164847190604</v>
      </c>
      <c r="AK3353" s="95">
        <f t="shared" si="2938"/>
        <v>0.9508582423595302</v>
      </c>
    </row>
    <row r="3354" spans="9:37" x14ac:dyDescent="0.25">
      <c r="I3354" s="90"/>
      <c r="J3354" s="94">
        <f t="shared" si="2923"/>
        <v>2.221382735497672E-2</v>
      </c>
      <c r="K3354" s="94">
        <f t="shared" si="2918"/>
        <v>0.96888780234961946</v>
      </c>
      <c r="L3354" s="94">
        <f t="shared" si="2924"/>
        <v>8.8983702954038447E-3</v>
      </c>
      <c r="M3354" s="98"/>
      <c r="N3354" s="91"/>
      <c r="O3354" s="95">
        <f t="shared" si="2925"/>
        <v>4.9345412575671206E-4</v>
      </c>
      <c r="P3354" s="95">
        <f t="shared" si="2919"/>
        <v>0.93874357354187532</v>
      </c>
      <c r="Q3354" s="95">
        <f t="shared" si="2920"/>
        <v>7.9180993914125506E-5</v>
      </c>
      <c r="R3354" s="90"/>
      <c r="S3354" s="90"/>
      <c r="T3354" s="93">
        <f t="shared" si="2926"/>
        <v>8000</v>
      </c>
      <c r="U3354" s="93">
        <f t="shared" si="2921"/>
        <v>2000</v>
      </c>
      <c r="V3354" s="93">
        <f t="shared" si="2922"/>
        <v>1</v>
      </c>
      <c r="W3354" s="90"/>
      <c r="X3354" s="95">
        <f t="shared" si="2927"/>
        <v>4.9345412575671206E-4</v>
      </c>
      <c r="Y3354" s="96">
        <f t="shared" si="2928"/>
        <v>3.9476330060536964</v>
      </c>
      <c r="Z3354" s="96">
        <f t="shared" si="2929"/>
        <v>0.9869082515134241</v>
      </c>
      <c r="AA3354" s="96">
        <f t="shared" si="2930"/>
        <v>4.9345412575671206E-4</v>
      </c>
      <c r="AB3354" s="90"/>
      <c r="AC3354" s="94">
        <f t="shared" si="2931"/>
        <v>0.93874357354187532</v>
      </c>
      <c r="AD3354" s="97">
        <f t="shared" si="2932"/>
        <v>7509.9485883350026</v>
      </c>
      <c r="AE3354" s="97">
        <f t="shared" si="2933"/>
        <v>1877.4871470837506</v>
      </c>
      <c r="AF3354" s="97">
        <f t="shared" si="2934"/>
        <v>0.93874357354187532</v>
      </c>
      <c r="AG3354" s="90"/>
      <c r="AH3354" s="95">
        <f t="shared" si="2935"/>
        <v>7.9180993914125506E-5</v>
      </c>
      <c r="AI3354" s="95">
        <f t="shared" si="2936"/>
        <v>0.63344795131300402</v>
      </c>
      <c r="AJ3354" s="95">
        <f t="shared" si="2937"/>
        <v>0.15836198782825101</v>
      </c>
      <c r="AK3354" s="95">
        <f t="shared" si="2938"/>
        <v>7.9180993914125506E-5</v>
      </c>
    </row>
    <row r="3355" spans="9:37" x14ac:dyDescent="0.25">
      <c r="I3355" s="90"/>
      <c r="J3355" s="94">
        <f t="shared" si="2923"/>
        <v>0.61240336377054372</v>
      </c>
      <c r="K3355" s="94">
        <f t="shared" si="2918"/>
        <v>0.10990182283466807</v>
      </c>
      <c r="L3355" s="94">
        <f t="shared" si="2924"/>
        <v>0.27769481339478819</v>
      </c>
      <c r="M3355" s="98"/>
      <c r="N3355" s="91"/>
      <c r="O3355" s="95">
        <f t="shared" si="2925"/>
        <v>0.37503787995747689</v>
      </c>
      <c r="P3355" s="95">
        <f t="shared" si="2919"/>
        <v>1.2078410662382768E-2</v>
      </c>
      <c r="Q3355" s="95">
        <f t="shared" si="2920"/>
        <v>7.7114409386366239E-2</v>
      </c>
      <c r="R3355" s="90"/>
      <c r="S3355" s="90"/>
      <c r="T3355" s="93">
        <f t="shared" si="2926"/>
        <v>3000</v>
      </c>
      <c r="U3355" s="93">
        <f t="shared" si="2921"/>
        <v>2000</v>
      </c>
      <c r="V3355" s="93">
        <f t="shared" si="2922"/>
        <v>2</v>
      </c>
      <c r="W3355" s="90"/>
      <c r="X3355" s="95">
        <f t="shared" si="2927"/>
        <v>0.37503787995747689</v>
      </c>
      <c r="Y3355" s="96">
        <f t="shared" si="2928"/>
        <v>1125.1136398724307</v>
      </c>
      <c r="Z3355" s="96">
        <f t="shared" si="2929"/>
        <v>750.07575991495378</v>
      </c>
      <c r="AA3355" s="96">
        <f t="shared" si="2930"/>
        <v>0.75007575991495379</v>
      </c>
      <c r="AB3355" s="90"/>
      <c r="AC3355" s="94">
        <f t="shared" si="2931"/>
        <v>1.2078410662382768E-2</v>
      </c>
      <c r="AD3355" s="97">
        <f t="shared" si="2932"/>
        <v>36.235231987148303</v>
      </c>
      <c r="AE3355" s="97">
        <f t="shared" si="2933"/>
        <v>24.156821324765534</v>
      </c>
      <c r="AF3355" s="97">
        <f t="shared" si="2934"/>
        <v>2.4156821324765536E-2</v>
      </c>
      <c r="AG3355" s="90"/>
      <c r="AH3355" s="95">
        <f t="shared" si="2935"/>
        <v>7.7114409386366239E-2</v>
      </c>
      <c r="AI3355" s="95">
        <f t="shared" si="2936"/>
        <v>231.34322815909871</v>
      </c>
      <c r="AJ3355" s="95">
        <f t="shared" si="2937"/>
        <v>154.22881877273247</v>
      </c>
      <c r="AK3355" s="95">
        <f t="shared" si="2938"/>
        <v>0.15422881877273248</v>
      </c>
    </row>
    <row r="3356" spans="9:37" x14ac:dyDescent="0.25">
      <c r="I3356" s="90"/>
      <c r="J3356" s="94">
        <f t="shared" si="2923"/>
        <v>2.5604543692690121E-2</v>
      </c>
      <c r="K3356" s="94">
        <f t="shared" si="2918"/>
        <v>0.96298991495782538</v>
      </c>
      <c r="L3356" s="94">
        <f t="shared" si="2924"/>
        <v>1.140554134948454E-2</v>
      </c>
      <c r="M3356" s="98"/>
      <c r="N3356" s="91"/>
      <c r="O3356" s="95">
        <f t="shared" si="2925"/>
        <v>6.5559265771087749E-4</v>
      </c>
      <c r="P3356" s="95">
        <f t="shared" si="2919"/>
        <v>0.92734957631047976</v>
      </c>
      <c r="Q3356" s="95">
        <f t="shared" si="2920"/>
        <v>1.3008637347480164E-4</v>
      </c>
      <c r="R3356" s="90"/>
      <c r="S3356" s="90"/>
      <c r="T3356" s="93">
        <f t="shared" si="2926"/>
        <v>7000</v>
      </c>
      <c r="U3356" s="93">
        <f t="shared" si="2921"/>
        <v>3000</v>
      </c>
      <c r="V3356" s="93">
        <f t="shared" si="2922"/>
        <v>1</v>
      </c>
      <c r="W3356" s="90"/>
      <c r="X3356" s="95">
        <f t="shared" si="2927"/>
        <v>6.5559265771087749E-4</v>
      </c>
      <c r="Y3356" s="96">
        <f t="shared" si="2928"/>
        <v>4.5891486039761427</v>
      </c>
      <c r="Z3356" s="96">
        <f t="shared" si="2929"/>
        <v>1.9667779731326325</v>
      </c>
      <c r="AA3356" s="96">
        <f t="shared" si="2930"/>
        <v>6.5559265771087749E-4</v>
      </c>
      <c r="AB3356" s="90"/>
      <c r="AC3356" s="94">
        <f t="shared" si="2931"/>
        <v>0.92734957631047976</v>
      </c>
      <c r="AD3356" s="97">
        <f t="shared" si="2932"/>
        <v>6491.4470341733586</v>
      </c>
      <c r="AE3356" s="97">
        <f t="shared" si="2933"/>
        <v>2782.0487289314392</v>
      </c>
      <c r="AF3356" s="97">
        <f t="shared" si="2934"/>
        <v>0.92734957631047976</v>
      </c>
      <c r="AG3356" s="90"/>
      <c r="AH3356" s="95">
        <f t="shared" si="2935"/>
        <v>1.3008637347480164E-4</v>
      </c>
      <c r="AI3356" s="95">
        <f t="shared" si="2936"/>
        <v>0.91060461432361151</v>
      </c>
      <c r="AJ3356" s="95">
        <f t="shared" si="2937"/>
        <v>0.39025912042440492</v>
      </c>
      <c r="AK3356" s="95">
        <f t="shared" si="2938"/>
        <v>1.3008637347480164E-4</v>
      </c>
    </row>
    <row r="3357" spans="9:37" x14ac:dyDescent="0.25">
      <c r="I3357" s="90"/>
      <c r="J3357" s="94">
        <f t="shared" si="2923"/>
        <v>5.4303076211397211E-2</v>
      </c>
      <c r="K3357" s="94">
        <f t="shared" si="2918"/>
        <v>0.92649694518137971</v>
      </c>
      <c r="L3357" s="94">
        <f t="shared" si="2924"/>
        <v>1.9199978607223136E-2</v>
      </c>
      <c r="M3357" s="98"/>
      <c r="N3357" s="91"/>
      <c r="O3357" s="95">
        <f t="shared" si="2925"/>
        <v>2.9488240860208138E-3</v>
      </c>
      <c r="P3357" s="95">
        <f t="shared" si="2919"/>
        <v>0.85839658943042851</v>
      </c>
      <c r="Q3357" s="95">
        <f t="shared" si="2920"/>
        <v>3.6863917851782604E-4</v>
      </c>
      <c r="R3357" s="90"/>
      <c r="S3357" s="90"/>
      <c r="T3357" s="93">
        <f t="shared" si="2926"/>
        <v>7000</v>
      </c>
      <c r="U3357" s="93">
        <f t="shared" si="2921"/>
        <v>2000</v>
      </c>
      <c r="V3357" s="93">
        <f t="shared" si="2922"/>
        <v>1</v>
      </c>
      <c r="W3357" s="90"/>
      <c r="X3357" s="95">
        <f t="shared" si="2927"/>
        <v>2.9488240860208138E-3</v>
      </c>
      <c r="Y3357" s="96">
        <f t="shared" si="2928"/>
        <v>20.641768602145696</v>
      </c>
      <c r="Z3357" s="96">
        <f t="shared" si="2929"/>
        <v>5.8976481720416274</v>
      </c>
      <c r="AA3357" s="96">
        <f t="shared" si="2930"/>
        <v>2.9488240860208138E-3</v>
      </c>
      <c r="AB3357" s="90"/>
      <c r="AC3357" s="94">
        <f t="shared" si="2931"/>
        <v>0.85839658943042851</v>
      </c>
      <c r="AD3357" s="97">
        <f t="shared" si="2932"/>
        <v>6008.7761260129992</v>
      </c>
      <c r="AE3357" s="97">
        <f t="shared" si="2933"/>
        <v>1716.7931788608571</v>
      </c>
      <c r="AF3357" s="97">
        <f t="shared" si="2934"/>
        <v>0.85839658943042851</v>
      </c>
      <c r="AG3357" s="90"/>
      <c r="AH3357" s="95">
        <f t="shared" si="2935"/>
        <v>3.6863917851782604E-4</v>
      </c>
      <c r="AI3357" s="95">
        <f t="shared" si="2936"/>
        <v>2.5804742496247823</v>
      </c>
      <c r="AJ3357" s="95">
        <f t="shared" si="2937"/>
        <v>0.73727835703565203</v>
      </c>
      <c r="AK3357" s="95">
        <f t="shared" si="2938"/>
        <v>3.6863917851782604E-4</v>
      </c>
    </row>
    <row r="3358" spans="9:37" x14ac:dyDescent="0.25">
      <c r="I3358" s="90"/>
      <c r="J3358" s="94">
        <f t="shared" si="2923"/>
        <v>0.10101709827190374</v>
      </c>
      <c r="K3358" s="94">
        <f t="shared" si="2918"/>
        <v>0.85023056251985241</v>
      </c>
      <c r="L3358" s="94">
        <f t="shared" si="2924"/>
        <v>4.8752339208243733E-2</v>
      </c>
      <c r="M3358" s="98"/>
      <c r="N3358" s="91"/>
      <c r="O3358" s="95">
        <f t="shared" si="2925"/>
        <v>1.0204454143275457E-2</v>
      </c>
      <c r="P3358" s="95">
        <f t="shared" si="2919"/>
        <v>0.72289200944282461</v>
      </c>
      <c r="Q3358" s="95">
        <f t="shared" si="2920"/>
        <v>2.3767905782756593E-3</v>
      </c>
      <c r="R3358" s="90"/>
      <c r="S3358" s="90"/>
      <c r="T3358" s="93">
        <f t="shared" si="2926"/>
        <v>10000</v>
      </c>
      <c r="U3358" s="93">
        <f t="shared" si="2921"/>
        <v>2000</v>
      </c>
      <c r="V3358" s="93">
        <f t="shared" si="2922"/>
        <v>1</v>
      </c>
      <c r="W3358" s="90"/>
      <c r="X3358" s="95">
        <f t="shared" si="2927"/>
        <v>1.0204454143275457E-2</v>
      </c>
      <c r="Y3358" s="96">
        <f t="shared" si="2928"/>
        <v>102.04454143275457</v>
      </c>
      <c r="Z3358" s="96">
        <f t="shared" si="2929"/>
        <v>20.408908286550915</v>
      </c>
      <c r="AA3358" s="96">
        <f t="shared" si="2930"/>
        <v>1.0204454143275457E-2</v>
      </c>
      <c r="AB3358" s="90"/>
      <c r="AC3358" s="94">
        <f t="shared" si="2931"/>
        <v>0.72289200944282461</v>
      </c>
      <c r="AD3358" s="97">
        <f t="shared" si="2932"/>
        <v>7228.9200944282466</v>
      </c>
      <c r="AE3358" s="97">
        <f t="shared" si="2933"/>
        <v>1445.7840188856492</v>
      </c>
      <c r="AF3358" s="97">
        <f t="shared" si="2934"/>
        <v>0.72289200944282461</v>
      </c>
      <c r="AG3358" s="90"/>
      <c r="AH3358" s="95">
        <f t="shared" si="2935"/>
        <v>2.3767905782756593E-3</v>
      </c>
      <c r="AI3358" s="95">
        <f t="shared" si="2936"/>
        <v>23.767905782756593</v>
      </c>
      <c r="AJ3358" s="95">
        <f>(AH3358*U3358)</f>
        <v>4.7535811565513182</v>
      </c>
      <c r="AK3358" s="95">
        <f t="shared" si="2938"/>
        <v>2.3767905782756593E-3</v>
      </c>
    </row>
    <row r="3359" spans="9:37" x14ac:dyDescent="0.25">
      <c r="I3359" s="90"/>
      <c r="J3359" s="98"/>
      <c r="K3359" s="90"/>
      <c r="L3359" s="90"/>
      <c r="M3359" s="90"/>
      <c r="N3359" s="112" t="s">
        <v>55</v>
      </c>
      <c r="O3359" s="105">
        <f>SUM(O3349:O3358)</f>
        <v>1.1933777054713088</v>
      </c>
      <c r="P3359" s="105">
        <f t="shared" ref="P3359:Q3359" si="2939">SUM(P3349:P3358)</f>
        <v>4.4250205847227591</v>
      </c>
      <c r="Q3359" s="105">
        <f t="shared" si="2939"/>
        <v>1.2302414884348325</v>
      </c>
      <c r="R3359" s="90"/>
      <c r="S3359" s="90"/>
      <c r="T3359" s="90"/>
      <c r="U3359" s="90"/>
      <c r="V3359" s="90"/>
      <c r="W3359" s="90"/>
      <c r="X3359" s="133" t="s">
        <v>55</v>
      </c>
      <c r="Y3359" s="104">
        <f>SUM(Y3349:Y3358)</f>
        <v>3991.7101699291338</v>
      </c>
      <c r="Z3359" s="104">
        <f t="shared" ref="Z3359" si="2940">SUM(Z3349:Z3358)</f>
        <v>2247.8399077045383</v>
      </c>
      <c r="AA3359" s="104">
        <f>SUM(AA3349:AA3358)</f>
        <v>1.5684155854287858</v>
      </c>
      <c r="AB3359" s="99"/>
      <c r="AC3359" s="133" t="s">
        <v>55</v>
      </c>
      <c r="AD3359" s="104">
        <f>SUM(AD3349:AD3358)</f>
        <v>34133.475093773253</v>
      </c>
      <c r="AE3359" s="104">
        <f t="shared" ref="AE3359:AF3359" si="2941">SUM(AE3349:AE3358)</f>
        <v>11996.682054857802</v>
      </c>
      <c r="AF3359" s="104">
        <f t="shared" si="2941"/>
        <v>4.4370989953851421</v>
      </c>
      <c r="AG3359" s="99"/>
      <c r="AH3359" s="133" t="s">
        <v>55</v>
      </c>
      <c r="AI3359" s="105">
        <f>SUM(AI3349:AI3358)</f>
        <v>1325.6199007642479</v>
      </c>
      <c r="AJ3359" s="105">
        <f t="shared" ref="AJ3359:AK3359" si="2942">SUM(AJ3349:AJ3358)</f>
        <v>2414.124693140318</v>
      </c>
      <c r="AK3359" s="105">
        <f t="shared" si="2942"/>
        <v>1.3073558978211988</v>
      </c>
    </row>
    <row r="3363" spans="9:17" x14ac:dyDescent="0.25">
      <c r="I3363" s="113" t="s">
        <v>253</v>
      </c>
      <c r="J3363" s="107"/>
      <c r="K3363" s="107"/>
      <c r="L3363" s="107"/>
      <c r="M3363" s="107"/>
      <c r="N3363" s="107"/>
      <c r="O3363" s="107"/>
      <c r="P3363" s="107"/>
      <c r="Q3363" s="107"/>
    </row>
    <row r="3364" spans="9:17" x14ac:dyDescent="0.25">
      <c r="I3364" s="113" t="s">
        <v>338</v>
      </c>
      <c r="J3364" s="107"/>
      <c r="K3364" s="107"/>
      <c r="L3364" s="166" t="s">
        <v>69</v>
      </c>
      <c r="M3364" s="166"/>
      <c r="N3364" s="166"/>
      <c r="O3364" s="107"/>
      <c r="P3364" s="107"/>
      <c r="Q3364" s="107"/>
    </row>
    <row r="3365" spans="9:17" x14ac:dyDescent="0.25">
      <c r="I3365" s="107"/>
      <c r="J3365" s="107"/>
      <c r="K3365" s="107"/>
      <c r="L3365" s="107"/>
      <c r="M3365" s="107"/>
      <c r="N3365" s="107"/>
      <c r="O3365" s="107"/>
      <c r="P3365" s="107"/>
      <c r="Q3365" s="107"/>
    </row>
    <row r="3366" spans="9:17" x14ac:dyDescent="0.25">
      <c r="I3366" s="108"/>
      <c r="J3366" s="167" t="s">
        <v>68</v>
      </c>
      <c r="K3366" s="168"/>
      <c r="L3366" s="169"/>
      <c r="M3366" s="107"/>
      <c r="N3366" s="108"/>
      <c r="O3366" s="167" t="s">
        <v>72</v>
      </c>
      <c r="P3366" s="168"/>
      <c r="Q3366" s="169"/>
    </row>
    <row r="3367" spans="9:17" x14ac:dyDescent="0.25">
      <c r="I3367" s="108"/>
      <c r="J3367" s="108" t="s">
        <v>38</v>
      </c>
      <c r="K3367" s="108" t="s">
        <v>39</v>
      </c>
      <c r="L3367" s="108" t="s">
        <v>41</v>
      </c>
      <c r="M3367" s="107"/>
      <c r="N3367" s="170" t="s">
        <v>64</v>
      </c>
      <c r="O3367" s="170" t="s">
        <v>38</v>
      </c>
      <c r="P3367" s="170" t="s">
        <v>39</v>
      </c>
      <c r="Q3367" s="170" t="s">
        <v>41</v>
      </c>
    </row>
    <row r="3368" spans="9:17" x14ac:dyDescent="0.25">
      <c r="I3368" s="108" t="s">
        <v>64</v>
      </c>
      <c r="J3368" s="109">
        <f>(O3359)</f>
        <v>1.1933777054713088</v>
      </c>
      <c r="K3368" s="109">
        <f t="shared" ref="K3368" si="2943">(P3359)</f>
        <v>4.4250205847227591</v>
      </c>
      <c r="L3368" s="109">
        <f t="shared" ref="L3368" si="2944">(Q3359)</f>
        <v>1.2302414884348325</v>
      </c>
      <c r="M3368" s="107"/>
      <c r="N3368" s="171"/>
      <c r="O3368" s="171"/>
      <c r="P3368" s="171"/>
      <c r="Q3368" s="171"/>
    </row>
    <row r="3369" spans="9:17" x14ac:dyDescent="0.25">
      <c r="I3369" s="108" t="s">
        <v>65</v>
      </c>
      <c r="J3369" s="110">
        <f>(Y3359)</f>
        <v>3991.7101699291338</v>
      </c>
      <c r="K3369" s="110">
        <f>(AD3359)</f>
        <v>34133.475093773253</v>
      </c>
      <c r="L3369" s="110">
        <f>(AA3359)</f>
        <v>1.5684155854287858</v>
      </c>
      <c r="M3369" s="107"/>
      <c r="N3369" s="109">
        <f>(J3368)</f>
        <v>1.1933777054713088</v>
      </c>
      <c r="O3369" s="67">
        <f>(J3369/N3369)</f>
        <v>3344.884148269437</v>
      </c>
      <c r="P3369" s="67">
        <f t="shared" ref="P3369" si="2945">(K3369/O3369)</f>
        <v>10.204680814261712</v>
      </c>
      <c r="Q3369" s="67">
        <f t="shared" ref="Q3369" si="2946">(L3369/P3369)</f>
        <v>0.15369570239147726</v>
      </c>
    </row>
    <row r="3370" spans="9:17" x14ac:dyDescent="0.25">
      <c r="I3370" s="108" t="s">
        <v>66</v>
      </c>
      <c r="J3370" s="110">
        <f>(Z3359)</f>
        <v>2247.8399077045383</v>
      </c>
      <c r="K3370" s="110">
        <f>(AE3359)</f>
        <v>11996.682054857802</v>
      </c>
      <c r="L3370" s="109">
        <f>(AJ3359)</f>
        <v>2414.124693140318</v>
      </c>
      <c r="M3370" s="107"/>
      <c r="N3370" s="109">
        <f>(K3368)</f>
        <v>4.4250205847227591</v>
      </c>
      <c r="O3370" s="67">
        <f>(K3369/N3370)</f>
        <v>7713.7437985301076</v>
      </c>
      <c r="P3370" s="68">
        <f>(K3370/N3370)</f>
        <v>2711.101976853161</v>
      </c>
      <c r="Q3370" s="68">
        <f>(K3371/N3370)</f>
        <v>1.0027295716327476</v>
      </c>
    </row>
    <row r="3371" spans="9:17" x14ac:dyDescent="0.25">
      <c r="I3371" s="108" t="s">
        <v>67</v>
      </c>
      <c r="J3371" s="110">
        <f>(AA3359)</f>
        <v>1.5684155854287858</v>
      </c>
      <c r="K3371" s="110">
        <f>(AF3359)</f>
        <v>4.4370989953851421</v>
      </c>
      <c r="L3371" s="109">
        <f>(AK3359)</f>
        <v>1.3073558978211988</v>
      </c>
      <c r="M3371" s="107"/>
      <c r="N3371" s="109">
        <f>(L3368)</f>
        <v>1.2302414884348325</v>
      </c>
      <c r="O3371" s="67">
        <f>(L3369/N3371)</f>
        <v>1.2748843216336276</v>
      </c>
      <c r="P3371" s="68">
        <f>(L3370/N3371)</f>
        <v>1962.3177366678424</v>
      </c>
      <c r="Q3371" s="68">
        <f>(L3371/N3371)</f>
        <v>1.0626823352254806</v>
      </c>
    </row>
    <row r="3372" spans="9:17" x14ac:dyDescent="0.25">
      <c r="I3372" s="111"/>
      <c r="J3372" s="111"/>
      <c r="K3372" s="111"/>
      <c r="L3372" s="111"/>
      <c r="M3372" s="107"/>
      <c r="N3372" s="107"/>
      <c r="O3372" s="107"/>
      <c r="P3372" s="107"/>
      <c r="Q3372" s="107"/>
    </row>
    <row r="3376" spans="9:17" x14ac:dyDescent="0.25">
      <c r="I3376" s="114" t="s">
        <v>254</v>
      </c>
    </row>
    <row r="3377" spans="9:32" x14ac:dyDescent="0.25">
      <c r="I3377" s="114" t="s">
        <v>338</v>
      </c>
      <c r="J3377" s="152" t="s">
        <v>47</v>
      </c>
      <c r="K3377" s="153"/>
      <c r="L3377" s="154"/>
      <c r="M3377" s="43"/>
      <c r="N3377" s="43"/>
      <c r="O3377" s="152" t="s">
        <v>72</v>
      </c>
      <c r="P3377" s="153"/>
      <c r="Q3377" s="154"/>
      <c r="R3377" s="43"/>
      <c r="S3377" s="43"/>
      <c r="T3377" s="152" t="s">
        <v>73</v>
      </c>
      <c r="U3377" s="153"/>
      <c r="V3377" s="154"/>
      <c r="W3377" s="43"/>
      <c r="X3377" s="43"/>
      <c r="Y3377" s="152" t="s">
        <v>74</v>
      </c>
      <c r="Z3377" s="153"/>
      <c r="AA3377" s="154"/>
      <c r="AB3377" s="55"/>
      <c r="AC3377" s="43"/>
      <c r="AD3377" s="152" t="s">
        <v>80</v>
      </c>
      <c r="AE3377" s="154"/>
      <c r="AF3377" s="59"/>
    </row>
    <row r="3378" spans="9:32" ht="15.75" thickBot="1" x14ac:dyDescent="0.3">
      <c r="I3378" s="43"/>
      <c r="J3378" s="44" t="s">
        <v>48</v>
      </c>
      <c r="K3378" s="44" t="s">
        <v>49</v>
      </c>
      <c r="L3378" s="44" t="s">
        <v>50</v>
      </c>
      <c r="M3378" s="43"/>
      <c r="N3378" s="43"/>
      <c r="O3378" s="43"/>
      <c r="P3378" s="43"/>
      <c r="Q3378" s="43"/>
      <c r="R3378" s="43"/>
      <c r="S3378" s="43"/>
      <c r="T3378" s="44" t="s">
        <v>38</v>
      </c>
      <c r="U3378" s="44" t="s">
        <v>39</v>
      </c>
      <c r="V3378" s="44" t="s">
        <v>41</v>
      </c>
      <c r="W3378" s="43"/>
      <c r="X3378" s="43"/>
      <c r="Y3378" s="134" t="s">
        <v>75</v>
      </c>
      <c r="Z3378" s="134" t="s">
        <v>76</v>
      </c>
      <c r="AA3378" s="134" t="s">
        <v>77</v>
      </c>
      <c r="AB3378" s="61" t="s">
        <v>55</v>
      </c>
      <c r="AC3378" s="43"/>
      <c r="AD3378" s="134" t="s">
        <v>336</v>
      </c>
      <c r="AE3378" s="148">
        <f>(AE3307)</f>
        <v>94283982.596708924</v>
      </c>
      <c r="AF3378" s="42"/>
    </row>
    <row r="3379" spans="9:32" ht="16.5" thickTop="1" thickBot="1" x14ac:dyDescent="0.3">
      <c r="I3379" s="43"/>
      <c r="J3379" s="100">
        <f>(J3257)</f>
        <v>8000</v>
      </c>
      <c r="K3379" s="100">
        <f t="shared" ref="K3379:L3379" si="2947">(K3257)</f>
        <v>5000</v>
      </c>
      <c r="L3379" s="100">
        <f t="shared" si="2947"/>
        <v>1</v>
      </c>
      <c r="M3379" s="43"/>
      <c r="N3379" s="134" t="s">
        <v>75</v>
      </c>
      <c r="O3379" s="101">
        <f>(O3369)</f>
        <v>3344.884148269437</v>
      </c>
      <c r="P3379" s="101">
        <f t="shared" ref="P3379:Q3379" si="2948">(P3369)</f>
        <v>10.204680814261712</v>
      </c>
      <c r="Q3379" s="101">
        <f t="shared" si="2948"/>
        <v>0.15369570239147726</v>
      </c>
      <c r="R3379" s="43"/>
      <c r="S3379" s="43"/>
      <c r="T3379" s="62">
        <f>(O3349)</f>
        <v>9.2671325323928876E-3</v>
      </c>
      <c r="U3379" s="62">
        <f t="shared" ref="U3379:U3388" si="2949">(P3349)</f>
        <v>0.70980257456930662</v>
      </c>
      <c r="V3379" s="62">
        <f t="shared" ref="V3379:V3388" si="2950">(Q3349)</f>
        <v>3.7498763995928229E-3</v>
      </c>
      <c r="W3379" s="43"/>
      <c r="X3379" s="43"/>
      <c r="Y3379" s="74">
        <f>((J3379 - O3379)^2 + (K3379 - P3379)^2 + (L3379 - Q3379)^2) * T3379</f>
        <v>431553.3256765632</v>
      </c>
      <c r="Z3379" s="74">
        <f>((J3379 -O3380)^2 + (K3379 - P3380)^2 + (L3379 - Q3380)^2) * U3379</f>
        <v>3776857.2089299033</v>
      </c>
      <c r="AA3379" s="75">
        <f>((J3379 -O3381)^2 + (K3379 - P3381)^2 + (L3379 - Q3381)^2) * V3379</f>
        <v>274517.64036956307</v>
      </c>
      <c r="AB3379" s="76">
        <f>SUM(Y3379:AA3379)</f>
        <v>4482928.1749760294</v>
      </c>
      <c r="AC3379" s="43"/>
      <c r="AD3379" s="134" t="s">
        <v>339</v>
      </c>
      <c r="AE3379" s="147">
        <f>(AB3389)</f>
        <v>94283982.598291621</v>
      </c>
      <c r="AF3379" s="42"/>
    </row>
    <row r="3380" spans="9:32" ht="16.5" thickTop="1" thickBot="1" x14ac:dyDescent="0.3">
      <c r="I3380" s="43"/>
      <c r="J3380" s="100">
        <f t="shared" ref="J3380:L3380" si="2951">(J3258)</f>
        <v>4000</v>
      </c>
      <c r="K3380" s="100">
        <f t="shared" si="2951"/>
        <v>3000</v>
      </c>
      <c r="L3380" s="100">
        <f t="shared" si="2951"/>
        <v>1</v>
      </c>
      <c r="M3380" s="43"/>
      <c r="N3380" s="134" t="s">
        <v>76</v>
      </c>
      <c r="O3380" s="101">
        <f t="shared" ref="O3380:P3380" si="2952">(O3370)</f>
        <v>7713.7437985301076</v>
      </c>
      <c r="P3380" s="101">
        <f t="shared" si="2952"/>
        <v>2711.101976853161</v>
      </c>
      <c r="Q3380" s="101">
        <f>(Q3370)</f>
        <v>1.0027295716327476</v>
      </c>
      <c r="R3380" s="43"/>
      <c r="S3380" s="43"/>
      <c r="T3380" s="62">
        <f t="shared" ref="T3380:T3388" si="2953">(O3350)</f>
        <v>0.20216371636883704</v>
      </c>
      <c r="U3380" s="62">
        <f t="shared" si="2949"/>
        <v>9.2153902307409635E-2</v>
      </c>
      <c r="V3380" s="62">
        <f t="shared" si="2950"/>
        <v>6.0912802572594328E-2</v>
      </c>
      <c r="W3380" s="43"/>
      <c r="X3380" s="43"/>
      <c r="Y3380" s="74">
        <f>((J3380-O3379)^2 + (K3380-P3379)^2 + (L3380-Q3379)^2) * T3380</f>
        <v>1893880.5200106336</v>
      </c>
      <c r="Z3380" s="74">
        <f>((J3380 -O3380)^2 + (K3380 - P3380)^2 + (L3380 - Q3380)^2) * U3380</f>
        <v>1278668.1155006245</v>
      </c>
      <c r="AA3380" s="75">
        <f>((J3380 -O3381)^2 + (K3380 - P3381)^2 + (L3380 - Q3381)^2) * V3380</f>
        <v>1039573.6466095439</v>
      </c>
      <c r="AB3380" s="76">
        <f t="shared" ref="AB3380:AB3388" si="2954">SUM(Y3380:AA3380)</f>
        <v>4212122.2821208024</v>
      </c>
      <c r="AC3380" s="43"/>
      <c r="AD3380" s="134" t="s">
        <v>340</v>
      </c>
      <c r="AE3380" s="124">
        <f>(AE3378-AE3379)</f>
        <v>-1.5826970338821411E-3</v>
      </c>
      <c r="AF3380" s="42"/>
    </row>
    <row r="3381" spans="9:32" ht="16.5" thickTop="1" thickBot="1" x14ac:dyDescent="0.3">
      <c r="I3381" s="43"/>
      <c r="J3381" s="100">
        <f t="shared" ref="J3381:L3381" si="2955">(J3259)</f>
        <v>5000</v>
      </c>
      <c r="K3381" s="100">
        <f t="shared" si="2955"/>
        <v>2000</v>
      </c>
      <c r="L3381" s="100">
        <f t="shared" si="2955"/>
        <v>1</v>
      </c>
      <c r="M3381" s="43"/>
      <c r="N3381" s="134" t="s">
        <v>77</v>
      </c>
      <c r="O3381" s="101">
        <f t="shared" ref="O3381:Q3381" si="2956">(O3371)</f>
        <v>1.2748843216336276</v>
      </c>
      <c r="P3381" s="101">
        <f t="shared" si="2956"/>
        <v>1962.3177366678424</v>
      </c>
      <c r="Q3381" s="101">
        <f t="shared" si="2956"/>
        <v>1.0626823352254806</v>
      </c>
      <c r="R3381" s="43"/>
      <c r="S3381" s="43"/>
      <c r="T3381" s="62">
        <f t="shared" si="2953"/>
        <v>0.22266086046325656</v>
      </c>
      <c r="U3381" s="62">
        <f t="shared" si="2949"/>
        <v>0.16131208076735376</v>
      </c>
      <c r="V3381" s="62">
        <f t="shared" si="2950"/>
        <v>1.6000658718370909E-2</v>
      </c>
      <c r="W3381" s="43"/>
      <c r="X3381" s="43"/>
      <c r="Y3381" s="74">
        <f>((J3381 - O3379)^2 + (K3381 - P3379)^2 + (L3381 -Q3379)^2) * T3381</f>
        <v>1491537.1060957264</v>
      </c>
      <c r="Z3381" s="74">
        <f>((J3381 -O3380)^2 + (K3381 - P3380)^2 + (L3381 - Q3380)^2) * U3381</f>
        <v>1269537.5974435746</v>
      </c>
      <c r="AA3381" s="75">
        <f>((J3381 -O3381)^2 + (K3381 - P3381)^2 + (L3381 - Q3381)^2) * V3381</f>
        <v>399835.22432199959</v>
      </c>
      <c r="AB3381" s="76">
        <f t="shared" si="2954"/>
        <v>3160909.9278613003</v>
      </c>
      <c r="AC3381" s="43"/>
      <c r="AD3381" s="43"/>
      <c r="AE3381" s="43"/>
      <c r="AF3381" s="43"/>
    </row>
    <row r="3382" spans="9:32" ht="16.5" thickTop="1" thickBot="1" x14ac:dyDescent="0.3">
      <c r="I3382" s="43"/>
      <c r="J3382" s="100">
        <f t="shared" ref="J3382:L3382" si="2957">(J3260)</f>
        <v>2000</v>
      </c>
      <c r="K3382" s="100">
        <f t="shared" si="2957"/>
        <v>1000</v>
      </c>
      <c r="L3382" s="100">
        <f t="shared" si="2957"/>
        <v>1</v>
      </c>
      <c r="M3382" s="43"/>
      <c r="N3382" s="43"/>
      <c r="O3382" s="55"/>
      <c r="P3382" s="55"/>
      <c r="Q3382" s="55"/>
      <c r="R3382" s="43"/>
      <c r="S3382" s="43"/>
      <c r="T3382" s="62">
        <f t="shared" si="2953"/>
        <v>0.36953620986180563</v>
      </c>
      <c r="U3382" s="62">
        <f t="shared" si="2949"/>
        <v>2.2703169135263358E-3</v>
      </c>
      <c r="V3382" s="62">
        <f t="shared" si="2950"/>
        <v>0.11865080187419577</v>
      </c>
      <c r="W3382" s="43"/>
      <c r="X3382" s="43"/>
      <c r="Y3382" s="74">
        <f>((J3382-O3379)^2 + (K3382-P3379)^2 + (L3382-Q3379)^2) * T3382</f>
        <v>1030418.0425487418</v>
      </c>
      <c r="Z3382" s="74">
        <f>((J3382 -O3380)^2 + (K3382 - P3380)^2 + (L3382 - Q3380)^2) * U3382</f>
        <v>80765.929762619737</v>
      </c>
      <c r="AA3382" s="75">
        <f>((J3382 -O3381)^2 + (K3382 - P3381)^2 + (L3382 - Q3381)^2) * V3382</f>
        <v>583875.55553254799</v>
      </c>
      <c r="AB3382" s="76">
        <f t="shared" si="2954"/>
        <v>1695059.5278439093</v>
      </c>
      <c r="AC3382" s="43"/>
      <c r="AD3382" s="43"/>
      <c r="AE3382" s="43"/>
      <c r="AF3382" s="43"/>
    </row>
    <row r="3383" spans="9:32" ht="16.5" thickTop="1" thickBot="1" x14ac:dyDescent="0.3">
      <c r="I3383" s="43"/>
      <c r="J3383" s="100">
        <f t="shared" ref="J3383:L3383" si="2958">(J3261)</f>
        <v>500</v>
      </c>
      <c r="K3383" s="100">
        <f t="shared" si="2958"/>
        <v>2000</v>
      </c>
      <c r="L3383" s="100">
        <f t="shared" si="2958"/>
        <v>1</v>
      </c>
      <c r="M3383" s="43"/>
      <c r="N3383" s="43"/>
      <c r="O3383" s="55"/>
      <c r="P3383" s="55"/>
      <c r="Q3383" s="55"/>
      <c r="R3383" s="43"/>
      <c r="S3383" s="43"/>
      <c r="T3383" s="62">
        <f t="shared" si="2953"/>
        <v>4.0958127477595308E-4</v>
      </c>
      <c r="U3383" s="62">
        <f t="shared" si="2949"/>
        <v>2.1550777171749304E-5</v>
      </c>
      <c r="V3383" s="62">
        <f t="shared" si="2950"/>
        <v>0.9508582423595302</v>
      </c>
      <c r="W3383" s="43"/>
      <c r="X3383" s="43"/>
      <c r="Y3383" s="74">
        <f>((J3383 - O3379)^2 + (K3383 -P3379)^2 + (L3383 - Q3379)^2) * T3383</f>
        <v>4936.5405482929909</v>
      </c>
      <c r="Z3383" s="74">
        <f>((J3383 -O3380)^2 + (K3383 - P3380)^2 + (L3383 - Q3380)^2) * U3383</f>
        <v>1132.3589844758076</v>
      </c>
      <c r="AA3383" s="75">
        <f>((J3383 -O3381)^2 + (K3383 - P3381)^2 + (L3383 - Q3381)^AA3915) * V3383</f>
        <v>237854.99662643319</v>
      </c>
      <c r="AB3383" s="76">
        <f t="shared" si="2954"/>
        <v>243923.89615920198</v>
      </c>
      <c r="AC3383" s="43"/>
      <c r="AD3383" s="152" t="s">
        <v>84</v>
      </c>
      <c r="AE3383" s="153"/>
      <c r="AF3383" s="154"/>
    </row>
    <row r="3384" spans="9:32" ht="16.5" thickTop="1" thickBot="1" x14ac:dyDescent="0.3">
      <c r="I3384" s="43"/>
      <c r="J3384" s="100">
        <f t="shared" ref="J3384:L3384" si="2959">(J3262)</f>
        <v>8000</v>
      </c>
      <c r="K3384" s="100">
        <f t="shared" si="2959"/>
        <v>2000</v>
      </c>
      <c r="L3384" s="100">
        <f t="shared" si="2959"/>
        <v>1</v>
      </c>
      <c r="M3384" s="43"/>
      <c r="N3384" s="43"/>
      <c r="O3384" s="55"/>
      <c r="P3384" s="55"/>
      <c r="Q3384" s="55"/>
      <c r="R3384" s="43"/>
      <c r="S3384" s="43"/>
      <c r="T3384" s="62">
        <f t="shared" si="2953"/>
        <v>4.9345412575671206E-4</v>
      </c>
      <c r="U3384" s="62">
        <f t="shared" si="2949"/>
        <v>0.93874357354187532</v>
      </c>
      <c r="V3384" s="62">
        <f t="shared" si="2950"/>
        <v>7.9180993914125506E-5</v>
      </c>
      <c r="W3384" s="43"/>
      <c r="X3384" s="43"/>
      <c r="Y3384" s="74">
        <f>((J3384-O3379)^2 + (K3384-P3379)^2 + (L3384-Q3379)^2) * T3384</f>
        <v>12646.92809870953</v>
      </c>
      <c r="Z3384" s="74">
        <f>((J3384 -O3380)^2 + (K3384 - P3380)^2 + (L3384 - Q3380)^2) * U3384</f>
        <v>551613.8292743346</v>
      </c>
      <c r="AA3384" s="75">
        <f>((J3384 -O3381)^2 + (K3384 - P3381)^2 + (L3384 - Q3381)^2) * V3384</f>
        <v>5066.0810270744523</v>
      </c>
      <c r="AB3384" s="76">
        <f t="shared" si="2954"/>
        <v>569326.83840011864</v>
      </c>
      <c r="AC3384" s="43"/>
      <c r="AD3384" s="152" t="s">
        <v>85</v>
      </c>
      <c r="AE3384" s="153"/>
      <c r="AF3384" s="154"/>
    </row>
    <row r="3385" spans="9:32" ht="16.5" thickTop="1" thickBot="1" x14ac:dyDescent="0.3">
      <c r="I3385" s="43"/>
      <c r="J3385" s="100">
        <f t="shared" ref="J3385:L3385" si="2960">(J3263)</f>
        <v>3000</v>
      </c>
      <c r="K3385" s="100">
        <f t="shared" si="2960"/>
        <v>2000</v>
      </c>
      <c r="L3385" s="100">
        <f t="shared" si="2960"/>
        <v>2</v>
      </c>
      <c r="M3385" s="43"/>
      <c r="N3385" s="43"/>
      <c r="O3385" s="55"/>
      <c r="P3385" s="55"/>
      <c r="Q3385" s="55"/>
      <c r="R3385" s="43"/>
      <c r="S3385" s="43"/>
      <c r="T3385" s="62">
        <f t="shared" si="2953"/>
        <v>0.37503787995747689</v>
      </c>
      <c r="U3385" s="62">
        <f t="shared" si="2949"/>
        <v>1.2078410662382768E-2</v>
      </c>
      <c r="V3385" s="62">
        <f t="shared" si="2950"/>
        <v>7.7114409386366239E-2</v>
      </c>
      <c r="W3385" s="43"/>
      <c r="X3385" s="43"/>
      <c r="Y3385" s="74">
        <f>((J3385 - O3379)^2 + (K3385 - P3379)^2 + (L3385 - Q3379)^2) * T3385</f>
        <v>1529492.1946343053</v>
      </c>
      <c r="Z3385" s="74">
        <f>((J3385 -O3380)^2 + (K3385 - P3380)^2 + (L3385 - Q3380)^2) * U3385</f>
        <v>274482.45740667632</v>
      </c>
      <c r="AA3385" s="75">
        <f>((J3385 -O3381)^2 + (K3385 - P3381)^2 + (L3385 - Q3381)^2) * V3385</f>
        <v>693549.50468926982</v>
      </c>
      <c r="AB3385" s="76">
        <f t="shared" si="2954"/>
        <v>2497524.1567302514</v>
      </c>
      <c r="AC3385" s="43"/>
      <c r="AD3385" s="43"/>
      <c r="AE3385" s="43"/>
      <c r="AF3385" s="43"/>
    </row>
    <row r="3386" spans="9:32" ht="16.5" thickTop="1" thickBot="1" x14ac:dyDescent="0.3">
      <c r="I3386" s="43"/>
      <c r="J3386" s="100">
        <f t="shared" ref="J3386:L3386" si="2961">(J3264)</f>
        <v>7000</v>
      </c>
      <c r="K3386" s="100">
        <f t="shared" si="2961"/>
        <v>3000</v>
      </c>
      <c r="L3386" s="100">
        <f t="shared" si="2961"/>
        <v>1</v>
      </c>
      <c r="M3386" s="43"/>
      <c r="N3386" s="43"/>
      <c r="O3386" s="55"/>
      <c r="P3386" s="55"/>
      <c r="Q3386" s="55"/>
      <c r="R3386" s="43"/>
      <c r="S3386" s="43"/>
      <c r="T3386" s="62">
        <f t="shared" si="2953"/>
        <v>6.5559265771087749E-4</v>
      </c>
      <c r="U3386" s="62">
        <f t="shared" si="2949"/>
        <v>0.92734957631047976</v>
      </c>
      <c r="V3386" s="62">
        <f t="shared" si="2950"/>
        <v>1.3008637347480164E-4</v>
      </c>
      <c r="W3386" s="43"/>
      <c r="X3386" s="43"/>
      <c r="Y3386" s="74">
        <f>((J3386-O3379)^2 + (K3386-P3379)^2 + (L3386-Q3379)^2) * T3386</f>
        <v>14618.895895294461</v>
      </c>
      <c r="Z3386" s="74">
        <f>((J3386 -O3380)^2 + (K3386 - P3380)^2 + (L3386 - Q3380)^2) * U3386</f>
        <v>549818.40254676575</v>
      </c>
      <c r="AA3386" s="75">
        <f>((J3386 -O3381)^2 + (K3386 - P3381)^2 + (L3386 - Q3381)^2) * V3386</f>
        <v>6511.9856690872311</v>
      </c>
      <c r="AB3386" s="76">
        <f t="shared" si="2954"/>
        <v>570949.28411114751</v>
      </c>
      <c r="AC3386" s="43"/>
      <c r="AD3386" s="43"/>
      <c r="AE3386" s="43"/>
      <c r="AF3386" s="43"/>
    </row>
    <row r="3387" spans="9:32" ht="16.5" thickTop="1" thickBot="1" x14ac:dyDescent="0.3">
      <c r="I3387" s="43"/>
      <c r="J3387" s="100">
        <f t="shared" ref="J3387:L3387" si="2962">(J3265)</f>
        <v>7000</v>
      </c>
      <c r="K3387" s="100">
        <f t="shared" si="2962"/>
        <v>2000</v>
      </c>
      <c r="L3387" s="100">
        <f t="shared" si="2962"/>
        <v>1</v>
      </c>
      <c r="M3387" s="43"/>
      <c r="N3387" s="43"/>
      <c r="O3387" s="55"/>
      <c r="P3387" s="55"/>
      <c r="Q3387" s="55"/>
      <c r="R3387" s="43"/>
      <c r="S3387" s="43"/>
      <c r="T3387" s="62">
        <f t="shared" si="2953"/>
        <v>2.9488240860208138E-3</v>
      </c>
      <c r="U3387" s="62">
        <f t="shared" si="2949"/>
        <v>0.85839658943042851</v>
      </c>
      <c r="V3387" s="62">
        <f t="shared" si="2950"/>
        <v>3.6863917851782604E-4</v>
      </c>
      <c r="W3387" s="43"/>
      <c r="X3387" s="43"/>
      <c r="Y3387" s="74">
        <f>((J3387 - O3379)^2 + (K3387 - P3379)^2 + (L3387 - Q3379)^2) * T3387</f>
        <v>51071.150313245431</v>
      </c>
      <c r="Z3387" s="74">
        <f>((J3387 -O3380)^2 + (K3387 - P3380)^2 + (L3387 - Q3380)^2) * U3387</f>
        <v>871355.14300500497</v>
      </c>
      <c r="AA3387" s="75">
        <f>((J3387 -O3381)^2 + (K3387 - P3381)^2 + (L3387 - Q3381)^2) * V3387</f>
        <v>18057.264185952099</v>
      </c>
      <c r="AB3387" s="76">
        <f t="shared" si="2954"/>
        <v>940483.55750420259</v>
      </c>
      <c r="AC3387" s="43"/>
      <c r="AD3387" s="155" t="s">
        <v>86</v>
      </c>
      <c r="AE3387" s="155"/>
      <c r="AF3387" s="43"/>
    </row>
    <row r="3388" spans="9:32" ht="16.5" thickTop="1" thickBot="1" x14ac:dyDescent="0.3">
      <c r="I3388" s="43"/>
      <c r="J3388" s="100">
        <f t="shared" ref="J3388:L3388" si="2963">(J3266)</f>
        <v>10000</v>
      </c>
      <c r="K3388" s="100">
        <f t="shared" si="2963"/>
        <v>2000</v>
      </c>
      <c r="L3388" s="100">
        <f t="shared" si="2963"/>
        <v>1</v>
      </c>
      <c r="M3388" s="43"/>
      <c r="N3388" s="43"/>
      <c r="O3388" s="55"/>
      <c r="P3388" s="55"/>
      <c r="Q3388" s="55"/>
      <c r="R3388" s="43"/>
      <c r="S3388" s="43"/>
      <c r="T3388" s="62">
        <f t="shared" si="2953"/>
        <v>1.0204454143275457E-2</v>
      </c>
      <c r="U3388" s="62">
        <f t="shared" si="2949"/>
        <v>0.72289200944282461</v>
      </c>
      <c r="V3388" s="62">
        <f t="shared" si="2950"/>
        <v>2.3767905782756593E-3</v>
      </c>
      <c r="W3388" s="43"/>
      <c r="X3388" s="43"/>
      <c r="Y3388" s="74">
        <f>((J3388-O3379)^2 + (K3388-P3379)^2 + (L3388-Q3379)^2) * T3388</f>
        <v>492363.41366894043</v>
      </c>
      <c r="Z3388" s="74">
        <f t="shared" ref="Z3388" si="2964">((J3388 -O3389)^2 + (K3388 - P3389)^2 + (L3388 - Q3389)^2) * U3388</f>
        <v>75180769.704945773</v>
      </c>
      <c r="AA3388" s="75">
        <f>((J3388 -O3381)^2 + (K3388 - P3381)^2 + (L3388 - Q3381)^2) * V3388</f>
        <v>237621.83396993292</v>
      </c>
      <c r="AB3388" s="76">
        <f t="shared" si="2954"/>
        <v>75910754.952584654</v>
      </c>
      <c r="AC3388" s="43"/>
      <c r="AD3388" s="155"/>
      <c r="AE3388" s="155"/>
      <c r="AF3388" s="43"/>
    </row>
    <row r="3389" spans="9:32" ht="16.5" thickTop="1" thickBot="1" x14ac:dyDescent="0.3">
      <c r="I3389" s="43"/>
      <c r="J3389" s="43"/>
      <c r="K3389" s="43"/>
      <c r="L3389" s="43"/>
      <c r="M3389" s="43"/>
      <c r="N3389" s="43"/>
      <c r="O3389" s="43"/>
      <c r="P3389" s="43"/>
      <c r="Q3389" s="43"/>
      <c r="R3389" s="43"/>
      <c r="S3389" s="43"/>
      <c r="T3389" s="43"/>
      <c r="U3389" s="43"/>
      <c r="V3389" s="43"/>
      <c r="W3389" s="43"/>
      <c r="X3389" s="43"/>
      <c r="Y3389" s="43"/>
      <c r="Z3389" s="43"/>
      <c r="AA3389" s="72" t="s">
        <v>55</v>
      </c>
      <c r="AB3389" s="73">
        <f>SUM(AB3379:AB3388)</f>
        <v>94283982.598291621</v>
      </c>
      <c r="AC3389" s="43"/>
      <c r="AD3389" s="155"/>
      <c r="AE3389" s="155"/>
      <c r="AF3389" s="43"/>
    </row>
    <row r="3390" spans="9:32" ht="15.75" thickTop="1" x14ac:dyDescent="0.25">
      <c r="I3390" s="43"/>
      <c r="J3390" s="43"/>
      <c r="K3390" s="43"/>
      <c r="L3390" s="43"/>
      <c r="M3390" s="156" t="s">
        <v>78</v>
      </c>
      <c r="N3390" s="157"/>
      <c r="O3390" s="157"/>
      <c r="P3390" s="157"/>
      <c r="Q3390" s="157"/>
      <c r="R3390" s="157"/>
      <c r="S3390" s="157"/>
      <c r="T3390" s="158"/>
      <c r="U3390" s="43"/>
      <c r="V3390" s="43"/>
      <c r="W3390" s="43"/>
      <c r="X3390" s="43"/>
      <c r="Y3390" s="43"/>
      <c r="Z3390" s="43"/>
      <c r="AA3390" s="43"/>
      <c r="AB3390" s="43"/>
      <c r="AC3390" s="43"/>
      <c r="AD3390" s="162" t="s">
        <v>87</v>
      </c>
      <c r="AE3390" s="162"/>
      <c r="AF3390" s="43"/>
    </row>
    <row r="3391" spans="9:32" ht="15.75" thickBot="1" x14ac:dyDescent="0.3">
      <c r="I3391" s="43"/>
      <c r="J3391" s="43"/>
      <c r="K3391" s="43"/>
      <c r="L3391" s="43"/>
      <c r="M3391" s="159"/>
      <c r="N3391" s="160"/>
      <c r="O3391" s="160"/>
      <c r="P3391" s="160"/>
      <c r="Q3391" s="160"/>
      <c r="R3391" s="160"/>
      <c r="S3391" s="160"/>
      <c r="T3391" s="161"/>
      <c r="U3391" s="43"/>
      <c r="V3391" s="43"/>
      <c r="W3391" s="43"/>
      <c r="X3391" s="43"/>
      <c r="Y3391" s="43"/>
      <c r="Z3391" s="43"/>
      <c r="AA3391" s="43"/>
      <c r="AB3391" s="43"/>
      <c r="AC3391" s="43"/>
      <c r="AD3391" s="155" t="s">
        <v>88</v>
      </c>
      <c r="AE3391" s="155"/>
      <c r="AF3391" s="43"/>
    </row>
    <row r="3392" spans="9:32" ht="15.75" thickTop="1" x14ac:dyDescent="0.25"/>
    <row r="3395" spans="9:27" x14ac:dyDescent="0.25">
      <c r="I3395" s="83" t="s">
        <v>251</v>
      </c>
      <c r="J3395" s="83"/>
      <c r="K3395" s="78"/>
      <c r="L3395" s="78"/>
      <c r="M3395" s="78"/>
      <c r="N3395" s="78"/>
      <c r="O3395" s="78"/>
      <c r="P3395" s="78"/>
      <c r="Q3395" s="78"/>
      <c r="R3395" s="78"/>
      <c r="S3395" s="78"/>
      <c r="T3395" s="78"/>
      <c r="U3395" s="78"/>
      <c r="V3395" s="78"/>
      <c r="W3395" s="78"/>
      <c r="X3395" s="78"/>
      <c r="Y3395" s="78"/>
      <c r="Z3395" s="78"/>
      <c r="AA3395" s="78"/>
    </row>
    <row r="3396" spans="9:27" x14ac:dyDescent="0.25">
      <c r="I3396" s="83" t="s">
        <v>79</v>
      </c>
      <c r="J3396" s="83"/>
      <c r="K3396" s="78"/>
      <c r="L3396" s="78"/>
      <c r="M3396" s="78"/>
      <c r="N3396" s="78"/>
      <c r="O3396" s="78"/>
      <c r="P3396" s="78"/>
      <c r="Q3396" s="78"/>
      <c r="R3396" s="78"/>
      <c r="S3396" s="78"/>
      <c r="T3396" s="78"/>
      <c r="U3396" s="78"/>
      <c r="V3396" s="78"/>
      <c r="W3396" s="78"/>
      <c r="X3396" s="78"/>
      <c r="Y3396" s="78"/>
      <c r="Z3396" s="78"/>
      <c r="AA3396" s="78"/>
    </row>
    <row r="3397" spans="9:27" x14ac:dyDescent="0.25">
      <c r="I3397" s="115" t="s">
        <v>341</v>
      </c>
      <c r="J3397" s="78"/>
      <c r="K3397" s="78"/>
      <c r="L3397" s="78"/>
      <c r="M3397" s="78"/>
      <c r="N3397" s="78"/>
      <c r="O3397" s="78"/>
      <c r="P3397" s="78"/>
      <c r="Q3397" s="78"/>
      <c r="R3397" s="78"/>
      <c r="S3397" s="78"/>
      <c r="T3397" s="78"/>
      <c r="U3397" s="78"/>
      <c r="V3397" s="78"/>
      <c r="W3397" s="78"/>
      <c r="X3397" s="78"/>
      <c r="Y3397" s="78"/>
      <c r="Z3397" s="78"/>
      <c r="AA3397" s="78"/>
    </row>
    <row r="3398" spans="9:27" x14ac:dyDescent="0.25">
      <c r="I3398" s="78"/>
      <c r="J3398" s="78"/>
      <c r="K3398" s="78"/>
      <c r="L3398" s="78"/>
      <c r="M3398" s="78"/>
      <c r="N3398" s="78"/>
      <c r="O3398" s="78"/>
      <c r="P3398" s="78"/>
      <c r="Q3398" s="78"/>
      <c r="R3398" s="78"/>
      <c r="S3398" s="78"/>
      <c r="T3398" s="78"/>
      <c r="U3398" s="78"/>
      <c r="V3398" s="78"/>
      <c r="W3398" s="78"/>
      <c r="X3398" s="78"/>
      <c r="Y3398" s="78"/>
      <c r="Z3398" s="78"/>
      <c r="AA3398" s="78"/>
    </row>
    <row r="3399" spans="9:27" x14ac:dyDescent="0.25">
      <c r="I3399" s="78"/>
      <c r="J3399" s="172" t="s">
        <v>47</v>
      </c>
      <c r="K3399" s="173"/>
      <c r="L3399" s="174"/>
      <c r="M3399" s="78"/>
      <c r="N3399" s="78"/>
      <c r="O3399" s="172" t="s">
        <v>72</v>
      </c>
      <c r="P3399" s="173"/>
      <c r="Q3399" s="174"/>
      <c r="R3399" s="78"/>
      <c r="S3399" s="78"/>
      <c r="T3399" s="172" t="s">
        <v>90</v>
      </c>
      <c r="U3399" s="173"/>
      <c r="V3399" s="174"/>
      <c r="W3399" s="88"/>
      <c r="X3399" s="78"/>
      <c r="Y3399" s="172" t="s">
        <v>92</v>
      </c>
      <c r="Z3399" s="173"/>
      <c r="AA3399" s="174"/>
    </row>
    <row r="3400" spans="9:27" x14ac:dyDescent="0.25">
      <c r="I3400" s="78"/>
      <c r="J3400" s="89" t="s">
        <v>48</v>
      </c>
      <c r="K3400" s="89" t="s">
        <v>49</v>
      </c>
      <c r="L3400" s="89" t="s">
        <v>50</v>
      </c>
      <c r="M3400" s="78"/>
      <c r="N3400" s="78"/>
      <c r="O3400" s="79"/>
      <c r="P3400" s="79"/>
      <c r="Q3400" s="79"/>
      <c r="R3400" s="78"/>
      <c r="S3400" s="78"/>
      <c r="T3400" s="136" t="s">
        <v>75</v>
      </c>
      <c r="U3400" s="136" t="s">
        <v>76</v>
      </c>
      <c r="V3400" s="136" t="s">
        <v>77</v>
      </c>
      <c r="W3400" s="136" t="s">
        <v>91</v>
      </c>
      <c r="X3400" s="78"/>
      <c r="Y3400" s="136" t="s">
        <v>93</v>
      </c>
      <c r="Z3400" s="136" t="s">
        <v>94</v>
      </c>
      <c r="AA3400" s="136" t="s">
        <v>95</v>
      </c>
    </row>
    <row r="3401" spans="9:27" x14ac:dyDescent="0.25">
      <c r="I3401" s="78"/>
      <c r="J3401" s="79">
        <f>(J3329)</f>
        <v>8000</v>
      </c>
      <c r="K3401" s="79">
        <f t="shared" ref="K3401:L3401" si="2965">(K3329)</f>
        <v>5000</v>
      </c>
      <c r="L3401" s="79">
        <f t="shared" si="2965"/>
        <v>1</v>
      </c>
      <c r="M3401" s="78"/>
      <c r="N3401" s="78"/>
      <c r="O3401" s="116">
        <f>(O3379)</f>
        <v>3344.884148269437</v>
      </c>
      <c r="P3401" s="116">
        <f t="shared" ref="P3401:Q3401" si="2966">(P3379)</f>
        <v>10.204680814261712</v>
      </c>
      <c r="Q3401" s="116">
        <f t="shared" si="2966"/>
        <v>0.15369570239147726</v>
      </c>
      <c r="R3401" s="78"/>
      <c r="S3401" s="78"/>
      <c r="T3401" s="117">
        <f>((J3401-O3401)^2 + (K3401-P3401)^2 + (L3401-Q3401)^2) ^ (-1/(2-1))</f>
        <v>2.1473899008574288E-8</v>
      </c>
      <c r="U3401" s="117">
        <f>((J3401-O3402)^2 + (K3401-P3402)^2 + (L3401-Q3402)^2) ^ (-1/(2-1))</f>
        <v>1.8793471272651449E-7</v>
      </c>
      <c r="V3401" s="117">
        <f>((J3401-O3403)^2 + (K3401-P3403)^2 + (L3401-Q3403)^2) ^ (-1/(2-1))</f>
        <v>1.3659874077835719E-8</v>
      </c>
      <c r="W3401" s="117">
        <f>SUM(T3401:V3401)</f>
        <v>2.2306848581292447E-7</v>
      </c>
      <c r="X3401" s="78"/>
      <c r="Y3401" s="122">
        <f>(T3401/W3401)</f>
        <v>9.6265946892127516E-2</v>
      </c>
      <c r="Z3401" s="122">
        <f>(U3401/W3401)</f>
        <v>0.84249781873771812</v>
      </c>
      <c r="AA3401" s="123">
        <f>(V3401/W3401)</f>
        <v>6.1236234370154463E-2</v>
      </c>
    </row>
    <row r="3402" spans="9:27" x14ac:dyDescent="0.25">
      <c r="I3402" s="78"/>
      <c r="J3402" s="79">
        <f t="shared" ref="J3402:L3402" si="2967">(J3330)</f>
        <v>4000</v>
      </c>
      <c r="K3402" s="79">
        <f t="shared" si="2967"/>
        <v>3000</v>
      </c>
      <c r="L3402" s="79">
        <f t="shared" si="2967"/>
        <v>1</v>
      </c>
      <c r="M3402" s="78"/>
      <c r="N3402" s="78"/>
      <c r="O3402" s="116">
        <f t="shared" ref="O3402:Q3402" si="2968">(O3380)</f>
        <v>7713.7437985301076</v>
      </c>
      <c r="P3402" s="116">
        <f t="shared" si="2968"/>
        <v>2711.101976853161</v>
      </c>
      <c r="Q3402" s="116">
        <f t="shared" si="2968"/>
        <v>1.0027295716327476</v>
      </c>
      <c r="R3402" s="78"/>
      <c r="S3402" s="78"/>
      <c r="T3402" s="117">
        <f>((J3402-O3401)^2 + (K3402-P3401)^2 + (L3402-Q3401)^2) ^ (-1/(2-1))</f>
        <v>1.0674576048107932E-7</v>
      </c>
      <c r="U3402" s="117">
        <f>((J3402-O3402)^2 + (K3402-P3402)^2 + (L3402-Q3402)^2) ^ (-1/(2-1))</f>
        <v>7.207022775517438E-8</v>
      </c>
      <c r="V3402" s="117">
        <f>((J3402-O3403)^2 + (K3402-P3403)^2 + (L3402-Q3403)^2) ^ (-1/(2-1))</f>
        <v>5.8594023397240584E-8</v>
      </c>
      <c r="W3402" s="117">
        <f t="shared" ref="W3402:W3410" si="2969">SUM(T3402:V3402)</f>
        <v>2.3741001163349429E-7</v>
      </c>
      <c r="X3402" s="78"/>
      <c r="Y3402" s="122">
        <f t="shared" ref="Y3402:Y3410" si="2970">(T3402/W3402)</f>
        <v>0.44962619624428429</v>
      </c>
      <c r="Z3402" s="122">
        <f t="shared" ref="Z3402:Z3410" si="2971">(U3402/W3402)</f>
        <v>0.30356861220509102</v>
      </c>
      <c r="AA3402" s="123">
        <f t="shared" ref="AA3402:AA3410" si="2972">(V3402/W3402)</f>
        <v>0.24680519155062464</v>
      </c>
    </row>
    <row r="3403" spans="9:27" x14ac:dyDescent="0.25">
      <c r="I3403" s="78"/>
      <c r="J3403" s="79">
        <f t="shared" ref="J3403:L3403" si="2973">(J3331)</f>
        <v>5000</v>
      </c>
      <c r="K3403" s="79">
        <f t="shared" si="2973"/>
        <v>2000</v>
      </c>
      <c r="L3403" s="79">
        <f t="shared" si="2973"/>
        <v>1</v>
      </c>
      <c r="M3403" s="78"/>
      <c r="N3403" s="78"/>
      <c r="O3403" s="116">
        <f t="shared" ref="O3403:Q3403" si="2974">(O3381)</f>
        <v>1.2748843216336276</v>
      </c>
      <c r="P3403" s="116">
        <f t="shared" si="2974"/>
        <v>1962.3177366678424</v>
      </c>
      <c r="Q3403" s="116">
        <f t="shared" si="2974"/>
        <v>1.0626823352254806</v>
      </c>
      <c r="R3403" s="78"/>
      <c r="S3403" s="78"/>
      <c r="T3403" s="117">
        <f>((J3403-O3401)^2 + (K3403-P3401)^2 + (L3403-Q3401)^2) ^ (-1/(2-1))</f>
        <v>1.4928281673534593E-7</v>
      </c>
      <c r="U3403" s="117">
        <f>((J3403-O3402)^2 + (K3403-P3402)^2 + (L3403-Q3402)^2) ^ (-1/(2-1))</f>
        <v>1.2706364986132158E-7</v>
      </c>
      <c r="V3403" s="117">
        <f>((J3403-O3403)^2 + (K3403-P3403)^2 + (L3403-Q3403)^2) ^ (-1/(2-1))</f>
        <v>4.001813183293998E-8</v>
      </c>
      <c r="W3403" s="117">
        <f t="shared" si="2969"/>
        <v>3.1636459842960745E-7</v>
      </c>
      <c r="X3403" s="78"/>
      <c r="Y3403" s="122">
        <f t="shared" si="2970"/>
        <v>0.47186953747785415</v>
      </c>
      <c r="Z3403" s="122">
        <f t="shared" si="2971"/>
        <v>0.40163675231694362</v>
      </c>
      <c r="AA3403" s="123">
        <f t="shared" si="2972"/>
        <v>0.12649371020520236</v>
      </c>
    </row>
    <row r="3404" spans="9:27" x14ac:dyDescent="0.25">
      <c r="I3404" s="78"/>
      <c r="J3404" s="79">
        <f t="shared" ref="J3404:L3404" si="2975">(J3332)</f>
        <v>2000</v>
      </c>
      <c r="K3404" s="79">
        <f t="shared" si="2975"/>
        <v>1000</v>
      </c>
      <c r="L3404" s="79">
        <f t="shared" si="2975"/>
        <v>1</v>
      </c>
      <c r="M3404" s="78"/>
      <c r="N3404" s="78"/>
      <c r="O3404" s="81"/>
      <c r="P3404" s="81"/>
      <c r="Q3404" s="81"/>
      <c r="R3404" s="78"/>
      <c r="S3404" s="78"/>
      <c r="T3404" s="117">
        <f>((J3404-O3401)^2 + (K3404-P3401)^2 + (L3404-Q3401)^2) ^ (-1/(2-1))</f>
        <v>3.5862746439081834E-7</v>
      </c>
      <c r="U3404" s="117">
        <f>((J3404-O3402)^2 + (K3404-P3402)^2 + (L3404-Q3402)^2) ^ (-1/(2-1))</f>
        <v>2.810983443388884E-8</v>
      </c>
      <c r="V3404" s="117">
        <f>((J3404-O3403)^2 + (K3404-P3403)^2 + (L3404-Q3403)^2) ^ (-1/(2-1))</f>
        <v>2.0321248380740201E-7</v>
      </c>
      <c r="W3404" s="117">
        <f t="shared" si="2969"/>
        <v>5.8994978263210915E-7</v>
      </c>
      <c r="X3404" s="78"/>
      <c r="Y3404" s="122">
        <f t="shared" si="2970"/>
        <v>0.60789490046215899</v>
      </c>
      <c r="Z3404" s="122">
        <f t="shared" si="2971"/>
        <v>4.764784268327809E-2</v>
      </c>
      <c r="AA3404" s="123">
        <f t="shared" si="2972"/>
        <v>0.34445725685456297</v>
      </c>
    </row>
    <row r="3405" spans="9:27" x14ac:dyDescent="0.25">
      <c r="I3405" s="78"/>
      <c r="J3405" s="79">
        <f t="shared" ref="J3405:L3405" si="2976">(J3333)</f>
        <v>500</v>
      </c>
      <c r="K3405" s="79">
        <f t="shared" si="2976"/>
        <v>2000</v>
      </c>
      <c r="L3405" s="79">
        <f t="shared" si="2976"/>
        <v>1</v>
      </c>
      <c r="M3405" s="78"/>
      <c r="N3405" s="78"/>
      <c r="O3405" s="78"/>
      <c r="P3405" s="78"/>
      <c r="Q3405" s="78"/>
      <c r="R3405" s="78"/>
      <c r="S3405" s="78"/>
      <c r="T3405" s="117">
        <f>((J3405-O3401)^2 + (K3405-P3401)^2 + (L3405-Q3401)^2) ^ (-1/(2-1))</f>
        <v>8.2969292112384749E-8</v>
      </c>
      <c r="U3405" s="117">
        <f>((J3405-O3402)^2 + (K3405-P3402)^2 + (L3405-Q3402)^2) ^ (-1/(2-1))</f>
        <v>1.90317535933409E-8</v>
      </c>
      <c r="V3405" s="117">
        <f>((J3405-O3403)^2 + (K3405-P3403)^2 + (L3405-Q3403)^2) ^ (-1/(2-1))</f>
        <v>3.9976542099730063E-6</v>
      </c>
      <c r="W3405" s="117">
        <f t="shared" si="2969"/>
        <v>4.0996552556787316E-6</v>
      </c>
      <c r="X3405" s="78"/>
      <c r="Y3405" s="122">
        <f t="shared" si="2970"/>
        <v>2.0238114411561297E-2</v>
      </c>
      <c r="Z3405" s="122">
        <f t="shared" si="2971"/>
        <v>4.6422814618323404E-3</v>
      </c>
      <c r="AA3405" s="123">
        <f t="shared" si="2972"/>
        <v>0.97511960412660648</v>
      </c>
    </row>
    <row r="3406" spans="9:27" x14ac:dyDescent="0.25">
      <c r="I3406" s="78"/>
      <c r="J3406" s="79">
        <f t="shared" ref="J3406:L3406" si="2977">(J3334)</f>
        <v>8000</v>
      </c>
      <c r="K3406" s="79">
        <f t="shared" si="2977"/>
        <v>2000</v>
      </c>
      <c r="L3406" s="79">
        <f t="shared" si="2977"/>
        <v>1</v>
      </c>
      <c r="M3406" s="78"/>
      <c r="N3406" s="78"/>
      <c r="O3406" s="78"/>
      <c r="P3406" s="78"/>
      <c r="Q3406" s="78"/>
      <c r="R3406" s="78"/>
      <c r="S3406" s="78"/>
      <c r="T3406" s="117">
        <f>((J3406-O3401)^2 + (K3406-P3401)^2 + (L3406-Q3401)^2) ^ (-1/(2-1))</f>
        <v>3.9017706268691707E-8</v>
      </c>
      <c r="U3406" s="117">
        <f>((J3406-O3402)^2 + (K3406-P3402)^2 + (L3406-Q3402)^2) ^ (-1/(2-1))</f>
        <v>1.7018129780698612E-6</v>
      </c>
      <c r="V3406" s="117">
        <f>((J3406-O3403)^2 + (K3406-P3403)^2 + (L3406-Q3403)^2) ^ (-1/(2-1))</f>
        <v>1.5629634325025935E-8</v>
      </c>
      <c r="W3406" s="117">
        <f t="shared" si="2969"/>
        <v>1.7564603186635788E-6</v>
      </c>
      <c r="X3406" s="78"/>
      <c r="Y3406" s="122">
        <f t="shared" si="2970"/>
        <v>2.2213827351578733E-2</v>
      </c>
      <c r="Z3406" s="122">
        <f t="shared" si="2971"/>
        <v>0.96888780235280425</v>
      </c>
      <c r="AA3406" s="123">
        <f t="shared" si="2972"/>
        <v>8.8983702956169867E-3</v>
      </c>
    </row>
    <row r="3407" spans="9:27" x14ac:dyDescent="0.25">
      <c r="I3407" s="78"/>
      <c r="J3407" s="79">
        <f t="shared" ref="J3407:L3407" si="2978">(J3335)</f>
        <v>3000</v>
      </c>
      <c r="K3407" s="79">
        <f t="shared" si="2978"/>
        <v>2000</v>
      </c>
      <c r="L3407" s="79">
        <f t="shared" si="2978"/>
        <v>2</v>
      </c>
      <c r="M3407" s="78"/>
      <c r="N3407" s="78"/>
      <c r="O3407" s="78"/>
      <c r="P3407" s="78"/>
      <c r="Q3407" s="78"/>
      <c r="R3407" s="78"/>
      <c r="S3407" s="78"/>
      <c r="T3407" s="117">
        <f>((J3407-O3401)^2 + (K3407-P3401)^2 + (L3407-Q3401)^2) ^ (-1/(2-1))</f>
        <v>2.4520418036337006E-7</v>
      </c>
      <c r="U3407" s="117">
        <f>((J3407-O3402)^2 + (K3407-P3402)^2 + (L3407-Q3402)^2) ^ (-1/(2-1))</f>
        <v>4.400430824068023E-8</v>
      </c>
      <c r="V3407" s="117">
        <f>((J3407-O3403)^2 + (K3407-P3403)^2 + (L3407-Q3403)^2) ^ (-1/(2-1))</f>
        <v>1.1118803901520443E-7</v>
      </c>
      <c r="W3407" s="117">
        <f t="shared" si="2969"/>
        <v>4.0039652761925468E-7</v>
      </c>
      <c r="X3407" s="78"/>
      <c r="Y3407" s="122">
        <f t="shared" si="2970"/>
        <v>0.61240336378875837</v>
      </c>
      <c r="Z3407" s="122">
        <f t="shared" si="2971"/>
        <v>0.10990182283130295</v>
      </c>
      <c r="AA3407" s="123">
        <f t="shared" si="2972"/>
        <v>0.27769481337993879</v>
      </c>
    </row>
    <row r="3408" spans="9:27" x14ac:dyDescent="0.25">
      <c r="I3408" s="78"/>
      <c r="J3408" s="79">
        <f t="shared" ref="J3408:L3408" si="2979">(J3336)</f>
        <v>7000</v>
      </c>
      <c r="K3408" s="79">
        <f t="shared" si="2979"/>
        <v>3000</v>
      </c>
      <c r="L3408" s="79">
        <f t="shared" si="2979"/>
        <v>1</v>
      </c>
      <c r="M3408" s="78"/>
      <c r="N3408" s="78"/>
      <c r="O3408" s="78"/>
      <c r="P3408" s="78"/>
      <c r="Q3408" s="78"/>
      <c r="R3408" s="78"/>
      <c r="S3408" s="78"/>
      <c r="T3408" s="117">
        <f>((J3408-O3401)^2 + (K3408-P3401)^2 + (L3408-Q3401)^2) ^ (-1/(2-1))</f>
        <v>4.4845565794192438E-8</v>
      </c>
      <c r="U3408" s="117">
        <f>((J3408-O3402)^2 + (K3408-P3402)^2 + (L3408-Q3402)^2) ^ (-1/(2-1))</f>
        <v>1.6866470311197022E-6</v>
      </c>
      <c r="V3408" s="117">
        <f>((J3408-O3403)^2 + (K3408-P3403)^2 + (L3408-Q3403)^2) ^ (-1/(2-1))</f>
        <v>1.9976452665172328E-8</v>
      </c>
      <c r="W3408" s="117">
        <f t="shared" si="2969"/>
        <v>1.751469049579067E-6</v>
      </c>
      <c r="X3408" s="78"/>
      <c r="Y3408" s="122">
        <f t="shared" si="2970"/>
        <v>2.5604543685753531E-2</v>
      </c>
      <c r="Z3408" s="122">
        <f t="shared" si="2971"/>
        <v>0.96298991496598607</v>
      </c>
      <c r="AA3408" s="123">
        <f t="shared" si="2972"/>
        <v>1.1405541348260363E-2</v>
      </c>
    </row>
    <row r="3409" spans="9:37" x14ac:dyDescent="0.25">
      <c r="I3409" s="78"/>
      <c r="J3409" s="79">
        <f t="shared" ref="J3409:L3409" si="2980">(J3337)</f>
        <v>7000</v>
      </c>
      <c r="K3409" s="79">
        <f t="shared" si="2980"/>
        <v>2000</v>
      </c>
      <c r="L3409" s="79">
        <f t="shared" si="2980"/>
        <v>1</v>
      </c>
      <c r="M3409" s="78"/>
      <c r="N3409" s="78"/>
      <c r="O3409" s="78"/>
      <c r="P3409" s="78"/>
      <c r="Q3409" s="78"/>
      <c r="R3409" s="78"/>
      <c r="S3409" s="78"/>
      <c r="T3409" s="117">
        <f>((J3409-O3401)^2 + (K3409-P3401)^2 + (L3409-Q3401)^2) ^ (-1/(2-1))</f>
        <v>5.7739527461867814E-8</v>
      </c>
      <c r="U3409" s="117">
        <f>((J3409-O3402)^2 + (K3409-P3402)^2 + (L3409-Q3402)^2) ^ (-1/(2-1))</f>
        <v>9.8512827556180273E-7</v>
      </c>
      <c r="V3409" s="117">
        <f>((J3409-O3403)^2 + (K3409-P3403)^2 + (L3409-Q3403)^2) ^ (-1/(2-1))</f>
        <v>2.0415007208268792E-8</v>
      </c>
      <c r="W3409" s="117">
        <f t="shared" si="2969"/>
        <v>1.0632828102319394E-6</v>
      </c>
      <c r="X3409" s="78"/>
      <c r="Y3409" s="122">
        <f t="shared" si="2970"/>
        <v>5.4303076195949027E-2</v>
      </c>
      <c r="Z3409" s="122">
        <f t="shared" si="2971"/>
        <v>0.92649694519834436</v>
      </c>
      <c r="AA3409" s="123">
        <f t="shared" si="2972"/>
        <v>1.9199978605706568E-2</v>
      </c>
    </row>
    <row r="3410" spans="9:37" x14ac:dyDescent="0.25">
      <c r="I3410" s="78"/>
      <c r="J3410" s="79">
        <f t="shared" ref="J3410:L3410" si="2981">(J3338)</f>
        <v>10000</v>
      </c>
      <c r="K3410" s="79">
        <f t="shared" si="2981"/>
        <v>2000</v>
      </c>
      <c r="L3410" s="79">
        <f t="shared" si="2981"/>
        <v>1</v>
      </c>
      <c r="M3410" s="78"/>
      <c r="N3410" s="78"/>
      <c r="O3410" s="78"/>
      <c r="P3410" s="78"/>
      <c r="Q3410" s="78"/>
      <c r="R3410" s="78"/>
      <c r="S3410" s="78"/>
      <c r="T3410" s="117">
        <f>((J3410-O3401)^2 + (K3410-P3401)^2 + (L3410-Q3401)^2) ^ (-1/(2-1))</f>
        <v>2.0725451688692728E-8</v>
      </c>
      <c r="U3410" s="117">
        <f>((J3410-O3402)^2 + (K3410-P3402)^2 + (L3410-Q3402)^2) ^ (-1/(2-1))</f>
        <v>1.7443989929279943E-7</v>
      </c>
      <c r="V3410" s="117">
        <f>((J3410-O3403)^2 + (K3410-P3403)^2 + (L3410-Q3403)^2) ^ (-1/(2-1))</f>
        <v>1.000240819021876E-8</v>
      </c>
      <c r="W3410" s="117">
        <f t="shared" si="2969"/>
        <v>2.0516775917171092E-7</v>
      </c>
      <c r="X3410" s="78"/>
      <c r="Y3410" s="122">
        <f t="shared" si="2970"/>
        <v>0.10101709826321682</v>
      </c>
      <c r="Z3410" s="122">
        <f t="shared" si="2971"/>
        <v>0.85023056252617923</v>
      </c>
      <c r="AA3410" s="123">
        <f t="shared" si="2972"/>
        <v>4.8752339210603998E-2</v>
      </c>
    </row>
    <row r="3411" spans="9:37" x14ac:dyDescent="0.25">
      <c r="I3411" s="78"/>
      <c r="J3411" s="78"/>
      <c r="K3411" s="78"/>
      <c r="L3411" s="78"/>
      <c r="M3411" s="78"/>
      <c r="N3411" s="78"/>
      <c r="O3411" s="78"/>
      <c r="P3411" s="78"/>
      <c r="Q3411" s="78"/>
      <c r="R3411" s="78"/>
      <c r="S3411" s="78"/>
      <c r="T3411" s="78"/>
      <c r="U3411" s="78"/>
      <c r="V3411" s="78"/>
      <c r="W3411" s="78"/>
      <c r="X3411" s="78"/>
      <c r="Y3411" s="78"/>
      <c r="Z3411" s="78"/>
      <c r="AA3411" s="78"/>
    </row>
    <row r="3412" spans="9:37" x14ac:dyDescent="0.25">
      <c r="I3412" s="78"/>
      <c r="J3412" s="78"/>
      <c r="K3412" s="78"/>
      <c r="L3412" s="78"/>
      <c r="M3412" s="78"/>
      <c r="N3412" s="175" t="s">
        <v>109</v>
      </c>
      <c r="O3412" s="176"/>
      <c r="P3412" s="176"/>
      <c r="Q3412" s="176"/>
      <c r="R3412" s="176"/>
      <c r="S3412" s="177"/>
      <c r="T3412" s="78"/>
      <c r="U3412" s="78"/>
      <c r="V3412" s="78"/>
      <c r="W3412" s="78"/>
      <c r="X3412" s="78"/>
      <c r="Y3412" s="78"/>
      <c r="Z3412" s="78"/>
      <c r="AA3412" s="78"/>
    </row>
    <row r="3413" spans="9:37" x14ac:dyDescent="0.25">
      <c r="I3413" s="78"/>
      <c r="J3413" s="78"/>
      <c r="K3413" s="78"/>
      <c r="L3413" s="78"/>
      <c r="M3413" s="78"/>
      <c r="N3413" s="178"/>
      <c r="O3413" s="179"/>
      <c r="P3413" s="179"/>
      <c r="Q3413" s="179"/>
      <c r="R3413" s="179"/>
      <c r="S3413" s="180"/>
      <c r="T3413" s="78"/>
      <c r="U3413" s="78"/>
      <c r="V3413" s="78"/>
      <c r="W3413" s="78"/>
      <c r="X3413" s="78"/>
      <c r="Y3413" s="78"/>
      <c r="Z3413" s="78"/>
      <c r="AA3413" s="78"/>
    </row>
    <row r="3417" spans="9:37" x14ac:dyDescent="0.25">
      <c r="I3417" s="118" t="s">
        <v>252</v>
      </c>
      <c r="J3417" s="90"/>
      <c r="K3417" s="90"/>
      <c r="L3417" s="90"/>
      <c r="M3417" s="90"/>
      <c r="N3417" s="90"/>
      <c r="O3417" s="90"/>
      <c r="P3417" s="90"/>
      <c r="Q3417" s="90"/>
      <c r="R3417" s="90"/>
      <c r="S3417" s="90"/>
      <c r="T3417" s="90"/>
      <c r="U3417" s="90"/>
      <c r="V3417" s="90"/>
      <c r="W3417" s="90"/>
      <c r="X3417" s="90"/>
      <c r="Y3417" s="90"/>
      <c r="Z3417" s="90"/>
      <c r="AA3417" s="90"/>
      <c r="AB3417" s="90"/>
      <c r="AC3417" s="90"/>
      <c r="AD3417" s="90"/>
      <c r="AE3417" s="90"/>
      <c r="AF3417" s="90"/>
      <c r="AG3417" s="90"/>
      <c r="AH3417" s="90"/>
      <c r="AI3417" s="90"/>
      <c r="AJ3417" s="90"/>
      <c r="AK3417" s="90"/>
    </row>
    <row r="3418" spans="9:37" x14ac:dyDescent="0.25">
      <c r="I3418" s="118" t="s">
        <v>341</v>
      </c>
      <c r="J3418" s="90"/>
      <c r="K3418" s="90"/>
      <c r="L3418" s="90"/>
      <c r="M3418" s="90"/>
      <c r="N3418" s="90"/>
      <c r="O3418" s="90"/>
      <c r="P3418" s="90"/>
      <c r="Q3418" s="90"/>
      <c r="R3418" s="90"/>
      <c r="S3418" s="90"/>
      <c r="T3418" s="90"/>
      <c r="U3418" s="90"/>
      <c r="V3418" s="90"/>
      <c r="W3418" s="90"/>
      <c r="X3418" s="90"/>
      <c r="Y3418" s="90"/>
      <c r="Z3418" s="90"/>
      <c r="AA3418" s="90"/>
      <c r="AB3418" s="90"/>
      <c r="AC3418" s="90"/>
      <c r="AD3418" s="90"/>
      <c r="AE3418" s="90"/>
      <c r="AF3418" s="90"/>
      <c r="AG3418" s="90"/>
      <c r="AH3418" s="90"/>
      <c r="AI3418" s="90"/>
      <c r="AJ3418" s="90"/>
      <c r="AK3418" s="90"/>
    </row>
    <row r="3419" spans="9:37" x14ac:dyDescent="0.25">
      <c r="I3419" s="90"/>
      <c r="J3419" s="181" t="s">
        <v>92</v>
      </c>
      <c r="K3419" s="182"/>
      <c r="L3419" s="183"/>
      <c r="M3419" s="90"/>
      <c r="N3419" s="91"/>
      <c r="O3419" s="163" t="s">
        <v>97</v>
      </c>
      <c r="P3419" s="164"/>
      <c r="Q3419" s="165"/>
      <c r="R3419" s="90"/>
      <c r="S3419" s="90"/>
      <c r="T3419" s="163" t="s">
        <v>47</v>
      </c>
      <c r="U3419" s="164"/>
      <c r="V3419" s="165"/>
      <c r="W3419" s="90"/>
      <c r="X3419" s="91"/>
      <c r="Y3419" s="163" t="s">
        <v>98</v>
      </c>
      <c r="Z3419" s="164"/>
      <c r="AA3419" s="165"/>
      <c r="AB3419" s="90"/>
      <c r="AC3419" s="91"/>
      <c r="AD3419" s="163" t="s">
        <v>98</v>
      </c>
      <c r="AE3419" s="164"/>
      <c r="AF3419" s="165"/>
      <c r="AG3419" s="90"/>
      <c r="AH3419" s="135"/>
      <c r="AI3419" s="163" t="s">
        <v>98</v>
      </c>
      <c r="AJ3419" s="164"/>
      <c r="AK3419" s="165"/>
    </row>
    <row r="3420" spans="9:37" x14ac:dyDescent="0.25">
      <c r="I3420" s="90"/>
      <c r="J3420" s="135" t="s">
        <v>257</v>
      </c>
      <c r="K3420" s="135" t="s">
        <v>258</v>
      </c>
      <c r="L3420" s="135" t="s">
        <v>259</v>
      </c>
      <c r="M3420" s="90"/>
      <c r="N3420" s="91"/>
      <c r="O3420" s="133" t="s">
        <v>38</v>
      </c>
      <c r="P3420" s="133" t="s">
        <v>39</v>
      </c>
      <c r="Q3420" s="133" t="s">
        <v>41</v>
      </c>
      <c r="R3420" s="90"/>
      <c r="S3420" s="90"/>
      <c r="T3420" s="106" t="s">
        <v>48</v>
      </c>
      <c r="U3420" s="106" t="s">
        <v>49</v>
      </c>
      <c r="V3420" s="106" t="s">
        <v>50</v>
      </c>
      <c r="W3420" s="90"/>
      <c r="X3420" s="133" t="s">
        <v>38</v>
      </c>
      <c r="Y3420" s="133" t="s">
        <v>99</v>
      </c>
      <c r="Z3420" s="133" t="s">
        <v>102</v>
      </c>
      <c r="AA3420" s="133" t="s">
        <v>103</v>
      </c>
      <c r="AB3420" s="90"/>
      <c r="AC3420" s="106" t="s">
        <v>39</v>
      </c>
      <c r="AD3420" s="106" t="s">
        <v>104</v>
      </c>
      <c r="AE3420" s="106" t="s">
        <v>100</v>
      </c>
      <c r="AF3420" s="106" t="s">
        <v>105</v>
      </c>
      <c r="AG3420" s="90"/>
      <c r="AH3420" s="106" t="s">
        <v>41</v>
      </c>
      <c r="AI3420" s="106" t="s">
        <v>106</v>
      </c>
      <c r="AJ3420" s="106" t="s">
        <v>107</v>
      </c>
      <c r="AK3420" s="106" t="s">
        <v>101</v>
      </c>
    </row>
    <row r="3421" spans="9:37" x14ac:dyDescent="0.25">
      <c r="I3421" s="90"/>
      <c r="J3421" s="94">
        <f>(Y3401)</f>
        <v>9.6265946892127516E-2</v>
      </c>
      <c r="K3421" s="94">
        <f t="shared" ref="K3421:K3430" si="2982">(Z3401)</f>
        <v>0.84249781873771812</v>
      </c>
      <c r="L3421" s="94">
        <f>(AA3401)</f>
        <v>6.1236234370154463E-2</v>
      </c>
      <c r="M3421" s="98"/>
      <c r="N3421" s="91"/>
      <c r="O3421" s="95">
        <f>(J3421^2)</f>
        <v>9.2671325310379159E-3</v>
      </c>
      <c r="P3421" s="95">
        <f t="shared" ref="P3421:P3430" si="2983">(K3421^2)</f>
        <v>0.70980257457781293</v>
      </c>
      <c r="Q3421" s="95">
        <f t="shared" ref="Q3421:Q3430" si="2984">(L3421^2)</f>
        <v>3.7498763998364869E-3</v>
      </c>
      <c r="R3421" s="90"/>
      <c r="S3421" s="90"/>
      <c r="T3421" s="93">
        <f>(J3401)</f>
        <v>8000</v>
      </c>
      <c r="U3421" s="93">
        <f t="shared" ref="U3421:U3430" si="2985">(K3401)</f>
        <v>5000</v>
      </c>
      <c r="V3421" s="93">
        <f t="shared" ref="V3421:V3430" si="2986">(L3401)</f>
        <v>1</v>
      </c>
      <c r="W3421" s="90"/>
      <c r="X3421" s="95">
        <f>(O3421)</f>
        <v>9.2671325310379159E-3</v>
      </c>
      <c r="Y3421" s="96">
        <f>(X3421*T3421)</f>
        <v>74.137060248303328</v>
      </c>
      <c r="Z3421" s="96">
        <f>(X3421*U3421)</f>
        <v>46.33566265518958</v>
      </c>
      <c r="AA3421" s="96">
        <f>(X3421*V3421)</f>
        <v>9.2671325310379159E-3</v>
      </c>
      <c r="AB3421" s="90"/>
      <c r="AC3421" s="94">
        <f>(P3421)</f>
        <v>0.70980257457781293</v>
      </c>
      <c r="AD3421" s="97">
        <f>(AC3421*T3421)</f>
        <v>5678.4205966225036</v>
      </c>
      <c r="AE3421" s="97">
        <f>(AC3421*U3421)</f>
        <v>3549.0128728890645</v>
      </c>
      <c r="AF3421" s="97">
        <f>(AC3421*V3421)</f>
        <v>0.70980257457781293</v>
      </c>
      <c r="AG3421" s="90"/>
      <c r="AH3421" s="95">
        <f>(Q3421)</f>
        <v>3.7498763998364869E-3</v>
      </c>
      <c r="AI3421" s="95">
        <f>(AH3421*T3421)</f>
        <v>29.999011198691896</v>
      </c>
      <c r="AJ3421" s="95">
        <f>(AH3421*U3421)</f>
        <v>18.749381999182436</v>
      </c>
      <c r="AK3421" s="95">
        <f>(V3421*AH3421)</f>
        <v>3.7498763998364869E-3</v>
      </c>
    </row>
    <row r="3422" spans="9:37" x14ac:dyDescent="0.25">
      <c r="I3422" s="90"/>
      <c r="J3422" s="94">
        <f t="shared" ref="J3422:J3430" si="2987">(Y3402)</f>
        <v>0.44962619624428429</v>
      </c>
      <c r="K3422" s="94">
        <f t="shared" si="2982"/>
        <v>0.30356861220509102</v>
      </c>
      <c r="L3422" s="94">
        <f t="shared" ref="L3422:L3430" si="2988">(AA3402)</f>
        <v>0.24680519155062464</v>
      </c>
      <c r="M3422" s="98"/>
      <c r="N3422" s="91"/>
      <c r="O3422" s="95">
        <f t="shared" ref="O3422:O3430" si="2989">(J3422^2)</f>
        <v>0.20216371634910366</v>
      </c>
      <c r="P3422" s="95">
        <f t="shared" si="2983"/>
        <v>9.2153902316124928E-2</v>
      </c>
      <c r="Q3422" s="95">
        <f t="shared" si="2984"/>
        <v>6.0912802576340519E-2</v>
      </c>
      <c r="R3422" s="90"/>
      <c r="S3422" s="90"/>
      <c r="T3422" s="93">
        <f t="shared" ref="T3422:T3430" si="2990">(J3402)</f>
        <v>4000</v>
      </c>
      <c r="U3422" s="93">
        <f t="shared" si="2985"/>
        <v>3000</v>
      </c>
      <c r="V3422" s="93">
        <f t="shared" si="2986"/>
        <v>1</v>
      </c>
      <c r="W3422" s="90"/>
      <c r="X3422" s="95">
        <f t="shared" ref="X3422:X3430" si="2991">(O3422)</f>
        <v>0.20216371634910366</v>
      </c>
      <c r="Y3422" s="96">
        <f t="shared" ref="Y3422:Y3430" si="2992">(X3422*T3422)</f>
        <v>808.65486539641461</v>
      </c>
      <c r="Z3422" s="96">
        <f t="shared" ref="Z3422:Z3430" si="2993">(X3422*U3422)</f>
        <v>606.49114904731096</v>
      </c>
      <c r="AA3422" s="96">
        <f t="shared" ref="AA3422:AA3430" si="2994">(X3422*V3422)</f>
        <v>0.20216371634910366</v>
      </c>
      <c r="AB3422" s="90"/>
      <c r="AC3422" s="94">
        <f t="shared" ref="AC3422:AC3430" si="2995">(P3422)</f>
        <v>9.2153902316124928E-2</v>
      </c>
      <c r="AD3422" s="97">
        <f t="shared" ref="AD3422:AD3430" si="2996">(AC3422*T3422)</f>
        <v>368.61560926449971</v>
      </c>
      <c r="AE3422" s="97">
        <f t="shared" ref="AE3422:AE3430" si="2997">(AC3422*U3422)</f>
        <v>276.4617069483748</v>
      </c>
      <c r="AF3422" s="97">
        <f t="shared" ref="AF3422:AF3430" si="2998">(AC3422*V3422)</f>
        <v>9.2153902316124928E-2</v>
      </c>
      <c r="AG3422" s="90"/>
      <c r="AH3422" s="95">
        <f t="shared" ref="AH3422:AH3430" si="2999">(Q3422)</f>
        <v>6.0912802576340519E-2</v>
      </c>
      <c r="AI3422" s="95">
        <f t="shared" ref="AI3422:AI3430" si="3000">(AH3422*T3422)</f>
        <v>243.65121030536207</v>
      </c>
      <c r="AJ3422" s="95">
        <f t="shared" ref="AJ3422:AJ3429" si="3001">(AH3422*U3422)</f>
        <v>182.73840772902156</v>
      </c>
      <c r="AK3422" s="95">
        <f t="shared" ref="AK3422:AK3430" si="3002">(V3422*AH3422)</f>
        <v>6.0912802576340519E-2</v>
      </c>
    </row>
    <row r="3423" spans="9:37" x14ac:dyDescent="0.25">
      <c r="I3423" s="90"/>
      <c r="J3423" s="94">
        <f t="shared" si="2987"/>
        <v>0.47186953747785415</v>
      </c>
      <c r="K3423" s="94">
        <f t="shared" si="2982"/>
        <v>0.40163675231694362</v>
      </c>
      <c r="L3423" s="94">
        <f t="shared" si="2988"/>
        <v>0.12649371020520236</v>
      </c>
      <c r="M3423" s="98"/>
      <c r="N3423" s="91"/>
      <c r="O3423" s="95">
        <f t="shared" si="2989"/>
        <v>0.22266086039956401</v>
      </c>
      <c r="P3423" s="95">
        <f t="shared" si="2983"/>
        <v>0.16131208081170192</v>
      </c>
      <c r="Q3423" s="95">
        <f t="shared" si="2984"/>
        <v>1.6000658721477715E-2</v>
      </c>
      <c r="R3423" s="90"/>
      <c r="S3423" s="90"/>
      <c r="T3423" s="93">
        <f t="shared" si="2990"/>
        <v>5000</v>
      </c>
      <c r="U3423" s="93">
        <f t="shared" si="2985"/>
        <v>2000</v>
      </c>
      <c r="V3423" s="93">
        <f t="shared" si="2986"/>
        <v>1</v>
      </c>
      <c r="W3423" s="90"/>
      <c r="X3423" s="95">
        <f t="shared" si="2991"/>
        <v>0.22266086039956401</v>
      </c>
      <c r="Y3423" s="96">
        <f t="shared" si="2992"/>
        <v>1113.3043019978199</v>
      </c>
      <c r="Z3423" s="96">
        <f t="shared" si="2993"/>
        <v>445.321720799128</v>
      </c>
      <c r="AA3423" s="96">
        <f t="shared" si="2994"/>
        <v>0.22266086039956401</v>
      </c>
      <c r="AB3423" s="90"/>
      <c r="AC3423" s="94">
        <f t="shared" si="2995"/>
        <v>0.16131208081170192</v>
      </c>
      <c r="AD3423" s="97">
        <f t="shared" si="2996"/>
        <v>806.56040405850968</v>
      </c>
      <c r="AE3423" s="97">
        <f t="shared" si="2997"/>
        <v>322.62416162340384</v>
      </c>
      <c r="AF3423" s="97">
        <f t="shared" si="2998"/>
        <v>0.16131208081170192</v>
      </c>
      <c r="AG3423" s="90"/>
      <c r="AH3423" s="95">
        <f t="shared" si="2999"/>
        <v>1.6000658721477715E-2</v>
      </c>
      <c r="AI3423" s="95">
        <f t="shared" si="3000"/>
        <v>80.003293607388571</v>
      </c>
      <c r="AJ3423" s="95">
        <f t="shared" si="3001"/>
        <v>32.001317442955433</v>
      </c>
      <c r="AK3423" s="95">
        <f t="shared" si="3002"/>
        <v>1.6000658721477715E-2</v>
      </c>
    </row>
    <row r="3424" spans="9:37" x14ac:dyDescent="0.25">
      <c r="I3424" s="90"/>
      <c r="J3424" s="94">
        <f t="shared" si="2987"/>
        <v>0.60789490046215899</v>
      </c>
      <c r="K3424" s="94">
        <f t="shared" si="2982"/>
        <v>4.764784268327809E-2</v>
      </c>
      <c r="L3424" s="94">
        <f t="shared" si="2988"/>
        <v>0.34445725685456297</v>
      </c>
      <c r="M3424" s="98"/>
      <c r="N3424" s="91"/>
      <c r="O3424" s="95">
        <f t="shared" si="2989"/>
        <v>0.36953621000789821</v>
      </c>
      <c r="P3424" s="95">
        <f t="shared" si="2983"/>
        <v>2.2703169123704176E-3</v>
      </c>
      <c r="Q3424" s="95">
        <f t="shared" si="2984"/>
        <v>0.11865080179977036</v>
      </c>
      <c r="R3424" s="90"/>
      <c r="S3424" s="90"/>
      <c r="T3424" s="93">
        <f t="shared" si="2990"/>
        <v>2000</v>
      </c>
      <c r="U3424" s="93">
        <f t="shared" si="2985"/>
        <v>1000</v>
      </c>
      <c r="V3424" s="93">
        <f t="shared" si="2986"/>
        <v>1</v>
      </c>
      <c r="W3424" s="90"/>
      <c r="X3424" s="95">
        <f t="shared" si="2991"/>
        <v>0.36953621000789821</v>
      </c>
      <c r="Y3424" s="96">
        <f t="shared" si="2992"/>
        <v>739.07242001579641</v>
      </c>
      <c r="Z3424" s="96">
        <f t="shared" si="2993"/>
        <v>369.53621000789821</v>
      </c>
      <c r="AA3424" s="96">
        <f t="shared" si="2994"/>
        <v>0.36953621000789821</v>
      </c>
      <c r="AB3424" s="90"/>
      <c r="AC3424" s="94">
        <f t="shared" si="2995"/>
        <v>2.2703169123704176E-3</v>
      </c>
      <c r="AD3424" s="97">
        <f t="shared" si="2996"/>
        <v>4.5406338247408353</v>
      </c>
      <c r="AE3424" s="97">
        <f t="shared" si="2997"/>
        <v>2.2703169123704177</v>
      </c>
      <c r="AF3424" s="97">
        <f t="shared" si="2998"/>
        <v>2.2703169123704176E-3</v>
      </c>
      <c r="AG3424" s="90"/>
      <c r="AH3424" s="95">
        <f t="shared" si="2999"/>
        <v>0.11865080179977036</v>
      </c>
      <c r="AI3424" s="95">
        <f t="shared" si="3000"/>
        <v>237.30160359954073</v>
      </c>
      <c r="AJ3424" s="95">
        <f t="shared" si="3001"/>
        <v>118.65080179977036</v>
      </c>
      <c r="AK3424" s="95">
        <f t="shared" si="3002"/>
        <v>0.11865080179977036</v>
      </c>
    </row>
    <row r="3425" spans="9:37" x14ac:dyDescent="0.25">
      <c r="I3425" s="90"/>
      <c r="J3425" s="94">
        <f t="shared" si="2987"/>
        <v>2.0238114411561297E-2</v>
      </c>
      <c r="K3425" s="94">
        <f t="shared" si="2982"/>
        <v>4.6422814618323404E-3</v>
      </c>
      <c r="L3425" s="94">
        <f t="shared" si="2988"/>
        <v>0.97511960412660648</v>
      </c>
      <c r="M3425" s="98"/>
      <c r="N3425" s="91"/>
      <c r="O3425" s="95">
        <f t="shared" si="2989"/>
        <v>4.0958127493544508E-4</v>
      </c>
      <c r="P3425" s="95">
        <f t="shared" si="2983"/>
        <v>2.1550777170872211E-5</v>
      </c>
      <c r="Q3425" s="95">
        <f t="shared" si="2984"/>
        <v>0.95085824235202976</v>
      </c>
      <c r="R3425" s="90"/>
      <c r="S3425" s="90"/>
      <c r="T3425" s="93">
        <f t="shared" si="2990"/>
        <v>500</v>
      </c>
      <c r="U3425" s="93">
        <f t="shared" si="2985"/>
        <v>2000</v>
      </c>
      <c r="V3425" s="93">
        <f t="shared" si="2986"/>
        <v>1</v>
      </c>
      <c r="W3425" s="90"/>
      <c r="X3425" s="95">
        <f t="shared" si="2991"/>
        <v>4.0958127493544508E-4</v>
      </c>
      <c r="Y3425" s="96">
        <f t="shared" si="2992"/>
        <v>0.20479063746772252</v>
      </c>
      <c r="Z3425" s="96">
        <f t="shared" si="2993"/>
        <v>0.8191625498708901</v>
      </c>
      <c r="AA3425" s="96">
        <f t="shared" si="2994"/>
        <v>4.0958127493544508E-4</v>
      </c>
      <c r="AB3425" s="90"/>
      <c r="AC3425" s="94">
        <f t="shared" si="2995"/>
        <v>2.1550777170872211E-5</v>
      </c>
      <c r="AD3425" s="97">
        <f t="shared" si="2996"/>
        <v>1.0775388585436106E-2</v>
      </c>
      <c r="AE3425" s="97">
        <f t="shared" si="2997"/>
        <v>4.3101554341744425E-2</v>
      </c>
      <c r="AF3425" s="97">
        <f t="shared" si="2998"/>
        <v>2.1550777170872211E-5</v>
      </c>
      <c r="AG3425" s="90"/>
      <c r="AH3425" s="95">
        <f t="shared" si="2999"/>
        <v>0.95085824235202976</v>
      </c>
      <c r="AI3425" s="95">
        <f t="shared" si="3000"/>
        <v>475.42912117601486</v>
      </c>
      <c r="AJ3425" s="95">
        <f t="shared" si="3001"/>
        <v>1901.7164847040594</v>
      </c>
      <c r="AK3425" s="95">
        <f t="shared" si="3002"/>
        <v>0.95085824235202976</v>
      </c>
    </row>
    <row r="3426" spans="9:37" x14ac:dyDescent="0.25">
      <c r="I3426" s="90"/>
      <c r="J3426" s="94">
        <f t="shared" si="2987"/>
        <v>2.2213827351578733E-2</v>
      </c>
      <c r="K3426" s="94">
        <f t="shared" si="2982"/>
        <v>0.96888780235280425</v>
      </c>
      <c r="L3426" s="94">
        <f t="shared" si="2988"/>
        <v>8.8983702956169867E-3</v>
      </c>
      <c r="M3426" s="98"/>
      <c r="N3426" s="91"/>
      <c r="O3426" s="95">
        <f t="shared" si="2989"/>
        <v>4.9345412560574742E-4</v>
      </c>
      <c r="P3426" s="95">
        <f t="shared" si="2983"/>
        <v>0.93874357354804672</v>
      </c>
      <c r="Q3426" s="95">
        <f t="shared" si="2984"/>
        <v>7.9180993917918736E-5</v>
      </c>
      <c r="R3426" s="90"/>
      <c r="S3426" s="90"/>
      <c r="T3426" s="93">
        <f t="shared" si="2990"/>
        <v>8000</v>
      </c>
      <c r="U3426" s="93">
        <f t="shared" si="2985"/>
        <v>2000</v>
      </c>
      <c r="V3426" s="93">
        <f t="shared" si="2986"/>
        <v>1</v>
      </c>
      <c r="W3426" s="90"/>
      <c r="X3426" s="95">
        <f t="shared" si="2991"/>
        <v>4.9345412560574742E-4</v>
      </c>
      <c r="Y3426" s="96">
        <f t="shared" si="2992"/>
        <v>3.9476330048459793</v>
      </c>
      <c r="Z3426" s="96">
        <f t="shared" si="2993"/>
        <v>0.98690825121149484</v>
      </c>
      <c r="AA3426" s="96">
        <f t="shared" si="2994"/>
        <v>4.9345412560574742E-4</v>
      </c>
      <c r="AB3426" s="90"/>
      <c r="AC3426" s="94">
        <f t="shared" si="2995"/>
        <v>0.93874357354804672</v>
      </c>
      <c r="AD3426" s="97">
        <f t="shared" si="2996"/>
        <v>7509.9485883843736</v>
      </c>
      <c r="AE3426" s="97">
        <f t="shared" si="2997"/>
        <v>1877.4871470960934</v>
      </c>
      <c r="AF3426" s="97">
        <f t="shared" si="2998"/>
        <v>0.93874357354804672</v>
      </c>
      <c r="AG3426" s="90"/>
      <c r="AH3426" s="95">
        <f t="shared" si="2999"/>
        <v>7.9180993917918736E-5</v>
      </c>
      <c r="AI3426" s="95">
        <f t="shared" si="3000"/>
        <v>0.63344795134334986</v>
      </c>
      <c r="AJ3426" s="95">
        <f t="shared" si="3001"/>
        <v>0.15836198783583746</v>
      </c>
      <c r="AK3426" s="95">
        <f t="shared" si="3002"/>
        <v>7.9180993917918736E-5</v>
      </c>
    </row>
    <row r="3427" spans="9:37" x14ac:dyDescent="0.25">
      <c r="I3427" s="90"/>
      <c r="J3427" s="94">
        <f t="shared" si="2987"/>
        <v>0.61240336378875837</v>
      </c>
      <c r="K3427" s="94">
        <f t="shared" si="2982"/>
        <v>0.10990182283130295</v>
      </c>
      <c r="L3427" s="94">
        <f t="shared" si="2988"/>
        <v>0.27769481337993879</v>
      </c>
      <c r="M3427" s="98"/>
      <c r="N3427" s="91"/>
      <c r="O3427" s="95">
        <f t="shared" si="2989"/>
        <v>0.37503787997978633</v>
      </c>
      <c r="P3427" s="95">
        <f t="shared" si="2983"/>
        <v>1.2078410661643103E-2</v>
      </c>
      <c r="Q3427" s="95">
        <f t="shared" si="2984"/>
        <v>7.7114409378119031E-2</v>
      </c>
      <c r="R3427" s="90"/>
      <c r="S3427" s="90"/>
      <c r="T3427" s="93">
        <f t="shared" si="2990"/>
        <v>3000</v>
      </c>
      <c r="U3427" s="93">
        <f t="shared" si="2985"/>
        <v>2000</v>
      </c>
      <c r="V3427" s="93">
        <f t="shared" si="2986"/>
        <v>2</v>
      </c>
      <c r="W3427" s="90"/>
      <c r="X3427" s="95">
        <f t="shared" si="2991"/>
        <v>0.37503787997978633</v>
      </c>
      <c r="Y3427" s="96">
        <f t="shared" si="2992"/>
        <v>1125.113639939359</v>
      </c>
      <c r="Z3427" s="96">
        <f t="shared" si="2993"/>
        <v>750.07575995957268</v>
      </c>
      <c r="AA3427" s="96">
        <f t="shared" si="2994"/>
        <v>0.75007575995957265</v>
      </c>
      <c r="AB3427" s="90"/>
      <c r="AC3427" s="94">
        <f t="shared" si="2995"/>
        <v>1.2078410661643103E-2</v>
      </c>
      <c r="AD3427" s="97">
        <f t="shared" si="2996"/>
        <v>36.235231984929307</v>
      </c>
      <c r="AE3427" s="97">
        <f t="shared" si="2997"/>
        <v>24.156821323286206</v>
      </c>
      <c r="AF3427" s="97">
        <f t="shared" si="2998"/>
        <v>2.4156821323286205E-2</v>
      </c>
      <c r="AG3427" s="90"/>
      <c r="AH3427" s="95">
        <f t="shared" si="2999"/>
        <v>7.7114409378119031E-2</v>
      </c>
      <c r="AI3427" s="95">
        <f t="shared" si="3000"/>
        <v>231.3432281343571</v>
      </c>
      <c r="AJ3427" s="95">
        <f t="shared" si="3001"/>
        <v>154.22881875623807</v>
      </c>
      <c r="AK3427" s="95">
        <f t="shared" si="3002"/>
        <v>0.15422881875623806</v>
      </c>
    </row>
    <row r="3428" spans="9:37" x14ac:dyDescent="0.25">
      <c r="I3428" s="90"/>
      <c r="J3428" s="94">
        <f t="shared" si="2987"/>
        <v>2.5604543685753531E-2</v>
      </c>
      <c r="K3428" s="94">
        <f t="shared" si="2982"/>
        <v>0.96298991496598607</v>
      </c>
      <c r="L3428" s="94">
        <f t="shared" si="2988"/>
        <v>1.1405541348260363E-2</v>
      </c>
      <c r="M3428" s="98"/>
      <c r="N3428" s="91"/>
      <c r="O3428" s="95">
        <f t="shared" si="2989"/>
        <v>6.5559265735566099E-4</v>
      </c>
      <c r="P3428" s="95">
        <f t="shared" si="2983"/>
        <v>0.92734957632619708</v>
      </c>
      <c r="Q3428" s="95">
        <f t="shared" si="2984"/>
        <v>1.3008637344687682E-4</v>
      </c>
      <c r="R3428" s="90"/>
      <c r="S3428" s="90"/>
      <c r="T3428" s="93">
        <f t="shared" si="2990"/>
        <v>7000</v>
      </c>
      <c r="U3428" s="93">
        <f t="shared" si="2985"/>
        <v>3000</v>
      </c>
      <c r="V3428" s="93">
        <f t="shared" si="2986"/>
        <v>1</v>
      </c>
      <c r="W3428" s="90"/>
      <c r="X3428" s="95">
        <f t="shared" si="2991"/>
        <v>6.5559265735566099E-4</v>
      </c>
      <c r="Y3428" s="96">
        <f t="shared" si="2992"/>
        <v>4.5891486014896268</v>
      </c>
      <c r="Z3428" s="96">
        <f t="shared" si="2993"/>
        <v>1.9667779720669829</v>
      </c>
      <c r="AA3428" s="96">
        <f t="shared" si="2994"/>
        <v>6.5559265735566099E-4</v>
      </c>
      <c r="AB3428" s="90"/>
      <c r="AC3428" s="94">
        <f t="shared" si="2995"/>
        <v>0.92734957632619708</v>
      </c>
      <c r="AD3428" s="97">
        <f t="shared" si="2996"/>
        <v>6491.4470342833793</v>
      </c>
      <c r="AE3428" s="97">
        <f t="shared" si="2997"/>
        <v>2782.048728978591</v>
      </c>
      <c r="AF3428" s="97">
        <f t="shared" si="2998"/>
        <v>0.92734957632619708</v>
      </c>
      <c r="AG3428" s="90"/>
      <c r="AH3428" s="95">
        <f t="shared" si="2999"/>
        <v>1.3008637344687682E-4</v>
      </c>
      <c r="AI3428" s="95">
        <f t="shared" si="3000"/>
        <v>0.91060461412813776</v>
      </c>
      <c r="AJ3428" s="95">
        <f t="shared" si="3001"/>
        <v>0.39025912034063043</v>
      </c>
      <c r="AK3428" s="95">
        <f t="shared" si="3002"/>
        <v>1.3008637344687682E-4</v>
      </c>
    </row>
    <row r="3429" spans="9:37" x14ac:dyDescent="0.25">
      <c r="I3429" s="90"/>
      <c r="J3429" s="94">
        <f t="shared" si="2987"/>
        <v>5.4303076195949027E-2</v>
      </c>
      <c r="K3429" s="94">
        <f t="shared" si="2982"/>
        <v>0.92649694519834436</v>
      </c>
      <c r="L3429" s="94">
        <f t="shared" si="2988"/>
        <v>1.9199978605706568E-2</v>
      </c>
      <c r="M3429" s="98"/>
      <c r="N3429" s="91"/>
      <c r="O3429" s="95">
        <f t="shared" si="2989"/>
        <v>2.9488240843430456E-3</v>
      </c>
      <c r="P3429" s="95">
        <f t="shared" si="2983"/>
        <v>0.85839658946186392</v>
      </c>
      <c r="Q3429" s="95">
        <f t="shared" si="2984"/>
        <v>3.6863917845958991E-4</v>
      </c>
      <c r="R3429" s="90"/>
      <c r="S3429" s="90"/>
      <c r="T3429" s="93">
        <f t="shared" si="2990"/>
        <v>7000</v>
      </c>
      <c r="U3429" s="93">
        <f t="shared" si="2985"/>
        <v>2000</v>
      </c>
      <c r="V3429" s="93">
        <f t="shared" si="2986"/>
        <v>1</v>
      </c>
      <c r="W3429" s="90"/>
      <c r="X3429" s="95">
        <f t="shared" si="2991"/>
        <v>2.9488240843430456E-3</v>
      </c>
      <c r="Y3429" s="96">
        <f t="shared" si="2992"/>
        <v>20.64176859040132</v>
      </c>
      <c r="Z3429" s="96">
        <f t="shared" si="2993"/>
        <v>5.8976481686860911</v>
      </c>
      <c r="AA3429" s="96">
        <f t="shared" si="2994"/>
        <v>2.9488240843430456E-3</v>
      </c>
      <c r="AB3429" s="90"/>
      <c r="AC3429" s="94">
        <f t="shared" si="2995"/>
        <v>0.85839658946186392</v>
      </c>
      <c r="AD3429" s="97">
        <f t="shared" si="2996"/>
        <v>6008.7761262330478</v>
      </c>
      <c r="AE3429" s="97">
        <f t="shared" si="2997"/>
        <v>1716.7931789237277</v>
      </c>
      <c r="AF3429" s="97">
        <f t="shared" si="2998"/>
        <v>0.85839658946186392</v>
      </c>
      <c r="AG3429" s="90"/>
      <c r="AH3429" s="95">
        <f t="shared" si="2999"/>
        <v>3.6863917845958991E-4</v>
      </c>
      <c r="AI3429" s="95">
        <f t="shared" si="3000"/>
        <v>2.5804742492171293</v>
      </c>
      <c r="AJ3429" s="95">
        <f t="shared" si="3001"/>
        <v>0.73727835691917987</v>
      </c>
      <c r="AK3429" s="95">
        <f t="shared" si="3002"/>
        <v>3.6863917845958991E-4</v>
      </c>
    </row>
    <row r="3430" spans="9:37" x14ac:dyDescent="0.25">
      <c r="I3430" s="90"/>
      <c r="J3430" s="94">
        <f t="shared" si="2987"/>
        <v>0.10101709826321682</v>
      </c>
      <c r="K3430" s="94">
        <f t="shared" si="2982"/>
        <v>0.85023056252617923</v>
      </c>
      <c r="L3430" s="94">
        <f t="shared" si="2988"/>
        <v>4.8752339210603998E-2</v>
      </c>
      <c r="M3430" s="98"/>
      <c r="N3430" s="91"/>
      <c r="O3430" s="95">
        <f t="shared" si="2989"/>
        <v>1.0204454141520403E-2</v>
      </c>
      <c r="P3430" s="95">
        <f t="shared" si="2983"/>
        <v>0.72289200945358323</v>
      </c>
      <c r="Q3430" s="95">
        <f t="shared" si="2984"/>
        <v>2.3767905785057959E-3</v>
      </c>
      <c r="R3430" s="90"/>
      <c r="S3430" s="90"/>
      <c r="T3430" s="93">
        <f t="shared" si="2990"/>
        <v>10000</v>
      </c>
      <c r="U3430" s="93">
        <f t="shared" si="2985"/>
        <v>2000</v>
      </c>
      <c r="V3430" s="93">
        <f t="shared" si="2986"/>
        <v>1</v>
      </c>
      <c r="W3430" s="90"/>
      <c r="X3430" s="95">
        <f t="shared" si="2991"/>
        <v>1.0204454141520403E-2</v>
      </c>
      <c r="Y3430" s="96">
        <f t="shared" si="2992"/>
        <v>102.04454141520402</v>
      </c>
      <c r="Z3430" s="96">
        <f t="shared" si="2993"/>
        <v>20.408908283040805</v>
      </c>
      <c r="AA3430" s="96">
        <f t="shared" si="2994"/>
        <v>1.0204454141520403E-2</v>
      </c>
      <c r="AB3430" s="90"/>
      <c r="AC3430" s="94">
        <f t="shared" si="2995"/>
        <v>0.72289200945358323</v>
      </c>
      <c r="AD3430" s="97">
        <f t="shared" si="2996"/>
        <v>7228.9200945358325</v>
      </c>
      <c r="AE3430" s="97">
        <f t="shared" si="2997"/>
        <v>1445.7840189071665</v>
      </c>
      <c r="AF3430" s="97">
        <f t="shared" si="2998"/>
        <v>0.72289200945358323</v>
      </c>
      <c r="AG3430" s="90"/>
      <c r="AH3430" s="95">
        <f t="shared" si="2999"/>
        <v>2.3767905785057959E-3</v>
      </c>
      <c r="AI3430" s="95">
        <f t="shared" si="3000"/>
        <v>23.767905785057959</v>
      </c>
      <c r="AJ3430" s="95">
        <f>(AH3430*U3430)</f>
        <v>4.7535811570115918</v>
      </c>
      <c r="AK3430" s="95">
        <f t="shared" si="3002"/>
        <v>2.3767905785057959E-3</v>
      </c>
    </row>
    <row r="3431" spans="9:37" x14ac:dyDescent="0.25">
      <c r="I3431" s="90"/>
      <c r="J3431" s="98"/>
      <c r="K3431" s="90"/>
      <c r="L3431" s="90"/>
      <c r="M3431" s="90"/>
      <c r="N3431" s="112" t="s">
        <v>55</v>
      </c>
      <c r="O3431" s="105">
        <f>SUM(O3421:O3430)</f>
        <v>1.1933777055511505</v>
      </c>
      <c r="P3431" s="105">
        <f t="shared" ref="P3431:Q3431" si="3003">SUM(P3421:P3430)</f>
        <v>4.4250205848465152</v>
      </c>
      <c r="Q3431" s="105">
        <f t="shared" si="3003"/>
        <v>1.2302414883519042</v>
      </c>
      <c r="R3431" s="90"/>
      <c r="S3431" s="90"/>
      <c r="T3431" s="90"/>
      <c r="U3431" s="90"/>
      <c r="V3431" s="90"/>
      <c r="W3431" s="90"/>
      <c r="X3431" s="133" t="s">
        <v>55</v>
      </c>
      <c r="Y3431" s="104">
        <f>SUM(Y3421:Y3430)</f>
        <v>3991.7101698471024</v>
      </c>
      <c r="Z3431" s="104">
        <f t="shared" ref="Z3431" si="3004">SUM(Z3421:Z3430)</f>
        <v>2247.8399076939759</v>
      </c>
      <c r="AA3431" s="104">
        <f>SUM(AA3421:AA3430)</f>
        <v>1.5684155855309367</v>
      </c>
      <c r="AB3431" s="99"/>
      <c r="AC3431" s="133" t="s">
        <v>55</v>
      </c>
      <c r="AD3431" s="104">
        <f>SUM(AD3421:AD3430)</f>
        <v>34133.475094580397</v>
      </c>
      <c r="AE3431" s="104">
        <f t="shared" ref="AE3431:AF3431" si="3005">SUM(AE3421:AE3430)</f>
        <v>11996.682055156421</v>
      </c>
      <c r="AF3431" s="104">
        <f t="shared" si="3005"/>
        <v>4.4370989955081583</v>
      </c>
      <c r="AG3431" s="99"/>
      <c r="AH3431" s="133" t="s">
        <v>55</v>
      </c>
      <c r="AI3431" s="105">
        <f>SUM(AI3421:AI3430)</f>
        <v>1325.6199006211018</v>
      </c>
      <c r="AJ3431" s="105">
        <f t="shared" ref="AJ3431:AK3431" si="3006">SUM(AJ3421:AJ3430)</f>
        <v>2414.1246930533339</v>
      </c>
      <c r="AK3431" s="105">
        <f t="shared" si="3006"/>
        <v>1.307355897730023</v>
      </c>
    </row>
    <row r="3435" spans="9:37" x14ac:dyDescent="0.25">
      <c r="I3435" s="113" t="s">
        <v>253</v>
      </c>
      <c r="J3435" s="107"/>
      <c r="K3435" s="107"/>
      <c r="L3435" s="107"/>
      <c r="M3435" s="107"/>
      <c r="N3435" s="107"/>
      <c r="O3435" s="107"/>
      <c r="P3435" s="107"/>
      <c r="Q3435" s="107"/>
    </row>
    <row r="3436" spans="9:37" x14ac:dyDescent="0.25">
      <c r="I3436" s="113" t="s">
        <v>341</v>
      </c>
      <c r="J3436" s="107"/>
      <c r="K3436" s="107"/>
      <c r="L3436" s="166" t="s">
        <v>69</v>
      </c>
      <c r="M3436" s="166"/>
      <c r="N3436" s="166"/>
      <c r="O3436" s="107"/>
      <c r="P3436" s="107"/>
      <c r="Q3436" s="107"/>
    </row>
    <row r="3437" spans="9:37" x14ac:dyDescent="0.25">
      <c r="I3437" s="107"/>
      <c r="J3437" s="107"/>
      <c r="K3437" s="107"/>
      <c r="L3437" s="107"/>
      <c r="M3437" s="107"/>
      <c r="N3437" s="107"/>
      <c r="O3437" s="107"/>
      <c r="P3437" s="107"/>
      <c r="Q3437" s="107"/>
    </row>
    <row r="3438" spans="9:37" x14ac:dyDescent="0.25">
      <c r="I3438" s="108"/>
      <c r="J3438" s="167" t="s">
        <v>68</v>
      </c>
      <c r="K3438" s="168"/>
      <c r="L3438" s="169"/>
      <c r="M3438" s="107"/>
      <c r="N3438" s="108"/>
      <c r="O3438" s="167" t="s">
        <v>72</v>
      </c>
      <c r="P3438" s="168"/>
      <c r="Q3438" s="169"/>
    </row>
    <row r="3439" spans="9:37" x14ac:dyDescent="0.25">
      <c r="I3439" s="108"/>
      <c r="J3439" s="108" t="s">
        <v>38</v>
      </c>
      <c r="K3439" s="108" t="s">
        <v>39</v>
      </c>
      <c r="L3439" s="108" t="s">
        <v>41</v>
      </c>
      <c r="M3439" s="107"/>
      <c r="N3439" s="170" t="s">
        <v>64</v>
      </c>
      <c r="O3439" s="170" t="s">
        <v>38</v>
      </c>
      <c r="P3439" s="170" t="s">
        <v>39</v>
      </c>
      <c r="Q3439" s="170" t="s">
        <v>41</v>
      </c>
    </row>
    <row r="3440" spans="9:37" x14ac:dyDescent="0.25">
      <c r="I3440" s="108" t="s">
        <v>64</v>
      </c>
      <c r="J3440" s="109">
        <f>(O3431)</f>
        <v>1.1933777055511505</v>
      </c>
      <c r="K3440" s="109">
        <f t="shared" ref="K3440" si="3007">(P3431)</f>
        <v>4.4250205848465152</v>
      </c>
      <c r="L3440" s="109">
        <f t="shared" ref="L3440" si="3008">(Q3431)</f>
        <v>1.2302414883519042</v>
      </c>
      <c r="M3440" s="107"/>
      <c r="N3440" s="171"/>
      <c r="O3440" s="171"/>
      <c r="P3440" s="171"/>
      <c r="Q3440" s="171"/>
    </row>
    <row r="3441" spans="9:32" x14ac:dyDescent="0.25">
      <c r="I3441" s="108" t="s">
        <v>65</v>
      </c>
      <c r="J3441" s="110">
        <f>(Y3431)</f>
        <v>3991.7101698471024</v>
      </c>
      <c r="K3441" s="110">
        <f>(AD3431)</f>
        <v>34133.475094580397</v>
      </c>
      <c r="L3441" s="110">
        <f>(AA3431)</f>
        <v>1.5684155855309367</v>
      </c>
      <c r="M3441" s="107"/>
      <c r="N3441" s="109">
        <f>(J3440)</f>
        <v>1.1933777055511505</v>
      </c>
      <c r="O3441" s="67">
        <f>(J3441/N3441)</f>
        <v>3344.8841479769121</v>
      </c>
      <c r="P3441" s="67">
        <f t="shared" ref="P3441" si="3009">(K3441/O3441)</f>
        <v>10.204680815395465</v>
      </c>
      <c r="Q3441" s="67">
        <f t="shared" ref="Q3441" si="3010">(L3441/P3441)</f>
        <v>0.15369570238441166</v>
      </c>
    </row>
    <row r="3442" spans="9:32" x14ac:dyDescent="0.25">
      <c r="I3442" s="108" t="s">
        <v>66</v>
      </c>
      <c r="J3442" s="110">
        <f>(Z3431)</f>
        <v>2247.8399076939759</v>
      </c>
      <c r="K3442" s="110">
        <f>(AE3431)</f>
        <v>11996.682055156421</v>
      </c>
      <c r="L3442" s="109">
        <f>(AJ3431)</f>
        <v>2414.1246930533339</v>
      </c>
      <c r="M3442" s="107"/>
      <c r="N3442" s="109">
        <f>(K3440)</f>
        <v>4.4250205848465152</v>
      </c>
      <c r="O3442" s="67">
        <f>(K3441/N3442)</f>
        <v>7713.7437984967792</v>
      </c>
      <c r="P3442" s="68">
        <f>(K3442/N3442)</f>
        <v>2711.1019768448227</v>
      </c>
      <c r="Q3442" s="68">
        <f>(K3443/N3442)</f>
        <v>1.002729571632504</v>
      </c>
    </row>
    <row r="3443" spans="9:32" x14ac:dyDescent="0.25">
      <c r="I3443" s="108" t="s">
        <v>67</v>
      </c>
      <c r="J3443" s="110">
        <f>(AA3431)</f>
        <v>1.5684155855309367</v>
      </c>
      <c r="K3443" s="110">
        <f>(AF3431)</f>
        <v>4.4370989955081583</v>
      </c>
      <c r="L3443" s="109">
        <f>(AK3431)</f>
        <v>1.307355897730023</v>
      </c>
      <c r="M3443" s="107"/>
      <c r="N3443" s="109">
        <f>(L3440)</f>
        <v>1.2302414883519042</v>
      </c>
      <c r="O3443" s="67">
        <f>(L3441/N3443)</f>
        <v>1.2748843218025985</v>
      </c>
      <c r="P3443" s="68">
        <f>(L3442/N3443)</f>
        <v>1962.3177367294136</v>
      </c>
      <c r="Q3443" s="68">
        <f>(L3443/N3443)</f>
        <v>1.0626823352230019</v>
      </c>
    </row>
    <row r="3444" spans="9:32" x14ac:dyDescent="0.25">
      <c r="I3444" s="111"/>
      <c r="J3444" s="111"/>
      <c r="K3444" s="111"/>
      <c r="L3444" s="111"/>
      <c r="M3444" s="107"/>
      <c r="N3444" s="107"/>
      <c r="O3444" s="107"/>
      <c r="P3444" s="107"/>
      <c r="Q3444" s="107"/>
    </row>
    <row r="3448" spans="9:32" x14ac:dyDescent="0.25">
      <c r="I3448" s="114" t="s">
        <v>254</v>
      </c>
    </row>
    <row r="3449" spans="9:32" x14ac:dyDescent="0.25">
      <c r="I3449" s="114" t="s">
        <v>341</v>
      </c>
      <c r="J3449" s="152" t="s">
        <v>47</v>
      </c>
      <c r="K3449" s="153"/>
      <c r="L3449" s="154"/>
      <c r="M3449" s="43"/>
      <c r="N3449" s="43"/>
      <c r="O3449" s="152" t="s">
        <v>72</v>
      </c>
      <c r="P3449" s="153"/>
      <c r="Q3449" s="154"/>
      <c r="R3449" s="43"/>
      <c r="S3449" s="43"/>
      <c r="T3449" s="152" t="s">
        <v>73</v>
      </c>
      <c r="U3449" s="153"/>
      <c r="V3449" s="154"/>
      <c r="W3449" s="43"/>
      <c r="X3449" s="43"/>
      <c r="Y3449" s="152" t="s">
        <v>74</v>
      </c>
      <c r="Z3449" s="153"/>
      <c r="AA3449" s="154"/>
      <c r="AB3449" s="55"/>
      <c r="AC3449" s="43"/>
      <c r="AD3449" s="152" t="s">
        <v>80</v>
      </c>
      <c r="AE3449" s="154"/>
      <c r="AF3449" s="59"/>
    </row>
    <row r="3450" spans="9:32" ht="15.75" thickBot="1" x14ac:dyDescent="0.3">
      <c r="I3450" s="43"/>
      <c r="J3450" s="44" t="s">
        <v>48</v>
      </c>
      <c r="K3450" s="44" t="s">
        <v>49</v>
      </c>
      <c r="L3450" s="44" t="s">
        <v>50</v>
      </c>
      <c r="M3450" s="43"/>
      <c r="N3450" s="43"/>
      <c r="O3450" s="43"/>
      <c r="P3450" s="43"/>
      <c r="Q3450" s="43"/>
      <c r="R3450" s="43"/>
      <c r="S3450" s="43"/>
      <c r="T3450" s="44" t="s">
        <v>38</v>
      </c>
      <c r="U3450" s="44" t="s">
        <v>39</v>
      </c>
      <c r="V3450" s="44" t="s">
        <v>41</v>
      </c>
      <c r="W3450" s="43"/>
      <c r="X3450" s="43"/>
      <c r="Y3450" s="134" t="s">
        <v>75</v>
      </c>
      <c r="Z3450" s="134" t="s">
        <v>76</v>
      </c>
      <c r="AA3450" s="134" t="s">
        <v>77</v>
      </c>
      <c r="AB3450" s="61" t="s">
        <v>55</v>
      </c>
      <c r="AC3450" s="43"/>
      <c r="AD3450" s="134" t="s">
        <v>339</v>
      </c>
      <c r="AE3450" s="148">
        <f>(AE3379)</f>
        <v>94283982.598291621</v>
      </c>
      <c r="AF3450" s="42"/>
    </row>
    <row r="3451" spans="9:32" ht="16.5" thickTop="1" thickBot="1" x14ac:dyDescent="0.3">
      <c r="I3451" s="43"/>
      <c r="J3451" s="100">
        <f>(J3329)</f>
        <v>8000</v>
      </c>
      <c r="K3451" s="100">
        <f t="shared" ref="K3451:L3451" si="3011">(K3329)</f>
        <v>5000</v>
      </c>
      <c r="L3451" s="100">
        <f t="shared" si="3011"/>
        <v>1</v>
      </c>
      <c r="M3451" s="43"/>
      <c r="N3451" s="134" t="s">
        <v>75</v>
      </c>
      <c r="O3451" s="101">
        <f>(O3441)</f>
        <v>3344.8841479769121</v>
      </c>
      <c r="P3451" s="101">
        <f t="shared" ref="P3451:Q3451" si="3012">(P3441)</f>
        <v>10.204680815395465</v>
      </c>
      <c r="Q3451" s="101">
        <f t="shared" si="3012"/>
        <v>0.15369570238441166</v>
      </c>
      <c r="R3451" s="43"/>
      <c r="S3451" s="43"/>
      <c r="T3451" s="62">
        <f>(O3421)</f>
        <v>9.2671325310379159E-3</v>
      </c>
      <c r="U3451" s="62">
        <f t="shared" ref="U3451:U3460" si="3013">(P3421)</f>
        <v>0.70980257457781293</v>
      </c>
      <c r="V3451" s="62">
        <f t="shared" ref="V3451:V3460" si="3014">(Q3421)</f>
        <v>3.7498763998364869E-3</v>
      </c>
      <c r="W3451" s="43"/>
      <c r="X3451" s="43"/>
      <c r="Y3451" s="74">
        <f>((J3451 - O3451)^2 + (K3451 - P3451)^2 + (L3451 - Q3451)^2) * T3451</f>
        <v>431553.32563859853</v>
      </c>
      <c r="Z3451" s="74">
        <f>((J3451 -O3452)^2 + (K3451 - P3452)^2 + (L3451 - Q3452)^2) * U3451</f>
        <v>3776857.209015802</v>
      </c>
      <c r="AA3451" s="75">
        <f>((J3451 -O3453)^2 + (K3451 - P3453)^2 + (L3451 - Q3453)^2) * V3451</f>
        <v>274517.64038598805</v>
      </c>
      <c r="AB3451" s="76">
        <f>SUM(Y3451:AA3451)</f>
        <v>4482928.1750403885</v>
      </c>
      <c r="AC3451" s="43"/>
      <c r="AD3451" s="134" t="s">
        <v>342</v>
      </c>
      <c r="AE3451" s="147">
        <f>(AB3461)</f>
        <v>94283982.599241734</v>
      </c>
      <c r="AF3451" s="42"/>
    </row>
    <row r="3452" spans="9:32" ht="16.5" thickTop="1" thickBot="1" x14ac:dyDescent="0.3">
      <c r="I3452" s="43"/>
      <c r="J3452" s="100">
        <f t="shared" ref="J3452:L3452" si="3015">(J3330)</f>
        <v>4000</v>
      </c>
      <c r="K3452" s="100">
        <f t="shared" si="3015"/>
        <v>3000</v>
      </c>
      <c r="L3452" s="100">
        <f t="shared" si="3015"/>
        <v>1</v>
      </c>
      <c r="M3452" s="43"/>
      <c r="N3452" s="134" t="s">
        <v>76</v>
      </c>
      <c r="O3452" s="101">
        <f t="shared" ref="O3452:P3452" si="3016">(O3442)</f>
        <v>7713.7437984967792</v>
      </c>
      <c r="P3452" s="101">
        <f t="shared" si="3016"/>
        <v>2711.1019768448227</v>
      </c>
      <c r="Q3452" s="101">
        <f>(Q3442)</f>
        <v>1.002729571632504</v>
      </c>
      <c r="R3452" s="43"/>
      <c r="S3452" s="43"/>
      <c r="T3452" s="62">
        <f t="shared" ref="T3452:T3460" si="3017">(O3422)</f>
        <v>0.20216371634910366</v>
      </c>
      <c r="U3452" s="62">
        <f t="shared" si="3013"/>
        <v>9.2153902316124928E-2</v>
      </c>
      <c r="V3452" s="62">
        <f t="shared" si="3014"/>
        <v>6.0912802576340519E-2</v>
      </c>
      <c r="W3452" s="43"/>
      <c r="X3452" s="43"/>
      <c r="Y3452" s="74">
        <f>((J3452-O3451)^2 + (K3452-P3451)^2 + (L3452-Q3451)^2) * T3452</f>
        <v>1893880.519901884</v>
      </c>
      <c r="Z3452" s="74">
        <f>((J3452 -O3452)^2 + (K3452 - P3452)^2 + (L3452 - Q3452)^2) * U3452</f>
        <v>1278668.1155991841</v>
      </c>
      <c r="AA3452" s="75">
        <f>((J3452 -O3453)^2 + (K3452 - P3453)^2 + (L3452 - Q3453)^2) * V3452</f>
        <v>1039573.6466656125</v>
      </c>
      <c r="AB3452" s="76">
        <f t="shared" ref="AB3452:AB3460" si="3018">SUM(Y3452:AA3452)</f>
        <v>4212122.2821666803</v>
      </c>
      <c r="AC3452" s="43"/>
      <c r="AD3452" s="134" t="s">
        <v>343</v>
      </c>
      <c r="AE3452" s="124">
        <f>(AE3450-AE3451)</f>
        <v>-9.5011293888092041E-4</v>
      </c>
      <c r="AF3452" s="42"/>
    </row>
    <row r="3453" spans="9:32" ht="16.5" thickTop="1" thickBot="1" x14ac:dyDescent="0.3">
      <c r="I3453" s="43"/>
      <c r="J3453" s="100">
        <f t="shared" ref="J3453:L3453" si="3019">(J3331)</f>
        <v>5000</v>
      </c>
      <c r="K3453" s="100">
        <f t="shared" si="3019"/>
        <v>2000</v>
      </c>
      <c r="L3453" s="100">
        <f t="shared" si="3019"/>
        <v>1</v>
      </c>
      <c r="M3453" s="43"/>
      <c r="N3453" s="134" t="s">
        <v>77</v>
      </c>
      <c r="O3453" s="101">
        <f t="shared" ref="O3453:Q3453" si="3020">(O3443)</f>
        <v>1.2748843218025985</v>
      </c>
      <c r="P3453" s="101">
        <f t="shared" si="3020"/>
        <v>1962.3177367294136</v>
      </c>
      <c r="Q3453" s="101">
        <f t="shared" si="3020"/>
        <v>1.0626823352230019</v>
      </c>
      <c r="R3453" s="43"/>
      <c r="S3453" s="43"/>
      <c r="T3453" s="62">
        <f t="shared" si="3017"/>
        <v>0.22266086039956401</v>
      </c>
      <c r="U3453" s="62">
        <f t="shared" si="3013"/>
        <v>0.16131208081170192</v>
      </c>
      <c r="V3453" s="62">
        <f t="shared" si="3014"/>
        <v>1.6000658721477715E-2</v>
      </c>
      <c r="W3453" s="43"/>
      <c r="X3453" s="43"/>
      <c r="Y3453" s="74">
        <f>((J3453 - O3451)^2 + (K3453 - P3451)^2 + (L3453 -Q3451)^2) * T3453</f>
        <v>1491537.1058836728</v>
      </c>
      <c r="Z3453" s="74">
        <f>((J3453 -O3452)^2 + (K3453 - P3452)^2 + (L3453 - Q3452)^2) * U3453</f>
        <v>1269537.5977615051</v>
      </c>
      <c r="AA3453" s="75">
        <f>((J3453 -O3453)^2 + (K3453 - P3453)^2 + (L3453 - Q3453)^2) * V3453</f>
        <v>399835.22439953324</v>
      </c>
      <c r="AB3453" s="76">
        <f t="shared" si="3018"/>
        <v>3160909.9280447112</v>
      </c>
      <c r="AC3453" s="43"/>
      <c r="AD3453" s="43"/>
      <c r="AE3453" s="43"/>
      <c r="AF3453" s="43"/>
    </row>
    <row r="3454" spans="9:32" ht="16.5" thickTop="1" thickBot="1" x14ac:dyDescent="0.3">
      <c r="I3454" s="43"/>
      <c r="J3454" s="100">
        <f t="shared" ref="J3454:L3454" si="3021">(J3332)</f>
        <v>2000</v>
      </c>
      <c r="K3454" s="100">
        <f t="shared" si="3021"/>
        <v>1000</v>
      </c>
      <c r="L3454" s="100">
        <f t="shared" si="3021"/>
        <v>1</v>
      </c>
      <c r="M3454" s="43"/>
      <c r="N3454" s="43"/>
      <c r="O3454" s="55"/>
      <c r="P3454" s="55"/>
      <c r="Q3454" s="55"/>
      <c r="R3454" s="43"/>
      <c r="S3454" s="43"/>
      <c r="T3454" s="62">
        <f t="shared" si="3017"/>
        <v>0.36953621000789821</v>
      </c>
      <c r="U3454" s="62">
        <f t="shared" si="3013"/>
        <v>2.2703169123704176E-3</v>
      </c>
      <c r="V3454" s="62">
        <f t="shared" si="3014"/>
        <v>0.11865080179977036</v>
      </c>
      <c r="W3454" s="43"/>
      <c r="X3454" s="43"/>
      <c r="Y3454" s="74">
        <f>((J3454-O3451)^2 + (K3454-P3451)^2 + (L3454-Q3451)^2) * T3454</f>
        <v>1030418.0426645185</v>
      </c>
      <c r="Z3454" s="74">
        <f>((J3454 -O3452)^2 + (K3454 - P3452)^2 + (L3454 - Q3452)^2) * U3454</f>
        <v>80765.92972056882</v>
      </c>
      <c r="AA3454" s="75">
        <f>((J3454 -O3453)^2 + (K3454 - P3453)^2 + (L3454 - Q3453)^2) * V3454</f>
        <v>583875.55518028408</v>
      </c>
      <c r="AB3454" s="76">
        <f t="shared" si="3018"/>
        <v>1695059.5275653712</v>
      </c>
      <c r="AC3454" s="43"/>
      <c r="AD3454" s="43"/>
      <c r="AE3454" s="43"/>
      <c r="AF3454" s="43"/>
    </row>
    <row r="3455" spans="9:32" ht="16.5" thickTop="1" thickBot="1" x14ac:dyDescent="0.3">
      <c r="I3455" s="43"/>
      <c r="J3455" s="100">
        <f t="shared" ref="J3455:L3455" si="3022">(J3333)</f>
        <v>500</v>
      </c>
      <c r="K3455" s="100">
        <f t="shared" si="3022"/>
        <v>2000</v>
      </c>
      <c r="L3455" s="100">
        <f t="shared" si="3022"/>
        <v>1</v>
      </c>
      <c r="M3455" s="43"/>
      <c r="N3455" s="43"/>
      <c r="O3455" s="55"/>
      <c r="P3455" s="55"/>
      <c r="Q3455" s="55"/>
      <c r="R3455" s="43"/>
      <c r="S3455" s="43"/>
      <c r="T3455" s="62">
        <f t="shared" si="3017"/>
        <v>4.0958127493544508E-4</v>
      </c>
      <c r="U3455" s="62">
        <f t="shared" si="3013"/>
        <v>2.1550777170872211E-5</v>
      </c>
      <c r="V3455" s="62">
        <f t="shared" si="3014"/>
        <v>0.95085824235202976</v>
      </c>
      <c r="W3455" s="43"/>
      <c r="X3455" s="43"/>
      <c r="Y3455" s="74">
        <f>((J3455 - O3451)^2 + (K3455 -P3451)^2 + (L3455 - Q3451)^2) * T3455</f>
        <v>4936.5405495317382</v>
      </c>
      <c r="Z3455" s="74">
        <f>((J3455 -O3452)^2 + (K3455 - P3452)^2 + (L3455 - Q3452)^2) * U3455</f>
        <v>1132.3589844191038</v>
      </c>
      <c r="AA3455" s="75">
        <f>((J3455 -O3453)^2 + (K3455 - P3453)^2 + (L3455 - Q3453)^AA3987) * V3455</f>
        <v>237854.99661998451</v>
      </c>
      <c r="AB3455" s="76">
        <f t="shared" si="3018"/>
        <v>243923.89615393535</v>
      </c>
      <c r="AC3455" s="43"/>
      <c r="AD3455" s="152" t="s">
        <v>84</v>
      </c>
      <c r="AE3455" s="153"/>
      <c r="AF3455" s="154"/>
    </row>
    <row r="3456" spans="9:32" ht="16.5" thickTop="1" thickBot="1" x14ac:dyDescent="0.3">
      <c r="I3456" s="43"/>
      <c r="J3456" s="100">
        <f t="shared" ref="J3456:L3456" si="3023">(J3334)</f>
        <v>8000</v>
      </c>
      <c r="K3456" s="100">
        <f t="shared" si="3023"/>
        <v>2000</v>
      </c>
      <c r="L3456" s="100">
        <f t="shared" si="3023"/>
        <v>1</v>
      </c>
      <c r="M3456" s="43"/>
      <c r="N3456" s="43"/>
      <c r="O3456" s="55"/>
      <c r="P3456" s="55"/>
      <c r="Q3456" s="55"/>
      <c r="R3456" s="43"/>
      <c r="S3456" s="43"/>
      <c r="T3456" s="62">
        <f t="shared" si="3017"/>
        <v>4.9345412560574742E-4</v>
      </c>
      <c r="U3456" s="62">
        <f t="shared" si="3013"/>
        <v>0.93874357354804672</v>
      </c>
      <c r="V3456" s="62">
        <f t="shared" si="3014"/>
        <v>7.9180993917918736E-5</v>
      </c>
      <c r="W3456" s="43"/>
      <c r="X3456" s="43"/>
      <c r="Y3456" s="74">
        <f>((J3456-O3451)^2 + (K3456-P3451)^2 + (L3456-Q3451)^2) * T3456</f>
        <v>12646.928096182079</v>
      </c>
      <c r="Z3456" s="74">
        <f>((J3456 -O3452)^2 + (K3456 - P3452)^2 + (L3456 - Q3452)^2) * U3456</f>
        <v>551613.82928474084</v>
      </c>
      <c r="AA3456" s="75">
        <f>((J3456 -O3453)^2 + (K3456 - P3453)^2 + (L3456 - Q3453)^2) * V3456</f>
        <v>5066.0810273165644</v>
      </c>
      <c r="AB3456" s="76">
        <f t="shared" si="3018"/>
        <v>569326.83840823942</v>
      </c>
      <c r="AC3456" s="43"/>
      <c r="AD3456" s="152" t="s">
        <v>85</v>
      </c>
      <c r="AE3456" s="153"/>
      <c r="AF3456" s="154"/>
    </row>
    <row r="3457" spans="9:32" ht="16.5" thickTop="1" thickBot="1" x14ac:dyDescent="0.3">
      <c r="I3457" s="43"/>
      <c r="J3457" s="100">
        <f t="shared" ref="J3457:L3457" si="3024">(J3335)</f>
        <v>3000</v>
      </c>
      <c r="K3457" s="100">
        <f t="shared" si="3024"/>
        <v>2000</v>
      </c>
      <c r="L3457" s="100">
        <f t="shared" si="3024"/>
        <v>2</v>
      </c>
      <c r="M3457" s="43"/>
      <c r="N3457" s="43"/>
      <c r="O3457" s="55"/>
      <c r="P3457" s="55"/>
      <c r="Q3457" s="55"/>
      <c r="R3457" s="43"/>
      <c r="S3457" s="43"/>
      <c r="T3457" s="62">
        <f t="shared" si="3017"/>
        <v>0.37503787997978633</v>
      </c>
      <c r="U3457" s="62">
        <f t="shared" si="3013"/>
        <v>1.2078410661643103E-2</v>
      </c>
      <c r="V3457" s="62">
        <f t="shared" si="3014"/>
        <v>7.7114409378119031E-2</v>
      </c>
      <c r="W3457" s="43"/>
      <c r="X3457" s="43"/>
      <c r="Y3457" s="74">
        <f>((J3457 - O3451)^2 + (K3457 - P3451)^2 + (L3457 - Q3451)^2) * T3457</f>
        <v>1529492.1946479233</v>
      </c>
      <c r="Z3457" s="74">
        <f>((J3457 -O3452)^2 + (K3457 - P3452)^2 + (L3457 - Q3452)^2) * U3457</f>
        <v>274482.45738592913</v>
      </c>
      <c r="AA3457" s="75">
        <f>((J3457 -O3453)^2 + (K3457 - P3453)^2 + (L3457 - Q3453)^2) * V3457</f>
        <v>693549.50461466017</v>
      </c>
      <c r="AB3457" s="76">
        <f t="shared" si="3018"/>
        <v>2497524.1566485125</v>
      </c>
      <c r="AC3457" s="43"/>
      <c r="AD3457" s="43"/>
      <c r="AE3457" s="43"/>
      <c r="AF3457" s="43"/>
    </row>
    <row r="3458" spans="9:32" ht="16.5" thickTop="1" thickBot="1" x14ac:dyDescent="0.3">
      <c r="I3458" s="43"/>
      <c r="J3458" s="100">
        <f t="shared" ref="J3458:L3458" si="3025">(J3336)</f>
        <v>7000</v>
      </c>
      <c r="K3458" s="100">
        <f t="shared" si="3025"/>
        <v>3000</v>
      </c>
      <c r="L3458" s="100">
        <f t="shared" si="3025"/>
        <v>1</v>
      </c>
      <c r="M3458" s="43"/>
      <c r="N3458" s="43"/>
      <c r="O3458" s="55"/>
      <c r="P3458" s="55"/>
      <c r="Q3458" s="55"/>
      <c r="R3458" s="43"/>
      <c r="S3458" s="43"/>
      <c r="T3458" s="62">
        <f t="shared" si="3017"/>
        <v>6.5559265735566099E-4</v>
      </c>
      <c r="U3458" s="62">
        <f t="shared" si="3013"/>
        <v>0.92734957632619708</v>
      </c>
      <c r="V3458" s="62">
        <f t="shared" si="3014"/>
        <v>1.3008637344687682E-4</v>
      </c>
      <c r="W3458" s="43"/>
      <c r="X3458" s="43"/>
      <c r="Y3458" s="74">
        <f>((J3458-O3451)^2 + (K3458-P3451)^2 + (L3458-Q3451)^2) * T3458</f>
        <v>14618.895888771067</v>
      </c>
      <c r="Z3458" s="74">
        <f>((J3458 -O3452)^2 + (K3458 - P3452)^2 + (L3458 - Q3452)^2) * U3458</f>
        <v>549818.40251643257</v>
      </c>
      <c r="AA3458" s="75">
        <f>((J3458 -O3453)^2 + (K3458 - P3453)^2 + (L3458 - Q3453)^2) * V3458</f>
        <v>6511.9856676724139</v>
      </c>
      <c r="AB3458" s="76">
        <f t="shared" si="3018"/>
        <v>570949.28407287598</v>
      </c>
      <c r="AC3458" s="43"/>
      <c r="AD3458" s="43"/>
      <c r="AE3458" s="43"/>
      <c r="AF3458" s="43"/>
    </row>
    <row r="3459" spans="9:32" ht="16.5" thickTop="1" thickBot="1" x14ac:dyDescent="0.3">
      <c r="I3459" s="43"/>
      <c r="J3459" s="100">
        <f t="shared" ref="J3459:L3459" si="3026">(J3337)</f>
        <v>7000</v>
      </c>
      <c r="K3459" s="100">
        <f t="shared" si="3026"/>
        <v>2000</v>
      </c>
      <c r="L3459" s="100">
        <f t="shared" si="3026"/>
        <v>1</v>
      </c>
      <c r="M3459" s="43"/>
      <c r="N3459" s="43"/>
      <c r="O3459" s="55"/>
      <c r="P3459" s="55"/>
      <c r="Q3459" s="55"/>
      <c r="R3459" s="43"/>
      <c r="S3459" s="43"/>
      <c r="T3459" s="62">
        <f t="shared" si="3017"/>
        <v>2.9488240843430456E-3</v>
      </c>
      <c r="U3459" s="62">
        <f t="shared" si="3013"/>
        <v>0.85839658946186392</v>
      </c>
      <c r="V3459" s="62">
        <f t="shared" si="3014"/>
        <v>3.6863917845958991E-4</v>
      </c>
      <c r="W3459" s="43"/>
      <c r="X3459" s="43"/>
      <c r="Y3459" s="74">
        <f>((J3459 - O3451)^2 + (K3459 - P3451)^2 + (L3459 - Q3451)^2) * T3459</f>
        <v>51071.150290480437</v>
      </c>
      <c r="Z3459" s="74">
        <f>((J3459 -O3452)^2 + (K3459 - P3452)^2 + (L3459 - Q3452)^2) * U3459</f>
        <v>871355.14298589644</v>
      </c>
      <c r="AA3459" s="75">
        <f>((J3459 -O3453)^2 + (K3459 - P3453)^2 + (L3459 - Q3453)^2) * V3459</f>
        <v>18057.264183096904</v>
      </c>
      <c r="AB3459" s="76">
        <f t="shared" si="3018"/>
        <v>940483.55745947384</v>
      </c>
      <c r="AC3459" s="43"/>
      <c r="AD3459" s="155" t="s">
        <v>86</v>
      </c>
      <c r="AE3459" s="155"/>
      <c r="AF3459" s="43"/>
    </row>
    <row r="3460" spans="9:32" ht="16.5" thickTop="1" thickBot="1" x14ac:dyDescent="0.3">
      <c r="I3460" s="43"/>
      <c r="J3460" s="100">
        <f t="shared" ref="J3460:L3460" si="3027">(J3338)</f>
        <v>10000</v>
      </c>
      <c r="K3460" s="100">
        <f t="shared" si="3027"/>
        <v>2000</v>
      </c>
      <c r="L3460" s="100">
        <f t="shared" si="3027"/>
        <v>1</v>
      </c>
      <c r="M3460" s="43"/>
      <c r="N3460" s="43"/>
      <c r="O3460" s="55"/>
      <c r="P3460" s="55"/>
      <c r="Q3460" s="55"/>
      <c r="R3460" s="43"/>
      <c r="S3460" s="43"/>
      <c r="T3460" s="62">
        <f t="shared" si="3017"/>
        <v>1.0204454141520403E-2</v>
      </c>
      <c r="U3460" s="62">
        <f t="shared" si="3013"/>
        <v>0.72289200945358323</v>
      </c>
      <c r="V3460" s="62">
        <f t="shared" si="3014"/>
        <v>2.3767905785057959E-3</v>
      </c>
      <c r="W3460" s="43"/>
      <c r="X3460" s="43"/>
      <c r="Y3460" s="74">
        <f>((J3460-O3451)^2 + (K3460-P3451)^2 + (L3460-Q3451)^2) * T3460</f>
        <v>492363.41362394497</v>
      </c>
      <c r="Z3460" s="74">
        <f t="shared" ref="Z3460" si="3028">((J3460 -O3461)^2 + (K3460 - P3461)^2 + (L3460 - Q3461)^2) * U3460</f>
        <v>75180769.706064671</v>
      </c>
      <c r="AA3460" s="75">
        <f>((J3460 -O3453)^2 + (K3460 - P3453)^2 + (L3460 - Q3453)^2) * V3460</f>
        <v>237621.83399292198</v>
      </c>
      <c r="AB3460" s="76">
        <f t="shared" si="3018"/>
        <v>75910754.953681543</v>
      </c>
      <c r="AC3460" s="43"/>
      <c r="AD3460" s="155"/>
      <c r="AE3460" s="155"/>
      <c r="AF3460" s="43"/>
    </row>
    <row r="3461" spans="9:32" ht="16.5" thickTop="1" thickBot="1" x14ac:dyDescent="0.3">
      <c r="I3461" s="43"/>
      <c r="J3461" s="43"/>
      <c r="K3461" s="43"/>
      <c r="L3461" s="43"/>
      <c r="M3461" s="43"/>
      <c r="N3461" s="43"/>
      <c r="O3461" s="43"/>
      <c r="P3461" s="43"/>
      <c r="Q3461" s="43"/>
      <c r="R3461" s="43"/>
      <c r="S3461" s="43"/>
      <c r="T3461" s="43"/>
      <c r="U3461" s="43"/>
      <c r="V3461" s="43"/>
      <c r="W3461" s="43"/>
      <c r="X3461" s="43"/>
      <c r="Y3461" s="43"/>
      <c r="Z3461" s="43"/>
      <c r="AA3461" s="72" t="s">
        <v>55</v>
      </c>
      <c r="AB3461" s="73">
        <f>SUM(AB3451:AB3460)</f>
        <v>94283982.599241734</v>
      </c>
      <c r="AC3461" s="43"/>
      <c r="AD3461" s="155"/>
      <c r="AE3461" s="155"/>
      <c r="AF3461" s="43"/>
    </row>
    <row r="3462" spans="9:32" ht="15.75" thickTop="1" x14ac:dyDescent="0.25">
      <c r="I3462" s="43"/>
      <c r="J3462" s="43"/>
      <c r="K3462" s="43"/>
      <c r="L3462" s="43"/>
      <c r="M3462" s="156" t="s">
        <v>78</v>
      </c>
      <c r="N3462" s="157"/>
      <c r="O3462" s="157"/>
      <c r="P3462" s="157"/>
      <c r="Q3462" s="157"/>
      <c r="R3462" s="157"/>
      <c r="S3462" s="157"/>
      <c r="T3462" s="158"/>
      <c r="U3462" s="43"/>
      <c r="V3462" s="43"/>
      <c r="W3462" s="43"/>
      <c r="X3462" s="43"/>
      <c r="Y3462" s="43"/>
      <c r="Z3462" s="43"/>
      <c r="AA3462" s="43"/>
      <c r="AB3462" s="43"/>
      <c r="AC3462" s="43"/>
      <c r="AD3462" s="162" t="s">
        <v>87</v>
      </c>
      <c r="AE3462" s="162"/>
      <c r="AF3462" s="43"/>
    </row>
    <row r="3463" spans="9:32" ht="15.75" thickBot="1" x14ac:dyDescent="0.3">
      <c r="I3463" s="43"/>
      <c r="J3463" s="43"/>
      <c r="K3463" s="43"/>
      <c r="L3463" s="43"/>
      <c r="M3463" s="159"/>
      <c r="N3463" s="160"/>
      <c r="O3463" s="160"/>
      <c r="P3463" s="160"/>
      <c r="Q3463" s="160"/>
      <c r="R3463" s="160"/>
      <c r="S3463" s="160"/>
      <c r="T3463" s="161"/>
      <c r="U3463" s="43"/>
      <c r="V3463" s="43"/>
      <c r="W3463" s="43"/>
      <c r="X3463" s="43"/>
      <c r="Y3463" s="43"/>
      <c r="Z3463" s="43"/>
      <c r="AA3463" s="43"/>
      <c r="AB3463" s="43"/>
      <c r="AC3463" s="43"/>
      <c r="AD3463" s="155" t="s">
        <v>88</v>
      </c>
      <c r="AE3463" s="155"/>
      <c r="AF3463" s="43"/>
    </row>
    <row r="3464" spans="9:32" ht="15.75" thickTop="1" x14ac:dyDescent="0.25"/>
    <row r="3467" spans="9:32" x14ac:dyDescent="0.25">
      <c r="I3467" s="83" t="s">
        <v>251</v>
      </c>
      <c r="J3467" s="83"/>
      <c r="K3467" s="78"/>
      <c r="L3467" s="78"/>
      <c r="M3467" s="78"/>
      <c r="N3467" s="78"/>
      <c r="O3467" s="78"/>
      <c r="P3467" s="78"/>
      <c r="Q3467" s="78"/>
      <c r="R3467" s="78"/>
      <c r="S3467" s="78"/>
      <c r="T3467" s="78"/>
      <c r="U3467" s="78"/>
      <c r="V3467" s="78"/>
      <c r="W3467" s="78"/>
      <c r="X3467" s="78"/>
      <c r="Y3467" s="78"/>
      <c r="Z3467" s="78"/>
      <c r="AA3467" s="78"/>
    </row>
    <row r="3468" spans="9:32" x14ac:dyDescent="0.25">
      <c r="I3468" s="83" t="s">
        <v>79</v>
      </c>
      <c r="J3468" s="83"/>
      <c r="K3468" s="78"/>
      <c r="L3468" s="78"/>
      <c r="M3468" s="78"/>
      <c r="N3468" s="78"/>
      <c r="O3468" s="78"/>
      <c r="P3468" s="78"/>
      <c r="Q3468" s="78"/>
      <c r="R3468" s="78"/>
      <c r="S3468" s="78"/>
      <c r="T3468" s="78"/>
      <c r="U3468" s="78"/>
      <c r="V3468" s="78"/>
      <c r="W3468" s="78"/>
      <c r="X3468" s="78"/>
      <c r="Y3468" s="78"/>
      <c r="Z3468" s="78"/>
      <c r="AA3468" s="78"/>
    </row>
    <row r="3469" spans="9:32" x14ac:dyDescent="0.25">
      <c r="I3469" s="115" t="s">
        <v>344</v>
      </c>
      <c r="J3469" s="78"/>
      <c r="K3469" s="78"/>
      <c r="L3469" s="78"/>
      <c r="M3469" s="78"/>
      <c r="N3469" s="78"/>
      <c r="O3469" s="78"/>
      <c r="P3469" s="78"/>
      <c r="Q3469" s="78"/>
      <c r="R3469" s="78"/>
      <c r="S3469" s="78"/>
      <c r="T3469" s="78"/>
      <c r="U3469" s="78"/>
      <c r="V3469" s="78"/>
      <c r="W3469" s="78"/>
      <c r="X3469" s="78"/>
      <c r="Y3469" s="78"/>
      <c r="Z3469" s="78"/>
      <c r="AA3469" s="78"/>
    </row>
    <row r="3470" spans="9:32" x14ac:dyDescent="0.25">
      <c r="I3470" s="78"/>
      <c r="J3470" s="78"/>
      <c r="K3470" s="78"/>
      <c r="L3470" s="78"/>
      <c r="M3470" s="78"/>
      <c r="N3470" s="78"/>
      <c r="O3470" s="78"/>
      <c r="P3470" s="78"/>
      <c r="Q3470" s="78"/>
      <c r="R3470" s="78"/>
      <c r="S3470" s="78"/>
      <c r="T3470" s="78"/>
      <c r="U3470" s="78"/>
      <c r="V3470" s="78"/>
      <c r="W3470" s="78"/>
      <c r="X3470" s="78"/>
      <c r="Y3470" s="78"/>
      <c r="Z3470" s="78"/>
      <c r="AA3470" s="78"/>
    </row>
    <row r="3471" spans="9:32" x14ac:dyDescent="0.25">
      <c r="I3471" s="78"/>
      <c r="J3471" s="172" t="s">
        <v>47</v>
      </c>
      <c r="K3471" s="173"/>
      <c r="L3471" s="174"/>
      <c r="M3471" s="78"/>
      <c r="N3471" s="78"/>
      <c r="O3471" s="172" t="s">
        <v>72</v>
      </c>
      <c r="P3471" s="173"/>
      <c r="Q3471" s="174"/>
      <c r="R3471" s="78"/>
      <c r="S3471" s="78"/>
      <c r="T3471" s="172" t="s">
        <v>90</v>
      </c>
      <c r="U3471" s="173"/>
      <c r="V3471" s="174"/>
      <c r="W3471" s="88"/>
      <c r="X3471" s="78"/>
      <c r="Y3471" s="172" t="s">
        <v>92</v>
      </c>
      <c r="Z3471" s="173"/>
      <c r="AA3471" s="174"/>
    </row>
    <row r="3472" spans="9:32" x14ac:dyDescent="0.25">
      <c r="I3472" s="78"/>
      <c r="J3472" s="89" t="s">
        <v>48</v>
      </c>
      <c r="K3472" s="89" t="s">
        <v>49</v>
      </c>
      <c r="L3472" s="89" t="s">
        <v>50</v>
      </c>
      <c r="M3472" s="78"/>
      <c r="N3472" s="78"/>
      <c r="O3472" s="79"/>
      <c r="P3472" s="79"/>
      <c r="Q3472" s="79"/>
      <c r="R3472" s="78"/>
      <c r="S3472" s="78"/>
      <c r="T3472" s="136" t="s">
        <v>75</v>
      </c>
      <c r="U3472" s="136" t="s">
        <v>76</v>
      </c>
      <c r="V3472" s="136" t="s">
        <v>77</v>
      </c>
      <c r="W3472" s="136" t="s">
        <v>91</v>
      </c>
      <c r="X3472" s="78"/>
      <c r="Y3472" s="136" t="s">
        <v>93</v>
      </c>
      <c r="Z3472" s="136" t="s">
        <v>94</v>
      </c>
      <c r="AA3472" s="136" t="s">
        <v>95</v>
      </c>
    </row>
    <row r="3473" spans="9:27" x14ac:dyDescent="0.25">
      <c r="I3473" s="78"/>
      <c r="J3473" s="79">
        <f>(J3401)</f>
        <v>8000</v>
      </c>
      <c r="K3473" s="79">
        <f t="shared" ref="K3473:L3473" si="3029">(K3401)</f>
        <v>5000</v>
      </c>
      <c r="L3473" s="79">
        <f t="shared" si="3029"/>
        <v>1</v>
      </c>
      <c r="M3473" s="78"/>
      <c r="N3473" s="78"/>
      <c r="O3473" s="116">
        <f>(O3451)</f>
        <v>3344.8841479769121</v>
      </c>
      <c r="P3473" s="116">
        <f t="shared" ref="P3473:Q3473" si="3030">(P3451)</f>
        <v>10.204680815395465</v>
      </c>
      <c r="Q3473" s="116">
        <f t="shared" si="3030"/>
        <v>0.15369570238441166</v>
      </c>
      <c r="R3473" s="78"/>
      <c r="S3473" s="78"/>
      <c r="T3473" s="117">
        <f>((J3473-O3473)^2 + (K3473-P3473)^2 + (L3473-Q3473)^2) ^ (-1/(2-1))</f>
        <v>2.1473899007323637E-8</v>
      </c>
      <c r="U3473" s="117">
        <f>((J3473-O3474)^2 + (K3473-P3474)^2 + (L3473-Q3474)^2) ^ (-1/(2-1))</f>
        <v>1.8793471272449241E-7</v>
      </c>
      <c r="V3473" s="117">
        <f>((J3473-O3475)^2 + (K3473-P3475)^2 + (L3473-Q3475)^2) ^ (-1/(2-1))</f>
        <v>1.3659874077906026E-8</v>
      </c>
      <c r="W3473" s="117">
        <f>SUM(T3473:V3473)</f>
        <v>2.2306848580972208E-7</v>
      </c>
      <c r="X3473" s="78"/>
      <c r="Y3473" s="122">
        <f>(T3473/W3473)</f>
        <v>9.6265946887902937E-2</v>
      </c>
      <c r="Z3473" s="122">
        <f>(U3473/W3473)</f>
        <v>0.84249781874074825</v>
      </c>
      <c r="AA3473" s="123">
        <f>(V3473/W3473)</f>
        <v>6.1236234371348758E-2</v>
      </c>
    </row>
    <row r="3474" spans="9:27" x14ac:dyDescent="0.25">
      <c r="I3474" s="78"/>
      <c r="J3474" s="79">
        <f t="shared" ref="J3474:L3474" si="3031">(J3402)</f>
        <v>4000</v>
      </c>
      <c r="K3474" s="79">
        <f t="shared" si="3031"/>
        <v>3000</v>
      </c>
      <c r="L3474" s="79">
        <f t="shared" si="3031"/>
        <v>1</v>
      </c>
      <c r="M3474" s="78"/>
      <c r="N3474" s="78"/>
      <c r="O3474" s="116">
        <f t="shared" ref="O3474:Q3474" si="3032">(O3452)</f>
        <v>7713.7437984967792</v>
      </c>
      <c r="P3474" s="116">
        <f t="shared" si="3032"/>
        <v>2711.1019768448227</v>
      </c>
      <c r="Q3474" s="116">
        <f t="shared" si="3032"/>
        <v>1.002729571632504</v>
      </c>
      <c r="R3474" s="78"/>
      <c r="S3474" s="78"/>
      <c r="T3474" s="117">
        <f>((J3474-O3473)^2 + (K3474-P3473)^2 + (L3474-Q3473)^2) ^ (-1/(2-1))</f>
        <v>1.0674576047678927E-7</v>
      </c>
      <c r="U3474" s="117">
        <f>((J3474-O3474)^2 + (K3474-P3474)^2 + (L3474-Q3474)^2) ^ (-1/(2-1))</f>
        <v>7.2070227756435136E-8</v>
      </c>
      <c r="V3474" s="117">
        <f>((J3474-O3475)^2 + (K3474-P3475)^2 + (L3474-Q3475)^2) ^ (-1/(2-1))</f>
        <v>5.8594023397683947E-8</v>
      </c>
      <c r="W3474" s="117">
        <f t="shared" ref="W3474:W3482" si="3033">SUM(T3474:V3474)</f>
        <v>2.3741001163090835E-7</v>
      </c>
      <c r="X3474" s="78"/>
      <c r="Y3474" s="122">
        <f t="shared" ref="Y3474:Y3482" si="3034">(T3474/W3474)</f>
        <v>0.44962619623111155</v>
      </c>
      <c r="Z3474" s="122">
        <f t="shared" ref="Z3474:Z3482" si="3035">(U3474/W3474)</f>
        <v>0.30356861221370807</v>
      </c>
      <c r="AA3474" s="123">
        <f t="shared" ref="AA3474:AA3482" si="3036">(V3474/W3474)</f>
        <v>0.24680519155518041</v>
      </c>
    </row>
    <row r="3475" spans="9:27" x14ac:dyDescent="0.25">
      <c r="I3475" s="78"/>
      <c r="J3475" s="79">
        <f t="shared" ref="J3475:L3475" si="3037">(J3403)</f>
        <v>5000</v>
      </c>
      <c r="K3475" s="79">
        <f t="shared" si="3037"/>
        <v>2000</v>
      </c>
      <c r="L3475" s="79">
        <f t="shared" si="3037"/>
        <v>1</v>
      </c>
      <c r="M3475" s="78"/>
      <c r="N3475" s="78"/>
      <c r="O3475" s="116">
        <f t="shared" ref="O3475:Q3475" si="3038">(O3453)</f>
        <v>1.2748843218025985</v>
      </c>
      <c r="P3475" s="116">
        <f t="shared" si="3038"/>
        <v>1962.3177367294136</v>
      </c>
      <c r="Q3475" s="116">
        <f t="shared" si="3038"/>
        <v>1.0626823352230019</v>
      </c>
      <c r="R3475" s="78"/>
      <c r="S3475" s="78"/>
      <c r="T3475" s="117">
        <f>((J3475-O3473)^2 + (K3475-P3473)^2 + (L3475-Q3473)^2) ^ (-1/(2-1))</f>
        <v>1.4928281671386703E-7</v>
      </c>
      <c r="U3475" s="117">
        <f>((J3475-O3474)^2 + (K3475-P3474)^2 + (L3475-Q3474)^2) ^ (-1/(2-1))</f>
        <v>1.2706364986443352E-7</v>
      </c>
      <c r="V3475" s="117">
        <f>((J3475-O3475)^2 + (K3475-P3475)^2 + (L3475-Q3475)^2) ^ (-1/(2-1))</f>
        <v>4.0018131832950118E-8</v>
      </c>
      <c r="W3475" s="117">
        <f t="shared" si="3033"/>
        <v>3.1636459841125065E-7</v>
      </c>
      <c r="X3475" s="78"/>
      <c r="Y3475" s="122">
        <f t="shared" si="3034"/>
        <v>0.47186953743734111</v>
      </c>
      <c r="Z3475" s="122">
        <f t="shared" si="3035"/>
        <v>0.40163675235008484</v>
      </c>
      <c r="AA3475" s="123">
        <f t="shared" si="3036"/>
        <v>0.12649371021257408</v>
      </c>
    </row>
    <row r="3476" spans="9:27" x14ac:dyDescent="0.25">
      <c r="I3476" s="78"/>
      <c r="J3476" s="79">
        <f t="shared" ref="J3476:L3476" si="3039">(J3404)</f>
        <v>2000</v>
      </c>
      <c r="K3476" s="79">
        <f t="shared" si="3039"/>
        <v>1000</v>
      </c>
      <c r="L3476" s="79">
        <f t="shared" si="3039"/>
        <v>1</v>
      </c>
      <c r="M3476" s="78"/>
      <c r="N3476" s="78"/>
      <c r="O3476" s="81"/>
      <c r="P3476" s="81"/>
      <c r="Q3476" s="81"/>
      <c r="R3476" s="78"/>
      <c r="S3476" s="78"/>
      <c r="T3476" s="117">
        <f>((J3476-O3473)^2 + (K3476-P3473)^2 + (L3476-Q3473)^2) ^ (-1/(2-1))</f>
        <v>3.5862746449230327E-7</v>
      </c>
      <c r="U3476" s="117">
        <f>((J3476-O3474)^2 + (K3476-P3474)^2 + (L3476-Q3474)^2) ^ (-1/(2-1))</f>
        <v>2.8109834434212321E-8</v>
      </c>
      <c r="V3476" s="117">
        <f>((J3476-O3475)^2 + (K3476-P3475)^2 + (L3476-Q3475)^2) ^ (-1/(2-1))</f>
        <v>2.0321248380253631E-7</v>
      </c>
      <c r="W3476" s="117">
        <f t="shared" si="3033"/>
        <v>5.8994978272905186E-7</v>
      </c>
      <c r="X3476" s="78"/>
      <c r="Y3476" s="122">
        <f t="shared" si="3034"/>
        <v>0.60789490053429052</v>
      </c>
      <c r="Z3476" s="122">
        <f t="shared" si="3035"/>
        <v>4.7647842675996741E-2</v>
      </c>
      <c r="AA3476" s="123">
        <f t="shared" si="3036"/>
        <v>0.34445725678971284</v>
      </c>
    </row>
    <row r="3477" spans="9:27" x14ac:dyDescent="0.25">
      <c r="I3477" s="78"/>
      <c r="J3477" s="79">
        <f t="shared" ref="J3477:L3477" si="3040">(J3405)</f>
        <v>500</v>
      </c>
      <c r="K3477" s="79">
        <f t="shared" si="3040"/>
        <v>2000</v>
      </c>
      <c r="L3477" s="79">
        <f t="shared" si="3040"/>
        <v>1</v>
      </c>
      <c r="M3477" s="78"/>
      <c r="N3477" s="78"/>
      <c r="O3477" s="78"/>
      <c r="P3477" s="78"/>
      <c r="Q3477" s="78"/>
      <c r="R3477" s="78"/>
      <c r="S3477" s="78"/>
      <c r="T3477" s="117">
        <f>((J3477-O3473)^2 + (K3477-P3473)^2 + (L3477-Q3473)^2) ^ (-1/(2-1))</f>
        <v>8.2969292123873361E-8</v>
      </c>
      <c r="U3477" s="117">
        <f>((J3477-O3474)^2 + (K3477-P3474)^2 + (L3477-Q3474)^2) ^ (-1/(2-1))</f>
        <v>1.903175359351936E-8</v>
      </c>
      <c r="V3477" s="117">
        <f>((J3477-O3475)^2 + (K3477-P3475)^2 + (L3477-Q3475)^2) ^ (-1/(2-1))</f>
        <v>3.9976542100498559E-6</v>
      </c>
      <c r="W3477" s="117">
        <f t="shared" si="3033"/>
        <v>4.0996552557672483E-6</v>
      </c>
      <c r="X3477" s="78"/>
      <c r="Y3477" s="122">
        <f t="shared" si="3034"/>
        <v>2.0238114413926665E-2</v>
      </c>
      <c r="Z3477" s="122">
        <f t="shared" si="3035"/>
        <v>4.6422814617756384E-3</v>
      </c>
      <c r="AA3477" s="123">
        <f t="shared" si="3036"/>
        <v>0.97511960412429777</v>
      </c>
    </row>
    <row r="3478" spans="9:27" x14ac:dyDescent="0.25">
      <c r="I3478" s="78"/>
      <c r="J3478" s="79">
        <f t="shared" ref="J3478:L3478" si="3041">(J3406)</f>
        <v>8000</v>
      </c>
      <c r="K3478" s="79">
        <f t="shared" si="3041"/>
        <v>2000</v>
      </c>
      <c r="L3478" s="79">
        <f t="shared" si="3041"/>
        <v>1</v>
      </c>
      <c r="M3478" s="78"/>
      <c r="N3478" s="78"/>
      <c r="O3478" s="78"/>
      <c r="P3478" s="78"/>
      <c r="Q3478" s="78"/>
      <c r="R3478" s="78"/>
      <c r="S3478" s="78"/>
      <c r="T3478" s="117">
        <f>((J3478-O3473)^2 + (K3478-P3473)^2 + (L3478-Q3473)^2) ^ (-1/(2-1))</f>
        <v>3.9017706264552409E-8</v>
      </c>
      <c r="U3478" s="117">
        <f>((J3478-O3474)^2 + (K3478-P3474)^2 + (L3478-Q3474)^2) ^ (-1/(2-1))</f>
        <v>1.7018129780489441E-6</v>
      </c>
      <c r="V3478" s="117">
        <f>((J3478-O3475)^2 + (K3478-P3475)^2 + (L3478-Q3475)^2) ^ (-1/(2-1))</f>
        <v>1.5629634325027732E-8</v>
      </c>
      <c r="W3478" s="117">
        <f t="shared" si="3033"/>
        <v>1.7564603186385242E-6</v>
      </c>
      <c r="X3478" s="78"/>
      <c r="Y3478" s="122">
        <f t="shared" si="3034"/>
        <v>2.2213827349538983E-2</v>
      </c>
      <c r="Z3478" s="122">
        <f t="shared" si="3035"/>
        <v>0.96888780235471605</v>
      </c>
      <c r="AA3478" s="123">
        <f t="shared" si="3036"/>
        <v>8.8983702957449382E-3</v>
      </c>
    </row>
    <row r="3479" spans="9:27" x14ac:dyDescent="0.25">
      <c r="I3479" s="78"/>
      <c r="J3479" s="79">
        <f t="shared" ref="J3479:L3479" si="3042">(J3407)</f>
        <v>3000</v>
      </c>
      <c r="K3479" s="79">
        <f t="shared" si="3042"/>
        <v>2000</v>
      </c>
      <c r="L3479" s="79">
        <f t="shared" si="3042"/>
        <v>2</v>
      </c>
      <c r="M3479" s="78"/>
      <c r="N3479" s="78"/>
      <c r="O3479" s="78"/>
      <c r="P3479" s="78"/>
      <c r="Q3479" s="78"/>
      <c r="R3479" s="78"/>
      <c r="S3479" s="78"/>
      <c r="T3479" s="117">
        <f>((J3479-O3473)^2 + (K3479-P3473)^2 + (L3479-Q3473)^2) ^ (-1/(2-1))</f>
        <v>2.4520418037577301E-7</v>
      </c>
      <c r="U3479" s="117">
        <f>((J3479-O3474)^2 + (K3479-P3474)^2 + (L3479-Q3474)^2) ^ (-1/(2-1))</f>
        <v>4.4004308241311607E-8</v>
      </c>
      <c r="V3479" s="117">
        <f>((J3479-O3475)^2 + (K3479-P3475)^2 + (L3479-Q3475)^2) ^ (-1/(2-1))</f>
        <v>1.1118803901527435E-7</v>
      </c>
      <c r="W3479" s="117">
        <f t="shared" si="3033"/>
        <v>4.0039652763235897E-7</v>
      </c>
      <c r="X3479" s="78"/>
      <c r="Y3479" s="122">
        <f t="shared" si="3034"/>
        <v>0.61240336379969207</v>
      </c>
      <c r="Z3479" s="122">
        <f t="shared" si="3035"/>
        <v>0.10990182282928294</v>
      </c>
      <c r="AA3479" s="123">
        <f t="shared" si="3036"/>
        <v>0.27769481337102492</v>
      </c>
    </row>
    <row r="3480" spans="9:27" x14ac:dyDescent="0.25">
      <c r="I3480" s="78"/>
      <c r="J3480" s="79">
        <f t="shared" ref="J3480:L3480" si="3043">(J3408)</f>
        <v>7000</v>
      </c>
      <c r="K3480" s="79">
        <f t="shared" si="3043"/>
        <v>3000</v>
      </c>
      <c r="L3480" s="79">
        <f t="shared" si="3043"/>
        <v>1</v>
      </c>
      <c r="M3480" s="78"/>
      <c r="N3480" s="78"/>
      <c r="O3480" s="78"/>
      <c r="P3480" s="78"/>
      <c r="Q3480" s="78"/>
      <c r="R3480" s="78"/>
      <c r="S3480" s="78"/>
      <c r="T3480" s="117">
        <f>((J3480-O3473)^2 + (K3480-P3473)^2 + (L3480-Q3473)^2) ^ (-1/(2-1))</f>
        <v>4.4845565789905432E-8</v>
      </c>
      <c r="U3480" s="117">
        <f>((J3480-O3474)^2 + (K3480-P3474)^2 + (L3480-Q3474)^2) ^ (-1/(2-1))</f>
        <v>1.6866470312413399E-6</v>
      </c>
      <c r="V3480" s="117">
        <f>((J3480-O3475)^2 + (K3480-P3475)^2 + (L3480-Q3475)^2) ^ (-1/(2-1))</f>
        <v>1.9976452665224265E-8</v>
      </c>
      <c r="W3480" s="117">
        <f t="shared" si="3033"/>
        <v>1.7514690496964696E-6</v>
      </c>
      <c r="X3480" s="78"/>
      <c r="Y3480" s="122">
        <f t="shared" si="3034"/>
        <v>2.5604543681589573E-2</v>
      </c>
      <c r="Z3480" s="122">
        <f t="shared" si="3035"/>
        <v>0.96298991497088493</v>
      </c>
      <c r="AA3480" s="123">
        <f t="shared" si="3036"/>
        <v>1.1405541347525493E-2</v>
      </c>
    </row>
    <row r="3481" spans="9:27" x14ac:dyDescent="0.25">
      <c r="I3481" s="78"/>
      <c r="J3481" s="79">
        <f t="shared" ref="J3481:L3481" si="3044">(J3409)</f>
        <v>7000</v>
      </c>
      <c r="K3481" s="79">
        <f t="shared" si="3044"/>
        <v>2000</v>
      </c>
      <c r="L3481" s="79">
        <f t="shared" si="3044"/>
        <v>1</v>
      </c>
      <c r="M3481" s="78"/>
      <c r="N3481" s="78"/>
      <c r="O3481" s="78"/>
      <c r="P3481" s="78"/>
      <c r="Q3481" s="78"/>
      <c r="R3481" s="78"/>
      <c r="S3481" s="78"/>
      <c r="T3481" s="117">
        <f>((J3481-O3473)^2 + (K3481-P3473)^2 + (L3481-Q3473)^2) ^ (-1/(2-1))</f>
        <v>5.7739527454753663E-8</v>
      </c>
      <c r="U3481" s="117">
        <f>((J3481-O3474)^2 + (K3481-P3474)^2 + (L3481-Q3474)^2) ^ (-1/(2-1))</f>
        <v>9.851282756194827E-7</v>
      </c>
      <c r="V3481" s="117">
        <f>((J3481-O3475)^2 + (K3481-P3475)^2 + (L3481-Q3475)^2) ^ (-1/(2-1))</f>
        <v>2.0415007208271714E-8</v>
      </c>
      <c r="W3481" s="117">
        <f t="shared" si="3033"/>
        <v>1.0632828102825081E-6</v>
      </c>
      <c r="X3481" s="78"/>
      <c r="Y3481" s="122">
        <f t="shared" si="3034"/>
        <v>5.4303076186675681E-2</v>
      </c>
      <c r="Z3481" s="122">
        <f t="shared" si="3035"/>
        <v>0.9264969452085281</v>
      </c>
      <c r="AA3481" s="123">
        <f t="shared" si="3036"/>
        <v>1.9199978604796181E-2</v>
      </c>
    </row>
    <row r="3482" spans="9:27" x14ac:dyDescent="0.25">
      <c r="I3482" s="78"/>
      <c r="J3482" s="79">
        <f t="shared" ref="J3482:L3482" si="3045">(J3410)</f>
        <v>10000</v>
      </c>
      <c r="K3482" s="79">
        <f t="shared" si="3045"/>
        <v>2000</v>
      </c>
      <c r="L3482" s="79">
        <f t="shared" si="3045"/>
        <v>1</v>
      </c>
      <c r="M3482" s="78"/>
      <c r="N3482" s="78"/>
      <c r="O3482" s="78"/>
      <c r="P3482" s="78"/>
      <c r="Q3482" s="78"/>
      <c r="R3482" s="78"/>
      <c r="S3482" s="78"/>
      <c r="T3482" s="117">
        <f>((J3482-O3473)^2 + (K3482-P3473)^2 + (L3482-Q3473)^2) ^ (-1/(2-1))</f>
        <v>2.0725451687022207E-8</v>
      </c>
      <c r="U3482" s="117">
        <f>((J3482-O3474)^2 + (K3482-P3474)^2 + (L3482-Q3474)^2) ^ (-1/(2-1))</f>
        <v>1.7443989928852303E-7</v>
      </c>
      <c r="V3482" s="117">
        <f>((J3482-O3475)^2 + (K3482-P3475)^2 + (L3482-Q3475)^2) ^ (-1/(2-1))</f>
        <v>1.0002408190219562E-8</v>
      </c>
      <c r="W3482" s="117">
        <f t="shared" si="3033"/>
        <v>2.0516775916576482E-7</v>
      </c>
      <c r="X3482" s="78"/>
      <c r="Y3482" s="122">
        <f t="shared" si="3034"/>
        <v>0.10101709825800224</v>
      </c>
      <c r="Z3482" s="122">
        <f t="shared" si="3035"/>
        <v>0.85023056252997675</v>
      </c>
      <c r="AA3482" s="123">
        <f t="shared" si="3036"/>
        <v>4.875233921202083E-2</v>
      </c>
    </row>
    <row r="3483" spans="9:27" x14ac:dyDescent="0.25">
      <c r="I3483" s="78"/>
      <c r="J3483" s="78"/>
      <c r="K3483" s="78"/>
      <c r="L3483" s="78"/>
      <c r="M3483" s="78"/>
      <c r="N3483" s="78"/>
      <c r="O3483" s="78"/>
      <c r="P3483" s="78"/>
      <c r="Q3483" s="78"/>
      <c r="R3483" s="78"/>
      <c r="S3483" s="78"/>
      <c r="T3483" s="78"/>
      <c r="U3483" s="78"/>
      <c r="V3483" s="78"/>
      <c r="W3483" s="78"/>
      <c r="X3483" s="78"/>
      <c r="Y3483" s="78"/>
      <c r="Z3483" s="78"/>
      <c r="AA3483" s="78"/>
    </row>
    <row r="3484" spans="9:27" x14ac:dyDescent="0.25">
      <c r="I3484" s="78"/>
      <c r="J3484" s="78"/>
      <c r="K3484" s="78"/>
      <c r="L3484" s="78"/>
      <c r="M3484" s="78"/>
      <c r="N3484" s="175" t="s">
        <v>109</v>
      </c>
      <c r="O3484" s="176"/>
      <c r="P3484" s="176"/>
      <c r="Q3484" s="176"/>
      <c r="R3484" s="176"/>
      <c r="S3484" s="177"/>
      <c r="T3484" s="78"/>
      <c r="U3484" s="78"/>
      <c r="V3484" s="78"/>
      <c r="W3484" s="78"/>
      <c r="X3484" s="78"/>
      <c r="Y3484" s="78"/>
      <c r="Z3484" s="78"/>
      <c r="AA3484" s="78"/>
    </row>
    <row r="3485" spans="9:27" x14ac:dyDescent="0.25">
      <c r="I3485" s="78"/>
      <c r="J3485" s="78"/>
      <c r="K3485" s="78"/>
      <c r="L3485" s="78"/>
      <c r="M3485" s="78"/>
      <c r="N3485" s="178"/>
      <c r="O3485" s="179"/>
      <c r="P3485" s="179"/>
      <c r="Q3485" s="179"/>
      <c r="R3485" s="179"/>
      <c r="S3485" s="180"/>
      <c r="T3485" s="78"/>
      <c r="U3485" s="78"/>
      <c r="V3485" s="78"/>
      <c r="W3485" s="78"/>
      <c r="X3485" s="78"/>
      <c r="Y3485" s="78"/>
      <c r="Z3485" s="78"/>
      <c r="AA3485" s="78"/>
    </row>
    <row r="3489" spans="9:37" x14ac:dyDescent="0.25">
      <c r="I3489" s="118" t="s">
        <v>252</v>
      </c>
      <c r="J3489" s="90"/>
      <c r="K3489" s="90"/>
      <c r="L3489" s="90"/>
      <c r="M3489" s="90"/>
      <c r="N3489" s="90"/>
      <c r="O3489" s="90"/>
      <c r="P3489" s="90"/>
      <c r="Q3489" s="90"/>
      <c r="R3489" s="90"/>
      <c r="S3489" s="90"/>
      <c r="T3489" s="90"/>
      <c r="U3489" s="90"/>
      <c r="V3489" s="90"/>
      <c r="W3489" s="90"/>
      <c r="X3489" s="90"/>
      <c r="Y3489" s="90"/>
      <c r="Z3489" s="90"/>
      <c r="AA3489" s="90"/>
      <c r="AB3489" s="90"/>
      <c r="AC3489" s="90"/>
      <c r="AD3489" s="90"/>
      <c r="AE3489" s="90"/>
      <c r="AF3489" s="90"/>
      <c r="AG3489" s="90"/>
      <c r="AH3489" s="90"/>
      <c r="AI3489" s="90"/>
      <c r="AJ3489" s="90"/>
      <c r="AK3489" s="90"/>
    </row>
    <row r="3490" spans="9:37" x14ac:dyDescent="0.25">
      <c r="I3490" s="118" t="s">
        <v>344</v>
      </c>
      <c r="J3490" s="90"/>
      <c r="K3490" s="90"/>
      <c r="L3490" s="90"/>
      <c r="M3490" s="90"/>
      <c r="N3490" s="90"/>
      <c r="O3490" s="90"/>
      <c r="P3490" s="90"/>
      <c r="Q3490" s="90"/>
      <c r="R3490" s="90"/>
      <c r="S3490" s="90"/>
      <c r="T3490" s="90"/>
      <c r="U3490" s="90"/>
      <c r="V3490" s="90"/>
      <c r="W3490" s="90"/>
      <c r="X3490" s="90"/>
      <c r="Y3490" s="90"/>
      <c r="Z3490" s="90"/>
      <c r="AA3490" s="90"/>
      <c r="AB3490" s="90"/>
      <c r="AC3490" s="90"/>
      <c r="AD3490" s="90"/>
      <c r="AE3490" s="90"/>
      <c r="AF3490" s="90"/>
      <c r="AG3490" s="90"/>
      <c r="AH3490" s="90"/>
      <c r="AI3490" s="90"/>
      <c r="AJ3490" s="90"/>
      <c r="AK3490" s="90"/>
    </row>
    <row r="3491" spans="9:37" x14ac:dyDescent="0.25">
      <c r="I3491" s="90"/>
      <c r="J3491" s="181" t="s">
        <v>92</v>
      </c>
      <c r="K3491" s="182"/>
      <c r="L3491" s="183"/>
      <c r="M3491" s="90"/>
      <c r="N3491" s="91"/>
      <c r="O3491" s="163" t="s">
        <v>97</v>
      </c>
      <c r="P3491" s="164"/>
      <c r="Q3491" s="165"/>
      <c r="R3491" s="90"/>
      <c r="S3491" s="90"/>
      <c r="T3491" s="163" t="s">
        <v>47</v>
      </c>
      <c r="U3491" s="164"/>
      <c r="V3491" s="165"/>
      <c r="W3491" s="90"/>
      <c r="X3491" s="91"/>
      <c r="Y3491" s="163" t="s">
        <v>98</v>
      </c>
      <c r="Z3491" s="164"/>
      <c r="AA3491" s="165"/>
      <c r="AB3491" s="90"/>
      <c r="AC3491" s="91"/>
      <c r="AD3491" s="163" t="s">
        <v>98</v>
      </c>
      <c r="AE3491" s="164"/>
      <c r="AF3491" s="165"/>
      <c r="AG3491" s="90"/>
      <c r="AH3491" s="135"/>
      <c r="AI3491" s="163" t="s">
        <v>98</v>
      </c>
      <c r="AJ3491" s="164"/>
      <c r="AK3491" s="165"/>
    </row>
    <row r="3492" spans="9:37" x14ac:dyDescent="0.25">
      <c r="I3492" s="90"/>
      <c r="J3492" s="135" t="s">
        <v>257</v>
      </c>
      <c r="K3492" s="135" t="s">
        <v>258</v>
      </c>
      <c r="L3492" s="135" t="s">
        <v>259</v>
      </c>
      <c r="M3492" s="90"/>
      <c r="N3492" s="91"/>
      <c r="O3492" s="133" t="s">
        <v>38</v>
      </c>
      <c r="P3492" s="133" t="s">
        <v>39</v>
      </c>
      <c r="Q3492" s="133" t="s">
        <v>41</v>
      </c>
      <c r="R3492" s="90"/>
      <c r="S3492" s="90"/>
      <c r="T3492" s="106" t="s">
        <v>48</v>
      </c>
      <c r="U3492" s="106" t="s">
        <v>49</v>
      </c>
      <c r="V3492" s="106" t="s">
        <v>50</v>
      </c>
      <c r="W3492" s="90"/>
      <c r="X3492" s="133" t="s">
        <v>38</v>
      </c>
      <c r="Y3492" s="133" t="s">
        <v>99</v>
      </c>
      <c r="Z3492" s="133" t="s">
        <v>102</v>
      </c>
      <c r="AA3492" s="133" t="s">
        <v>103</v>
      </c>
      <c r="AB3492" s="90"/>
      <c r="AC3492" s="106" t="s">
        <v>39</v>
      </c>
      <c r="AD3492" s="106" t="s">
        <v>104</v>
      </c>
      <c r="AE3492" s="106" t="s">
        <v>100</v>
      </c>
      <c r="AF3492" s="106" t="s">
        <v>105</v>
      </c>
      <c r="AG3492" s="90"/>
      <c r="AH3492" s="106" t="s">
        <v>41</v>
      </c>
      <c r="AI3492" s="106" t="s">
        <v>106</v>
      </c>
      <c r="AJ3492" s="106" t="s">
        <v>107</v>
      </c>
      <c r="AK3492" s="106" t="s">
        <v>101</v>
      </c>
    </row>
    <row r="3493" spans="9:37" x14ac:dyDescent="0.25">
      <c r="I3493" s="90"/>
      <c r="J3493" s="94">
        <f>(Y3473)</f>
        <v>9.6265946887902937E-2</v>
      </c>
      <c r="K3493" s="94">
        <f t="shared" ref="K3493:K3502" si="3046">(Z3473)</f>
        <v>0.84249781874074825</v>
      </c>
      <c r="L3493" s="94">
        <f>(AA3473)</f>
        <v>6.1236234371348758E-2</v>
      </c>
      <c r="M3493" s="98"/>
      <c r="N3493" s="91"/>
      <c r="O3493" s="95">
        <f>(J3493^2)</f>
        <v>9.2671325302245491E-3</v>
      </c>
      <c r="P3493" s="95">
        <f t="shared" ref="P3493:P3502" si="3047">(K3493^2)</f>
        <v>0.70980257458291873</v>
      </c>
      <c r="Q3493" s="95">
        <f t="shared" ref="Q3493:Q3502" si="3048">(L3493^2)</f>
        <v>3.7498763999827549E-3</v>
      </c>
      <c r="R3493" s="90"/>
      <c r="S3493" s="90"/>
      <c r="T3493" s="93">
        <f>(J3473)</f>
        <v>8000</v>
      </c>
      <c r="U3493" s="93">
        <f t="shared" ref="U3493:U3502" si="3049">(K3473)</f>
        <v>5000</v>
      </c>
      <c r="V3493" s="93">
        <f t="shared" ref="V3493:V3502" si="3050">(L3473)</f>
        <v>1</v>
      </c>
      <c r="W3493" s="90"/>
      <c r="X3493" s="95">
        <f>(O3493)</f>
        <v>9.2671325302245491E-3</v>
      </c>
      <c r="Y3493" s="96">
        <f>(X3493*T3493)</f>
        <v>74.137060241796391</v>
      </c>
      <c r="Z3493" s="96">
        <f>(X3493*U3493)</f>
        <v>46.335662651122746</v>
      </c>
      <c r="AA3493" s="96">
        <f>(X3493*V3493)</f>
        <v>9.2671325302245491E-3</v>
      </c>
      <c r="AB3493" s="90"/>
      <c r="AC3493" s="94">
        <f>(P3493)</f>
        <v>0.70980257458291873</v>
      </c>
      <c r="AD3493" s="97">
        <f>(AC3493*T3493)</f>
        <v>5678.4205966633499</v>
      </c>
      <c r="AE3493" s="97">
        <f>(AC3493*U3493)</f>
        <v>3549.0128729145936</v>
      </c>
      <c r="AF3493" s="97">
        <f>(AC3493*V3493)</f>
        <v>0.70980257458291873</v>
      </c>
      <c r="AG3493" s="90"/>
      <c r="AH3493" s="95">
        <f>(Q3493)</f>
        <v>3.7498763999827549E-3</v>
      </c>
      <c r="AI3493" s="95">
        <f>(AH3493*T3493)</f>
        <v>29.999011199862039</v>
      </c>
      <c r="AJ3493" s="95">
        <f>(AH3493*U3493)</f>
        <v>18.749381999913773</v>
      </c>
      <c r="AK3493" s="95">
        <f>(V3493*AH3493)</f>
        <v>3.7498763999827549E-3</v>
      </c>
    </row>
    <row r="3494" spans="9:37" x14ac:dyDescent="0.25">
      <c r="I3494" s="90"/>
      <c r="J3494" s="94">
        <f t="shared" ref="J3494:J3502" si="3051">(Y3474)</f>
        <v>0.44962619623111155</v>
      </c>
      <c r="K3494" s="94">
        <f t="shared" si="3046"/>
        <v>0.30356861221370807</v>
      </c>
      <c r="L3494" s="94">
        <f t="shared" ref="L3494:L3502" si="3052">(AA3474)</f>
        <v>0.24680519155518041</v>
      </c>
      <c r="M3494" s="98"/>
      <c r="N3494" s="91"/>
      <c r="O3494" s="95">
        <f t="shared" ref="O3494:O3502" si="3053">(J3494^2)</f>
        <v>0.20216371633725802</v>
      </c>
      <c r="P3494" s="95">
        <f t="shared" si="3047"/>
        <v>9.2153902321356673E-2</v>
      </c>
      <c r="Q3494" s="95">
        <f t="shared" si="3048"/>
        <v>6.0912802578589297E-2</v>
      </c>
      <c r="R3494" s="90"/>
      <c r="S3494" s="90"/>
      <c r="T3494" s="93">
        <f t="shared" ref="T3494:T3502" si="3054">(J3474)</f>
        <v>4000</v>
      </c>
      <c r="U3494" s="93">
        <f t="shared" si="3049"/>
        <v>3000</v>
      </c>
      <c r="V3494" s="93">
        <f t="shared" si="3050"/>
        <v>1</v>
      </c>
      <c r="W3494" s="90"/>
      <c r="X3494" s="95">
        <f t="shared" ref="X3494:X3502" si="3055">(O3494)</f>
        <v>0.20216371633725802</v>
      </c>
      <c r="Y3494" s="96">
        <f t="shared" ref="Y3494:Y3502" si="3056">(X3494*T3494)</f>
        <v>808.65486534903209</v>
      </c>
      <c r="Z3494" s="96">
        <f t="shared" ref="Z3494:Z3502" si="3057">(X3494*U3494)</f>
        <v>606.49114901177404</v>
      </c>
      <c r="AA3494" s="96">
        <f t="shared" ref="AA3494:AA3502" si="3058">(X3494*V3494)</f>
        <v>0.20216371633725802</v>
      </c>
      <c r="AB3494" s="90"/>
      <c r="AC3494" s="94">
        <f t="shared" ref="AC3494:AC3502" si="3059">(P3494)</f>
        <v>9.2153902321356673E-2</v>
      </c>
      <c r="AD3494" s="97">
        <f t="shared" ref="AD3494:AD3502" si="3060">(AC3494*T3494)</f>
        <v>368.61560928542667</v>
      </c>
      <c r="AE3494" s="97">
        <f t="shared" ref="AE3494:AE3502" si="3061">(AC3494*U3494)</f>
        <v>276.46170696407</v>
      </c>
      <c r="AF3494" s="97">
        <f t="shared" ref="AF3494:AF3502" si="3062">(AC3494*V3494)</f>
        <v>9.2153902321356673E-2</v>
      </c>
      <c r="AG3494" s="90"/>
      <c r="AH3494" s="95">
        <f t="shared" ref="AH3494:AH3502" si="3063">(Q3494)</f>
        <v>6.0912802578589297E-2</v>
      </c>
      <c r="AI3494" s="95">
        <f t="shared" ref="AI3494:AI3502" si="3064">(AH3494*T3494)</f>
        <v>243.65121031435717</v>
      </c>
      <c r="AJ3494" s="95">
        <f t="shared" ref="AJ3494:AJ3501" si="3065">(AH3494*U3494)</f>
        <v>182.73840773576788</v>
      </c>
      <c r="AK3494" s="95">
        <f t="shared" ref="AK3494:AK3502" si="3066">(V3494*AH3494)</f>
        <v>6.0912802578589297E-2</v>
      </c>
    </row>
    <row r="3495" spans="9:37" x14ac:dyDescent="0.25">
      <c r="I3495" s="90"/>
      <c r="J3495" s="94">
        <f t="shared" si="3051"/>
        <v>0.47186953743734111</v>
      </c>
      <c r="K3495" s="94">
        <f t="shared" si="3046"/>
        <v>0.40163675235008484</v>
      </c>
      <c r="L3495" s="94">
        <f t="shared" si="3052"/>
        <v>0.12649371021257408</v>
      </c>
      <c r="M3495" s="98"/>
      <c r="N3495" s="91"/>
      <c r="O3495" s="95">
        <f t="shared" si="3053"/>
        <v>0.22266086036133026</v>
      </c>
      <c r="P3495" s="95">
        <f t="shared" si="3047"/>
        <v>0.16131208083832338</v>
      </c>
      <c r="Q3495" s="95">
        <f t="shared" si="3048"/>
        <v>1.6000658723342668E-2</v>
      </c>
      <c r="R3495" s="90"/>
      <c r="S3495" s="90"/>
      <c r="T3495" s="93">
        <f t="shared" si="3054"/>
        <v>5000</v>
      </c>
      <c r="U3495" s="93">
        <f t="shared" si="3049"/>
        <v>2000</v>
      </c>
      <c r="V3495" s="93">
        <f t="shared" si="3050"/>
        <v>1</v>
      </c>
      <c r="W3495" s="90"/>
      <c r="X3495" s="95">
        <f t="shared" si="3055"/>
        <v>0.22266086036133026</v>
      </c>
      <c r="Y3495" s="96">
        <f t="shared" si="3056"/>
        <v>1113.3043018066512</v>
      </c>
      <c r="Z3495" s="96">
        <f t="shared" si="3057"/>
        <v>445.32172072266053</v>
      </c>
      <c r="AA3495" s="96">
        <f t="shared" si="3058"/>
        <v>0.22266086036133026</v>
      </c>
      <c r="AB3495" s="90"/>
      <c r="AC3495" s="94">
        <f t="shared" si="3059"/>
        <v>0.16131208083832338</v>
      </c>
      <c r="AD3495" s="97">
        <f t="shared" si="3060"/>
        <v>806.56040419161695</v>
      </c>
      <c r="AE3495" s="97">
        <f t="shared" si="3061"/>
        <v>322.62416167664674</v>
      </c>
      <c r="AF3495" s="97">
        <f t="shared" si="3062"/>
        <v>0.16131208083832338</v>
      </c>
      <c r="AG3495" s="90"/>
      <c r="AH3495" s="95">
        <f t="shared" si="3063"/>
        <v>1.6000658723342668E-2</v>
      </c>
      <c r="AI3495" s="95">
        <f t="shared" si="3064"/>
        <v>80.003293616713336</v>
      </c>
      <c r="AJ3495" s="95">
        <f t="shared" si="3065"/>
        <v>32.001317446685334</v>
      </c>
      <c r="AK3495" s="95">
        <f t="shared" si="3066"/>
        <v>1.6000658723342668E-2</v>
      </c>
    </row>
    <row r="3496" spans="9:37" x14ac:dyDescent="0.25">
      <c r="I3496" s="90"/>
      <c r="J3496" s="94">
        <f t="shared" si="3051"/>
        <v>0.60789490053429052</v>
      </c>
      <c r="K3496" s="94">
        <f t="shared" si="3046"/>
        <v>4.7647842675996741E-2</v>
      </c>
      <c r="L3496" s="94">
        <f t="shared" si="3052"/>
        <v>0.34445725678971284</v>
      </c>
      <c r="M3496" s="98"/>
      <c r="N3496" s="91"/>
      <c r="O3496" s="95">
        <f t="shared" si="3053"/>
        <v>0.36953621009559495</v>
      </c>
      <c r="P3496" s="95">
        <f t="shared" si="3047"/>
        <v>2.2703169116765364E-3</v>
      </c>
      <c r="Q3496" s="95">
        <f t="shared" si="3048"/>
        <v>0.11865080175509417</v>
      </c>
      <c r="R3496" s="90"/>
      <c r="S3496" s="90"/>
      <c r="T3496" s="93">
        <f t="shared" si="3054"/>
        <v>2000</v>
      </c>
      <c r="U3496" s="93">
        <f t="shared" si="3049"/>
        <v>1000</v>
      </c>
      <c r="V3496" s="93">
        <f t="shared" si="3050"/>
        <v>1</v>
      </c>
      <c r="W3496" s="90"/>
      <c r="X3496" s="95">
        <f t="shared" si="3055"/>
        <v>0.36953621009559495</v>
      </c>
      <c r="Y3496" s="96">
        <f t="shared" si="3056"/>
        <v>739.07242019118985</v>
      </c>
      <c r="Z3496" s="96">
        <f t="shared" si="3057"/>
        <v>369.53621009559492</v>
      </c>
      <c r="AA3496" s="96">
        <f t="shared" si="3058"/>
        <v>0.36953621009559495</v>
      </c>
      <c r="AB3496" s="90"/>
      <c r="AC3496" s="94">
        <f t="shared" si="3059"/>
        <v>2.2703169116765364E-3</v>
      </c>
      <c r="AD3496" s="97">
        <f t="shared" si="3060"/>
        <v>4.5406338233530725</v>
      </c>
      <c r="AE3496" s="97">
        <f t="shared" si="3061"/>
        <v>2.2703169116765363</v>
      </c>
      <c r="AF3496" s="97">
        <f t="shared" si="3062"/>
        <v>2.2703169116765364E-3</v>
      </c>
      <c r="AG3496" s="90"/>
      <c r="AH3496" s="95">
        <f t="shared" si="3063"/>
        <v>0.11865080175509417</v>
      </c>
      <c r="AI3496" s="95">
        <f t="shared" si="3064"/>
        <v>237.30160351018833</v>
      </c>
      <c r="AJ3496" s="95">
        <f t="shared" si="3065"/>
        <v>118.65080175509416</v>
      </c>
      <c r="AK3496" s="95">
        <f t="shared" si="3066"/>
        <v>0.11865080175509417</v>
      </c>
    </row>
    <row r="3497" spans="9:37" x14ac:dyDescent="0.25">
      <c r="I3497" s="90"/>
      <c r="J3497" s="94">
        <f t="shared" si="3051"/>
        <v>2.0238114413926665E-2</v>
      </c>
      <c r="K3497" s="94">
        <f t="shared" si="3046"/>
        <v>4.6422814617756384E-3</v>
      </c>
      <c r="L3497" s="94">
        <f t="shared" si="3052"/>
        <v>0.97511960412429777</v>
      </c>
      <c r="M3497" s="98"/>
      <c r="N3497" s="91"/>
      <c r="O3497" s="95">
        <f t="shared" si="3053"/>
        <v>4.0958127503118626E-4</v>
      </c>
      <c r="P3497" s="95">
        <f t="shared" si="3047"/>
        <v>2.1550777170345757E-5</v>
      </c>
      <c r="Q3497" s="95">
        <f t="shared" si="3048"/>
        <v>0.95085824234752725</v>
      </c>
      <c r="R3497" s="90"/>
      <c r="S3497" s="90"/>
      <c r="T3497" s="93">
        <f t="shared" si="3054"/>
        <v>500</v>
      </c>
      <c r="U3497" s="93">
        <f t="shared" si="3049"/>
        <v>2000</v>
      </c>
      <c r="V3497" s="93">
        <f t="shared" si="3050"/>
        <v>1</v>
      </c>
      <c r="W3497" s="90"/>
      <c r="X3497" s="95">
        <f t="shared" si="3055"/>
        <v>4.0958127503118626E-4</v>
      </c>
      <c r="Y3497" s="96">
        <f t="shared" si="3056"/>
        <v>0.20479063751559312</v>
      </c>
      <c r="Z3497" s="96">
        <f t="shared" si="3057"/>
        <v>0.81916255006237249</v>
      </c>
      <c r="AA3497" s="96">
        <f t="shared" si="3058"/>
        <v>4.0958127503118626E-4</v>
      </c>
      <c r="AB3497" s="90"/>
      <c r="AC3497" s="94">
        <f t="shared" si="3059"/>
        <v>2.1550777170345757E-5</v>
      </c>
      <c r="AD3497" s="97">
        <f t="shared" si="3060"/>
        <v>1.0775388585172877E-2</v>
      </c>
      <c r="AE3497" s="97">
        <f t="shared" si="3061"/>
        <v>4.310155434069151E-2</v>
      </c>
      <c r="AF3497" s="97">
        <f t="shared" si="3062"/>
        <v>2.1550777170345757E-5</v>
      </c>
      <c r="AG3497" s="90"/>
      <c r="AH3497" s="95">
        <f t="shared" si="3063"/>
        <v>0.95085824234752725</v>
      </c>
      <c r="AI3497" s="95">
        <f t="shared" si="3064"/>
        <v>475.42912117376363</v>
      </c>
      <c r="AJ3497" s="95">
        <f t="shared" si="3065"/>
        <v>1901.7164846950545</v>
      </c>
      <c r="AK3497" s="95">
        <f t="shared" si="3066"/>
        <v>0.95085824234752725</v>
      </c>
    </row>
    <row r="3498" spans="9:37" x14ac:dyDescent="0.25">
      <c r="I3498" s="90"/>
      <c r="J3498" s="94">
        <f t="shared" si="3051"/>
        <v>2.2213827349538983E-2</v>
      </c>
      <c r="K3498" s="94">
        <f t="shared" si="3046"/>
        <v>0.96888780235471605</v>
      </c>
      <c r="L3498" s="94">
        <f t="shared" si="3052"/>
        <v>8.8983702957449382E-3</v>
      </c>
      <c r="M3498" s="98"/>
      <c r="N3498" s="91"/>
      <c r="O3498" s="95">
        <f t="shared" si="3053"/>
        <v>4.9345412551512612E-4</v>
      </c>
      <c r="P3498" s="95">
        <f t="shared" si="3047"/>
        <v>0.93874357355175131</v>
      </c>
      <c r="Q3498" s="95">
        <f t="shared" si="3048"/>
        <v>7.9180993920195859E-5</v>
      </c>
      <c r="R3498" s="90"/>
      <c r="S3498" s="90"/>
      <c r="T3498" s="93">
        <f t="shared" si="3054"/>
        <v>8000</v>
      </c>
      <c r="U3498" s="93">
        <f t="shared" si="3049"/>
        <v>2000</v>
      </c>
      <c r="V3498" s="93">
        <f t="shared" si="3050"/>
        <v>1</v>
      </c>
      <c r="W3498" s="90"/>
      <c r="X3498" s="95">
        <f t="shared" si="3055"/>
        <v>4.9345412551512612E-4</v>
      </c>
      <c r="Y3498" s="96">
        <f t="shared" si="3056"/>
        <v>3.947633004121009</v>
      </c>
      <c r="Z3498" s="96">
        <f t="shared" si="3057"/>
        <v>0.98690825103025226</v>
      </c>
      <c r="AA3498" s="96">
        <f t="shared" si="3058"/>
        <v>4.9345412551512612E-4</v>
      </c>
      <c r="AB3498" s="90"/>
      <c r="AC3498" s="94">
        <f t="shared" si="3059"/>
        <v>0.93874357355175131</v>
      </c>
      <c r="AD3498" s="97">
        <f t="shared" si="3060"/>
        <v>7509.9485884140104</v>
      </c>
      <c r="AE3498" s="97">
        <f t="shared" si="3061"/>
        <v>1877.4871471035026</v>
      </c>
      <c r="AF3498" s="97">
        <f t="shared" si="3062"/>
        <v>0.93874357355175131</v>
      </c>
      <c r="AG3498" s="90"/>
      <c r="AH3498" s="95">
        <f t="shared" si="3063"/>
        <v>7.9180993920195859E-5</v>
      </c>
      <c r="AI3498" s="95">
        <f t="shared" si="3064"/>
        <v>0.63344795136156684</v>
      </c>
      <c r="AJ3498" s="95">
        <f t="shared" si="3065"/>
        <v>0.15836198784039171</v>
      </c>
      <c r="AK3498" s="95">
        <f t="shared" si="3066"/>
        <v>7.9180993920195859E-5</v>
      </c>
    </row>
    <row r="3499" spans="9:37" x14ac:dyDescent="0.25">
      <c r="I3499" s="90"/>
      <c r="J3499" s="94">
        <f t="shared" si="3051"/>
        <v>0.61240336379969207</v>
      </c>
      <c r="K3499" s="94">
        <f t="shared" si="3046"/>
        <v>0.10990182282928294</v>
      </c>
      <c r="L3499" s="94">
        <f t="shared" si="3052"/>
        <v>0.27769481337102492</v>
      </c>
      <c r="M3499" s="98"/>
      <c r="N3499" s="91"/>
      <c r="O3499" s="95">
        <f t="shared" si="3053"/>
        <v>0.375037879993178</v>
      </c>
      <c r="P3499" s="95">
        <f t="shared" si="3047"/>
        <v>1.2078410661199098E-2</v>
      </c>
      <c r="Q3499" s="95">
        <f t="shared" si="3048"/>
        <v>7.7114409373168366E-2</v>
      </c>
      <c r="R3499" s="90"/>
      <c r="S3499" s="90"/>
      <c r="T3499" s="93">
        <f t="shared" si="3054"/>
        <v>3000</v>
      </c>
      <c r="U3499" s="93">
        <f t="shared" si="3049"/>
        <v>2000</v>
      </c>
      <c r="V3499" s="93">
        <f t="shared" si="3050"/>
        <v>2</v>
      </c>
      <c r="W3499" s="90"/>
      <c r="X3499" s="95">
        <f t="shared" si="3055"/>
        <v>0.375037879993178</v>
      </c>
      <c r="Y3499" s="96">
        <f t="shared" si="3056"/>
        <v>1125.1136399795339</v>
      </c>
      <c r="Z3499" s="96">
        <f t="shared" si="3057"/>
        <v>750.07575998635605</v>
      </c>
      <c r="AA3499" s="96">
        <f t="shared" si="3058"/>
        <v>0.75007575998635601</v>
      </c>
      <c r="AB3499" s="90"/>
      <c r="AC3499" s="94">
        <f t="shared" si="3059"/>
        <v>1.2078410661199098E-2</v>
      </c>
      <c r="AD3499" s="97">
        <f t="shared" si="3060"/>
        <v>36.235231983597295</v>
      </c>
      <c r="AE3499" s="97">
        <f t="shared" si="3061"/>
        <v>24.156821322398198</v>
      </c>
      <c r="AF3499" s="97">
        <f t="shared" si="3062"/>
        <v>2.4156821322398197E-2</v>
      </c>
      <c r="AG3499" s="90"/>
      <c r="AH3499" s="95">
        <f t="shared" si="3063"/>
        <v>7.7114409373168366E-2</v>
      </c>
      <c r="AI3499" s="95">
        <f t="shared" si="3064"/>
        <v>231.34322811950508</v>
      </c>
      <c r="AJ3499" s="95">
        <f t="shared" si="3065"/>
        <v>154.22881874633674</v>
      </c>
      <c r="AK3499" s="95">
        <f t="shared" si="3066"/>
        <v>0.15422881874633673</v>
      </c>
    </row>
    <row r="3500" spans="9:37" x14ac:dyDescent="0.25">
      <c r="I3500" s="90"/>
      <c r="J3500" s="94">
        <f t="shared" si="3051"/>
        <v>2.5604543681589573E-2</v>
      </c>
      <c r="K3500" s="94">
        <f t="shared" si="3046"/>
        <v>0.96298991497088493</v>
      </c>
      <c r="L3500" s="94">
        <f t="shared" si="3052"/>
        <v>1.1405541347525493E-2</v>
      </c>
      <c r="M3500" s="98"/>
      <c r="N3500" s="91"/>
      <c r="O3500" s="95">
        <f t="shared" si="3053"/>
        <v>6.5559265714242856E-4</v>
      </c>
      <c r="P3500" s="95">
        <f t="shared" si="3047"/>
        <v>0.9273495763356322</v>
      </c>
      <c r="Q3500" s="95">
        <f t="shared" si="3048"/>
        <v>1.3008637343011364E-4</v>
      </c>
      <c r="R3500" s="90"/>
      <c r="S3500" s="90"/>
      <c r="T3500" s="93">
        <f t="shared" si="3054"/>
        <v>7000</v>
      </c>
      <c r="U3500" s="93">
        <f t="shared" si="3049"/>
        <v>3000</v>
      </c>
      <c r="V3500" s="93">
        <f t="shared" si="3050"/>
        <v>1</v>
      </c>
      <c r="W3500" s="90"/>
      <c r="X3500" s="95">
        <f t="shared" si="3055"/>
        <v>6.5559265714242856E-4</v>
      </c>
      <c r="Y3500" s="96">
        <f t="shared" si="3056"/>
        <v>4.5891485999970003</v>
      </c>
      <c r="Z3500" s="96">
        <f t="shared" si="3057"/>
        <v>1.9667779714272857</v>
      </c>
      <c r="AA3500" s="96">
        <f t="shared" si="3058"/>
        <v>6.5559265714242856E-4</v>
      </c>
      <c r="AB3500" s="90"/>
      <c r="AC3500" s="94">
        <f t="shared" si="3059"/>
        <v>0.9273495763356322</v>
      </c>
      <c r="AD3500" s="97">
        <f t="shared" si="3060"/>
        <v>6491.4470343494249</v>
      </c>
      <c r="AE3500" s="97">
        <f t="shared" si="3061"/>
        <v>2782.0487290068968</v>
      </c>
      <c r="AF3500" s="97">
        <f t="shared" si="3062"/>
        <v>0.9273495763356322</v>
      </c>
      <c r="AG3500" s="90"/>
      <c r="AH3500" s="95">
        <f t="shared" si="3063"/>
        <v>1.3008637343011364E-4</v>
      </c>
      <c r="AI3500" s="95">
        <f t="shared" si="3064"/>
        <v>0.91060461401079551</v>
      </c>
      <c r="AJ3500" s="95">
        <f t="shared" si="3065"/>
        <v>0.39025912029034093</v>
      </c>
      <c r="AK3500" s="95">
        <f t="shared" si="3066"/>
        <v>1.3008637343011364E-4</v>
      </c>
    </row>
    <row r="3501" spans="9:37" x14ac:dyDescent="0.25">
      <c r="I3501" s="90"/>
      <c r="J3501" s="94">
        <f t="shared" si="3051"/>
        <v>5.4303076186675681E-2</v>
      </c>
      <c r="K3501" s="94">
        <f t="shared" si="3046"/>
        <v>0.9264969452085281</v>
      </c>
      <c r="L3501" s="94">
        <f t="shared" si="3052"/>
        <v>1.9199978604796181E-2</v>
      </c>
      <c r="M3501" s="98"/>
      <c r="N3501" s="91"/>
      <c r="O3501" s="95">
        <f t="shared" si="3053"/>
        <v>2.9488240833359033E-3</v>
      </c>
      <c r="P3501" s="95">
        <f t="shared" si="3047"/>
        <v>0.85839658948073427</v>
      </c>
      <c r="Q3501" s="95">
        <f t="shared" si="3048"/>
        <v>3.6863917842463111E-4</v>
      </c>
      <c r="R3501" s="90"/>
      <c r="S3501" s="90"/>
      <c r="T3501" s="93">
        <f t="shared" si="3054"/>
        <v>7000</v>
      </c>
      <c r="U3501" s="93">
        <f t="shared" si="3049"/>
        <v>2000</v>
      </c>
      <c r="V3501" s="93">
        <f t="shared" si="3050"/>
        <v>1</v>
      </c>
      <c r="W3501" s="90"/>
      <c r="X3501" s="95">
        <f t="shared" si="3055"/>
        <v>2.9488240833359033E-3</v>
      </c>
      <c r="Y3501" s="96">
        <f t="shared" si="3056"/>
        <v>20.641768583351322</v>
      </c>
      <c r="Z3501" s="96">
        <f t="shared" si="3057"/>
        <v>5.8976481666718064</v>
      </c>
      <c r="AA3501" s="96">
        <f t="shared" si="3058"/>
        <v>2.9488240833359033E-3</v>
      </c>
      <c r="AB3501" s="90"/>
      <c r="AC3501" s="94">
        <f t="shared" si="3059"/>
        <v>0.85839658948073427</v>
      </c>
      <c r="AD3501" s="97">
        <f t="shared" si="3060"/>
        <v>6008.77612636514</v>
      </c>
      <c r="AE3501" s="97">
        <f t="shared" si="3061"/>
        <v>1716.7931789614686</v>
      </c>
      <c r="AF3501" s="97">
        <f t="shared" si="3062"/>
        <v>0.85839658948073427</v>
      </c>
      <c r="AG3501" s="90"/>
      <c r="AH3501" s="95">
        <f t="shared" si="3063"/>
        <v>3.6863917842463111E-4</v>
      </c>
      <c r="AI3501" s="95">
        <f t="shared" si="3064"/>
        <v>2.5804742489724179</v>
      </c>
      <c r="AJ3501" s="95">
        <f t="shared" si="3065"/>
        <v>0.73727835684926224</v>
      </c>
      <c r="AK3501" s="95">
        <f t="shared" si="3066"/>
        <v>3.6863917842463111E-4</v>
      </c>
    </row>
    <row r="3502" spans="9:37" x14ac:dyDescent="0.25">
      <c r="I3502" s="90"/>
      <c r="J3502" s="94">
        <f t="shared" si="3051"/>
        <v>0.10101709825800224</v>
      </c>
      <c r="K3502" s="94">
        <f t="shared" si="3046"/>
        <v>0.85023056252997675</v>
      </c>
      <c r="L3502" s="94">
        <f t="shared" si="3052"/>
        <v>4.875233921202083E-2</v>
      </c>
      <c r="M3502" s="98"/>
      <c r="N3502" s="91"/>
      <c r="O3502" s="95">
        <f t="shared" si="3053"/>
        <v>1.0204454140466879E-2</v>
      </c>
      <c r="P3502" s="95">
        <f t="shared" si="3047"/>
        <v>0.72289200946004073</v>
      </c>
      <c r="Q3502" s="95">
        <f t="shared" si="3048"/>
        <v>2.3767905786439437E-3</v>
      </c>
      <c r="R3502" s="90"/>
      <c r="S3502" s="90"/>
      <c r="T3502" s="93">
        <f t="shared" si="3054"/>
        <v>10000</v>
      </c>
      <c r="U3502" s="93">
        <f t="shared" si="3049"/>
        <v>2000</v>
      </c>
      <c r="V3502" s="93">
        <f t="shared" si="3050"/>
        <v>1</v>
      </c>
      <c r="W3502" s="90"/>
      <c r="X3502" s="95">
        <f t="shared" si="3055"/>
        <v>1.0204454140466879E-2</v>
      </c>
      <c r="Y3502" s="96">
        <f t="shared" si="3056"/>
        <v>102.04454140466879</v>
      </c>
      <c r="Z3502" s="96">
        <f t="shared" si="3057"/>
        <v>20.408908280933758</v>
      </c>
      <c r="AA3502" s="96">
        <f t="shared" si="3058"/>
        <v>1.0204454140466879E-2</v>
      </c>
      <c r="AB3502" s="90"/>
      <c r="AC3502" s="94">
        <f t="shared" si="3059"/>
        <v>0.72289200946004073</v>
      </c>
      <c r="AD3502" s="97">
        <f t="shared" si="3060"/>
        <v>7228.9200946004075</v>
      </c>
      <c r="AE3502" s="97">
        <f t="shared" si="3061"/>
        <v>1445.7840189200815</v>
      </c>
      <c r="AF3502" s="97">
        <f t="shared" si="3062"/>
        <v>0.72289200946004073</v>
      </c>
      <c r="AG3502" s="90"/>
      <c r="AH3502" s="95">
        <f t="shared" si="3063"/>
        <v>2.3767905786439437E-3</v>
      </c>
      <c r="AI3502" s="95">
        <f t="shared" si="3064"/>
        <v>23.767905786439435</v>
      </c>
      <c r="AJ3502" s="95">
        <f>(AH3502*U3502)</f>
        <v>4.7535811572878872</v>
      </c>
      <c r="AK3502" s="95">
        <f t="shared" si="3066"/>
        <v>2.3767905786439437E-3</v>
      </c>
    </row>
    <row r="3503" spans="9:37" x14ac:dyDescent="0.25">
      <c r="I3503" s="90"/>
      <c r="J3503" s="98"/>
      <c r="K3503" s="90"/>
      <c r="L3503" s="90"/>
      <c r="M3503" s="90"/>
      <c r="N3503" s="112" t="s">
        <v>55</v>
      </c>
      <c r="O3503" s="105">
        <f>SUM(O3493:O3502)</f>
        <v>1.1933777055990773</v>
      </c>
      <c r="P3503" s="105">
        <f t="shared" ref="P3503:Q3503" si="3067">SUM(P3493:P3502)</f>
        <v>4.4250205849208033</v>
      </c>
      <c r="Q3503" s="105">
        <f t="shared" si="3067"/>
        <v>1.2302414883021235</v>
      </c>
      <c r="R3503" s="90"/>
      <c r="S3503" s="90"/>
      <c r="T3503" s="90"/>
      <c r="U3503" s="90"/>
      <c r="V3503" s="90"/>
      <c r="W3503" s="90"/>
      <c r="X3503" s="133" t="s">
        <v>55</v>
      </c>
      <c r="Y3503" s="104">
        <f>SUM(Y3493:Y3502)</f>
        <v>3991.7101697978574</v>
      </c>
      <c r="Z3503" s="104">
        <f t="shared" ref="Z3503" si="3068">SUM(Z3493:Z3502)</f>
        <v>2247.8399076876335</v>
      </c>
      <c r="AA3503" s="104">
        <f>SUM(AA3493:AA3502)</f>
        <v>1.5684155855922555</v>
      </c>
      <c r="AB3503" s="99"/>
      <c r="AC3503" s="133" t="s">
        <v>55</v>
      </c>
      <c r="AD3503" s="104">
        <f>SUM(AD3493:AD3502)</f>
        <v>34133.47509506491</v>
      </c>
      <c r="AE3503" s="104">
        <f t="shared" ref="AE3503:AF3503" si="3069">SUM(AE3493:AE3502)</f>
        <v>11996.682055335674</v>
      </c>
      <c r="AF3503" s="104">
        <f t="shared" si="3069"/>
        <v>4.4370989955820024</v>
      </c>
      <c r="AG3503" s="99"/>
      <c r="AH3503" s="133" t="s">
        <v>55</v>
      </c>
      <c r="AI3503" s="105">
        <f>SUM(AI3493:AI3502)</f>
        <v>1325.6199005351739</v>
      </c>
      <c r="AJ3503" s="105">
        <f t="shared" ref="AJ3503:AK3503" si="3070">SUM(AJ3493:AJ3502)</f>
        <v>2414.1246930011207</v>
      </c>
      <c r="AK3503" s="105">
        <f t="shared" si="3070"/>
        <v>1.3073558976752919</v>
      </c>
    </row>
    <row r="3507" spans="9:17" x14ac:dyDescent="0.25">
      <c r="I3507" s="113" t="s">
        <v>253</v>
      </c>
      <c r="J3507" s="107"/>
      <c r="K3507" s="107"/>
      <c r="L3507" s="107"/>
      <c r="M3507" s="107"/>
      <c r="N3507" s="107"/>
      <c r="O3507" s="107"/>
      <c r="P3507" s="107"/>
      <c r="Q3507" s="107"/>
    </row>
    <row r="3508" spans="9:17" x14ac:dyDescent="0.25">
      <c r="I3508" s="113" t="s">
        <v>344</v>
      </c>
      <c r="J3508" s="107"/>
      <c r="K3508" s="107"/>
      <c r="L3508" s="166" t="s">
        <v>69</v>
      </c>
      <c r="M3508" s="166"/>
      <c r="N3508" s="166"/>
      <c r="O3508" s="107"/>
      <c r="P3508" s="107"/>
      <c r="Q3508" s="107"/>
    </row>
    <row r="3509" spans="9:17" x14ac:dyDescent="0.25">
      <c r="I3509" s="107"/>
      <c r="J3509" s="107"/>
      <c r="K3509" s="107"/>
      <c r="L3509" s="107"/>
      <c r="M3509" s="107"/>
      <c r="N3509" s="107"/>
      <c r="O3509" s="107"/>
      <c r="P3509" s="107"/>
      <c r="Q3509" s="107"/>
    </row>
    <row r="3510" spans="9:17" x14ac:dyDescent="0.25">
      <c r="I3510" s="108"/>
      <c r="J3510" s="167" t="s">
        <v>68</v>
      </c>
      <c r="K3510" s="168"/>
      <c r="L3510" s="169"/>
      <c r="M3510" s="107"/>
      <c r="N3510" s="108"/>
      <c r="O3510" s="167" t="s">
        <v>72</v>
      </c>
      <c r="P3510" s="168"/>
      <c r="Q3510" s="169"/>
    </row>
    <row r="3511" spans="9:17" x14ac:dyDescent="0.25">
      <c r="I3511" s="108"/>
      <c r="J3511" s="108" t="s">
        <v>38</v>
      </c>
      <c r="K3511" s="108" t="s">
        <v>39</v>
      </c>
      <c r="L3511" s="108" t="s">
        <v>41</v>
      </c>
      <c r="M3511" s="107"/>
      <c r="N3511" s="170" t="s">
        <v>64</v>
      </c>
      <c r="O3511" s="170" t="s">
        <v>38</v>
      </c>
      <c r="P3511" s="170" t="s">
        <v>39</v>
      </c>
      <c r="Q3511" s="170" t="s">
        <v>41</v>
      </c>
    </row>
    <row r="3512" spans="9:17" x14ac:dyDescent="0.25">
      <c r="I3512" s="108" t="s">
        <v>64</v>
      </c>
      <c r="J3512" s="109">
        <f>(O3503)</f>
        <v>1.1933777055990773</v>
      </c>
      <c r="K3512" s="109">
        <f t="shared" ref="K3512" si="3071">(P3503)</f>
        <v>4.4250205849208033</v>
      </c>
      <c r="L3512" s="109">
        <f t="shared" ref="L3512" si="3072">(Q3503)</f>
        <v>1.2302414883021235</v>
      </c>
      <c r="M3512" s="107"/>
      <c r="N3512" s="171"/>
      <c r="O3512" s="171"/>
      <c r="P3512" s="171"/>
      <c r="Q3512" s="171"/>
    </row>
    <row r="3513" spans="9:17" x14ac:dyDescent="0.25">
      <c r="I3513" s="108" t="s">
        <v>65</v>
      </c>
      <c r="J3513" s="110">
        <f>(Y3503)</f>
        <v>3991.7101697978574</v>
      </c>
      <c r="K3513" s="110">
        <f>(AD3503)</f>
        <v>34133.47509506491</v>
      </c>
      <c r="L3513" s="110">
        <f>(AA3503)</f>
        <v>1.5684155855922555</v>
      </c>
      <c r="M3513" s="107"/>
      <c r="N3513" s="109">
        <f>(J3512)</f>
        <v>1.1933777055990773</v>
      </c>
      <c r="O3513" s="67">
        <f>(J3513/N3513)</f>
        <v>3344.8841478013142</v>
      </c>
      <c r="P3513" s="67">
        <f t="shared" ref="P3513" si="3073">(K3513/O3513)</f>
        <v>10.204680816076037</v>
      </c>
      <c r="Q3513" s="67">
        <f t="shared" ref="Q3513" si="3074">(L3513/P3513)</f>
        <v>0.15369570238017025</v>
      </c>
    </row>
    <row r="3514" spans="9:17" x14ac:dyDescent="0.25">
      <c r="I3514" s="108" t="s">
        <v>66</v>
      </c>
      <c r="J3514" s="110">
        <f>(Z3503)</f>
        <v>2247.8399076876335</v>
      </c>
      <c r="K3514" s="110">
        <f>(AE3503)</f>
        <v>11996.682055335674</v>
      </c>
      <c r="L3514" s="109">
        <f>(AJ3503)</f>
        <v>2414.1246930011207</v>
      </c>
      <c r="M3514" s="107"/>
      <c r="N3514" s="109">
        <f>(K3512)</f>
        <v>4.4250205849208033</v>
      </c>
      <c r="O3514" s="67">
        <f>(K3513/N3514)</f>
        <v>7713.743798476773</v>
      </c>
      <c r="P3514" s="68">
        <f>(K3514/N3514)</f>
        <v>2711.1019768398173</v>
      </c>
      <c r="Q3514" s="68">
        <f>(K3515/N3514)</f>
        <v>1.0027295716323579</v>
      </c>
    </row>
    <row r="3515" spans="9:17" x14ac:dyDescent="0.25">
      <c r="I3515" s="108" t="s">
        <v>67</v>
      </c>
      <c r="J3515" s="110">
        <f>(AA3503)</f>
        <v>1.5684155855922555</v>
      </c>
      <c r="K3515" s="110">
        <f>(AF3503)</f>
        <v>4.4370989955820024</v>
      </c>
      <c r="L3515" s="109">
        <f>(AK3503)</f>
        <v>1.3073558976752919</v>
      </c>
      <c r="M3515" s="107"/>
      <c r="N3515" s="109">
        <f>(L3512)</f>
        <v>1.2302414883021235</v>
      </c>
      <c r="O3515" s="67">
        <f>(L3513/N3515)</f>
        <v>1.2748843219040285</v>
      </c>
      <c r="P3515" s="68">
        <f>(L3514/N3515)</f>
        <v>1962.3177367663757</v>
      </c>
      <c r="Q3515" s="68">
        <f>(L3515/N3515)</f>
        <v>1.0626823352215142</v>
      </c>
    </row>
    <row r="3516" spans="9:17" x14ac:dyDescent="0.25">
      <c r="I3516" s="111"/>
      <c r="J3516" s="111"/>
      <c r="K3516" s="111"/>
      <c r="L3516" s="111"/>
      <c r="M3516" s="107"/>
      <c r="N3516" s="107"/>
      <c r="O3516" s="107"/>
      <c r="P3516" s="107"/>
      <c r="Q3516" s="107"/>
    </row>
    <row r="3520" spans="9:17" x14ac:dyDescent="0.25">
      <c r="I3520" s="114" t="s">
        <v>254</v>
      </c>
    </row>
    <row r="3521" spans="9:32" x14ac:dyDescent="0.25">
      <c r="I3521" s="114" t="s">
        <v>344</v>
      </c>
      <c r="J3521" s="152" t="s">
        <v>47</v>
      </c>
      <c r="K3521" s="153"/>
      <c r="L3521" s="154"/>
      <c r="M3521" s="43"/>
      <c r="N3521" s="43"/>
      <c r="O3521" s="152" t="s">
        <v>72</v>
      </c>
      <c r="P3521" s="153"/>
      <c r="Q3521" s="154"/>
      <c r="R3521" s="43"/>
      <c r="S3521" s="43"/>
      <c r="T3521" s="152" t="s">
        <v>73</v>
      </c>
      <c r="U3521" s="153"/>
      <c r="V3521" s="154"/>
      <c r="W3521" s="43"/>
      <c r="X3521" s="43"/>
      <c r="Y3521" s="152" t="s">
        <v>74</v>
      </c>
      <c r="Z3521" s="153"/>
      <c r="AA3521" s="154"/>
      <c r="AB3521" s="55"/>
      <c r="AC3521" s="43"/>
      <c r="AD3521" s="152" t="s">
        <v>80</v>
      </c>
      <c r="AE3521" s="154"/>
      <c r="AF3521" s="59"/>
    </row>
    <row r="3522" spans="9:32" ht="15.75" thickBot="1" x14ac:dyDescent="0.3">
      <c r="I3522" s="43"/>
      <c r="J3522" s="44" t="s">
        <v>48</v>
      </c>
      <c r="K3522" s="44" t="s">
        <v>49</v>
      </c>
      <c r="L3522" s="44" t="s">
        <v>50</v>
      </c>
      <c r="M3522" s="43"/>
      <c r="N3522" s="43"/>
      <c r="O3522" s="43"/>
      <c r="P3522" s="43"/>
      <c r="Q3522" s="43"/>
      <c r="R3522" s="43"/>
      <c r="S3522" s="43"/>
      <c r="T3522" s="44" t="s">
        <v>38</v>
      </c>
      <c r="U3522" s="44" t="s">
        <v>39</v>
      </c>
      <c r="V3522" s="44" t="s">
        <v>41</v>
      </c>
      <c r="W3522" s="43"/>
      <c r="X3522" s="43"/>
      <c r="Y3522" s="134" t="s">
        <v>75</v>
      </c>
      <c r="Z3522" s="134" t="s">
        <v>76</v>
      </c>
      <c r="AA3522" s="134" t="s">
        <v>77</v>
      </c>
      <c r="AB3522" s="61" t="s">
        <v>55</v>
      </c>
      <c r="AC3522" s="43"/>
      <c r="AD3522" s="134" t="s">
        <v>342</v>
      </c>
      <c r="AE3522" s="148">
        <f>(AE3451)</f>
        <v>94283982.599241734</v>
      </c>
      <c r="AF3522" s="42"/>
    </row>
    <row r="3523" spans="9:32" ht="16.5" thickTop="1" thickBot="1" x14ac:dyDescent="0.3">
      <c r="I3523" s="43"/>
      <c r="J3523" s="100">
        <f>(J3401)</f>
        <v>8000</v>
      </c>
      <c r="K3523" s="100">
        <f t="shared" ref="K3523:L3523" si="3075">(K3401)</f>
        <v>5000</v>
      </c>
      <c r="L3523" s="100">
        <f t="shared" si="3075"/>
        <v>1</v>
      </c>
      <c r="M3523" s="43"/>
      <c r="N3523" s="134" t="s">
        <v>75</v>
      </c>
      <c r="O3523" s="101">
        <f>(O3513)</f>
        <v>3344.8841478013142</v>
      </c>
      <c r="P3523" s="101">
        <f t="shared" ref="P3523:Q3523" si="3076">(P3513)</f>
        <v>10.204680816076037</v>
      </c>
      <c r="Q3523" s="101">
        <f t="shared" si="3076"/>
        <v>0.15369570238017025</v>
      </c>
      <c r="R3523" s="43"/>
      <c r="S3523" s="43"/>
      <c r="T3523" s="62">
        <f>(O3493)</f>
        <v>9.2671325302245491E-3</v>
      </c>
      <c r="U3523" s="62">
        <f t="shared" ref="U3523:U3532" si="3077">(P3493)</f>
        <v>0.70980257458291873</v>
      </c>
      <c r="V3523" s="62">
        <f t="shared" ref="V3523:V3532" si="3078">(Q3493)</f>
        <v>3.7498763999827549E-3</v>
      </c>
      <c r="W3523" s="43"/>
      <c r="X3523" s="43"/>
      <c r="Y3523" s="74">
        <f>((J3523 - O3523)^2 + (K3523 - P3523)^2 + (L3523 - Q3523)^2) * T3523</f>
        <v>431553.32561580907</v>
      </c>
      <c r="Z3523" s="74">
        <f>((J3523 -O3524)^2 + (K3523 - P3524)^2 + (L3523 - Q3524)^2) * U3523</f>
        <v>3776857.2090673642</v>
      </c>
      <c r="AA3523" s="75">
        <f>((J3523 -O3525)^2 + (K3523 - P3525)^2 + (L3523 - Q3525)^2) * V3523</f>
        <v>274517.64039584785</v>
      </c>
      <c r="AB3523" s="76">
        <f>SUM(Y3523:AA3523)</f>
        <v>4482928.1750790216</v>
      </c>
      <c r="AC3523" s="43"/>
      <c r="AD3523" s="134" t="s">
        <v>345</v>
      </c>
      <c r="AE3523" s="147">
        <f>(AB3533)</f>
        <v>94283982.599811986</v>
      </c>
      <c r="AF3523" s="42"/>
    </row>
    <row r="3524" spans="9:32" ht="16.5" thickTop="1" thickBot="1" x14ac:dyDescent="0.3">
      <c r="I3524" s="43"/>
      <c r="J3524" s="100">
        <f t="shared" ref="J3524:L3524" si="3079">(J3402)</f>
        <v>4000</v>
      </c>
      <c r="K3524" s="100">
        <f t="shared" si="3079"/>
        <v>3000</v>
      </c>
      <c r="L3524" s="100">
        <f t="shared" si="3079"/>
        <v>1</v>
      </c>
      <c r="M3524" s="43"/>
      <c r="N3524" s="134" t="s">
        <v>76</v>
      </c>
      <c r="O3524" s="101">
        <f t="shared" ref="O3524:P3524" si="3080">(O3514)</f>
        <v>7713.743798476773</v>
      </c>
      <c r="P3524" s="101">
        <f t="shared" si="3080"/>
        <v>2711.1019768398173</v>
      </c>
      <c r="Q3524" s="101">
        <f>(Q3514)</f>
        <v>1.0027295716323579</v>
      </c>
      <c r="R3524" s="43"/>
      <c r="S3524" s="43"/>
      <c r="T3524" s="62">
        <f t="shared" ref="T3524:T3532" si="3081">(O3494)</f>
        <v>0.20216371633725802</v>
      </c>
      <c r="U3524" s="62">
        <f t="shared" si="3077"/>
        <v>9.2153902321356673E-2</v>
      </c>
      <c r="V3524" s="62">
        <f t="shared" si="3078"/>
        <v>6.0912802578589297E-2</v>
      </c>
      <c r="W3524" s="43"/>
      <c r="X3524" s="43"/>
      <c r="Y3524" s="74">
        <f>((J3524-O3523)^2 + (K3524-P3523)^2 + (L3524-Q3523)^2) * T3524</f>
        <v>1893880.519836603</v>
      </c>
      <c r="Z3524" s="74">
        <f>((J3524 -O3524)^2 + (K3524 - P3524)^2 + (L3524 - Q3524)^2) * U3524</f>
        <v>1278668.1156583491</v>
      </c>
      <c r="AA3524" s="75">
        <f>((J3524 -O3525)^2 + (K3524 - P3525)^2 + (L3524 - Q3525)^2) * V3524</f>
        <v>1039573.6466992695</v>
      </c>
      <c r="AB3524" s="76">
        <f t="shared" ref="AB3524:AB3532" si="3082">SUM(Y3524:AA3524)</f>
        <v>4212122.2821942214</v>
      </c>
      <c r="AC3524" s="43"/>
      <c r="AD3524" s="134" t="s">
        <v>346</v>
      </c>
      <c r="AE3524" s="124">
        <f>(AE3522-AE3523)</f>
        <v>-5.7025253772735596E-4</v>
      </c>
      <c r="AF3524" s="42"/>
    </row>
    <row r="3525" spans="9:32" ht="16.5" thickTop="1" thickBot="1" x14ac:dyDescent="0.3">
      <c r="I3525" s="43"/>
      <c r="J3525" s="100">
        <f t="shared" ref="J3525:L3525" si="3083">(J3403)</f>
        <v>5000</v>
      </c>
      <c r="K3525" s="100">
        <f t="shared" si="3083"/>
        <v>2000</v>
      </c>
      <c r="L3525" s="100">
        <f t="shared" si="3083"/>
        <v>1</v>
      </c>
      <c r="M3525" s="43"/>
      <c r="N3525" s="134" t="s">
        <v>77</v>
      </c>
      <c r="O3525" s="101">
        <f t="shared" ref="O3525:Q3525" si="3084">(O3515)</f>
        <v>1.2748843219040285</v>
      </c>
      <c r="P3525" s="101">
        <f t="shared" si="3084"/>
        <v>1962.3177367663757</v>
      </c>
      <c r="Q3525" s="101">
        <f t="shared" si="3084"/>
        <v>1.0626823352215142</v>
      </c>
      <c r="R3525" s="43"/>
      <c r="S3525" s="43"/>
      <c r="T3525" s="62">
        <f t="shared" si="3081"/>
        <v>0.22266086036133026</v>
      </c>
      <c r="U3525" s="62">
        <f t="shared" si="3077"/>
        <v>0.16131208083832338</v>
      </c>
      <c r="V3525" s="62">
        <f t="shared" si="3078"/>
        <v>1.6000658723342668E-2</v>
      </c>
      <c r="W3525" s="43"/>
      <c r="X3525" s="43"/>
      <c r="Y3525" s="74">
        <f>((J3525 - O3523)^2 + (K3525 - P3523)^2 + (L3525 -Q3523)^2) * T3525</f>
        <v>1491537.1057563797</v>
      </c>
      <c r="Z3525" s="74">
        <f>((J3525 -O3524)^2 + (K3525 - P3524)^2 + (L3525 - Q3524)^2) * U3525</f>
        <v>1269537.5979523538</v>
      </c>
      <c r="AA3525" s="75">
        <f>((J3525 -O3525)^2 + (K3525 - P3525)^2 + (L3525 - Q3525)^2) * V3525</f>
        <v>399835.2244460751</v>
      </c>
      <c r="AB3525" s="76">
        <f t="shared" si="3082"/>
        <v>3160909.9281548085</v>
      </c>
      <c r="AC3525" s="43"/>
      <c r="AD3525" s="43"/>
      <c r="AE3525" s="43"/>
      <c r="AF3525" s="43"/>
    </row>
    <row r="3526" spans="9:32" ht="16.5" thickTop="1" thickBot="1" x14ac:dyDescent="0.3">
      <c r="I3526" s="43"/>
      <c r="J3526" s="100">
        <f t="shared" ref="J3526:L3526" si="3085">(J3404)</f>
        <v>2000</v>
      </c>
      <c r="K3526" s="100">
        <f t="shared" si="3085"/>
        <v>1000</v>
      </c>
      <c r="L3526" s="100">
        <f t="shared" si="3085"/>
        <v>1</v>
      </c>
      <c r="M3526" s="43"/>
      <c r="N3526" s="43"/>
      <c r="O3526" s="55"/>
      <c r="P3526" s="55"/>
      <c r="Q3526" s="55"/>
      <c r="R3526" s="43"/>
      <c r="S3526" s="43"/>
      <c r="T3526" s="62">
        <f t="shared" si="3081"/>
        <v>0.36953621009559495</v>
      </c>
      <c r="U3526" s="62">
        <f t="shared" si="3077"/>
        <v>2.2703169116765364E-3</v>
      </c>
      <c r="V3526" s="62">
        <f t="shared" si="3078"/>
        <v>0.11865080175509417</v>
      </c>
      <c r="W3526" s="43"/>
      <c r="X3526" s="43"/>
      <c r="Y3526" s="74">
        <f>((J3526-O3523)^2 + (K3526-P3523)^2 + (L3526-Q3523)^2) * T3526</f>
        <v>1030418.0427340164</v>
      </c>
      <c r="Z3526" s="74">
        <f>((J3526 -O3524)^2 + (K3526 - P3524)^2 + (L3526 - Q3524)^2) * U3526</f>
        <v>80765.929695326224</v>
      </c>
      <c r="AA3526" s="75">
        <f>((J3526 -O3525)^2 + (K3526 - P3525)^2 + (L3526 - Q3525)^2) * V3526</f>
        <v>583875.55496882705</v>
      </c>
      <c r="AB3526" s="76">
        <f t="shared" si="3082"/>
        <v>1695059.5273981695</v>
      </c>
      <c r="AC3526" s="43"/>
      <c r="AD3526" s="43"/>
      <c r="AE3526" s="43"/>
      <c r="AF3526" s="43"/>
    </row>
    <row r="3527" spans="9:32" ht="16.5" thickTop="1" thickBot="1" x14ac:dyDescent="0.3">
      <c r="I3527" s="43"/>
      <c r="J3527" s="100">
        <f t="shared" ref="J3527:L3527" si="3086">(J3405)</f>
        <v>500</v>
      </c>
      <c r="K3527" s="100">
        <f t="shared" si="3086"/>
        <v>2000</v>
      </c>
      <c r="L3527" s="100">
        <f t="shared" si="3086"/>
        <v>1</v>
      </c>
      <c r="M3527" s="43"/>
      <c r="N3527" s="43"/>
      <c r="O3527" s="55"/>
      <c r="P3527" s="55"/>
      <c r="Q3527" s="55"/>
      <c r="R3527" s="43"/>
      <c r="S3527" s="43"/>
      <c r="T3527" s="62">
        <f t="shared" si="3081"/>
        <v>4.0958127503118626E-4</v>
      </c>
      <c r="U3527" s="62">
        <f t="shared" si="3077"/>
        <v>2.1550777170345757E-5</v>
      </c>
      <c r="V3527" s="62">
        <f t="shared" si="3078"/>
        <v>0.95085824234752725</v>
      </c>
      <c r="W3527" s="43"/>
      <c r="X3527" s="43"/>
      <c r="Y3527" s="74">
        <f>((J3527 - O3523)^2 + (K3527 -P3523)^2 + (L3527 - Q3523)^2) * T3527</f>
        <v>4936.5405502753465</v>
      </c>
      <c r="Z3527" s="74">
        <f>((J3527 -O3524)^2 + (K3527 - P3524)^2 + (L3527 - Q3524)^2) * U3527</f>
        <v>1132.358984385068</v>
      </c>
      <c r="AA3527" s="75">
        <f>((J3527 -O3525)^2 + (K3527 - P3525)^2 + (L3527 - Q3525)^AA4059) * V3527</f>
        <v>237854.99661611323</v>
      </c>
      <c r="AB3527" s="76">
        <f t="shared" si="3082"/>
        <v>243923.89615077365</v>
      </c>
      <c r="AC3527" s="43"/>
      <c r="AD3527" s="152" t="s">
        <v>84</v>
      </c>
      <c r="AE3527" s="153"/>
      <c r="AF3527" s="154"/>
    </row>
    <row r="3528" spans="9:32" ht="16.5" thickTop="1" thickBot="1" x14ac:dyDescent="0.3">
      <c r="I3528" s="43"/>
      <c r="J3528" s="100">
        <f t="shared" ref="J3528:L3528" si="3087">(J3406)</f>
        <v>8000</v>
      </c>
      <c r="K3528" s="100">
        <f t="shared" si="3087"/>
        <v>2000</v>
      </c>
      <c r="L3528" s="100">
        <f t="shared" si="3087"/>
        <v>1</v>
      </c>
      <c r="M3528" s="43"/>
      <c r="N3528" s="43"/>
      <c r="O3528" s="55"/>
      <c r="P3528" s="55"/>
      <c r="Q3528" s="55"/>
      <c r="R3528" s="43"/>
      <c r="S3528" s="43"/>
      <c r="T3528" s="62">
        <f t="shared" si="3081"/>
        <v>4.9345412551512612E-4</v>
      </c>
      <c r="U3528" s="62">
        <f t="shared" si="3077"/>
        <v>0.93874357355175131</v>
      </c>
      <c r="V3528" s="62">
        <f t="shared" si="3078"/>
        <v>7.9180993920195859E-5</v>
      </c>
      <c r="W3528" s="43"/>
      <c r="X3528" s="43"/>
      <c r="Y3528" s="74">
        <f>((J3528-O3523)^2 + (K3528-P3523)^2 + (L3528-Q3523)^2) * T3528</f>
        <v>12646.928094664901</v>
      </c>
      <c r="Z3528" s="74">
        <f>((J3528 -O3524)^2 + (K3528 - P3524)^2 + (L3528 - Q3524)^2) * U3528</f>
        <v>551613.82929098723</v>
      </c>
      <c r="AA3528" s="75">
        <f>((J3528 -O3525)^2 + (K3528 - P3525)^2 + (L3528 - Q3525)^2) * V3528</f>
        <v>5066.081027461908</v>
      </c>
      <c r="AB3528" s="76">
        <f t="shared" si="3082"/>
        <v>569326.83841311408</v>
      </c>
      <c r="AC3528" s="43"/>
      <c r="AD3528" s="152" t="s">
        <v>85</v>
      </c>
      <c r="AE3528" s="153"/>
      <c r="AF3528" s="154"/>
    </row>
    <row r="3529" spans="9:32" ht="16.5" thickTop="1" thickBot="1" x14ac:dyDescent="0.3">
      <c r="I3529" s="43"/>
      <c r="J3529" s="100">
        <f t="shared" ref="J3529:L3529" si="3088">(J3407)</f>
        <v>3000</v>
      </c>
      <c r="K3529" s="100">
        <f t="shared" si="3088"/>
        <v>2000</v>
      </c>
      <c r="L3529" s="100">
        <f t="shared" si="3088"/>
        <v>2</v>
      </c>
      <c r="M3529" s="43"/>
      <c r="N3529" s="43"/>
      <c r="O3529" s="55"/>
      <c r="P3529" s="55"/>
      <c r="Q3529" s="55"/>
      <c r="R3529" s="43"/>
      <c r="S3529" s="43"/>
      <c r="T3529" s="62">
        <f t="shared" si="3081"/>
        <v>0.375037879993178</v>
      </c>
      <c r="U3529" s="62">
        <f t="shared" si="3077"/>
        <v>1.2078410661199098E-2</v>
      </c>
      <c r="V3529" s="62">
        <f t="shared" si="3078"/>
        <v>7.7114409373168366E-2</v>
      </c>
      <c r="W3529" s="43"/>
      <c r="X3529" s="43"/>
      <c r="Y3529" s="74">
        <f>((J3529 - O3523)^2 + (K3529 - P3523)^2 + (L3529 - Q3523)^2) * T3529</f>
        <v>1529492.1946560969</v>
      </c>
      <c r="Z3529" s="74">
        <f>((J3529 -O3524)^2 + (K3529 - P3524)^2 + (L3529 - Q3524)^2) * U3529</f>
        <v>274482.45737347502</v>
      </c>
      <c r="AA3529" s="75">
        <f>((J3529 -O3525)^2 + (K3529 - P3525)^2 + (L3529 - Q3525)^2) * V3529</f>
        <v>693549.50456987321</v>
      </c>
      <c r="AB3529" s="76">
        <f t="shared" si="3082"/>
        <v>2497524.1565994453</v>
      </c>
      <c r="AC3529" s="43"/>
      <c r="AD3529" s="43"/>
      <c r="AE3529" s="43"/>
      <c r="AF3529" s="43"/>
    </row>
    <row r="3530" spans="9:32" ht="16.5" thickTop="1" thickBot="1" x14ac:dyDescent="0.3">
      <c r="I3530" s="43"/>
      <c r="J3530" s="100">
        <f t="shared" ref="J3530:L3530" si="3089">(J3408)</f>
        <v>7000</v>
      </c>
      <c r="K3530" s="100">
        <f t="shared" si="3089"/>
        <v>3000</v>
      </c>
      <c r="L3530" s="100">
        <f t="shared" si="3089"/>
        <v>1</v>
      </c>
      <c r="M3530" s="43"/>
      <c r="N3530" s="43"/>
      <c r="O3530" s="55"/>
      <c r="P3530" s="55"/>
      <c r="Q3530" s="55"/>
      <c r="R3530" s="43"/>
      <c r="S3530" s="43"/>
      <c r="T3530" s="62">
        <f t="shared" si="3081"/>
        <v>6.5559265714242856E-4</v>
      </c>
      <c r="U3530" s="62">
        <f t="shared" si="3077"/>
        <v>0.9273495763356322</v>
      </c>
      <c r="V3530" s="62">
        <f t="shared" si="3078"/>
        <v>1.3008637343011364E-4</v>
      </c>
      <c r="W3530" s="43"/>
      <c r="X3530" s="43"/>
      <c r="Y3530" s="74">
        <f>((J3530-O3523)^2 + (K3530-P3523)^2 + (L3530-Q3523)^2) * T3530</f>
        <v>14618.895884855141</v>
      </c>
      <c r="Z3530" s="74">
        <f>((J3530 -O3524)^2 + (K3530 - P3524)^2 + (L3530 - Q3524)^2) * U3530</f>
        <v>549818.40249822487</v>
      </c>
      <c r="AA3530" s="75">
        <f>((J3530 -O3525)^2 + (K3530 - P3525)^2 + (L3530 - Q3525)^2) * V3530</f>
        <v>6511.9856668231023</v>
      </c>
      <c r="AB3530" s="76">
        <f t="shared" si="3082"/>
        <v>570949.28404990316</v>
      </c>
      <c r="AC3530" s="43"/>
      <c r="AD3530" s="43"/>
      <c r="AE3530" s="43"/>
      <c r="AF3530" s="43"/>
    </row>
    <row r="3531" spans="9:32" ht="16.5" thickTop="1" thickBot="1" x14ac:dyDescent="0.3">
      <c r="I3531" s="43"/>
      <c r="J3531" s="100">
        <f t="shared" ref="J3531:L3531" si="3090">(J3409)</f>
        <v>7000</v>
      </c>
      <c r="K3531" s="100">
        <f t="shared" si="3090"/>
        <v>2000</v>
      </c>
      <c r="L3531" s="100">
        <f t="shared" si="3090"/>
        <v>1</v>
      </c>
      <c r="M3531" s="43"/>
      <c r="N3531" s="43"/>
      <c r="O3531" s="55"/>
      <c r="P3531" s="55"/>
      <c r="Q3531" s="55"/>
      <c r="R3531" s="43"/>
      <c r="S3531" s="43"/>
      <c r="T3531" s="62">
        <f t="shared" si="3081"/>
        <v>2.9488240833359033E-3</v>
      </c>
      <c r="U3531" s="62">
        <f t="shared" si="3077"/>
        <v>0.85839658948073427</v>
      </c>
      <c r="V3531" s="62">
        <f t="shared" si="3078"/>
        <v>3.6863917842463111E-4</v>
      </c>
      <c r="W3531" s="43"/>
      <c r="X3531" s="43"/>
      <c r="Y3531" s="74">
        <f>((J3531 - O3523)^2 + (K3531 - P3523)^2 + (L3531 - Q3523)^2) * T3531</f>
        <v>51071.150276814893</v>
      </c>
      <c r="Z3531" s="74">
        <f>((J3531 -O3524)^2 + (K3531 - P3524)^2 + (L3531 - Q3524)^2) * U3531</f>
        <v>871355.14297442639</v>
      </c>
      <c r="AA3531" s="75">
        <f>((J3531 -O3525)^2 + (K3531 - P3525)^2 + (L3531 - Q3525)^2) * V3531</f>
        <v>18057.264181382943</v>
      </c>
      <c r="AB3531" s="76">
        <f t="shared" si="3082"/>
        <v>940483.55743262428</v>
      </c>
      <c r="AC3531" s="43"/>
      <c r="AD3531" s="155" t="s">
        <v>86</v>
      </c>
      <c r="AE3531" s="155"/>
      <c r="AF3531" s="43"/>
    </row>
    <row r="3532" spans="9:32" ht="16.5" thickTop="1" thickBot="1" x14ac:dyDescent="0.3">
      <c r="I3532" s="43"/>
      <c r="J3532" s="100">
        <f t="shared" ref="J3532:L3532" si="3091">(J3410)</f>
        <v>10000</v>
      </c>
      <c r="K3532" s="100">
        <f t="shared" si="3091"/>
        <v>2000</v>
      </c>
      <c r="L3532" s="100">
        <f t="shared" si="3091"/>
        <v>1</v>
      </c>
      <c r="M3532" s="43"/>
      <c r="N3532" s="43"/>
      <c r="O3532" s="55"/>
      <c r="P3532" s="55"/>
      <c r="Q3532" s="55"/>
      <c r="R3532" s="43"/>
      <c r="S3532" s="43"/>
      <c r="T3532" s="62">
        <f t="shared" si="3081"/>
        <v>1.0204454140466879E-2</v>
      </c>
      <c r="U3532" s="62">
        <f t="shared" si="3077"/>
        <v>0.72289200946004073</v>
      </c>
      <c r="V3532" s="62">
        <f t="shared" si="3078"/>
        <v>2.3767905786439437E-3</v>
      </c>
      <c r="W3532" s="43"/>
      <c r="X3532" s="43"/>
      <c r="Y3532" s="74">
        <f>((J3532-O3523)^2 + (K3532-P3523)^2 + (L3532-Q3523)^2) * T3532</f>
        <v>492363.41359693534</v>
      </c>
      <c r="Z3532" s="74">
        <f t="shared" ref="Z3532" si="3092">((J3532 -O3533)^2 + (K3532 - P3533)^2 + (L3532 - Q3533)^2) * U3532</f>
        <v>75180769.706736252</v>
      </c>
      <c r="AA3532" s="75">
        <f>((J3532 -O3525)^2 + (K3532 - P3525)^2 + (L3532 - Q3525)^2) * V3532</f>
        <v>237621.83400672203</v>
      </c>
      <c r="AB3532" s="76">
        <f t="shared" si="3082"/>
        <v>75910754.954339907</v>
      </c>
      <c r="AC3532" s="43"/>
      <c r="AD3532" s="155"/>
      <c r="AE3532" s="155"/>
      <c r="AF3532" s="43"/>
    </row>
    <row r="3533" spans="9:32" ht="16.5" thickTop="1" thickBot="1" x14ac:dyDescent="0.3">
      <c r="I3533" s="43"/>
      <c r="J3533" s="43"/>
      <c r="K3533" s="43"/>
      <c r="L3533" s="43"/>
      <c r="M3533" s="43"/>
      <c r="N3533" s="43"/>
      <c r="O3533" s="43"/>
      <c r="P3533" s="43"/>
      <c r="Q3533" s="43"/>
      <c r="R3533" s="43"/>
      <c r="S3533" s="43"/>
      <c r="T3533" s="43"/>
      <c r="U3533" s="43"/>
      <c r="V3533" s="43"/>
      <c r="W3533" s="43"/>
      <c r="X3533" s="43"/>
      <c r="Y3533" s="43"/>
      <c r="Z3533" s="43"/>
      <c r="AA3533" s="72" t="s">
        <v>55</v>
      </c>
      <c r="AB3533" s="73">
        <f>SUM(AB3523:AB3532)</f>
        <v>94283982.599811986</v>
      </c>
      <c r="AC3533" s="43"/>
      <c r="AD3533" s="155"/>
      <c r="AE3533" s="155"/>
      <c r="AF3533" s="43"/>
    </row>
    <row r="3534" spans="9:32" ht="15.75" thickTop="1" x14ac:dyDescent="0.25">
      <c r="I3534" s="43"/>
      <c r="J3534" s="43"/>
      <c r="K3534" s="43"/>
      <c r="L3534" s="43"/>
      <c r="M3534" s="156" t="s">
        <v>78</v>
      </c>
      <c r="N3534" s="157"/>
      <c r="O3534" s="157"/>
      <c r="P3534" s="157"/>
      <c r="Q3534" s="157"/>
      <c r="R3534" s="157"/>
      <c r="S3534" s="157"/>
      <c r="T3534" s="158"/>
      <c r="U3534" s="43"/>
      <c r="V3534" s="43"/>
      <c r="W3534" s="43"/>
      <c r="X3534" s="43"/>
      <c r="Y3534" s="43"/>
      <c r="Z3534" s="43"/>
      <c r="AA3534" s="43"/>
      <c r="AB3534" s="43"/>
      <c r="AC3534" s="43"/>
      <c r="AD3534" s="162" t="s">
        <v>87</v>
      </c>
      <c r="AE3534" s="162"/>
      <c r="AF3534" s="43"/>
    </row>
    <row r="3535" spans="9:32" ht="15.75" thickBot="1" x14ac:dyDescent="0.3">
      <c r="I3535" s="43"/>
      <c r="J3535" s="43"/>
      <c r="K3535" s="43"/>
      <c r="L3535" s="43"/>
      <c r="M3535" s="159"/>
      <c r="N3535" s="160"/>
      <c r="O3535" s="160"/>
      <c r="P3535" s="160"/>
      <c r="Q3535" s="160"/>
      <c r="R3535" s="160"/>
      <c r="S3535" s="160"/>
      <c r="T3535" s="161"/>
      <c r="U3535" s="43"/>
      <c r="V3535" s="43"/>
      <c r="W3535" s="43"/>
      <c r="X3535" s="43"/>
      <c r="Y3535" s="43"/>
      <c r="Z3535" s="43"/>
      <c r="AA3535" s="43"/>
      <c r="AB3535" s="43"/>
      <c r="AC3535" s="43"/>
      <c r="AD3535" s="155" t="s">
        <v>88</v>
      </c>
      <c r="AE3535" s="155"/>
      <c r="AF3535" s="43"/>
    </row>
    <row r="3536" spans="9:32" ht="15.75" thickTop="1" x14ac:dyDescent="0.25"/>
    <row r="3539" spans="9:27" x14ac:dyDescent="0.25">
      <c r="I3539" s="83" t="s">
        <v>251</v>
      </c>
      <c r="J3539" s="83"/>
      <c r="K3539" s="78"/>
      <c r="L3539" s="78"/>
      <c r="M3539" s="78"/>
      <c r="N3539" s="78"/>
      <c r="O3539" s="78"/>
      <c r="P3539" s="78"/>
      <c r="Q3539" s="78"/>
      <c r="R3539" s="78"/>
      <c r="S3539" s="78"/>
      <c r="T3539" s="78"/>
      <c r="U3539" s="78"/>
      <c r="V3539" s="78"/>
      <c r="W3539" s="78"/>
      <c r="X3539" s="78"/>
      <c r="Y3539" s="78"/>
      <c r="Z3539" s="78"/>
      <c r="AA3539" s="78"/>
    </row>
    <row r="3540" spans="9:27" x14ac:dyDescent="0.25">
      <c r="I3540" s="83" t="s">
        <v>79</v>
      </c>
      <c r="J3540" s="83"/>
      <c r="K3540" s="78"/>
      <c r="L3540" s="78"/>
      <c r="M3540" s="78"/>
      <c r="N3540" s="78"/>
      <c r="O3540" s="78"/>
      <c r="P3540" s="78"/>
      <c r="Q3540" s="78"/>
      <c r="R3540" s="78"/>
      <c r="S3540" s="78"/>
      <c r="T3540" s="78"/>
      <c r="U3540" s="78"/>
      <c r="V3540" s="78"/>
      <c r="W3540" s="78"/>
      <c r="X3540" s="78"/>
      <c r="Y3540" s="78"/>
      <c r="Z3540" s="78"/>
      <c r="AA3540" s="78"/>
    </row>
    <row r="3541" spans="9:27" x14ac:dyDescent="0.25">
      <c r="I3541" s="115" t="s">
        <v>347</v>
      </c>
      <c r="J3541" s="78"/>
      <c r="K3541" s="78"/>
      <c r="L3541" s="78"/>
      <c r="M3541" s="78"/>
      <c r="N3541" s="78"/>
      <c r="O3541" s="78"/>
      <c r="P3541" s="78"/>
      <c r="Q3541" s="78"/>
      <c r="R3541" s="78"/>
      <c r="S3541" s="78"/>
      <c r="T3541" s="78"/>
      <c r="U3541" s="78"/>
      <c r="V3541" s="78"/>
      <c r="W3541" s="78"/>
      <c r="X3541" s="78"/>
      <c r="Y3541" s="78"/>
      <c r="Z3541" s="78"/>
      <c r="AA3541" s="78"/>
    </row>
    <row r="3542" spans="9:27" x14ac:dyDescent="0.25">
      <c r="I3542" s="78"/>
      <c r="J3542" s="78"/>
      <c r="K3542" s="78"/>
      <c r="L3542" s="78"/>
      <c r="M3542" s="78"/>
      <c r="N3542" s="78"/>
      <c r="O3542" s="78"/>
      <c r="P3542" s="78"/>
      <c r="Q3542" s="78"/>
      <c r="R3542" s="78"/>
      <c r="S3542" s="78"/>
      <c r="T3542" s="78"/>
      <c r="U3542" s="78"/>
      <c r="V3542" s="78"/>
      <c r="W3542" s="78"/>
      <c r="X3542" s="78"/>
      <c r="Y3542" s="78"/>
      <c r="Z3542" s="78"/>
      <c r="AA3542" s="78"/>
    </row>
    <row r="3543" spans="9:27" x14ac:dyDescent="0.25">
      <c r="I3543" s="78"/>
      <c r="J3543" s="172" t="s">
        <v>47</v>
      </c>
      <c r="K3543" s="173"/>
      <c r="L3543" s="174"/>
      <c r="M3543" s="78"/>
      <c r="N3543" s="78"/>
      <c r="O3543" s="172" t="s">
        <v>72</v>
      </c>
      <c r="P3543" s="173"/>
      <c r="Q3543" s="174"/>
      <c r="R3543" s="78"/>
      <c r="S3543" s="78"/>
      <c r="T3543" s="172" t="s">
        <v>90</v>
      </c>
      <c r="U3543" s="173"/>
      <c r="V3543" s="174"/>
      <c r="W3543" s="88"/>
      <c r="X3543" s="78"/>
      <c r="Y3543" s="172" t="s">
        <v>92</v>
      </c>
      <c r="Z3543" s="173"/>
      <c r="AA3543" s="174"/>
    </row>
    <row r="3544" spans="9:27" x14ac:dyDescent="0.25">
      <c r="I3544" s="78"/>
      <c r="J3544" s="89" t="s">
        <v>48</v>
      </c>
      <c r="K3544" s="89" t="s">
        <v>49</v>
      </c>
      <c r="L3544" s="89" t="s">
        <v>50</v>
      </c>
      <c r="M3544" s="78"/>
      <c r="N3544" s="78"/>
      <c r="O3544" s="79"/>
      <c r="P3544" s="79"/>
      <c r="Q3544" s="79"/>
      <c r="R3544" s="78"/>
      <c r="S3544" s="78"/>
      <c r="T3544" s="136" t="s">
        <v>75</v>
      </c>
      <c r="U3544" s="136" t="s">
        <v>76</v>
      </c>
      <c r="V3544" s="136" t="s">
        <v>77</v>
      </c>
      <c r="W3544" s="136" t="s">
        <v>91</v>
      </c>
      <c r="X3544" s="78"/>
      <c r="Y3544" s="136" t="s">
        <v>93</v>
      </c>
      <c r="Z3544" s="136" t="s">
        <v>94</v>
      </c>
      <c r="AA3544" s="136" t="s">
        <v>95</v>
      </c>
    </row>
    <row r="3545" spans="9:27" x14ac:dyDescent="0.25">
      <c r="I3545" s="78"/>
      <c r="J3545" s="79">
        <f>(J3473)</f>
        <v>8000</v>
      </c>
      <c r="K3545" s="79">
        <f t="shared" ref="K3545:L3545" si="3093">(K3473)</f>
        <v>5000</v>
      </c>
      <c r="L3545" s="79">
        <f t="shared" si="3093"/>
        <v>1</v>
      </c>
      <c r="M3545" s="78"/>
      <c r="N3545" s="78"/>
      <c r="O3545" s="116">
        <f>(O3523)</f>
        <v>3344.8841478013142</v>
      </c>
      <c r="P3545" s="116">
        <f t="shared" ref="P3545:Q3545" si="3094">(P3523)</f>
        <v>10.204680816076037</v>
      </c>
      <c r="Q3545" s="116">
        <f t="shared" si="3094"/>
        <v>0.15369570238017025</v>
      </c>
      <c r="R3545" s="78"/>
      <c r="S3545" s="78"/>
      <c r="T3545" s="117">
        <f>((J3545-O3545)^2 + (K3545-P3545)^2 + (L3545-Q3545)^2) ^ (-1/(2-1))</f>
        <v>2.1473899006572888E-8</v>
      </c>
      <c r="U3545" s="117">
        <f>((J3545-O3546)^2 + (K3545-P3546)^2 + (L3545-Q3546)^2) ^ (-1/(2-1))</f>
        <v>1.8793471272327856E-7</v>
      </c>
      <c r="V3545" s="117">
        <f>((J3545-O3547)^2 + (K3545-P3547)^2 + (L3545-Q3547)^2) ^ (-1/(2-1))</f>
        <v>1.3659874077948228E-8</v>
      </c>
      <c r="W3545" s="117">
        <f>SUM(T3545:V3545)</f>
        <v>2.2306848580779969E-7</v>
      </c>
      <c r="X3545" s="78"/>
      <c r="Y3545" s="122">
        <f>(T3545/W3545)</f>
        <v>9.6265946885367007E-2</v>
      </c>
      <c r="Z3545" s="122">
        <f>(U3545/W3545)</f>
        <v>0.84249781874256724</v>
      </c>
      <c r="AA3545" s="123">
        <f>(V3545/W3545)</f>
        <v>6.1236234372065677E-2</v>
      </c>
    </row>
    <row r="3546" spans="9:27" x14ac:dyDescent="0.25">
      <c r="I3546" s="78"/>
      <c r="J3546" s="79">
        <f t="shared" ref="J3546:L3546" si="3095">(J3474)</f>
        <v>4000</v>
      </c>
      <c r="K3546" s="79">
        <f t="shared" si="3095"/>
        <v>3000</v>
      </c>
      <c r="L3546" s="79">
        <f t="shared" si="3095"/>
        <v>1</v>
      </c>
      <c r="M3546" s="78"/>
      <c r="N3546" s="78"/>
      <c r="O3546" s="116">
        <f t="shared" ref="O3546:Q3546" si="3096">(O3524)</f>
        <v>7713.743798476773</v>
      </c>
      <c r="P3546" s="116">
        <f t="shared" si="3096"/>
        <v>2711.1019768398173</v>
      </c>
      <c r="Q3546" s="116">
        <f t="shared" si="3096"/>
        <v>1.0027295716323579</v>
      </c>
      <c r="R3546" s="78"/>
      <c r="S3546" s="78"/>
      <c r="T3546" s="117">
        <f>((J3546-O3545)^2 + (K3546-P3545)^2 + (L3546-Q3545)^2) ^ (-1/(2-1))</f>
        <v>1.0674576047421405E-7</v>
      </c>
      <c r="U3546" s="117">
        <f>((J3546-O3546)^2 + (K3546-P3546)^2 + (L3546-Q3546)^2) ^ (-1/(2-1))</f>
        <v>7.2070227757191947E-8</v>
      </c>
      <c r="V3546" s="117">
        <f>((J3546-O3547)^2 + (K3546-P3547)^2 + (L3546-Q3547)^2) ^ (-1/(2-1))</f>
        <v>5.8594023397950087E-8</v>
      </c>
      <c r="W3546" s="117">
        <f t="shared" ref="W3546:W3554" si="3097">SUM(T3546:V3546)</f>
        <v>2.3741001162935609E-7</v>
      </c>
      <c r="X3546" s="78"/>
      <c r="Y3546" s="122">
        <f t="shared" ref="Y3546:Y3554" si="3098">(T3546/W3546)</f>
        <v>0.44962619622320421</v>
      </c>
      <c r="Z3546" s="122">
        <f t="shared" ref="Z3546:Z3554" si="3099">(U3546/W3546)</f>
        <v>0.30356861221888065</v>
      </c>
      <c r="AA3546" s="123">
        <f t="shared" ref="AA3546:AA3554" si="3100">(V3546/W3546)</f>
        <v>0.24680519155791514</v>
      </c>
    </row>
    <row r="3547" spans="9:27" x14ac:dyDescent="0.25">
      <c r="I3547" s="78"/>
      <c r="J3547" s="79">
        <f t="shared" ref="J3547:L3547" si="3101">(J3475)</f>
        <v>5000</v>
      </c>
      <c r="K3547" s="79">
        <f t="shared" si="3101"/>
        <v>2000</v>
      </c>
      <c r="L3547" s="79">
        <f t="shared" si="3101"/>
        <v>1</v>
      </c>
      <c r="M3547" s="78"/>
      <c r="N3547" s="78"/>
      <c r="O3547" s="116">
        <f t="shared" ref="O3547:Q3547" si="3102">(O3525)</f>
        <v>1.2748843219040285</v>
      </c>
      <c r="P3547" s="116">
        <f t="shared" si="3102"/>
        <v>1962.3177367663757</v>
      </c>
      <c r="Q3547" s="116">
        <f t="shared" si="3102"/>
        <v>1.0626823352215142</v>
      </c>
      <c r="R3547" s="78"/>
      <c r="S3547" s="78"/>
      <c r="T3547" s="117">
        <f>((J3547-O3545)^2 + (K3547-P3545)^2 + (L3547-Q3545)^2) ^ (-1/(2-1))</f>
        <v>1.4928281670097357E-7</v>
      </c>
      <c r="U3547" s="117">
        <f>((J3547-O3546)^2 + (K3547-P3546)^2 + (L3547-Q3546)^2) ^ (-1/(2-1))</f>
        <v>1.2706364986630155E-7</v>
      </c>
      <c r="V3547" s="117">
        <f>((J3547-O3547)^2 + (K3547-P3547)^2 + (L3547-Q3547)^2) ^ (-1/(2-1))</f>
        <v>4.0018131832956206E-8</v>
      </c>
      <c r="W3547" s="117">
        <f t="shared" si="3097"/>
        <v>3.1636459840023134E-7</v>
      </c>
      <c r="X3547" s="78"/>
      <c r="Y3547" s="122">
        <f t="shared" si="3098"/>
        <v>0.47186953741302179</v>
      </c>
      <c r="Z3547" s="122">
        <f t="shared" si="3099"/>
        <v>0.40163675236997892</v>
      </c>
      <c r="AA3547" s="123">
        <f t="shared" si="3100"/>
        <v>0.12649371021699923</v>
      </c>
    </row>
    <row r="3548" spans="9:27" x14ac:dyDescent="0.25">
      <c r="I3548" s="78"/>
      <c r="J3548" s="79">
        <f t="shared" ref="J3548:L3548" si="3103">(J3476)</f>
        <v>2000</v>
      </c>
      <c r="K3548" s="79">
        <f t="shared" si="3103"/>
        <v>1000</v>
      </c>
      <c r="L3548" s="79">
        <f t="shared" si="3103"/>
        <v>1</v>
      </c>
      <c r="M3548" s="78"/>
      <c r="N3548" s="78"/>
      <c r="O3548" s="81"/>
      <c r="P3548" s="81"/>
      <c r="Q3548" s="81"/>
      <c r="R3548" s="78"/>
      <c r="S3548" s="78"/>
      <c r="T3548" s="117">
        <f>((J3548-O3545)^2 + (K3548-P3545)^2 + (L3548-Q3545)^2) ^ (-1/(2-1))</f>
        <v>3.5862746455322304E-7</v>
      </c>
      <c r="U3548" s="117">
        <f>((J3548-O3546)^2 + (K3548-P3546)^2 + (L3548-Q3546)^2) ^ (-1/(2-1))</f>
        <v>2.810983443440651E-8</v>
      </c>
      <c r="V3548" s="117">
        <f>((J3548-O3547)^2 + (K3548-P3547)^2 + (L3548-Q3547)^2) ^ (-1/(2-1))</f>
        <v>2.0321248379961531E-7</v>
      </c>
      <c r="W3548" s="117">
        <f t="shared" si="3097"/>
        <v>5.8994978278724482E-7</v>
      </c>
      <c r="X3548" s="78"/>
      <c r="Y3548" s="122">
        <f t="shared" si="3098"/>
        <v>0.6078949005775901</v>
      </c>
      <c r="Z3548" s="122">
        <f t="shared" si="3099"/>
        <v>4.764784267162589E-2</v>
      </c>
      <c r="AA3548" s="123">
        <f t="shared" si="3100"/>
        <v>0.34445725675078415</v>
      </c>
    </row>
    <row r="3549" spans="9:27" x14ac:dyDescent="0.25">
      <c r="I3549" s="78"/>
      <c r="J3549" s="79">
        <f t="shared" ref="J3549:L3549" si="3104">(J3477)</f>
        <v>500</v>
      </c>
      <c r="K3549" s="79">
        <f t="shared" si="3104"/>
        <v>2000</v>
      </c>
      <c r="L3549" s="79">
        <f t="shared" si="3104"/>
        <v>1</v>
      </c>
      <c r="M3549" s="78"/>
      <c r="N3549" s="78"/>
      <c r="O3549" s="78"/>
      <c r="P3549" s="78"/>
      <c r="Q3549" s="78"/>
      <c r="R3549" s="78"/>
      <c r="S3549" s="78"/>
      <c r="T3549" s="117">
        <f>((J3549-O3545)^2 + (K3549-P3545)^2 + (L3549-Q3545)^2) ^ (-1/(2-1))</f>
        <v>8.2969292130769784E-8</v>
      </c>
      <c r="U3549" s="117">
        <f>((J3549-O3546)^2 + (K3549-P3546)^2 + (L3549-Q3546)^2) ^ (-1/(2-1))</f>
        <v>1.9031753593626486E-8</v>
      </c>
      <c r="V3549" s="117">
        <f>((J3549-O3547)^2 + (K3549-P3547)^2 + (L3549-Q3547)^2) ^ (-1/(2-1))</f>
        <v>3.9976542100959913E-6</v>
      </c>
      <c r="W3549" s="117">
        <f t="shared" si="3097"/>
        <v>4.0996552558203877E-6</v>
      </c>
      <c r="X3549" s="78"/>
      <c r="Y3549" s="122">
        <f t="shared" si="3098"/>
        <v>2.0238114415346536E-2</v>
      </c>
      <c r="Z3549" s="122">
        <f t="shared" si="3099"/>
        <v>4.6422814617415962E-3</v>
      </c>
      <c r="AA3549" s="123">
        <f t="shared" si="3100"/>
        <v>0.97511960412291177</v>
      </c>
    </row>
    <row r="3550" spans="9:27" x14ac:dyDescent="0.25">
      <c r="I3550" s="78"/>
      <c r="J3550" s="79">
        <f t="shared" ref="J3550:L3550" si="3105">(J3478)</f>
        <v>8000</v>
      </c>
      <c r="K3550" s="79">
        <f t="shared" si="3105"/>
        <v>2000</v>
      </c>
      <c r="L3550" s="79">
        <f t="shared" si="3105"/>
        <v>1</v>
      </c>
      <c r="M3550" s="78"/>
      <c r="N3550" s="78"/>
      <c r="O3550" s="78"/>
      <c r="P3550" s="78"/>
      <c r="Q3550" s="78"/>
      <c r="R3550" s="78"/>
      <c r="S3550" s="78"/>
      <c r="T3550" s="117">
        <f>((J3550-O3545)^2 + (K3550-P3545)^2 + (L3550-Q3545)^2) ^ (-1/(2-1))</f>
        <v>3.9017706262067657E-8</v>
      </c>
      <c r="U3550" s="117">
        <f>((J3550-O3546)^2 + (K3550-P3546)^2 + (L3550-Q3546)^2) ^ (-1/(2-1))</f>
        <v>1.7018129780363892E-6</v>
      </c>
      <c r="V3550" s="117">
        <f>((J3550-O3547)^2 + (K3550-P3547)^2 + (L3550-Q3547)^2) ^ (-1/(2-1))</f>
        <v>1.562963432502881E-8</v>
      </c>
      <c r="W3550" s="117">
        <f t="shared" si="3097"/>
        <v>1.7564603186234856E-6</v>
      </c>
      <c r="X3550" s="78"/>
      <c r="Y3550" s="122">
        <f t="shared" si="3098"/>
        <v>2.2213827348314542E-2</v>
      </c>
      <c r="Z3550" s="122">
        <f t="shared" si="3099"/>
        <v>0.9688878023558638</v>
      </c>
      <c r="AA3550" s="123">
        <f t="shared" si="3100"/>
        <v>8.8983702958217378E-3</v>
      </c>
    </row>
    <row r="3551" spans="9:27" x14ac:dyDescent="0.25">
      <c r="I3551" s="78"/>
      <c r="J3551" s="79">
        <f t="shared" ref="J3551:L3551" si="3106">(J3479)</f>
        <v>3000</v>
      </c>
      <c r="K3551" s="79">
        <f t="shared" si="3106"/>
        <v>2000</v>
      </c>
      <c r="L3551" s="79">
        <f t="shared" si="3106"/>
        <v>2</v>
      </c>
      <c r="M3551" s="78"/>
      <c r="N3551" s="78"/>
      <c r="O3551" s="78"/>
      <c r="P3551" s="78"/>
      <c r="Q3551" s="78"/>
      <c r="R3551" s="78"/>
      <c r="S3551" s="78"/>
      <c r="T3551" s="117">
        <f>((J3551-O3545)^2 + (K3551-P3545)^2 + (L3551-Q3545)^2) ^ (-1/(2-1))</f>
        <v>2.4520418038321832E-7</v>
      </c>
      <c r="U3551" s="117">
        <f>((J3551-O3546)^2 + (K3551-P3546)^2 + (L3551-Q3546)^2) ^ (-1/(2-1))</f>
        <v>4.4004308241690608E-8</v>
      </c>
      <c r="V3551" s="117">
        <f>((J3551-O3547)^2 + (K3551-P3547)^2 + (L3551-Q3547)^2) ^ (-1/(2-1))</f>
        <v>1.1118803901531631E-7</v>
      </c>
      <c r="W3551" s="117">
        <f t="shared" si="3097"/>
        <v>4.0039652764022526E-7</v>
      </c>
      <c r="X3551" s="78"/>
      <c r="Y3551" s="122">
        <f t="shared" si="3098"/>
        <v>0.61240336380625549</v>
      </c>
      <c r="Z3551" s="122">
        <f t="shared" si="3099"/>
        <v>0.10990182282807034</v>
      </c>
      <c r="AA3551" s="123">
        <f t="shared" si="3100"/>
        <v>0.27769481336567409</v>
      </c>
    </row>
    <row r="3552" spans="9:27" x14ac:dyDescent="0.25">
      <c r="I3552" s="78"/>
      <c r="J3552" s="79">
        <f t="shared" ref="J3552:L3552" si="3107">(J3480)</f>
        <v>7000</v>
      </c>
      <c r="K3552" s="79">
        <f t="shared" si="3107"/>
        <v>3000</v>
      </c>
      <c r="L3552" s="79">
        <f t="shared" si="3107"/>
        <v>1</v>
      </c>
      <c r="M3552" s="78"/>
      <c r="N3552" s="78"/>
      <c r="O3552" s="78"/>
      <c r="P3552" s="78"/>
      <c r="Q3552" s="78"/>
      <c r="R3552" s="78"/>
      <c r="S3552" s="78"/>
      <c r="T3552" s="117">
        <f>((J3552-O3545)^2 + (K3552-P3545)^2 + (L3552-Q3545)^2) ^ (-1/(2-1))</f>
        <v>4.4845565787332021E-8</v>
      </c>
      <c r="U3552" s="117">
        <f>((J3552-O3546)^2 + (K3552-P3546)^2 + (L3552-Q3546)^2) ^ (-1/(2-1))</f>
        <v>1.6866470313143552E-6</v>
      </c>
      <c r="V3552" s="117">
        <f>((J3552-O3547)^2 + (K3552-P3547)^2 + (L3552-Q3547)^2) ^ (-1/(2-1))</f>
        <v>1.997645266525545E-8</v>
      </c>
      <c r="W3552" s="117">
        <f t="shared" si="3097"/>
        <v>1.7514690497669425E-6</v>
      </c>
      <c r="X3552" s="78"/>
      <c r="Y3552" s="122">
        <f t="shared" si="3098"/>
        <v>2.5604543679090049E-2</v>
      </c>
      <c r="Z3552" s="122">
        <f t="shared" si="3099"/>
        <v>0.96298991497382569</v>
      </c>
      <c r="AA3552" s="123">
        <f t="shared" si="3100"/>
        <v>1.1405541347084379E-2</v>
      </c>
    </row>
    <row r="3553" spans="9:37" x14ac:dyDescent="0.25">
      <c r="I3553" s="78"/>
      <c r="J3553" s="79">
        <f t="shared" ref="J3553:L3553" si="3108">(J3481)</f>
        <v>7000</v>
      </c>
      <c r="K3553" s="79">
        <f t="shared" si="3108"/>
        <v>2000</v>
      </c>
      <c r="L3553" s="79">
        <f t="shared" si="3108"/>
        <v>1</v>
      </c>
      <c r="M3553" s="78"/>
      <c r="N3553" s="78"/>
      <c r="O3553" s="78"/>
      <c r="P3553" s="78"/>
      <c r="Q3553" s="78"/>
      <c r="R3553" s="78"/>
      <c r="S3553" s="78"/>
      <c r="T3553" s="117">
        <f>((J3553-O3545)^2 + (K3553-P3545)^2 + (L3553-Q3545)^2) ^ (-1/(2-1))</f>
        <v>5.7739527450483142E-8</v>
      </c>
      <c r="U3553" s="117">
        <f>((J3553-O3546)^2 + (K3553-P3546)^2 + (L3553-Q3546)^2) ^ (-1/(2-1))</f>
        <v>9.8512827565410666E-7</v>
      </c>
      <c r="V3553" s="117">
        <f>((J3553-O3547)^2 + (K3553-P3547)^2 + (L3553-Q3547)^2) ^ (-1/(2-1))</f>
        <v>2.0415007208273471E-8</v>
      </c>
      <c r="W3553" s="117">
        <f t="shared" si="3097"/>
        <v>1.0632828103128632E-6</v>
      </c>
      <c r="X3553" s="78"/>
      <c r="Y3553" s="122">
        <f t="shared" si="3098"/>
        <v>5.4303076181109057E-2</v>
      </c>
      <c r="Z3553" s="122">
        <f t="shared" si="3099"/>
        <v>0.92649694521464132</v>
      </c>
      <c r="AA3553" s="123">
        <f t="shared" si="3100"/>
        <v>1.9199978604249705E-2</v>
      </c>
    </row>
    <row r="3554" spans="9:37" x14ac:dyDescent="0.25">
      <c r="I3554" s="78"/>
      <c r="J3554" s="79">
        <f t="shared" ref="J3554:L3554" si="3109">(J3482)</f>
        <v>10000</v>
      </c>
      <c r="K3554" s="79">
        <f t="shared" si="3109"/>
        <v>2000</v>
      </c>
      <c r="L3554" s="79">
        <f t="shared" si="3109"/>
        <v>1</v>
      </c>
      <c r="M3554" s="78"/>
      <c r="N3554" s="78"/>
      <c r="O3554" s="78"/>
      <c r="P3554" s="78"/>
      <c r="Q3554" s="78"/>
      <c r="R3554" s="78"/>
      <c r="S3554" s="78"/>
      <c r="T3554" s="117">
        <f>((J3554-O3545)^2 + (K3554-P3545)^2 + (L3554-Q3545)^2) ^ (-1/(2-1))</f>
        <v>2.0725451686019419E-8</v>
      </c>
      <c r="U3554" s="117">
        <f>((J3554-O3546)^2 + (K3554-P3546)^2 + (L3554-Q3546)^2) ^ (-1/(2-1))</f>
        <v>1.7443989928595604E-7</v>
      </c>
      <c r="V3554" s="117">
        <f>((J3554-O3547)^2 + (K3554-P3547)^2 + (L3554-Q3547)^2) ^ (-1/(2-1))</f>
        <v>1.0002408190220042E-8</v>
      </c>
      <c r="W3554" s="117">
        <f t="shared" si="3097"/>
        <v>2.0516775916219551E-7</v>
      </c>
      <c r="X3554" s="78"/>
      <c r="Y3554" s="122">
        <f t="shared" si="3098"/>
        <v>0.101017098254872</v>
      </c>
      <c r="Z3554" s="122">
        <f t="shared" si="3099"/>
        <v>0.85023056253225671</v>
      </c>
      <c r="AA3554" s="123">
        <f t="shared" si="3100"/>
        <v>4.8752339212871316E-2</v>
      </c>
    </row>
    <row r="3555" spans="9:37" x14ac:dyDescent="0.25">
      <c r="I3555" s="78"/>
      <c r="J3555" s="78"/>
      <c r="K3555" s="78"/>
      <c r="L3555" s="78"/>
      <c r="M3555" s="78"/>
      <c r="N3555" s="78"/>
      <c r="O3555" s="78"/>
      <c r="P3555" s="78"/>
      <c r="Q3555" s="78"/>
      <c r="R3555" s="78"/>
      <c r="S3555" s="78"/>
      <c r="T3555" s="78"/>
      <c r="U3555" s="78"/>
      <c r="V3555" s="78"/>
      <c r="W3555" s="78"/>
      <c r="X3555" s="78"/>
      <c r="Y3555" s="78"/>
      <c r="Z3555" s="78"/>
      <c r="AA3555" s="78"/>
    </row>
    <row r="3556" spans="9:37" x14ac:dyDescent="0.25">
      <c r="I3556" s="78"/>
      <c r="J3556" s="78"/>
      <c r="K3556" s="78"/>
      <c r="L3556" s="78"/>
      <c r="M3556" s="78"/>
      <c r="N3556" s="175" t="s">
        <v>109</v>
      </c>
      <c r="O3556" s="176"/>
      <c r="P3556" s="176"/>
      <c r="Q3556" s="176"/>
      <c r="R3556" s="176"/>
      <c r="S3556" s="177"/>
      <c r="T3556" s="78"/>
      <c r="U3556" s="78"/>
      <c r="V3556" s="78"/>
      <c r="W3556" s="78"/>
      <c r="X3556" s="78"/>
      <c r="Y3556" s="78"/>
      <c r="Z3556" s="78"/>
      <c r="AA3556" s="78"/>
    </row>
    <row r="3557" spans="9:37" x14ac:dyDescent="0.25">
      <c r="I3557" s="78"/>
      <c r="J3557" s="78"/>
      <c r="K3557" s="78"/>
      <c r="L3557" s="78"/>
      <c r="M3557" s="78"/>
      <c r="N3557" s="178"/>
      <c r="O3557" s="179"/>
      <c r="P3557" s="179"/>
      <c r="Q3557" s="179"/>
      <c r="R3557" s="179"/>
      <c r="S3557" s="180"/>
      <c r="T3557" s="78"/>
      <c r="U3557" s="78"/>
      <c r="V3557" s="78"/>
      <c r="W3557" s="78"/>
      <c r="X3557" s="78"/>
      <c r="Y3557" s="78"/>
      <c r="Z3557" s="78"/>
      <c r="AA3557" s="78"/>
    </row>
    <row r="3561" spans="9:37" x14ac:dyDescent="0.25">
      <c r="I3561" s="118" t="s">
        <v>252</v>
      </c>
      <c r="J3561" s="90"/>
      <c r="K3561" s="90"/>
      <c r="L3561" s="90"/>
      <c r="M3561" s="90"/>
      <c r="N3561" s="90"/>
      <c r="O3561" s="90"/>
      <c r="P3561" s="90"/>
      <c r="Q3561" s="90"/>
      <c r="R3561" s="90"/>
      <c r="S3561" s="90"/>
      <c r="T3561" s="90"/>
      <c r="U3561" s="90"/>
      <c r="V3561" s="90"/>
      <c r="W3561" s="90"/>
      <c r="X3561" s="90"/>
      <c r="Y3561" s="90"/>
      <c r="Z3561" s="90"/>
      <c r="AA3561" s="90"/>
      <c r="AB3561" s="90"/>
      <c r="AC3561" s="90"/>
      <c r="AD3561" s="90"/>
      <c r="AE3561" s="90"/>
      <c r="AF3561" s="90"/>
      <c r="AG3561" s="90"/>
      <c r="AH3561" s="90"/>
      <c r="AI3561" s="90"/>
      <c r="AJ3561" s="90"/>
      <c r="AK3561" s="90"/>
    </row>
    <row r="3562" spans="9:37" x14ac:dyDescent="0.25">
      <c r="I3562" s="118" t="s">
        <v>347</v>
      </c>
      <c r="J3562" s="90"/>
      <c r="K3562" s="90"/>
      <c r="L3562" s="90"/>
      <c r="M3562" s="90"/>
      <c r="N3562" s="90"/>
      <c r="O3562" s="90"/>
      <c r="P3562" s="90"/>
      <c r="Q3562" s="90"/>
      <c r="R3562" s="90"/>
      <c r="S3562" s="90"/>
      <c r="T3562" s="90"/>
      <c r="U3562" s="90"/>
      <c r="V3562" s="90"/>
      <c r="W3562" s="90"/>
      <c r="X3562" s="90"/>
      <c r="Y3562" s="90"/>
      <c r="Z3562" s="90"/>
      <c r="AA3562" s="90"/>
      <c r="AB3562" s="90"/>
      <c r="AC3562" s="90"/>
      <c r="AD3562" s="90"/>
      <c r="AE3562" s="90"/>
      <c r="AF3562" s="90"/>
      <c r="AG3562" s="90"/>
      <c r="AH3562" s="90"/>
      <c r="AI3562" s="90"/>
      <c r="AJ3562" s="90"/>
      <c r="AK3562" s="90"/>
    </row>
    <row r="3563" spans="9:37" x14ac:dyDescent="0.25">
      <c r="I3563" s="90"/>
      <c r="J3563" s="181" t="s">
        <v>92</v>
      </c>
      <c r="K3563" s="182"/>
      <c r="L3563" s="183"/>
      <c r="M3563" s="90"/>
      <c r="N3563" s="91"/>
      <c r="O3563" s="163" t="s">
        <v>97</v>
      </c>
      <c r="P3563" s="164"/>
      <c r="Q3563" s="165"/>
      <c r="R3563" s="90"/>
      <c r="S3563" s="90"/>
      <c r="T3563" s="163" t="s">
        <v>47</v>
      </c>
      <c r="U3563" s="164"/>
      <c r="V3563" s="165"/>
      <c r="W3563" s="90"/>
      <c r="X3563" s="91"/>
      <c r="Y3563" s="163" t="s">
        <v>98</v>
      </c>
      <c r="Z3563" s="164"/>
      <c r="AA3563" s="165"/>
      <c r="AB3563" s="90"/>
      <c r="AC3563" s="91"/>
      <c r="AD3563" s="163" t="s">
        <v>98</v>
      </c>
      <c r="AE3563" s="164"/>
      <c r="AF3563" s="165"/>
      <c r="AG3563" s="90"/>
      <c r="AH3563" s="135"/>
      <c r="AI3563" s="163" t="s">
        <v>98</v>
      </c>
      <c r="AJ3563" s="164"/>
      <c r="AK3563" s="165"/>
    </row>
    <row r="3564" spans="9:37" x14ac:dyDescent="0.25">
      <c r="I3564" s="90"/>
      <c r="J3564" s="135" t="s">
        <v>257</v>
      </c>
      <c r="K3564" s="135" t="s">
        <v>258</v>
      </c>
      <c r="L3564" s="135" t="s">
        <v>259</v>
      </c>
      <c r="M3564" s="90"/>
      <c r="N3564" s="91"/>
      <c r="O3564" s="133" t="s">
        <v>38</v>
      </c>
      <c r="P3564" s="133" t="s">
        <v>39</v>
      </c>
      <c r="Q3564" s="133" t="s">
        <v>41</v>
      </c>
      <c r="R3564" s="90"/>
      <c r="S3564" s="90"/>
      <c r="T3564" s="106" t="s">
        <v>48</v>
      </c>
      <c r="U3564" s="106" t="s">
        <v>49</v>
      </c>
      <c r="V3564" s="106" t="s">
        <v>50</v>
      </c>
      <c r="W3564" s="90"/>
      <c r="X3564" s="133" t="s">
        <v>38</v>
      </c>
      <c r="Y3564" s="133" t="s">
        <v>99</v>
      </c>
      <c r="Z3564" s="133" t="s">
        <v>102</v>
      </c>
      <c r="AA3564" s="133" t="s">
        <v>103</v>
      </c>
      <c r="AB3564" s="90"/>
      <c r="AC3564" s="106" t="s">
        <v>39</v>
      </c>
      <c r="AD3564" s="106" t="s">
        <v>104</v>
      </c>
      <c r="AE3564" s="106" t="s">
        <v>100</v>
      </c>
      <c r="AF3564" s="106" t="s">
        <v>105</v>
      </c>
      <c r="AG3564" s="90"/>
      <c r="AH3564" s="106" t="s">
        <v>41</v>
      </c>
      <c r="AI3564" s="106" t="s">
        <v>106</v>
      </c>
      <c r="AJ3564" s="106" t="s">
        <v>107</v>
      </c>
      <c r="AK3564" s="106" t="s">
        <v>101</v>
      </c>
    </row>
    <row r="3565" spans="9:37" x14ac:dyDescent="0.25">
      <c r="I3565" s="90"/>
      <c r="J3565" s="94">
        <f>(Y3545)</f>
        <v>9.6265946885367007E-2</v>
      </c>
      <c r="K3565" s="94">
        <f t="shared" ref="K3565:K3574" si="3110">(Z3545)</f>
        <v>0.84249781874256724</v>
      </c>
      <c r="L3565" s="94">
        <f>(AA3545)</f>
        <v>6.1236234372065677E-2</v>
      </c>
      <c r="M3565" s="98"/>
      <c r="N3565" s="91"/>
      <c r="O3565" s="95">
        <f>(J3565^2)</f>
        <v>9.2671325297363025E-3</v>
      </c>
      <c r="P3565" s="95">
        <f t="shared" ref="P3565:P3574" si="3111">(K3565^2)</f>
        <v>0.70980257458598373</v>
      </c>
      <c r="Q3565" s="95">
        <f t="shared" ref="Q3565:Q3574" si="3112">(L3565^2)</f>
        <v>3.7498764000705579E-3</v>
      </c>
      <c r="R3565" s="90"/>
      <c r="S3565" s="90"/>
      <c r="T3565" s="93">
        <f>(J3545)</f>
        <v>8000</v>
      </c>
      <c r="U3565" s="93">
        <f t="shared" ref="U3565:U3574" si="3113">(K3545)</f>
        <v>5000</v>
      </c>
      <c r="V3565" s="93">
        <f t="shared" ref="V3565:V3574" si="3114">(L3545)</f>
        <v>1</v>
      </c>
      <c r="W3565" s="90"/>
      <c r="X3565" s="95">
        <f>(O3565)</f>
        <v>9.2671325297363025E-3</v>
      </c>
      <c r="Y3565" s="96">
        <f>(X3565*T3565)</f>
        <v>74.137060237890424</v>
      </c>
      <c r="Z3565" s="96">
        <f>(X3565*U3565)</f>
        <v>46.335662648681513</v>
      </c>
      <c r="AA3565" s="96">
        <f>(X3565*V3565)</f>
        <v>9.2671325297363025E-3</v>
      </c>
      <c r="AB3565" s="90"/>
      <c r="AC3565" s="94">
        <f>(P3565)</f>
        <v>0.70980257458598373</v>
      </c>
      <c r="AD3565" s="97">
        <f>(AC3565*T3565)</f>
        <v>5678.4205966878699</v>
      </c>
      <c r="AE3565" s="97">
        <f>(AC3565*U3565)</f>
        <v>3549.0128729299186</v>
      </c>
      <c r="AF3565" s="97">
        <f>(AC3565*V3565)</f>
        <v>0.70980257458598373</v>
      </c>
      <c r="AG3565" s="90"/>
      <c r="AH3565" s="95">
        <f>(Q3565)</f>
        <v>3.7498764000705579E-3</v>
      </c>
      <c r="AI3565" s="95">
        <f>(AH3565*T3565)</f>
        <v>29.999011200564464</v>
      </c>
      <c r="AJ3565" s="95">
        <f>(AH3565*U3565)</f>
        <v>18.749382000352789</v>
      </c>
      <c r="AK3565" s="95">
        <f>(V3565*AH3565)</f>
        <v>3.7498764000705579E-3</v>
      </c>
    </row>
    <row r="3566" spans="9:37" x14ac:dyDescent="0.25">
      <c r="I3566" s="90"/>
      <c r="J3566" s="94">
        <f t="shared" ref="J3566:J3574" si="3115">(Y3546)</f>
        <v>0.44962619622320421</v>
      </c>
      <c r="K3566" s="94">
        <f t="shared" si="3110"/>
        <v>0.30356861221888065</v>
      </c>
      <c r="L3566" s="94">
        <f t="shared" ref="L3566:L3574" si="3116">(AA3546)</f>
        <v>0.24680519155791514</v>
      </c>
      <c r="M3566" s="98"/>
      <c r="N3566" s="91"/>
      <c r="O3566" s="95">
        <f t="shared" ref="O3566:O3574" si="3117">(J3566^2)</f>
        <v>0.20216371633014735</v>
      </c>
      <c r="P3566" s="95">
        <f t="shared" si="3111"/>
        <v>9.2153902324497133E-2</v>
      </c>
      <c r="Q3566" s="95">
        <f t="shared" si="3112"/>
        <v>6.0912802579939189E-2</v>
      </c>
      <c r="R3566" s="90"/>
      <c r="S3566" s="90"/>
      <c r="T3566" s="93">
        <f t="shared" ref="T3566:T3574" si="3118">(J3546)</f>
        <v>4000</v>
      </c>
      <c r="U3566" s="93">
        <f t="shared" si="3113"/>
        <v>3000</v>
      </c>
      <c r="V3566" s="93">
        <f t="shared" si="3114"/>
        <v>1</v>
      </c>
      <c r="W3566" s="90"/>
      <c r="X3566" s="95">
        <f t="shared" ref="X3566:X3574" si="3119">(O3566)</f>
        <v>0.20216371633014735</v>
      </c>
      <c r="Y3566" s="96">
        <f t="shared" ref="Y3566:Y3574" si="3120">(X3566*T3566)</f>
        <v>808.65486532058935</v>
      </c>
      <c r="Z3566" s="96">
        <f t="shared" ref="Z3566:Z3574" si="3121">(X3566*U3566)</f>
        <v>606.49114899044207</v>
      </c>
      <c r="AA3566" s="96">
        <f t="shared" ref="AA3566:AA3574" si="3122">(X3566*V3566)</f>
        <v>0.20216371633014735</v>
      </c>
      <c r="AB3566" s="90"/>
      <c r="AC3566" s="94">
        <f t="shared" ref="AC3566:AC3574" si="3123">(P3566)</f>
        <v>9.2153902324497133E-2</v>
      </c>
      <c r="AD3566" s="97">
        <f t="shared" ref="AD3566:AD3574" si="3124">(AC3566*T3566)</f>
        <v>368.61560929798856</v>
      </c>
      <c r="AE3566" s="97">
        <f t="shared" ref="AE3566:AE3574" si="3125">(AC3566*U3566)</f>
        <v>276.4617069734914</v>
      </c>
      <c r="AF3566" s="97">
        <f t="shared" ref="AF3566:AF3574" si="3126">(AC3566*V3566)</f>
        <v>9.2153902324497133E-2</v>
      </c>
      <c r="AG3566" s="90"/>
      <c r="AH3566" s="95">
        <f t="shared" ref="AH3566:AH3574" si="3127">(Q3566)</f>
        <v>6.0912802579939189E-2</v>
      </c>
      <c r="AI3566" s="95">
        <f t="shared" ref="AI3566:AI3574" si="3128">(AH3566*T3566)</f>
        <v>243.65121031975676</v>
      </c>
      <c r="AJ3566" s="95">
        <f t="shared" ref="AJ3566:AJ3573" si="3129">(AH3566*U3566)</f>
        <v>182.73840773981757</v>
      </c>
      <c r="AK3566" s="95">
        <f t="shared" ref="AK3566:AK3574" si="3130">(V3566*AH3566)</f>
        <v>6.0912802579939189E-2</v>
      </c>
    </row>
    <row r="3567" spans="9:37" x14ac:dyDescent="0.25">
      <c r="I3567" s="90"/>
      <c r="J3567" s="94">
        <f t="shared" si="3115"/>
        <v>0.47186953741302179</v>
      </c>
      <c r="K3567" s="94">
        <f t="shared" si="3110"/>
        <v>0.40163675236997892</v>
      </c>
      <c r="L3567" s="94">
        <f t="shared" si="3116"/>
        <v>0.12649371021699923</v>
      </c>
      <c r="M3567" s="98"/>
      <c r="N3567" s="91"/>
      <c r="O3567" s="95">
        <f t="shared" si="3117"/>
        <v>0.22266086033837917</v>
      </c>
      <c r="P3567" s="95">
        <f t="shared" si="3111"/>
        <v>0.16131208085430376</v>
      </c>
      <c r="Q3567" s="95">
        <f t="shared" si="3112"/>
        <v>1.6000658724462175E-2</v>
      </c>
      <c r="R3567" s="90"/>
      <c r="S3567" s="90"/>
      <c r="T3567" s="93">
        <f t="shared" si="3118"/>
        <v>5000</v>
      </c>
      <c r="U3567" s="93">
        <f t="shared" si="3113"/>
        <v>2000</v>
      </c>
      <c r="V3567" s="93">
        <f t="shared" si="3114"/>
        <v>1</v>
      </c>
      <c r="W3567" s="90"/>
      <c r="X3567" s="95">
        <f t="shared" si="3119"/>
        <v>0.22266086033837917</v>
      </c>
      <c r="Y3567" s="96">
        <f t="shared" si="3120"/>
        <v>1113.3043016918959</v>
      </c>
      <c r="Z3567" s="96">
        <f t="shared" si="3121"/>
        <v>445.32172067675833</v>
      </c>
      <c r="AA3567" s="96">
        <f t="shared" si="3122"/>
        <v>0.22266086033837917</v>
      </c>
      <c r="AB3567" s="90"/>
      <c r="AC3567" s="94">
        <f t="shared" si="3123"/>
        <v>0.16131208085430376</v>
      </c>
      <c r="AD3567" s="97">
        <f t="shared" si="3124"/>
        <v>806.56040427151879</v>
      </c>
      <c r="AE3567" s="97">
        <f t="shared" si="3125"/>
        <v>322.62416170860752</v>
      </c>
      <c r="AF3567" s="97">
        <f t="shared" si="3126"/>
        <v>0.16131208085430376</v>
      </c>
      <c r="AG3567" s="90"/>
      <c r="AH3567" s="95">
        <f t="shared" si="3127"/>
        <v>1.6000658724462175E-2</v>
      </c>
      <c r="AI3567" s="95">
        <f t="shared" si="3128"/>
        <v>80.003293622310878</v>
      </c>
      <c r="AJ3567" s="95">
        <f t="shared" si="3129"/>
        <v>32.001317448924354</v>
      </c>
      <c r="AK3567" s="95">
        <f t="shared" si="3130"/>
        <v>1.6000658724462175E-2</v>
      </c>
    </row>
    <row r="3568" spans="9:37" x14ac:dyDescent="0.25">
      <c r="I3568" s="90"/>
      <c r="J3568" s="94">
        <f t="shared" si="3115"/>
        <v>0.6078949005775901</v>
      </c>
      <c r="K3568" s="94">
        <f t="shared" si="3110"/>
        <v>4.764784267162589E-2</v>
      </c>
      <c r="L3568" s="94">
        <f t="shared" si="3116"/>
        <v>0.34445725675078415</v>
      </c>
      <c r="M3568" s="98"/>
      <c r="N3568" s="91"/>
      <c r="O3568" s="95">
        <f t="shared" si="3117"/>
        <v>0.36953621014823818</v>
      </c>
      <c r="P3568" s="95">
        <f t="shared" si="3111"/>
        <v>2.2703169112600128E-3</v>
      </c>
      <c r="Q3568" s="95">
        <f t="shared" si="3112"/>
        <v>0.11865080172827563</v>
      </c>
      <c r="R3568" s="90"/>
      <c r="S3568" s="90"/>
      <c r="T3568" s="93">
        <f t="shared" si="3118"/>
        <v>2000</v>
      </c>
      <c r="U3568" s="93">
        <f t="shared" si="3113"/>
        <v>1000</v>
      </c>
      <c r="V3568" s="93">
        <f t="shared" si="3114"/>
        <v>1</v>
      </c>
      <c r="W3568" s="90"/>
      <c r="X3568" s="95">
        <f t="shared" si="3119"/>
        <v>0.36953621014823818</v>
      </c>
      <c r="Y3568" s="96">
        <f t="shared" si="3120"/>
        <v>739.07242029647637</v>
      </c>
      <c r="Z3568" s="96">
        <f t="shared" si="3121"/>
        <v>369.53621014823818</v>
      </c>
      <c r="AA3568" s="96">
        <f t="shared" si="3122"/>
        <v>0.36953621014823818</v>
      </c>
      <c r="AB3568" s="90"/>
      <c r="AC3568" s="94">
        <f t="shared" si="3123"/>
        <v>2.2703169112600128E-3</v>
      </c>
      <c r="AD3568" s="97">
        <f t="shared" si="3124"/>
        <v>4.540633822520026</v>
      </c>
      <c r="AE3568" s="97">
        <f t="shared" si="3125"/>
        <v>2.270316911260013</v>
      </c>
      <c r="AF3568" s="97">
        <f t="shared" si="3126"/>
        <v>2.2703169112600128E-3</v>
      </c>
      <c r="AG3568" s="90"/>
      <c r="AH3568" s="95">
        <f t="shared" si="3127"/>
        <v>0.11865080172827563</v>
      </c>
      <c r="AI3568" s="95">
        <f t="shared" si="3128"/>
        <v>237.30160345655128</v>
      </c>
      <c r="AJ3568" s="95">
        <f t="shared" si="3129"/>
        <v>118.65080172827564</v>
      </c>
      <c r="AK3568" s="95">
        <f t="shared" si="3130"/>
        <v>0.11865080172827563</v>
      </c>
    </row>
    <row r="3569" spans="9:37" x14ac:dyDescent="0.25">
      <c r="I3569" s="90"/>
      <c r="J3569" s="94">
        <f t="shared" si="3115"/>
        <v>2.0238114415346536E-2</v>
      </c>
      <c r="K3569" s="94">
        <f t="shared" si="3110"/>
        <v>4.6422814617415962E-3</v>
      </c>
      <c r="L3569" s="94">
        <f t="shared" si="3116"/>
        <v>0.97511960412291177</v>
      </c>
      <c r="M3569" s="98"/>
      <c r="N3569" s="91"/>
      <c r="O3569" s="95">
        <f t="shared" si="3117"/>
        <v>4.0958127508865726E-4</v>
      </c>
      <c r="P3569" s="95">
        <f t="shared" si="3111"/>
        <v>2.1550777170029691E-5</v>
      </c>
      <c r="Q3569" s="95">
        <f t="shared" si="3112"/>
        <v>0.95085824234482419</v>
      </c>
      <c r="R3569" s="90"/>
      <c r="S3569" s="90"/>
      <c r="T3569" s="93">
        <f t="shared" si="3118"/>
        <v>500</v>
      </c>
      <c r="U3569" s="93">
        <f t="shared" si="3113"/>
        <v>2000</v>
      </c>
      <c r="V3569" s="93">
        <f t="shared" si="3114"/>
        <v>1</v>
      </c>
      <c r="W3569" s="90"/>
      <c r="X3569" s="95">
        <f t="shared" si="3119"/>
        <v>4.0958127508865726E-4</v>
      </c>
      <c r="Y3569" s="96">
        <f t="shared" si="3120"/>
        <v>0.20479063754432864</v>
      </c>
      <c r="Z3569" s="96">
        <f t="shared" si="3121"/>
        <v>0.81916255017731454</v>
      </c>
      <c r="AA3569" s="96">
        <f t="shared" si="3122"/>
        <v>4.0958127508865726E-4</v>
      </c>
      <c r="AB3569" s="90"/>
      <c r="AC3569" s="94">
        <f t="shared" si="3123"/>
        <v>2.1550777170029691E-5</v>
      </c>
      <c r="AD3569" s="97">
        <f t="shared" si="3124"/>
        <v>1.0775388585014846E-2</v>
      </c>
      <c r="AE3569" s="97">
        <f t="shared" si="3125"/>
        <v>4.3101554340059384E-2</v>
      </c>
      <c r="AF3569" s="97">
        <f t="shared" si="3126"/>
        <v>2.1550777170029691E-5</v>
      </c>
      <c r="AG3569" s="90"/>
      <c r="AH3569" s="95">
        <f t="shared" si="3127"/>
        <v>0.95085824234482419</v>
      </c>
      <c r="AI3569" s="95">
        <f t="shared" si="3128"/>
        <v>475.42912117241207</v>
      </c>
      <c r="AJ3569" s="95">
        <f t="shared" si="3129"/>
        <v>1901.7164846896483</v>
      </c>
      <c r="AK3569" s="95">
        <f t="shared" si="3130"/>
        <v>0.95085824234482419</v>
      </c>
    </row>
    <row r="3570" spans="9:37" x14ac:dyDescent="0.25">
      <c r="I3570" s="90"/>
      <c r="J3570" s="94">
        <f t="shared" si="3115"/>
        <v>2.2213827348314542E-2</v>
      </c>
      <c r="K3570" s="94">
        <f t="shared" si="3110"/>
        <v>0.9688878023558638</v>
      </c>
      <c r="L3570" s="94">
        <f t="shared" si="3116"/>
        <v>8.8983702958217378E-3</v>
      </c>
      <c r="M3570" s="98"/>
      <c r="N3570" s="91"/>
      <c r="O3570" s="95">
        <f t="shared" si="3117"/>
        <v>4.9345412546072714E-4</v>
      </c>
      <c r="P3570" s="95">
        <f t="shared" si="3111"/>
        <v>0.93874357355397542</v>
      </c>
      <c r="Q3570" s="95">
        <f t="shared" si="3112"/>
        <v>7.9180993921562645E-5</v>
      </c>
      <c r="R3570" s="90"/>
      <c r="S3570" s="90"/>
      <c r="T3570" s="93">
        <f t="shared" si="3118"/>
        <v>8000</v>
      </c>
      <c r="U3570" s="93">
        <f t="shared" si="3113"/>
        <v>2000</v>
      </c>
      <c r="V3570" s="93">
        <f t="shared" si="3114"/>
        <v>1</v>
      </c>
      <c r="W3570" s="90"/>
      <c r="X3570" s="95">
        <f t="shared" si="3119"/>
        <v>4.9345412546072714E-4</v>
      </c>
      <c r="Y3570" s="96">
        <f t="shared" si="3120"/>
        <v>3.9476330036858172</v>
      </c>
      <c r="Z3570" s="96">
        <f t="shared" si="3121"/>
        <v>0.98690825092145429</v>
      </c>
      <c r="AA3570" s="96">
        <f t="shared" si="3122"/>
        <v>4.9345412546072714E-4</v>
      </c>
      <c r="AB3570" s="90"/>
      <c r="AC3570" s="94">
        <f t="shared" si="3123"/>
        <v>0.93874357355397542</v>
      </c>
      <c r="AD3570" s="97">
        <f t="shared" si="3124"/>
        <v>7509.9485884318037</v>
      </c>
      <c r="AE3570" s="97">
        <f t="shared" si="3125"/>
        <v>1877.4871471079509</v>
      </c>
      <c r="AF3570" s="97">
        <f t="shared" si="3126"/>
        <v>0.93874357355397542</v>
      </c>
      <c r="AG3570" s="90"/>
      <c r="AH3570" s="95">
        <f t="shared" si="3127"/>
        <v>7.9180993921562645E-5</v>
      </c>
      <c r="AI3570" s="95">
        <f t="shared" si="3128"/>
        <v>0.63344795137250121</v>
      </c>
      <c r="AJ3570" s="95">
        <f t="shared" si="3129"/>
        <v>0.1583619878431253</v>
      </c>
      <c r="AK3570" s="95">
        <f t="shared" si="3130"/>
        <v>7.9180993921562645E-5</v>
      </c>
    </row>
    <row r="3571" spans="9:37" x14ac:dyDescent="0.25">
      <c r="I3571" s="90"/>
      <c r="J3571" s="94">
        <f t="shared" si="3115"/>
        <v>0.61240336380625549</v>
      </c>
      <c r="K3571" s="94">
        <f t="shared" si="3110"/>
        <v>0.10990182282807034</v>
      </c>
      <c r="L3571" s="94">
        <f t="shared" si="3116"/>
        <v>0.27769481336567409</v>
      </c>
      <c r="M3571" s="98"/>
      <c r="N3571" s="91"/>
      <c r="O3571" s="95">
        <f t="shared" si="3117"/>
        <v>0.37503788000121691</v>
      </c>
      <c r="P3571" s="95">
        <f t="shared" si="3111"/>
        <v>1.2078410660932563E-2</v>
      </c>
      <c r="Q3571" s="95">
        <f t="shared" si="3112"/>
        <v>7.7114409370196563E-2</v>
      </c>
      <c r="R3571" s="90"/>
      <c r="S3571" s="90"/>
      <c r="T3571" s="93">
        <f t="shared" si="3118"/>
        <v>3000</v>
      </c>
      <c r="U3571" s="93">
        <f t="shared" si="3113"/>
        <v>2000</v>
      </c>
      <c r="V3571" s="93">
        <f t="shared" si="3114"/>
        <v>2</v>
      </c>
      <c r="W3571" s="90"/>
      <c r="X3571" s="95">
        <f t="shared" si="3119"/>
        <v>0.37503788000121691</v>
      </c>
      <c r="Y3571" s="96">
        <f t="shared" si="3120"/>
        <v>1125.1136400036507</v>
      </c>
      <c r="Z3571" s="96">
        <f t="shared" si="3121"/>
        <v>750.07576000243387</v>
      </c>
      <c r="AA3571" s="96">
        <f t="shared" si="3122"/>
        <v>0.75007576000243381</v>
      </c>
      <c r="AB3571" s="90"/>
      <c r="AC3571" s="94">
        <f t="shared" si="3123"/>
        <v>1.2078410660932563E-2</v>
      </c>
      <c r="AD3571" s="97">
        <f t="shared" si="3124"/>
        <v>36.235231982797693</v>
      </c>
      <c r="AE3571" s="97">
        <f t="shared" si="3125"/>
        <v>24.156821321865127</v>
      </c>
      <c r="AF3571" s="97">
        <f t="shared" si="3126"/>
        <v>2.4156821321865127E-2</v>
      </c>
      <c r="AG3571" s="90"/>
      <c r="AH3571" s="95">
        <f t="shared" si="3127"/>
        <v>7.7114409370196563E-2</v>
      </c>
      <c r="AI3571" s="95">
        <f t="shared" si="3128"/>
        <v>231.34322811058968</v>
      </c>
      <c r="AJ3571" s="95">
        <f t="shared" si="3129"/>
        <v>154.22881874039314</v>
      </c>
      <c r="AK3571" s="95">
        <f t="shared" si="3130"/>
        <v>0.15422881874039313</v>
      </c>
    </row>
    <row r="3572" spans="9:37" x14ac:dyDescent="0.25">
      <c r="I3572" s="90"/>
      <c r="J3572" s="94">
        <f t="shared" si="3115"/>
        <v>2.5604543679090049E-2</v>
      </c>
      <c r="K3572" s="94">
        <f t="shared" si="3110"/>
        <v>0.96298991497382569</v>
      </c>
      <c r="L3572" s="94">
        <f t="shared" si="3116"/>
        <v>1.1405541347084379E-2</v>
      </c>
      <c r="M3572" s="98"/>
      <c r="N3572" s="91"/>
      <c r="O3572" s="95">
        <f t="shared" si="3117"/>
        <v>6.5559265701443015E-4</v>
      </c>
      <c r="P3572" s="95">
        <f t="shared" si="3111"/>
        <v>0.927349576341296</v>
      </c>
      <c r="Q3572" s="95">
        <f t="shared" si="3112"/>
        <v>1.3008637342005135E-4</v>
      </c>
      <c r="R3572" s="90"/>
      <c r="S3572" s="90"/>
      <c r="T3572" s="93">
        <f t="shared" si="3118"/>
        <v>7000</v>
      </c>
      <c r="U3572" s="93">
        <f t="shared" si="3113"/>
        <v>3000</v>
      </c>
      <c r="V3572" s="93">
        <f t="shared" si="3114"/>
        <v>1</v>
      </c>
      <c r="W3572" s="90"/>
      <c r="X3572" s="95">
        <f t="shared" si="3119"/>
        <v>6.5559265701443015E-4</v>
      </c>
      <c r="Y3572" s="96">
        <f t="shared" si="3120"/>
        <v>4.5891485991010112</v>
      </c>
      <c r="Z3572" s="96">
        <f t="shared" si="3121"/>
        <v>1.9667779710432904</v>
      </c>
      <c r="AA3572" s="96">
        <f t="shared" si="3122"/>
        <v>6.5559265701443015E-4</v>
      </c>
      <c r="AB3572" s="90"/>
      <c r="AC3572" s="94">
        <f t="shared" si="3123"/>
        <v>0.927349576341296</v>
      </c>
      <c r="AD3572" s="97">
        <f t="shared" si="3124"/>
        <v>6491.4470343890716</v>
      </c>
      <c r="AE3572" s="97">
        <f t="shared" si="3125"/>
        <v>2782.048729023888</v>
      </c>
      <c r="AF3572" s="97">
        <f t="shared" si="3126"/>
        <v>0.927349576341296</v>
      </c>
      <c r="AG3572" s="90"/>
      <c r="AH3572" s="95">
        <f t="shared" si="3127"/>
        <v>1.3008637342005135E-4</v>
      </c>
      <c r="AI3572" s="95">
        <f t="shared" si="3128"/>
        <v>0.91060461394035941</v>
      </c>
      <c r="AJ3572" s="95">
        <f t="shared" si="3129"/>
        <v>0.39025912026015408</v>
      </c>
      <c r="AK3572" s="95">
        <f t="shared" si="3130"/>
        <v>1.3008637342005135E-4</v>
      </c>
    </row>
    <row r="3573" spans="9:37" x14ac:dyDescent="0.25">
      <c r="I3573" s="90"/>
      <c r="J3573" s="94">
        <f t="shared" si="3115"/>
        <v>5.4303076181109057E-2</v>
      </c>
      <c r="K3573" s="94">
        <f t="shared" si="3110"/>
        <v>0.92649694521464132</v>
      </c>
      <c r="L3573" s="94">
        <f t="shared" si="3116"/>
        <v>1.9199978604249705E-2</v>
      </c>
      <c r="M3573" s="98"/>
      <c r="N3573" s="91"/>
      <c r="O3573" s="95">
        <f t="shared" si="3117"/>
        <v>2.948824082731334E-3</v>
      </c>
      <c r="P3573" s="95">
        <f t="shared" si="3111"/>
        <v>0.8583965894920621</v>
      </c>
      <c r="Q3573" s="95">
        <f t="shared" si="3112"/>
        <v>3.6863917840364649E-4</v>
      </c>
      <c r="R3573" s="90"/>
      <c r="S3573" s="90"/>
      <c r="T3573" s="93">
        <f t="shared" si="3118"/>
        <v>7000</v>
      </c>
      <c r="U3573" s="93">
        <f t="shared" si="3113"/>
        <v>2000</v>
      </c>
      <c r="V3573" s="93">
        <f t="shared" si="3114"/>
        <v>1</v>
      </c>
      <c r="W3573" s="90"/>
      <c r="X3573" s="95">
        <f t="shared" si="3119"/>
        <v>2.948824082731334E-3</v>
      </c>
      <c r="Y3573" s="96">
        <f t="shared" si="3120"/>
        <v>20.641768579119336</v>
      </c>
      <c r="Z3573" s="96">
        <f t="shared" si="3121"/>
        <v>5.8976481654626678</v>
      </c>
      <c r="AA3573" s="96">
        <f t="shared" si="3122"/>
        <v>2.948824082731334E-3</v>
      </c>
      <c r="AB3573" s="90"/>
      <c r="AC3573" s="94">
        <f t="shared" si="3123"/>
        <v>0.8583965894920621</v>
      </c>
      <c r="AD3573" s="97">
        <f t="shared" si="3124"/>
        <v>6008.7761264444343</v>
      </c>
      <c r="AE3573" s="97">
        <f t="shared" si="3125"/>
        <v>1716.7931789841241</v>
      </c>
      <c r="AF3573" s="97">
        <f t="shared" si="3126"/>
        <v>0.8583965894920621</v>
      </c>
      <c r="AG3573" s="90"/>
      <c r="AH3573" s="95">
        <f t="shared" si="3127"/>
        <v>3.6863917840364649E-4</v>
      </c>
      <c r="AI3573" s="95">
        <f t="shared" si="3128"/>
        <v>2.5804742488255252</v>
      </c>
      <c r="AJ3573" s="95">
        <f t="shared" si="3129"/>
        <v>0.73727835680729292</v>
      </c>
      <c r="AK3573" s="95">
        <f t="shared" si="3130"/>
        <v>3.6863917840364649E-4</v>
      </c>
    </row>
    <row r="3574" spans="9:37" x14ac:dyDescent="0.25">
      <c r="I3574" s="90"/>
      <c r="J3574" s="94">
        <f t="shared" si="3115"/>
        <v>0.101017098254872</v>
      </c>
      <c r="K3574" s="94">
        <f t="shared" si="3110"/>
        <v>0.85023056253225671</v>
      </c>
      <c r="L3574" s="94">
        <f t="shared" si="3116"/>
        <v>4.8752339212871316E-2</v>
      </c>
      <c r="M3574" s="98"/>
      <c r="N3574" s="91"/>
      <c r="O3574" s="95">
        <f t="shared" si="3117"/>
        <v>1.0204454139834463E-2</v>
      </c>
      <c r="P3574" s="95">
        <f t="shared" si="3111"/>
        <v>0.72289200946391763</v>
      </c>
      <c r="Q3574" s="95">
        <f t="shared" si="3112"/>
        <v>2.3767905787268704E-3</v>
      </c>
      <c r="R3574" s="90"/>
      <c r="S3574" s="90"/>
      <c r="T3574" s="93">
        <f t="shared" si="3118"/>
        <v>10000</v>
      </c>
      <c r="U3574" s="93">
        <f t="shared" si="3113"/>
        <v>2000</v>
      </c>
      <c r="V3574" s="93">
        <f t="shared" si="3114"/>
        <v>1</v>
      </c>
      <c r="W3574" s="90"/>
      <c r="X3574" s="95">
        <f t="shared" si="3119"/>
        <v>1.0204454139834463E-2</v>
      </c>
      <c r="Y3574" s="96">
        <f t="shared" si="3120"/>
        <v>102.04454139834463</v>
      </c>
      <c r="Z3574" s="96">
        <f t="shared" si="3121"/>
        <v>20.408908279668928</v>
      </c>
      <c r="AA3574" s="96">
        <f t="shared" si="3122"/>
        <v>1.0204454139834463E-2</v>
      </c>
      <c r="AB3574" s="90"/>
      <c r="AC3574" s="94">
        <f t="shared" si="3123"/>
        <v>0.72289200946391763</v>
      </c>
      <c r="AD3574" s="97">
        <f t="shared" si="3124"/>
        <v>7228.9200946391766</v>
      </c>
      <c r="AE3574" s="97">
        <f t="shared" si="3125"/>
        <v>1445.7840189278352</v>
      </c>
      <c r="AF3574" s="97">
        <f t="shared" si="3126"/>
        <v>0.72289200946391763</v>
      </c>
      <c r="AG3574" s="90"/>
      <c r="AH3574" s="95">
        <f t="shared" si="3127"/>
        <v>2.3767905787268704E-3</v>
      </c>
      <c r="AI3574" s="95">
        <f t="shared" si="3128"/>
        <v>23.767905787268703</v>
      </c>
      <c r="AJ3574" s="95">
        <f>(AH3574*U3574)</f>
        <v>4.7535811574537412</v>
      </c>
      <c r="AK3574" s="95">
        <f t="shared" si="3130"/>
        <v>2.3767905787268704E-3</v>
      </c>
    </row>
    <row r="3575" spans="9:37" x14ac:dyDescent="0.25">
      <c r="I3575" s="90"/>
      <c r="J3575" s="98"/>
      <c r="K3575" s="90"/>
      <c r="L3575" s="90"/>
      <c r="M3575" s="90"/>
      <c r="N3575" s="112" t="s">
        <v>55</v>
      </c>
      <c r="O3575" s="105">
        <f>SUM(O3565:O3574)</f>
        <v>1.1933777056278476</v>
      </c>
      <c r="P3575" s="105">
        <f t="shared" ref="P3575:Q3575" si="3131">SUM(P3565:P3574)</f>
        <v>4.4250205849653987</v>
      </c>
      <c r="Q3575" s="105">
        <f t="shared" si="3131"/>
        <v>1.2302414882722406</v>
      </c>
      <c r="R3575" s="90"/>
      <c r="S3575" s="90"/>
      <c r="T3575" s="90"/>
      <c r="U3575" s="90"/>
      <c r="V3575" s="90"/>
      <c r="W3575" s="90"/>
      <c r="X3575" s="133" t="s">
        <v>55</v>
      </c>
      <c r="Y3575" s="104">
        <f>SUM(Y3565:Y3574)</f>
        <v>3991.7101697682983</v>
      </c>
      <c r="Z3575" s="104">
        <f t="shared" ref="Z3575" si="3132">SUM(Z3565:Z3574)</f>
        <v>2247.8399076838277</v>
      </c>
      <c r="AA3575" s="104">
        <f>SUM(AA3565:AA3574)</f>
        <v>1.5684155856290645</v>
      </c>
      <c r="AB3575" s="99"/>
      <c r="AC3575" s="133" t="s">
        <v>55</v>
      </c>
      <c r="AD3575" s="104">
        <f>SUM(AD3565:AD3574)</f>
        <v>34133.475095355767</v>
      </c>
      <c r="AE3575" s="104">
        <f t="shared" ref="AE3575:AF3575" si="3133">SUM(AE3565:AE3574)</f>
        <v>11996.682055443282</v>
      </c>
      <c r="AF3575" s="104">
        <f t="shared" si="3133"/>
        <v>4.4370989956263305</v>
      </c>
      <c r="AG3575" s="99"/>
      <c r="AH3575" s="133" t="s">
        <v>55</v>
      </c>
      <c r="AI3575" s="105">
        <f>SUM(AI3565:AI3574)</f>
        <v>1325.6199004835926</v>
      </c>
      <c r="AJ3575" s="105">
        <f t="shared" ref="AJ3575:AK3575" si="3134">SUM(AJ3565:AJ3574)</f>
        <v>2414.1246929697759</v>
      </c>
      <c r="AK3575" s="105">
        <f t="shared" si="3134"/>
        <v>1.3073558976424371</v>
      </c>
    </row>
    <row r="3579" spans="9:37" x14ac:dyDescent="0.25">
      <c r="I3579" s="113" t="s">
        <v>253</v>
      </c>
      <c r="J3579" s="107"/>
      <c r="K3579" s="107"/>
      <c r="L3579" s="107"/>
      <c r="M3579" s="107"/>
      <c r="N3579" s="107"/>
      <c r="O3579" s="107"/>
      <c r="P3579" s="107"/>
      <c r="Q3579" s="107"/>
    </row>
    <row r="3580" spans="9:37" x14ac:dyDescent="0.25">
      <c r="I3580" s="113" t="s">
        <v>347</v>
      </c>
      <c r="J3580" s="107"/>
      <c r="K3580" s="107"/>
      <c r="L3580" s="166" t="s">
        <v>69</v>
      </c>
      <c r="M3580" s="166"/>
      <c r="N3580" s="166"/>
      <c r="O3580" s="107"/>
      <c r="P3580" s="107"/>
      <c r="Q3580" s="107"/>
    </row>
    <row r="3581" spans="9:37" x14ac:dyDescent="0.25">
      <c r="I3581" s="107"/>
      <c r="J3581" s="107"/>
      <c r="K3581" s="107"/>
      <c r="L3581" s="107"/>
      <c r="M3581" s="107"/>
      <c r="N3581" s="107"/>
      <c r="O3581" s="107"/>
      <c r="P3581" s="107"/>
      <c r="Q3581" s="107"/>
    </row>
    <row r="3582" spans="9:37" x14ac:dyDescent="0.25">
      <c r="I3582" s="108"/>
      <c r="J3582" s="167" t="s">
        <v>68</v>
      </c>
      <c r="K3582" s="168"/>
      <c r="L3582" s="169"/>
      <c r="M3582" s="107"/>
      <c r="N3582" s="108"/>
      <c r="O3582" s="167" t="s">
        <v>72</v>
      </c>
      <c r="P3582" s="168"/>
      <c r="Q3582" s="169"/>
    </row>
    <row r="3583" spans="9:37" x14ac:dyDescent="0.25">
      <c r="I3583" s="108"/>
      <c r="J3583" s="108" t="s">
        <v>38</v>
      </c>
      <c r="K3583" s="108" t="s">
        <v>39</v>
      </c>
      <c r="L3583" s="108" t="s">
        <v>41</v>
      </c>
      <c r="M3583" s="107"/>
      <c r="N3583" s="170" t="s">
        <v>64</v>
      </c>
      <c r="O3583" s="170" t="s">
        <v>38</v>
      </c>
      <c r="P3583" s="170" t="s">
        <v>39</v>
      </c>
      <c r="Q3583" s="170" t="s">
        <v>41</v>
      </c>
    </row>
    <row r="3584" spans="9:37" x14ac:dyDescent="0.25">
      <c r="I3584" s="108" t="s">
        <v>64</v>
      </c>
      <c r="J3584" s="109">
        <f>(O3575)</f>
        <v>1.1933777056278476</v>
      </c>
      <c r="K3584" s="109">
        <f t="shared" ref="K3584" si="3135">(P3575)</f>
        <v>4.4250205849653987</v>
      </c>
      <c r="L3584" s="109">
        <f t="shared" ref="L3584" si="3136">(Q3575)</f>
        <v>1.2302414882722406</v>
      </c>
      <c r="M3584" s="107"/>
      <c r="N3584" s="171"/>
      <c r="O3584" s="171"/>
      <c r="P3584" s="171"/>
      <c r="Q3584" s="171"/>
    </row>
    <row r="3585" spans="9:32" x14ac:dyDescent="0.25">
      <c r="I3585" s="108" t="s">
        <v>65</v>
      </c>
      <c r="J3585" s="110">
        <f>(Y3575)</f>
        <v>3991.7101697682983</v>
      </c>
      <c r="K3585" s="110">
        <f>(AD3575)</f>
        <v>34133.475095355767</v>
      </c>
      <c r="L3585" s="110">
        <f>(AA3575)</f>
        <v>1.5684155856290645</v>
      </c>
      <c r="M3585" s="107"/>
      <c r="N3585" s="109">
        <f>(J3584)</f>
        <v>1.1933777056278476</v>
      </c>
      <c r="O3585" s="67">
        <f>(J3585/N3585)</f>
        <v>3344.8841476959055</v>
      </c>
      <c r="P3585" s="67">
        <f t="shared" ref="P3585" si="3137">(K3585/O3585)</f>
        <v>10.204680816484576</v>
      </c>
      <c r="Q3585" s="67">
        <f t="shared" ref="Q3585" si="3138">(L3585/P3585)</f>
        <v>0.1536957023776242</v>
      </c>
    </row>
    <row r="3586" spans="9:32" x14ac:dyDescent="0.25">
      <c r="I3586" s="108" t="s">
        <v>66</v>
      </c>
      <c r="J3586" s="110">
        <f>(Z3575)</f>
        <v>2247.8399076838277</v>
      </c>
      <c r="K3586" s="110">
        <f>(AE3575)</f>
        <v>11996.682055443282</v>
      </c>
      <c r="L3586" s="109">
        <f>(AJ3575)</f>
        <v>2414.1246929697759</v>
      </c>
      <c r="M3586" s="107"/>
      <c r="N3586" s="109">
        <f>(K3584)</f>
        <v>4.4250205849653987</v>
      </c>
      <c r="O3586" s="67">
        <f>(K3585/N3586)</f>
        <v>7713.743798464764</v>
      </c>
      <c r="P3586" s="68">
        <f>(K3586/N3586)</f>
        <v>2711.1019768368128</v>
      </c>
      <c r="Q3586" s="68">
        <f>(K3587/N3586)</f>
        <v>1.0027295716322699</v>
      </c>
    </row>
    <row r="3587" spans="9:32" x14ac:dyDescent="0.25">
      <c r="I3587" s="108" t="s">
        <v>67</v>
      </c>
      <c r="J3587" s="110">
        <f>(AA3575)</f>
        <v>1.5684155856290645</v>
      </c>
      <c r="K3587" s="110">
        <f>(AF3575)</f>
        <v>4.4370989956263305</v>
      </c>
      <c r="L3587" s="109">
        <f>(AK3575)</f>
        <v>1.3073558976424371</v>
      </c>
      <c r="M3587" s="107"/>
      <c r="N3587" s="109">
        <f>(L3584)</f>
        <v>1.2302414882722406</v>
      </c>
      <c r="O3587" s="67">
        <f>(L3585/N3587)</f>
        <v>1.274884321964916</v>
      </c>
      <c r="P3587" s="68">
        <f>(L3586/N3587)</f>
        <v>1962.3177367885623</v>
      </c>
      <c r="Q3587" s="68">
        <f>(L3587/N3587)</f>
        <v>1.0626823352206212</v>
      </c>
    </row>
    <row r="3588" spans="9:32" x14ac:dyDescent="0.25">
      <c r="I3588" s="111"/>
      <c r="J3588" s="111"/>
      <c r="K3588" s="111"/>
      <c r="L3588" s="111"/>
      <c r="M3588" s="107"/>
      <c r="N3588" s="107"/>
      <c r="O3588" s="107"/>
      <c r="P3588" s="107"/>
      <c r="Q3588" s="107"/>
    </row>
    <row r="3592" spans="9:32" x14ac:dyDescent="0.25">
      <c r="I3592" s="114" t="s">
        <v>254</v>
      </c>
    </row>
    <row r="3593" spans="9:32" x14ac:dyDescent="0.25">
      <c r="I3593" s="114" t="s">
        <v>347</v>
      </c>
      <c r="J3593" s="152" t="s">
        <v>47</v>
      </c>
      <c r="K3593" s="153"/>
      <c r="L3593" s="154"/>
      <c r="M3593" s="43"/>
      <c r="N3593" s="43"/>
      <c r="O3593" s="152" t="s">
        <v>72</v>
      </c>
      <c r="P3593" s="153"/>
      <c r="Q3593" s="154"/>
      <c r="R3593" s="43"/>
      <c r="S3593" s="43"/>
      <c r="T3593" s="152" t="s">
        <v>73</v>
      </c>
      <c r="U3593" s="153"/>
      <c r="V3593" s="154"/>
      <c r="W3593" s="43"/>
      <c r="X3593" s="43"/>
      <c r="Y3593" s="152" t="s">
        <v>74</v>
      </c>
      <c r="Z3593" s="153"/>
      <c r="AA3593" s="154"/>
      <c r="AB3593" s="55"/>
      <c r="AC3593" s="43"/>
      <c r="AD3593" s="152" t="s">
        <v>80</v>
      </c>
      <c r="AE3593" s="154"/>
      <c r="AF3593" s="59"/>
    </row>
    <row r="3594" spans="9:32" ht="15.75" thickBot="1" x14ac:dyDescent="0.3">
      <c r="I3594" s="43"/>
      <c r="J3594" s="44" t="s">
        <v>48</v>
      </c>
      <c r="K3594" s="44" t="s">
        <v>49</v>
      </c>
      <c r="L3594" s="44" t="s">
        <v>50</v>
      </c>
      <c r="M3594" s="43"/>
      <c r="N3594" s="43"/>
      <c r="O3594" s="43"/>
      <c r="P3594" s="43"/>
      <c r="Q3594" s="43"/>
      <c r="R3594" s="43"/>
      <c r="S3594" s="43"/>
      <c r="T3594" s="44" t="s">
        <v>38</v>
      </c>
      <c r="U3594" s="44" t="s">
        <v>39</v>
      </c>
      <c r="V3594" s="44" t="s">
        <v>41</v>
      </c>
      <c r="W3594" s="43"/>
      <c r="X3594" s="43"/>
      <c r="Y3594" s="134" t="s">
        <v>75</v>
      </c>
      <c r="Z3594" s="134" t="s">
        <v>76</v>
      </c>
      <c r="AA3594" s="134" t="s">
        <v>77</v>
      </c>
      <c r="AB3594" s="61" t="s">
        <v>55</v>
      </c>
      <c r="AC3594" s="43"/>
      <c r="AD3594" s="134" t="s">
        <v>345</v>
      </c>
      <c r="AE3594" s="148">
        <f>(AE3523)</f>
        <v>94283982.599811986</v>
      </c>
      <c r="AF3594" s="42"/>
    </row>
    <row r="3595" spans="9:32" ht="16.5" thickTop="1" thickBot="1" x14ac:dyDescent="0.3">
      <c r="I3595" s="43"/>
      <c r="J3595" s="100">
        <f>(J3473)</f>
        <v>8000</v>
      </c>
      <c r="K3595" s="100">
        <f t="shared" ref="K3595:L3595" si="3139">(K3473)</f>
        <v>5000</v>
      </c>
      <c r="L3595" s="100">
        <f t="shared" si="3139"/>
        <v>1</v>
      </c>
      <c r="M3595" s="43"/>
      <c r="N3595" s="134" t="s">
        <v>75</v>
      </c>
      <c r="O3595" s="101">
        <f>(O3585)</f>
        <v>3344.8841476959055</v>
      </c>
      <c r="P3595" s="101">
        <f t="shared" ref="P3595:Q3595" si="3140">(P3585)</f>
        <v>10.204680816484576</v>
      </c>
      <c r="Q3595" s="101">
        <f t="shared" si="3140"/>
        <v>0.1536957023776242</v>
      </c>
      <c r="R3595" s="43"/>
      <c r="S3595" s="43"/>
      <c r="T3595" s="62">
        <f>(O3565)</f>
        <v>9.2671325297363025E-3</v>
      </c>
      <c r="U3595" s="62">
        <f t="shared" ref="U3595:U3604" si="3141">(P3565)</f>
        <v>0.70980257458598373</v>
      </c>
      <c r="V3595" s="62">
        <f t="shared" ref="V3595:V3604" si="3142">(Q3565)</f>
        <v>3.7498764000705579E-3</v>
      </c>
      <c r="W3595" s="43"/>
      <c r="X3595" s="43"/>
      <c r="Y3595" s="74">
        <f>((J3595 - O3595)^2 + (K3595 - P3595)^2 + (L3595 - Q3595)^2) * T3595</f>
        <v>431553.3256021291</v>
      </c>
      <c r="Z3595" s="74">
        <f>((J3595 -O3596)^2 + (K3595 - P3596)^2 + (L3595 - Q3596)^2) * U3595</f>
        <v>3776857.2090983158</v>
      </c>
      <c r="AA3595" s="75">
        <f>((J3595 -O3597)^2 + (K3595 - P3597)^2 + (L3595 - Q3597)^2) * V3595</f>
        <v>274517.64040176646</v>
      </c>
      <c r="AB3595" s="76">
        <f>SUM(Y3595:AA3595)</f>
        <v>4482928.1751022115</v>
      </c>
      <c r="AC3595" s="43"/>
      <c r="AD3595" s="134" t="s">
        <v>348</v>
      </c>
      <c r="AE3595" s="147">
        <f>(AB3605)</f>
        <v>94283982.60015437</v>
      </c>
      <c r="AF3595" s="42"/>
    </row>
    <row r="3596" spans="9:32" ht="16.5" thickTop="1" thickBot="1" x14ac:dyDescent="0.3">
      <c r="I3596" s="43"/>
      <c r="J3596" s="100">
        <f t="shared" ref="J3596:L3596" si="3143">(J3474)</f>
        <v>4000</v>
      </c>
      <c r="K3596" s="100">
        <f t="shared" si="3143"/>
        <v>3000</v>
      </c>
      <c r="L3596" s="100">
        <f t="shared" si="3143"/>
        <v>1</v>
      </c>
      <c r="M3596" s="43"/>
      <c r="N3596" s="134" t="s">
        <v>76</v>
      </c>
      <c r="O3596" s="101">
        <f t="shared" ref="O3596:P3596" si="3144">(O3586)</f>
        <v>7713.743798464764</v>
      </c>
      <c r="P3596" s="101">
        <f t="shared" si="3144"/>
        <v>2711.1019768368128</v>
      </c>
      <c r="Q3596" s="101">
        <f>(Q3586)</f>
        <v>1.0027295716322699</v>
      </c>
      <c r="R3596" s="43"/>
      <c r="S3596" s="43"/>
      <c r="T3596" s="62">
        <f t="shared" ref="T3596:T3604" si="3145">(O3566)</f>
        <v>0.20216371633014735</v>
      </c>
      <c r="U3596" s="62">
        <f t="shared" si="3141"/>
        <v>9.2153902324497133E-2</v>
      </c>
      <c r="V3596" s="62">
        <f t="shared" si="3142"/>
        <v>6.0912802579939189E-2</v>
      </c>
      <c r="W3596" s="43"/>
      <c r="X3596" s="43"/>
      <c r="Y3596" s="74">
        <f>((J3596-O3595)^2 + (K3596-P3595)^2 + (L3596-Q3595)^2) * T3596</f>
        <v>1893880.5197974173</v>
      </c>
      <c r="Z3596" s="74">
        <f>((J3596 -O3596)^2 + (K3596 - P3596)^2 + (L3596 - Q3596)^2) * U3596</f>
        <v>1278668.1156938644</v>
      </c>
      <c r="AA3596" s="75">
        <f>((J3596 -O3597)^2 + (K3596 - P3597)^2 + (L3596 - Q3597)^2) * V3596</f>
        <v>1039573.6467194732</v>
      </c>
      <c r="AB3596" s="76">
        <f t="shared" ref="AB3596:AB3604" si="3146">SUM(Y3596:AA3596)</f>
        <v>4212122.2822107552</v>
      </c>
      <c r="AC3596" s="43"/>
      <c r="AD3596" s="134" t="s">
        <v>349</v>
      </c>
      <c r="AE3596" s="124">
        <f>(AE3594-AE3595)</f>
        <v>-3.423839807510376E-4</v>
      </c>
      <c r="AF3596" s="42"/>
    </row>
    <row r="3597" spans="9:32" ht="16.5" thickTop="1" thickBot="1" x14ac:dyDescent="0.3">
      <c r="I3597" s="43"/>
      <c r="J3597" s="100">
        <f t="shared" ref="J3597:L3597" si="3147">(J3475)</f>
        <v>5000</v>
      </c>
      <c r="K3597" s="100">
        <f t="shared" si="3147"/>
        <v>2000</v>
      </c>
      <c r="L3597" s="100">
        <f t="shared" si="3147"/>
        <v>1</v>
      </c>
      <c r="M3597" s="43"/>
      <c r="N3597" s="134" t="s">
        <v>77</v>
      </c>
      <c r="O3597" s="101">
        <f t="shared" ref="O3597:Q3597" si="3148">(O3587)</f>
        <v>1.274884321964916</v>
      </c>
      <c r="P3597" s="101">
        <f t="shared" si="3148"/>
        <v>1962.3177367885623</v>
      </c>
      <c r="Q3597" s="101">
        <f t="shared" si="3148"/>
        <v>1.0626823352206212</v>
      </c>
      <c r="R3597" s="43"/>
      <c r="S3597" s="43"/>
      <c r="T3597" s="62">
        <f t="shared" si="3145"/>
        <v>0.22266086033837917</v>
      </c>
      <c r="U3597" s="62">
        <f t="shared" si="3141"/>
        <v>0.16131208085430376</v>
      </c>
      <c r="V3597" s="62">
        <f t="shared" si="3142"/>
        <v>1.6000658724462175E-2</v>
      </c>
      <c r="W3597" s="43"/>
      <c r="X3597" s="43"/>
      <c r="Y3597" s="74">
        <f>((J3597 - O3595)^2 + (K3597 - P3595)^2 + (L3597 -Q3595)^2) * T3597</f>
        <v>1491537.1056799679</v>
      </c>
      <c r="Z3597" s="74">
        <f>((J3597 -O3596)^2 + (K3597 - P3596)^2 + (L3597 - Q3596)^2) * U3597</f>
        <v>1269537.5980669172</v>
      </c>
      <c r="AA3597" s="75">
        <f>((J3597 -O3597)^2 + (K3597 - P3597)^2 + (L3597 - Q3597)^2) * V3597</f>
        <v>399835.22447401355</v>
      </c>
      <c r="AB3597" s="76">
        <f t="shared" si="3146"/>
        <v>3160909.9282208988</v>
      </c>
      <c r="AC3597" s="43"/>
      <c r="AD3597" s="43"/>
      <c r="AE3597" s="43"/>
      <c r="AF3597" s="43"/>
    </row>
    <row r="3598" spans="9:32" ht="16.5" thickTop="1" thickBot="1" x14ac:dyDescent="0.3">
      <c r="I3598" s="43"/>
      <c r="J3598" s="100">
        <f t="shared" ref="J3598:L3598" si="3149">(J3476)</f>
        <v>2000</v>
      </c>
      <c r="K3598" s="100">
        <f t="shared" si="3149"/>
        <v>1000</v>
      </c>
      <c r="L3598" s="100">
        <f t="shared" si="3149"/>
        <v>1</v>
      </c>
      <c r="M3598" s="43"/>
      <c r="N3598" s="43"/>
      <c r="O3598" s="55"/>
      <c r="P3598" s="55"/>
      <c r="Q3598" s="55"/>
      <c r="R3598" s="43"/>
      <c r="S3598" s="43"/>
      <c r="T3598" s="62">
        <f t="shared" si="3145"/>
        <v>0.36953621014823818</v>
      </c>
      <c r="U3598" s="62">
        <f t="shared" si="3141"/>
        <v>2.2703169112600128E-3</v>
      </c>
      <c r="V3598" s="62">
        <f t="shared" si="3142"/>
        <v>0.11865080172827563</v>
      </c>
      <c r="W3598" s="43"/>
      <c r="X3598" s="43"/>
      <c r="Y3598" s="74">
        <f>((J3598-O3595)^2 + (K3598-P3595)^2 + (L3598-Q3595)^2) * T3598</f>
        <v>1030418.0427757356</v>
      </c>
      <c r="Z3598" s="74">
        <f>((J3598 -O3596)^2 + (K3598 - P3596)^2 + (L3598 - Q3596)^2) * U3598</f>
        <v>80765.929680173605</v>
      </c>
      <c r="AA3598" s="75">
        <f>((J3598 -O3597)^2 + (K3598 - P3597)^2 + (L3598 - Q3597)^2) * V3598</f>
        <v>583875.55484189175</v>
      </c>
      <c r="AB3598" s="76">
        <f t="shared" si="3146"/>
        <v>1695059.5272978009</v>
      </c>
      <c r="AC3598" s="43"/>
      <c r="AD3598" s="43"/>
      <c r="AE3598" s="43"/>
      <c r="AF3598" s="43"/>
    </row>
    <row r="3599" spans="9:32" ht="16.5" thickTop="1" thickBot="1" x14ac:dyDescent="0.3">
      <c r="I3599" s="43"/>
      <c r="J3599" s="100">
        <f t="shared" ref="J3599:L3599" si="3150">(J3477)</f>
        <v>500</v>
      </c>
      <c r="K3599" s="100">
        <f t="shared" si="3150"/>
        <v>2000</v>
      </c>
      <c r="L3599" s="100">
        <f t="shared" si="3150"/>
        <v>1</v>
      </c>
      <c r="M3599" s="43"/>
      <c r="N3599" s="43"/>
      <c r="O3599" s="55"/>
      <c r="P3599" s="55"/>
      <c r="Q3599" s="55"/>
      <c r="R3599" s="43"/>
      <c r="S3599" s="43"/>
      <c r="T3599" s="62">
        <f t="shared" si="3145"/>
        <v>4.0958127508865726E-4</v>
      </c>
      <c r="U3599" s="62">
        <f t="shared" si="3141"/>
        <v>2.1550777170029691E-5</v>
      </c>
      <c r="V3599" s="62">
        <f t="shared" si="3142"/>
        <v>0.95085824234482419</v>
      </c>
      <c r="W3599" s="43"/>
      <c r="X3599" s="43"/>
      <c r="Y3599" s="74">
        <f>((J3599 - O3595)^2 + (K3599 -P3595)^2 + (L3599 - Q3595)^2) * T3599</f>
        <v>4936.540550721712</v>
      </c>
      <c r="Z3599" s="74">
        <f>((J3599 -O3596)^2 + (K3599 - P3596)^2 + (L3599 - Q3596)^2) * U3599</f>
        <v>1132.3589843646348</v>
      </c>
      <c r="AA3599" s="75">
        <f>((J3599 -O3597)^2 + (K3599 - P3597)^2 + (L3599 - Q3597)^AA4131) * V3599</f>
        <v>237854.99661378941</v>
      </c>
      <c r="AB3599" s="76">
        <f t="shared" si="3146"/>
        <v>243923.89614887576</v>
      </c>
      <c r="AC3599" s="43"/>
      <c r="AD3599" s="152" t="s">
        <v>84</v>
      </c>
      <c r="AE3599" s="153"/>
      <c r="AF3599" s="154"/>
    </row>
    <row r="3600" spans="9:32" ht="16.5" thickTop="1" thickBot="1" x14ac:dyDescent="0.3">
      <c r="I3600" s="43"/>
      <c r="J3600" s="100">
        <f t="shared" ref="J3600:L3600" si="3151">(J3478)</f>
        <v>8000</v>
      </c>
      <c r="K3600" s="100">
        <f t="shared" si="3151"/>
        <v>2000</v>
      </c>
      <c r="L3600" s="100">
        <f t="shared" si="3151"/>
        <v>1</v>
      </c>
      <c r="M3600" s="43"/>
      <c r="N3600" s="43"/>
      <c r="O3600" s="55"/>
      <c r="P3600" s="55"/>
      <c r="Q3600" s="55"/>
      <c r="R3600" s="43"/>
      <c r="S3600" s="43"/>
      <c r="T3600" s="62">
        <f t="shared" si="3145"/>
        <v>4.9345412546072714E-4</v>
      </c>
      <c r="U3600" s="62">
        <f t="shared" si="3141"/>
        <v>0.93874357355397542</v>
      </c>
      <c r="V3600" s="62">
        <f t="shared" si="3142"/>
        <v>7.9180993921562645E-5</v>
      </c>
      <c r="W3600" s="43"/>
      <c r="X3600" s="43"/>
      <c r="Y3600" s="74">
        <f>((J3600-O3595)^2 + (K3600-P3595)^2 + (L3600-Q3595)^2) * T3600</f>
        <v>12646.928093754153</v>
      </c>
      <c r="Z3600" s="74">
        <f>((J3600 -O3596)^2 + (K3600 - P3596)^2 + (L3600 - Q3596)^2) * U3600</f>
        <v>551613.82929473696</v>
      </c>
      <c r="AA3600" s="75">
        <f>((J3600 -O3597)^2 + (K3600 - P3597)^2 + (L3600 - Q3597)^2) * V3600</f>
        <v>5066.0810275491467</v>
      </c>
      <c r="AB3600" s="76">
        <f t="shared" si="3146"/>
        <v>569326.83841604018</v>
      </c>
      <c r="AC3600" s="43"/>
      <c r="AD3600" s="152" t="s">
        <v>85</v>
      </c>
      <c r="AE3600" s="153"/>
      <c r="AF3600" s="154"/>
    </row>
    <row r="3601" spans="9:32" ht="16.5" thickTop="1" thickBot="1" x14ac:dyDescent="0.3">
      <c r="I3601" s="43"/>
      <c r="J3601" s="100">
        <f t="shared" ref="J3601:L3601" si="3152">(J3479)</f>
        <v>3000</v>
      </c>
      <c r="K3601" s="100">
        <f t="shared" si="3152"/>
        <v>2000</v>
      </c>
      <c r="L3601" s="100">
        <f t="shared" si="3152"/>
        <v>2</v>
      </c>
      <c r="M3601" s="43"/>
      <c r="N3601" s="43"/>
      <c r="O3601" s="55"/>
      <c r="P3601" s="55"/>
      <c r="Q3601" s="55"/>
      <c r="R3601" s="43"/>
      <c r="S3601" s="43"/>
      <c r="T3601" s="62">
        <f t="shared" si="3145"/>
        <v>0.37503788000121691</v>
      </c>
      <c r="U3601" s="62">
        <f t="shared" si="3141"/>
        <v>1.2078410660932563E-2</v>
      </c>
      <c r="V3601" s="62">
        <f t="shared" si="3142"/>
        <v>7.7114409370196563E-2</v>
      </c>
      <c r="W3601" s="43"/>
      <c r="X3601" s="43"/>
      <c r="Y3601" s="74">
        <f>((J3601 - O3595)^2 + (K3601 - P3595)^2 + (L3601 - Q3595)^2) * T3601</f>
        <v>1529492.1946610035</v>
      </c>
      <c r="Z3601" s="74">
        <f>((J3601 -O3596)^2 + (K3601 - P3596)^2 + (L3601 - Q3596)^2) * U3601</f>
        <v>274482.45736599894</v>
      </c>
      <c r="AA3601" s="75">
        <f>((J3601 -O3597)^2 + (K3601 - P3597)^2 + (L3601 - Q3597)^2) * V3601</f>
        <v>693549.50454298861</v>
      </c>
      <c r="AB3601" s="76">
        <f t="shared" si="3146"/>
        <v>2497524.1565699913</v>
      </c>
      <c r="AC3601" s="43"/>
      <c r="AD3601" s="43"/>
      <c r="AE3601" s="43"/>
      <c r="AF3601" s="43"/>
    </row>
    <row r="3602" spans="9:32" ht="16.5" thickTop="1" thickBot="1" x14ac:dyDescent="0.3">
      <c r="I3602" s="43"/>
      <c r="J3602" s="100">
        <f t="shared" ref="J3602:L3602" si="3153">(J3480)</f>
        <v>7000</v>
      </c>
      <c r="K3602" s="100">
        <f t="shared" si="3153"/>
        <v>3000</v>
      </c>
      <c r="L3602" s="100">
        <f t="shared" si="3153"/>
        <v>1</v>
      </c>
      <c r="M3602" s="43"/>
      <c r="N3602" s="43"/>
      <c r="O3602" s="55"/>
      <c r="P3602" s="55"/>
      <c r="Q3602" s="55"/>
      <c r="R3602" s="43"/>
      <c r="S3602" s="43"/>
      <c r="T3602" s="62">
        <f t="shared" si="3145"/>
        <v>6.5559265701443015E-4</v>
      </c>
      <c r="U3602" s="62">
        <f t="shared" si="3141"/>
        <v>0.927349576341296</v>
      </c>
      <c r="V3602" s="62">
        <f t="shared" si="3142"/>
        <v>1.3008637342005135E-4</v>
      </c>
      <c r="W3602" s="43"/>
      <c r="X3602" s="43"/>
      <c r="Y3602" s="74">
        <f>((J3602-O3595)^2 + (K3602-P3595)^2 + (L3602-Q3595)^2) * T3602</f>
        <v>14618.89588250451</v>
      </c>
      <c r="Z3602" s="74">
        <f>((J3602 -O3596)^2 + (K3602 - P3596)^2 + (L3602 - Q3596)^2) * U3602</f>
        <v>549818.40248729556</v>
      </c>
      <c r="AA3602" s="75">
        <f>((J3602 -O3597)^2 + (K3602 - P3597)^2 + (L3602 - Q3597)^2) * V3602</f>
        <v>6511.9856663132941</v>
      </c>
      <c r="AB3602" s="76">
        <f t="shared" si="3146"/>
        <v>570949.28403611341</v>
      </c>
      <c r="AC3602" s="43"/>
      <c r="AD3602" s="43"/>
      <c r="AE3602" s="43"/>
      <c r="AF3602" s="43"/>
    </row>
    <row r="3603" spans="9:32" ht="16.5" thickTop="1" thickBot="1" x14ac:dyDescent="0.3">
      <c r="I3603" s="43"/>
      <c r="J3603" s="100">
        <f t="shared" ref="J3603:L3603" si="3154">(J3481)</f>
        <v>7000</v>
      </c>
      <c r="K3603" s="100">
        <f t="shared" si="3154"/>
        <v>2000</v>
      </c>
      <c r="L3603" s="100">
        <f t="shared" si="3154"/>
        <v>1</v>
      </c>
      <c r="M3603" s="43"/>
      <c r="N3603" s="43"/>
      <c r="O3603" s="55"/>
      <c r="P3603" s="55"/>
      <c r="Q3603" s="55"/>
      <c r="R3603" s="43"/>
      <c r="S3603" s="43"/>
      <c r="T3603" s="62">
        <f t="shared" si="3145"/>
        <v>2.948824082731334E-3</v>
      </c>
      <c r="U3603" s="62">
        <f t="shared" si="3141"/>
        <v>0.8583965894920621</v>
      </c>
      <c r="V3603" s="62">
        <f t="shared" si="3142"/>
        <v>3.6863917840364649E-4</v>
      </c>
      <c r="W3603" s="43"/>
      <c r="X3603" s="43"/>
      <c r="Y3603" s="74">
        <f>((J3603 - O3595)^2 + (K3603 - P3595)^2 + (L3603 - Q3595)^2) * T3603</f>
        <v>51071.150268611709</v>
      </c>
      <c r="Z3603" s="74">
        <f>((J3603 -O3596)^2 + (K3603 - P3596)^2 + (L3603 - Q3596)^2) * U3603</f>
        <v>871355.14296754205</v>
      </c>
      <c r="AA3603" s="75">
        <f>((J3603 -O3597)^2 + (K3603 - P3597)^2 + (L3603 - Q3597)^2) * V3603</f>
        <v>18057.264180354112</v>
      </c>
      <c r="AB3603" s="76">
        <f t="shared" si="3146"/>
        <v>940483.55741650786</v>
      </c>
      <c r="AC3603" s="43"/>
      <c r="AD3603" s="155" t="s">
        <v>86</v>
      </c>
      <c r="AE3603" s="155"/>
      <c r="AF3603" s="43"/>
    </row>
    <row r="3604" spans="9:32" ht="16.5" thickTop="1" thickBot="1" x14ac:dyDescent="0.3">
      <c r="I3604" s="43"/>
      <c r="J3604" s="100">
        <f t="shared" ref="J3604:L3604" si="3155">(J3482)</f>
        <v>10000</v>
      </c>
      <c r="K3604" s="100">
        <f t="shared" si="3155"/>
        <v>2000</v>
      </c>
      <c r="L3604" s="100">
        <f t="shared" si="3155"/>
        <v>1</v>
      </c>
      <c r="M3604" s="43"/>
      <c r="N3604" s="43"/>
      <c r="O3604" s="55"/>
      <c r="P3604" s="55"/>
      <c r="Q3604" s="55"/>
      <c r="R3604" s="43"/>
      <c r="S3604" s="43"/>
      <c r="T3604" s="62">
        <f t="shared" si="3145"/>
        <v>1.0204454139834463E-2</v>
      </c>
      <c r="U3604" s="62">
        <f t="shared" si="3141"/>
        <v>0.72289200946391763</v>
      </c>
      <c r="V3604" s="62">
        <f t="shared" si="3142"/>
        <v>2.3767905787268704E-3</v>
      </c>
      <c r="W3604" s="43"/>
      <c r="X3604" s="43"/>
      <c r="Y3604" s="74">
        <f>((J3604-O3595)^2 + (K3604-P3595)^2 + (L3604-Q3595)^2) * T3604</f>
        <v>492363.41358072177</v>
      </c>
      <c r="Z3604" s="74">
        <f t="shared" ref="Z3604" si="3156">((J3604 -O3605)^2 + (K3604 - P3605)^2 + (L3604 - Q3605)^2) * U3604</f>
        <v>75180769.707139447</v>
      </c>
      <c r="AA3604" s="75">
        <f>((J3604 -O3597)^2 + (K3604 - P3597)^2 + (L3604 - Q3597)^2) * V3604</f>
        <v>237621.83401500576</v>
      </c>
      <c r="AB3604" s="76">
        <f t="shared" si="3146"/>
        <v>75910754.954735175</v>
      </c>
      <c r="AC3604" s="43"/>
      <c r="AD3604" s="155"/>
      <c r="AE3604" s="155"/>
      <c r="AF3604" s="43"/>
    </row>
    <row r="3605" spans="9:32" ht="16.5" thickTop="1" thickBot="1" x14ac:dyDescent="0.3">
      <c r="I3605" s="43"/>
      <c r="J3605" s="43"/>
      <c r="K3605" s="43"/>
      <c r="L3605" s="43"/>
      <c r="M3605" s="43"/>
      <c r="N3605" s="43"/>
      <c r="O3605" s="43"/>
      <c r="P3605" s="43"/>
      <c r="Q3605" s="43"/>
      <c r="R3605" s="43"/>
      <c r="S3605" s="43"/>
      <c r="T3605" s="43"/>
      <c r="U3605" s="43"/>
      <c r="V3605" s="43"/>
      <c r="W3605" s="43"/>
      <c r="X3605" s="43"/>
      <c r="Y3605" s="43"/>
      <c r="Z3605" s="43"/>
      <c r="AA3605" s="72" t="s">
        <v>55</v>
      </c>
      <c r="AB3605" s="73">
        <f>SUM(AB3595:AB3604)</f>
        <v>94283982.60015437</v>
      </c>
      <c r="AC3605" s="43"/>
      <c r="AD3605" s="155"/>
      <c r="AE3605" s="155"/>
      <c r="AF3605" s="43"/>
    </row>
    <row r="3606" spans="9:32" ht="15.75" thickTop="1" x14ac:dyDescent="0.25">
      <c r="I3606" s="43"/>
      <c r="J3606" s="43"/>
      <c r="K3606" s="43"/>
      <c r="L3606" s="43"/>
      <c r="M3606" s="156" t="s">
        <v>78</v>
      </c>
      <c r="N3606" s="157"/>
      <c r="O3606" s="157"/>
      <c r="P3606" s="157"/>
      <c r="Q3606" s="157"/>
      <c r="R3606" s="157"/>
      <c r="S3606" s="157"/>
      <c r="T3606" s="158"/>
      <c r="U3606" s="43"/>
      <c r="V3606" s="43"/>
      <c r="W3606" s="43"/>
      <c r="X3606" s="43"/>
      <c r="Y3606" s="43"/>
      <c r="Z3606" s="43"/>
      <c r="AA3606" s="43"/>
      <c r="AB3606" s="43"/>
      <c r="AC3606" s="43"/>
      <c r="AD3606" s="162" t="s">
        <v>87</v>
      </c>
      <c r="AE3606" s="162"/>
      <c r="AF3606" s="43"/>
    </row>
    <row r="3607" spans="9:32" ht="15.75" thickBot="1" x14ac:dyDescent="0.3">
      <c r="I3607" s="43"/>
      <c r="J3607" s="43"/>
      <c r="K3607" s="43"/>
      <c r="L3607" s="43"/>
      <c r="M3607" s="159"/>
      <c r="N3607" s="160"/>
      <c r="O3607" s="160"/>
      <c r="P3607" s="160"/>
      <c r="Q3607" s="160"/>
      <c r="R3607" s="160"/>
      <c r="S3607" s="160"/>
      <c r="T3607" s="161"/>
      <c r="U3607" s="43"/>
      <c r="V3607" s="43"/>
      <c r="W3607" s="43"/>
      <c r="X3607" s="43"/>
      <c r="Y3607" s="43"/>
      <c r="Z3607" s="43"/>
      <c r="AA3607" s="43"/>
      <c r="AB3607" s="43"/>
      <c r="AC3607" s="43"/>
      <c r="AD3607" s="155" t="s">
        <v>88</v>
      </c>
      <c r="AE3607" s="155"/>
      <c r="AF3607" s="43"/>
    </row>
    <row r="3608" spans="9:32" ht="15.75" thickTop="1" x14ac:dyDescent="0.25"/>
    <row r="3611" spans="9:32" x14ac:dyDescent="0.25">
      <c r="I3611" s="83" t="s">
        <v>251</v>
      </c>
      <c r="J3611" s="83"/>
      <c r="K3611" s="78"/>
      <c r="L3611" s="78"/>
      <c r="M3611" s="78"/>
      <c r="N3611" s="78"/>
      <c r="O3611" s="78"/>
      <c r="P3611" s="78"/>
      <c r="Q3611" s="78"/>
      <c r="R3611" s="78"/>
      <c r="S3611" s="78"/>
      <c r="T3611" s="78"/>
      <c r="U3611" s="78"/>
      <c r="V3611" s="78"/>
      <c r="W3611" s="78"/>
      <c r="X3611" s="78"/>
      <c r="Y3611" s="78"/>
      <c r="Z3611" s="78"/>
      <c r="AA3611" s="78"/>
    </row>
    <row r="3612" spans="9:32" x14ac:dyDescent="0.25">
      <c r="I3612" s="83" t="s">
        <v>79</v>
      </c>
      <c r="J3612" s="83"/>
      <c r="K3612" s="78"/>
      <c r="L3612" s="78"/>
      <c r="M3612" s="78"/>
      <c r="N3612" s="78"/>
      <c r="O3612" s="78"/>
      <c r="P3612" s="78"/>
      <c r="Q3612" s="78"/>
      <c r="R3612" s="78"/>
      <c r="S3612" s="78"/>
      <c r="T3612" s="78"/>
      <c r="U3612" s="78"/>
      <c r="V3612" s="78"/>
      <c r="W3612" s="78"/>
      <c r="X3612" s="78"/>
      <c r="Y3612" s="78"/>
      <c r="Z3612" s="78"/>
      <c r="AA3612" s="78"/>
    </row>
    <row r="3613" spans="9:32" x14ac:dyDescent="0.25">
      <c r="I3613" s="115" t="s">
        <v>352</v>
      </c>
      <c r="J3613" s="78"/>
      <c r="K3613" s="78"/>
      <c r="L3613" s="78"/>
      <c r="M3613" s="78"/>
      <c r="N3613" s="78"/>
      <c r="O3613" s="78"/>
      <c r="P3613" s="78"/>
      <c r="Q3613" s="78"/>
      <c r="R3613" s="78"/>
      <c r="S3613" s="78"/>
      <c r="T3613" s="78"/>
      <c r="U3613" s="78"/>
      <c r="V3613" s="78"/>
      <c r="W3613" s="78"/>
      <c r="X3613" s="78"/>
      <c r="Y3613" s="78"/>
      <c r="Z3613" s="78"/>
      <c r="AA3613" s="78"/>
    </row>
    <row r="3614" spans="9:32" x14ac:dyDescent="0.25">
      <c r="I3614" s="78"/>
      <c r="J3614" s="78"/>
      <c r="K3614" s="78"/>
      <c r="L3614" s="78"/>
      <c r="M3614" s="78"/>
      <c r="N3614" s="78"/>
      <c r="O3614" s="78"/>
      <c r="P3614" s="78"/>
      <c r="Q3614" s="78"/>
      <c r="R3614" s="78"/>
      <c r="S3614" s="78"/>
      <c r="T3614" s="78"/>
      <c r="U3614" s="78"/>
      <c r="V3614" s="78"/>
      <c r="W3614" s="78"/>
      <c r="X3614" s="78"/>
      <c r="Y3614" s="78"/>
      <c r="Z3614" s="78"/>
      <c r="AA3614" s="78"/>
    </row>
    <row r="3615" spans="9:32" x14ac:dyDescent="0.25">
      <c r="I3615" s="78"/>
      <c r="J3615" s="172" t="s">
        <v>47</v>
      </c>
      <c r="K3615" s="173"/>
      <c r="L3615" s="174"/>
      <c r="M3615" s="78"/>
      <c r="N3615" s="78"/>
      <c r="O3615" s="172" t="s">
        <v>72</v>
      </c>
      <c r="P3615" s="173"/>
      <c r="Q3615" s="174"/>
      <c r="R3615" s="78"/>
      <c r="S3615" s="78"/>
      <c r="T3615" s="172" t="s">
        <v>90</v>
      </c>
      <c r="U3615" s="173"/>
      <c r="V3615" s="174"/>
      <c r="W3615" s="88"/>
      <c r="X3615" s="78"/>
      <c r="Y3615" s="172" t="s">
        <v>92</v>
      </c>
      <c r="Z3615" s="173"/>
      <c r="AA3615" s="174"/>
    </row>
    <row r="3616" spans="9:32" x14ac:dyDescent="0.25">
      <c r="I3616" s="78"/>
      <c r="J3616" s="89" t="s">
        <v>48</v>
      </c>
      <c r="K3616" s="89" t="s">
        <v>49</v>
      </c>
      <c r="L3616" s="89" t="s">
        <v>50</v>
      </c>
      <c r="M3616" s="78"/>
      <c r="N3616" s="78"/>
      <c r="O3616" s="79"/>
      <c r="P3616" s="79"/>
      <c r="Q3616" s="79"/>
      <c r="R3616" s="78"/>
      <c r="S3616" s="78"/>
      <c r="T3616" s="136" t="s">
        <v>75</v>
      </c>
      <c r="U3616" s="136" t="s">
        <v>76</v>
      </c>
      <c r="V3616" s="136" t="s">
        <v>77</v>
      </c>
      <c r="W3616" s="136" t="s">
        <v>91</v>
      </c>
      <c r="X3616" s="78"/>
      <c r="Y3616" s="136" t="s">
        <v>93</v>
      </c>
      <c r="Z3616" s="136" t="s">
        <v>94</v>
      </c>
      <c r="AA3616" s="136" t="s">
        <v>95</v>
      </c>
    </row>
    <row r="3617" spans="9:27" x14ac:dyDescent="0.25">
      <c r="I3617" s="78"/>
      <c r="J3617" s="79">
        <f>(J3545)</f>
        <v>8000</v>
      </c>
      <c r="K3617" s="79">
        <f t="shared" ref="K3617:L3617" si="3157">(K3545)</f>
        <v>5000</v>
      </c>
      <c r="L3617" s="79">
        <f t="shared" si="3157"/>
        <v>1</v>
      </c>
      <c r="M3617" s="78"/>
      <c r="N3617" s="78"/>
      <c r="O3617" s="116">
        <f>(O3595)</f>
        <v>3344.8841476959055</v>
      </c>
      <c r="P3617" s="116">
        <f t="shared" ref="P3617:Q3617" si="3158">(P3595)</f>
        <v>10.204680816484576</v>
      </c>
      <c r="Q3617" s="116">
        <f t="shared" si="3158"/>
        <v>0.1536957023776242</v>
      </c>
      <c r="R3617" s="78"/>
      <c r="S3617" s="78"/>
      <c r="T3617" s="117">
        <f>((J3617-O3617)^2 + (K3617-P3617)^2 + (L3617-Q3617)^2) ^ (-1/(2-1))</f>
        <v>2.1473899006122227E-8</v>
      </c>
      <c r="U3617" s="117">
        <f>((J3617-O3618)^2 + (K3617-P3618)^2 + (L3617-Q3618)^2) ^ (-1/(2-1))</f>
        <v>1.8793471272254995E-7</v>
      </c>
      <c r="V3617" s="117">
        <f>((J3617-O3619)^2 + (K3617-P3619)^2 + (L3617-Q3619)^2) ^ (-1/(2-1))</f>
        <v>1.3659874077973562E-8</v>
      </c>
      <c r="W3617" s="117">
        <f>SUM(T3617:V3617)</f>
        <v>2.2306848580664574E-7</v>
      </c>
      <c r="X3617" s="78"/>
      <c r="Y3617" s="122">
        <f>(T3617/W3617)</f>
        <v>9.6265946883844711E-2</v>
      </c>
      <c r="Z3617" s="122">
        <f>(U3617/W3617)</f>
        <v>0.84249781874365925</v>
      </c>
      <c r="AA3617" s="123">
        <f>(V3617/W3617)</f>
        <v>6.1236234372496028E-2</v>
      </c>
    </row>
    <row r="3618" spans="9:27" x14ac:dyDescent="0.25">
      <c r="I3618" s="78"/>
      <c r="J3618" s="79">
        <f t="shared" ref="J3618:L3618" si="3159">(J3546)</f>
        <v>4000</v>
      </c>
      <c r="K3618" s="79">
        <f t="shared" si="3159"/>
        <v>3000</v>
      </c>
      <c r="L3618" s="79">
        <f t="shared" si="3159"/>
        <v>1</v>
      </c>
      <c r="M3618" s="78"/>
      <c r="N3618" s="78"/>
      <c r="O3618" s="116">
        <f t="shared" ref="O3618:Q3618" si="3160">(O3596)</f>
        <v>7713.743798464764</v>
      </c>
      <c r="P3618" s="116">
        <f t="shared" si="3160"/>
        <v>2711.1019768368128</v>
      </c>
      <c r="Q3618" s="116">
        <f t="shared" si="3160"/>
        <v>1.0027295716322699</v>
      </c>
      <c r="R3618" s="78"/>
      <c r="S3618" s="78"/>
      <c r="T3618" s="117">
        <f>((J3618-O3617)^2 + (K3618-P3617)^2 + (L3618-Q3617)^2) ^ (-1/(2-1))</f>
        <v>1.0674576047266815E-7</v>
      </c>
      <c r="U3618" s="117">
        <f>((J3618-O3618)^2 + (K3618-P3618)^2 + (L3618-Q3618)^2) ^ (-1/(2-1))</f>
        <v>7.2070227757646221E-8</v>
      </c>
      <c r="V3618" s="117">
        <f>((J3618-O3619)^2 + (K3618-P3619)^2 + (L3618-Q3619)^2) ^ (-1/(2-1))</f>
        <v>5.8594023398109845E-8</v>
      </c>
      <c r="W3618" s="117">
        <f t="shared" ref="W3618:W3626" si="3161">SUM(T3618:V3618)</f>
        <v>2.3741001162842422E-7</v>
      </c>
      <c r="X3618" s="78"/>
      <c r="Y3618" s="122">
        <f t="shared" ref="Y3618:Y3626" si="3162">(T3618/W3618)</f>
        <v>0.44962619621845751</v>
      </c>
      <c r="Z3618" s="122">
        <f t="shared" ref="Z3618:Z3626" si="3163">(U3618/W3618)</f>
        <v>0.30356861222198567</v>
      </c>
      <c r="AA3618" s="123">
        <f t="shared" ref="AA3618:AA3626" si="3164">(V3618/W3618)</f>
        <v>0.2468051915595568</v>
      </c>
    </row>
    <row r="3619" spans="9:27" x14ac:dyDescent="0.25">
      <c r="I3619" s="78"/>
      <c r="J3619" s="79">
        <f t="shared" ref="J3619:L3619" si="3165">(J3547)</f>
        <v>5000</v>
      </c>
      <c r="K3619" s="79">
        <f t="shared" si="3165"/>
        <v>2000</v>
      </c>
      <c r="L3619" s="79">
        <f t="shared" si="3165"/>
        <v>1</v>
      </c>
      <c r="M3619" s="78"/>
      <c r="N3619" s="78"/>
      <c r="O3619" s="116">
        <f t="shared" ref="O3619:Q3619" si="3166">(O3597)</f>
        <v>1.274884321964916</v>
      </c>
      <c r="P3619" s="116">
        <f t="shared" si="3166"/>
        <v>1962.3177367885623</v>
      </c>
      <c r="Q3619" s="116">
        <f t="shared" si="3166"/>
        <v>1.0626823352206212</v>
      </c>
      <c r="R3619" s="78"/>
      <c r="S3619" s="78"/>
      <c r="T3619" s="117">
        <f>((J3619-O3617)^2 + (K3619-P3617)^2 + (L3619-Q3617)^2) ^ (-1/(2-1))</f>
        <v>1.4928281669323383E-7</v>
      </c>
      <c r="U3619" s="117">
        <f>((J3619-O3618)^2 + (K3619-P3618)^2 + (L3619-Q3618)^2) ^ (-1/(2-1))</f>
        <v>1.2706364986742286E-7</v>
      </c>
      <c r="V3619" s="117">
        <f>((J3619-O3619)^2 + (K3619-P3619)^2 + (L3619-Q3619)^2) ^ (-1/(2-1))</f>
        <v>4.0018131832959866E-8</v>
      </c>
      <c r="W3619" s="117">
        <f t="shared" si="3161"/>
        <v>3.1636459839361659E-7</v>
      </c>
      <c r="X3619" s="78"/>
      <c r="Y3619" s="122">
        <f t="shared" si="3162"/>
        <v>0.4718695373984233</v>
      </c>
      <c r="Z3619" s="122">
        <f t="shared" si="3163"/>
        <v>0.40163675238192098</v>
      </c>
      <c r="AA3619" s="123">
        <f t="shared" si="3164"/>
        <v>0.12649371021965561</v>
      </c>
    </row>
    <row r="3620" spans="9:27" x14ac:dyDescent="0.25">
      <c r="I3620" s="78"/>
      <c r="J3620" s="79">
        <f t="shared" ref="J3620:L3620" si="3167">(J3548)</f>
        <v>2000</v>
      </c>
      <c r="K3620" s="79">
        <f t="shared" si="3167"/>
        <v>1000</v>
      </c>
      <c r="L3620" s="79">
        <f t="shared" si="3167"/>
        <v>1</v>
      </c>
      <c r="M3620" s="78"/>
      <c r="N3620" s="78"/>
      <c r="O3620" s="81"/>
      <c r="P3620" s="81"/>
      <c r="Q3620" s="81"/>
      <c r="R3620" s="78"/>
      <c r="S3620" s="78"/>
      <c r="T3620" s="117">
        <f>((J3620-O3617)^2 + (K3620-P3617)^2 + (L3620-Q3617)^2) ^ (-1/(2-1))</f>
        <v>3.5862746458979226E-7</v>
      </c>
      <c r="U3620" s="117">
        <f>((J3620-O3618)^2 + (K3620-P3618)^2 + (L3620-Q3618)^2) ^ (-1/(2-1))</f>
        <v>2.8109834434523069E-8</v>
      </c>
      <c r="V3620" s="117">
        <f>((J3620-O3619)^2 + (K3620-P3619)^2 + (L3620-Q3619)^2) ^ (-1/(2-1))</f>
        <v>2.0321248379786203E-7</v>
      </c>
      <c r="W3620" s="117">
        <f t="shared" si="3161"/>
        <v>5.8994978282217742E-7</v>
      </c>
      <c r="X3620" s="78"/>
      <c r="Y3620" s="122">
        <f t="shared" si="3162"/>
        <v>0.60789490060358187</v>
      </c>
      <c r="Z3620" s="122">
        <f t="shared" si="3163"/>
        <v>4.7647842669002106E-2</v>
      </c>
      <c r="AA3620" s="123">
        <f t="shared" si="3164"/>
        <v>0.34445725672741595</v>
      </c>
    </row>
    <row r="3621" spans="9:27" x14ac:dyDescent="0.25">
      <c r="I3621" s="78"/>
      <c r="J3621" s="79">
        <f t="shared" ref="J3621:L3621" si="3168">(J3549)</f>
        <v>500</v>
      </c>
      <c r="K3621" s="79">
        <f t="shared" si="3168"/>
        <v>2000</v>
      </c>
      <c r="L3621" s="79">
        <f t="shared" si="3168"/>
        <v>1</v>
      </c>
      <c r="M3621" s="78"/>
      <c r="N3621" s="78"/>
      <c r="O3621" s="78"/>
      <c r="P3621" s="78"/>
      <c r="Q3621" s="78"/>
      <c r="R3621" s="78"/>
      <c r="S3621" s="78"/>
      <c r="T3621" s="117">
        <f>((J3621-O3617)^2 + (K3621-P3617)^2 + (L3621-Q3617)^2) ^ (-1/(2-1))</f>
        <v>8.2969292134909605E-8</v>
      </c>
      <c r="U3621" s="117">
        <f>((J3621-O3618)^2 + (K3621-P3618)^2 + (L3621-Q3618)^2) ^ (-1/(2-1))</f>
        <v>1.9031753593690791E-8</v>
      </c>
      <c r="V3621" s="117">
        <f>((J3621-O3619)^2 + (K3621-P3619)^2 + (L3621-Q3619)^2) ^ (-1/(2-1))</f>
        <v>3.9976542101236842E-6</v>
      </c>
      <c r="W3621" s="117">
        <f t="shared" si="3161"/>
        <v>4.0996552558522844E-6</v>
      </c>
      <c r="X3621" s="78"/>
      <c r="Y3621" s="122">
        <f t="shared" si="3162"/>
        <v>2.0238114416198875E-2</v>
      </c>
      <c r="Z3621" s="122">
        <f t="shared" si="3163"/>
        <v>4.6422814617211629E-3</v>
      </c>
      <c r="AA3621" s="123">
        <f t="shared" si="3164"/>
        <v>0.97511960412207999</v>
      </c>
    </row>
    <row r="3622" spans="9:27" x14ac:dyDescent="0.25">
      <c r="I3622" s="78"/>
      <c r="J3622" s="79">
        <f t="shared" ref="J3622:L3622" si="3169">(J3550)</f>
        <v>8000</v>
      </c>
      <c r="K3622" s="79">
        <f t="shared" si="3169"/>
        <v>2000</v>
      </c>
      <c r="L3622" s="79">
        <f t="shared" si="3169"/>
        <v>1</v>
      </c>
      <c r="M3622" s="78"/>
      <c r="N3622" s="78"/>
      <c r="O3622" s="78"/>
      <c r="P3622" s="78"/>
      <c r="Q3622" s="78"/>
      <c r="R3622" s="78"/>
      <c r="S3622" s="78"/>
      <c r="T3622" s="117">
        <f>((J3622-O3617)^2 + (K3622-P3617)^2 + (L3622-Q3617)^2) ^ (-1/(2-1))</f>
        <v>3.9017706260576099E-8</v>
      </c>
      <c r="U3622" s="117">
        <f>((J3622-O3618)^2 + (K3622-P3618)^2 + (L3622-Q3618)^2) ^ (-1/(2-1))</f>
        <v>1.7018129780288527E-6</v>
      </c>
      <c r="V3622" s="117">
        <f>((J3622-O3619)^2 + (K3622-P3619)^2 + (L3622-Q3619)^2) ^ (-1/(2-1))</f>
        <v>1.5629634325029456E-8</v>
      </c>
      <c r="W3622" s="117">
        <f t="shared" si="3161"/>
        <v>1.7564603186144583E-6</v>
      </c>
      <c r="X3622" s="78"/>
      <c r="Y3622" s="122">
        <f t="shared" si="3162"/>
        <v>2.2213827347579523E-2</v>
      </c>
      <c r="Z3622" s="122">
        <f t="shared" si="3163"/>
        <v>0.96888780235655259</v>
      </c>
      <c r="AA3622" s="123">
        <f t="shared" si="3164"/>
        <v>8.8983702958678381E-3</v>
      </c>
    </row>
    <row r="3623" spans="9:27" x14ac:dyDescent="0.25">
      <c r="I3623" s="78"/>
      <c r="J3623" s="79">
        <f t="shared" ref="J3623:L3623" si="3170">(J3551)</f>
        <v>3000</v>
      </c>
      <c r="K3623" s="79">
        <f t="shared" si="3170"/>
        <v>2000</v>
      </c>
      <c r="L3623" s="79">
        <f t="shared" si="3170"/>
        <v>2</v>
      </c>
      <c r="M3623" s="78"/>
      <c r="N3623" s="78"/>
      <c r="O3623" s="78"/>
      <c r="P3623" s="78"/>
      <c r="Q3623" s="78"/>
      <c r="R3623" s="78"/>
      <c r="S3623" s="78"/>
      <c r="T3623" s="117">
        <f>((J3623-O3617)^2 + (K3623-P3617)^2 + (L3623-Q3617)^2) ^ (-1/(2-1))</f>
        <v>2.4520418038768764E-7</v>
      </c>
      <c r="U3623" s="117">
        <f>((J3623-O3618)^2 + (K3623-P3618)^2 + (L3623-Q3618)^2) ^ (-1/(2-1))</f>
        <v>4.4004308241918109E-8</v>
      </c>
      <c r="V3623" s="117">
        <f>((J3623-O3619)^2 + (K3623-P3619)^2 + (L3623-Q3619)^2) ^ (-1/(2-1))</f>
        <v>1.1118803901534146E-7</v>
      </c>
      <c r="W3623" s="117">
        <f t="shared" si="3161"/>
        <v>4.003965276449472E-7</v>
      </c>
      <c r="X3623" s="78"/>
      <c r="Y3623" s="122">
        <f t="shared" si="3162"/>
        <v>0.61240336381019556</v>
      </c>
      <c r="Z3623" s="122">
        <f t="shared" si="3163"/>
        <v>0.10990182282734244</v>
      </c>
      <c r="AA3623" s="123">
        <f t="shared" si="3164"/>
        <v>0.27769481336246199</v>
      </c>
    </row>
    <row r="3624" spans="9:27" x14ac:dyDescent="0.25">
      <c r="I3624" s="78"/>
      <c r="J3624" s="79">
        <f t="shared" ref="J3624:L3624" si="3171">(J3552)</f>
        <v>7000</v>
      </c>
      <c r="K3624" s="79">
        <f t="shared" si="3171"/>
        <v>3000</v>
      </c>
      <c r="L3624" s="79">
        <f t="shared" si="3171"/>
        <v>1</v>
      </c>
      <c r="M3624" s="78"/>
      <c r="N3624" s="78"/>
      <c r="O3624" s="78"/>
      <c r="P3624" s="78"/>
      <c r="Q3624" s="78"/>
      <c r="R3624" s="78"/>
      <c r="S3624" s="78"/>
      <c r="T3624" s="117">
        <f>((J3624-O3617)^2 + (K3624-P3617)^2 + (L3624-Q3617)^2) ^ (-1/(2-1))</f>
        <v>4.4845565785787231E-8</v>
      </c>
      <c r="U3624" s="117">
        <f>((J3624-O3618)^2 + (K3624-P3618)^2 + (L3624-Q3618)^2) ^ (-1/(2-1))</f>
        <v>1.6866470313581837E-6</v>
      </c>
      <c r="V3624" s="117">
        <f>((J3624-O3619)^2 + (K3624-P3619)^2 + (L3624-Q3619)^2) ^ (-1/(2-1))</f>
        <v>1.9976452665274164E-8</v>
      </c>
      <c r="W3624" s="117">
        <f t="shared" si="3161"/>
        <v>1.7514690498092451E-6</v>
      </c>
      <c r="X3624" s="78"/>
      <c r="Y3624" s="122">
        <f t="shared" si="3162"/>
        <v>2.5604543677589634E-2</v>
      </c>
      <c r="Z3624" s="122">
        <f t="shared" si="3163"/>
        <v>0.96298991497559083</v>
      </c>
      <c r="AA3624" s="123">
        <f t="shared" si="3164"/>
        <v>1.140554134681959E-2</v>
      </c>
    </row>
    <row r="3625" spans="9:27" x14ac:dyDescent="0.25">
      <c r="I3625" s="78"/>
      <c r="J3625" s="79">
        <f t="shared" ref="J3625:L3625" si="3172">(J3553)</f>
        <v>7000</v>
      </c>
      <c r="K3625" s="79">
        <f t="shared" si="3172"/>
        <v>2000</v>
      </c>
      <c r="L3625" s="79">
        <f t="shared" si="3172"/>
        <v>1</v>
      </c>
      <c r="M3625" s="78"/>
      <c r="N3625" s="78"/>
      <c r="O3625" s="78"/>
      <c r="P3625" s="78"/>
      <c r="Q3625" s="78"/>
      <c r="R3625" s="78"/>
      <c r="S3625" s="78"/>
      <c r="T3625" s="117">
        <f>((J3625-O3617)^2 + (K3625-P3617)^2 + (L3625-Q3617)^2) ^ (-1/(2-1))</f>
        <v>5.7739527447919636E-8</v>
      </c>
      <c r="U3625" s="117">
        <f>((J3625-O3618)^2 + (K3625-P3618)^2 + (L3625-Q3618)^2) ^ (-1/(2-1))</f>
        <v>9.8512827567489009E-7</v>
      </c>
      <c r="V3625" s="117">
        <f>((J3625-O3619)^2 + (K3625-P3619)^2 + (L3625-Q3619)^2) ^ (-1/(2-1))</f>
        <v>2.0415007208274519E-8</v>
      </c>
      <c r="W3625" s="117">
        <f t="shared" si="3161"/>
        <v>1.0632828103310844E-6</v>
      </c>
      <c r="X3625" s="78"/>
      <c r="Y3625" s="122">
        <f t="shared" si="3162"/>
        <v>5.4303076177767549E-2</v>
      </c>
      <c r="Z3625" s="122">
        <f t="shared" si="3163"/>
        <v>0.92649694521831072</v>
      </c>
      <c r="AA3625" s="123">
        <f t="shared" si="3164"/>
        <v>1.9199978603921666E-2</v>
      </c>
    </row>
    <row r="3626" spans="9:27" x14ac:dyDescent="0.25">
      <c r="I3626" s="78"/>
      <c r="J3626" s="79">
        <f t="shared" ref="J3626:L3626" si="3173">(J3554)</f>
        <v>10000</v>
      </c>
      <c r="K3626" s="79">
        <f t="shared" si="3173"/>
        <v>2000</v>
      </c>
      <c r="L3626" s="79">
        <f t="shared" si="3173"/>
        <v>1</v>
      </c>
      <c r="M3626" s="78"/>
      <c r="N3626" s="78"/>
      <c r="O3626" s="78"/>
      <c r="P3626" s="78"/>
      <c r="Q3626" s="78"/>
      <c r="R3626" s="78"/>
      <c r="S3626" s="78"/>
      <c r="T3626" s="117">
        <f>((J3626-O3617)^2 + (K3626-P3617)^2 + (L3626-Q3617)^2) ^ (-1/(2-1))</f>
        <v>2.072545168541746E-8</v>
      </c>
      <c r="U3626" s="117">
        <f>((J3626-O3618)^2 + (K3626-P3618)^2 + (L3626-Q3618)^2) ^ (-1/(2-1))</f>
        <v>1.7443989928441513E-7</v>
      </c>
      <c r="V3626" s="117">
        <f>((J3626-O3619)^2 + (K3626-P3619)^2 + (L3626-Q3619)^2) ^ (-1/(2-1))</f>
        <v>1.0002408190220333E-8</v>
      </c>
      <c r="W3626" s="117">
        <f t="shared" si="3161"/>
        <v>2.0516775916005294E-7</v>
      </c>
      <c r="X3626" s="78"/>
      <c r="Y3626" s="122">
        <f t="shared" si="3162"/>
        <v>0.10101709825299295</v>
      </c>
      <c r="Z3626" s="122">
        <f t="shared" si="3163"/>
        <v>0.85023056253362517</v>
      </c>
      <c r="AA3626" s="123">
        <f t="shared" si="3164"/>
        <v>4.8752339213381853E-2</v>
      </c>
    </row>
    <row r="3627" spans="9:27" x14ac:dyDescent="0.25">
      <c r="I3627" s="78"/>
      <c r="J3627" s="78"/>
      <c r="K3627" s="78"/>
      <c r="L3627" s="78"/>
      <c r="M3627" s="78"/>
      <c r="N3627" s="78"/>
      <c r="O3627" s="78"/>
      <c r="P3627" s="78"/>
      <c r="Q3627" s="78"/>
      <c r="R3627" s="78"/>
      <c r="S3627" s="78"/>
      <c r="T3627" s="78"/>
      <c r="U3627" s="78"/>
      <c r="V3627" s="78"/>
      <c r="W3627" s="78"/>
      <c r="X3627" s="78"/>
      <c r="Y3627" s="78"/>
      <c r="Z3627" s="78"/>
      <c r="AA3627" s="78"/>
    </row>
    <row r="3628" spans="9:27" x14ac:dyDescent="0.25">
      <c r="I3628" s="78"/>
      <c r="J3628" s="78"/>
      <c r="K3628" s="78"/>
      <c r="L3628" s="78"/>
      <c r="M3628" s="78"/>
      <c r="N3628" s="175" t="s">
        <v>109</v>
      </c>
      <c r="O3628" s="176"/>
      <c r="P3628" s="176"/>
      <c r="Q3628" s="176"/>
      <c r="R3628" s="176"/>
      <c r="S3628" s="177"/>
      <c r="T3628" s="78"/>
      <c r="U3628" s="78"/>
      <c r="V3628" s="78"/>
      <c r="W3628" s="78"/>
      <c r="X3628" s="78"/>
      <c r="Y3628" s="78"/>
      <c r="Z3628" s="78"/>
      <c r="AA3628" s="78"/>
    </row>
    <row r="3629" spans="9:27" x14ac:dyDescent="0.25">
      <c r="I3629" s="78"/>
      <c r="J3629" s="78"/>
      <c r="K3629" s="78"/>
      <c r="L3629" s="78"/>
      <c r="M3629" s="78"/>
      <c r="N3629" s="178"/>
      <c r="O3629" s="179"/>
      <c r="P3629" s="179"/>
      <c r="Q3629" s="179"/>
      <c r="R3629" s="179"/>
      <c r="S3629" s="180"/>
      <c r="T3629" s="78"/>
      <c r="U3629" s="78"/>
      <c r="V3629" s="78"/>
      <c r="W3629" s="78"/>
      <c r="X3629" s="78"/>
      <c r="Y3629" s="78"/>
      <c r="Z3629" s="78"/>
      <c r="AA3629" s="78"/>
    </row>
    <row r="3633" spans="9:37" x14ac:dyDescent="0.25">
      <c r="I3633" s="118" t="s">
        <v>252</v>
      </c>
      <c r="J3633" s="90"/>
      <c r="K3633" s="90"/>
      <c r="L3633" s="90"/>
      <c r="M3633" s="90"/>
      <c r="N3633" s="90"/>
      <c r="O3633" s="90"/>
      <c r="P3633" s="90"/>
      <c r="Q3633" s="90"/>
      <c r="R3633" s="90"/>
      <c r="S3633" s="90"/>
      <c r="T3633" s="90"/>
      <c r="U3633" s="90"/>
      <c r="V3633" s="90"/>
      <c r="W3633" s="90"/>
      <c r="X3633" s="90"/>
      <c r="Y3633" s="90"/>
      <c r="Z3633" s="90"/>
      <c r="AA3633" s="90"/>
      <c r="AB3633" s="90"/>
      <c r="AC3633" s="90"/>
      <c r="AD3633" s="90"/>
      <c r="AE3633" s="90"/>
      <c r="AF3633" s="90"/>
      <c r="AG3633" s="90"/>
      <c r="AH3633" s="90"/>
      <c r="AI3633" s="90"/>
      <c r="AJ3633" s="90"/>
      <c r="AK3633" s="90"/>
    </row>
    <row r="3634" spans="9:37" x14ac:dyDescent="0.25">
      <c r="I3634" s="118" t="s">
        <v>352</v>
      </c>
      <c r="J3634" s="90"/>
      <c r="K3634" s="90"/>
      <c r="L3634" s="90"/>
      <c r="M3634" s="90"/>
      <c r="N3634" s="90"/>
      <c r="O3634" s="90"/>
      <c r="P3634" s="90"/>
      <c r="Q3634" s="90"/>
      <c r="R3634" s="90"/>
      <c r="S3634" s="90"/>
      <c r="T3634" s="90"/>
      <c r="U3634" s="90"/>
      <c r="V3634" s="90"/>
      <c r="W3634" s="90"/>
      <c r="X3634" s="90"/>
      <c r="Y3634" s="90"/>
      <c r="Z3634" s="90"/>
      <c r="AA3634" s="90"/>
      <c r="AB3634" s="90"/>
      <c r="AC3634" s="90"/>
      <c r="AD3634" s="90"/>
      <c r="AE3634" s="90"/>
      <c r="AF3634" s="90"/>
      <c r="AG3634" s="90"/>
      <c r="AH3634" s="90"/>
      <c r="AI3634" s="90"/>
      <c r="AJ3634" s="90"/>
      <c r="AK3634" s="90"/>
    </row>
    <row r="3635" spans="9:37" x14ac:dyDescent="0.25">
      <c r="I3635" s="90"/>
      <c r="J3635" s="181" t="s">
        <v>92</v>
      </c>
      <c r="K3635" s="182"/>
      <c r="L3635" s="183"/>
      <c r="M3635" s="90"/>
      <c r="N3635" s="91"/>
      <c r="O3635" s="163" t="s">
        <v>97</v>
      </c>
      <c r="P3635" s="164"/>
      <c r="Q3635" s="165"/>
      <c r="R3635" s="90"/>
      <c r="S3635" s="90"/>
      <c r="T3635" s="163" t="s">
        <v>47</v>
      </c>
      <c r="U3635" s="164"/>
      <c r="V3635" s="165"/>
      <c r="W3635" s="90"/>
      <c r="X3635" s="91"/>
      <c r="Y3635" s="163" t="s">
        <v>98</v>
      </c>
      <c r="Z3635" s="164"/>
      <c r="AA3635" s="165"/>
      <c r="AB3635" s="90"/>
      <c r="AC3635" s="91"/>
      <c r="AD3635" s="163" t="s">
        <v>98</v>
      </c>
      <c r="AE3635" s="164"/>
      <c r="AF3635" s="165"/>
      <c r="AG3635" s="90"/>
      <c r="AH3635" s="135"/>
      <c r="AI3635" s="163" t="s">
        <v>98</v>
      </c>
      <c r="AJ3635" s="164"/>
      <c r="AK3635" s="165"/>
    </row>
    <row r="3636" spans="9:37" x14ac:dyDescent="0.25">
      <c r="I3636" s="90"/>
      <c r="J3636" s="135" t="s">
        <v>257</v>
      </c>
      <c r="K3636" s="135" t="s">
        <v>258</v>
      </c>
      <c r="L3636" s="135" t="s">
        <v>259</v>
      </c>
      <c r="M3636" s="90"/>
      <c r="N3636" s="91"/>
      <c r="O3636" s="133" t="s">
        <v>38</v>
      </c>
      <c r="P3636" s="133" t="s">
        <v>39</v>
      </c>
      <c r="Q3636" s="133" t="s">
        <v>41</v>
      </c>
      <c r="R3636" s="90"/>
      <c r="S3636" s="90"/>
      <c r="T3636" s="106" t="s">
        <v>48</v>
      </c>
      <c r="U3636" s="106" t="s">
        <v>49</v>
      </c>
      <c r="V3636" s="106" t="s">
        <v>50</v>
      </c>
      <c r="W3636" s="90"/>
      <c r="X3636" s="133" t="s">
        <v>38</v>
      </c>
      <c r="Y3636" s="133" t="s">
        <v>99</v>
      </c>
      <c r="Z3636" s="133" t="s">
        <v>102</v>
      </c>
      <c r="AA3636" s="133" t="s">
        <v>103</v>
      </c>
      <c r="AB3636" s="90"/>
      <c r="AC3636" s="106" t="s">
        <v>39</v>
      </c>
      <c r="AD3636" s="106" t="s">
        <v>104</v>
      </c>
      <c r="AE3636" s="106" t="s">
        <v>100</v>
      </c>
      <c r="AF3636" s="106" t="s">
        <v>105</v>
      </c>
      <c r="AG3636" s="90"/>
      <c r="AH3636" s="106" t="s">
        <v>41</v>
      </c>
      <c r="AI3636" s="106" t="s">
        <v>106</v>
      </c>
      <c r="AJ3636" s="106" t="s">
        <v>107</v>
      </c>
      <c r="AK3636" s="106" t="s">
        <v>101</v>
      </c>
    </row>
    <row r="3637" spans="9:37" x14ac:dyDescent="0.25">
      <c r="I3637" s="90"/>
      <c r="J3637" s="94">
        <f>(Y3617)</f>
        <v>9.6265946883844711E-2</v>
      </c>
      <c r="K3637" s="94">
        <f t="shared" ref="K3637:K3646" si="3174">(Z3617)</f>
        <v>0.84249781874365925</v>
      </c>
      <c r="L3637" s="94">
        <f>(AA3617)</f>
        <v>6.1236234372496028E-2</v>
      </c>
      <c r="M3637" s="98"/>
      <c r="N3637" s="91"/>
      <c r="O3637" s="95">
        <f>(J3637^2)</f>
        <v>9.2671325294432106E-3</v>
      </c>
      <c r="P3637" s="95">
        <f t="shared" ref="P3637:P3646" si="3175">(K3637^2)</f>
        <v>0.7098025745878237</v>
      </c>
      <c r="Q3637" s="95">
        <f t="shared" ref="Q3637:Q3646" si="3176">(L3637^2)</f>
        <v>3.749876400123264E-3</v>
      </c>
      <c r="R3637" s="90"/>
      <c r="S3637" s="90"/>
      <c r="T3637" s="93">
        <f>(J3617)</f>
        <v>8000</v>
      </c>
      <c r="U3637" s="93">
        <f t="shared" ref="U3637:U3646" si="3177">(K3617)</f>
        <v>5000</v>
      </c>
      <c r="V3637" s="93">
        <f t="shared" ref="V3637:V3646" si="3178">(L3617)</f>
        <v>1</v>
      </c>
      <c r="W3637" s="90"/>
      <c r="X3637" s="95">
        <f>(O3637)</f>
        <v>9.2671325294432106E-3</v>
      </c>
      <c r="Y3637" s="96">
        <f>(X3637*T3637)</f>
        <v>74.13706023554569</v>
      </c>
      <c r="Z3637" s="96">
        <f>(X3637*U3637)</f>
        <v>46.335662647216054</v>
      </c>
      <c r="AA3637" s="96">
        <f>(X3637*V3637)</f>
        <v>9.2671325294432106E-3</v>
      </c>
      <c r="AB3637" s="90"/>
      <c r="AC3637" s="94">
        <f>(P3637)</f>
        <v>0.7098025745878237</v>
      </c>
      <c r="AD3637" s="97">
        <f>(AC3637*T3637)</f>
        <v>5678.4205967025891</v>
      </c>
      <c r="AE3637" s="97">
        <f>(AC3637*U3637)</f>
        <v>3549.0128729391186</v>
      </c>
      <c r="AF3637" s="97">
        <f>(AC3637*V3637)</f>
        <v>0.7098025745878237</v>
      </c>
      <c r="AG3637" s="90"/>
      <c r="AH3637" s="95">
        <f>(Q3637)</f>
        <v>3.749876400123264E-3</v>
      </c>
      <c r="AI3637" s="95">
        <f>(AH3637*T3637)</f>
        <v>29.999011200986111</v>
      </c>
      <c r="AJ3637" s="95">
        <f>(AH3637*U3637)</f>
        <v>18.749382000616322</v>
      </c>
      <c r="AK3637" s="95">
        <f>(V3637*AH3637)</f>
        <v>3.749876400123264E-3</v>
      </c>
    </row>
    <row r="3638" spans="9:37" x14ac:dyDescent="0.25">
      <c r="I3638" s="90"/>
      <c r="J3638" s="94">
        <f t="shared" ref="J3638:J3646" si="3179">(Y3618)</f>
        <v>0.44962619621845751</v>
      </c>
      <c r="K3638" s="94">
        <f t="shared" si="3174"/>
        <v>0.30356861222198567</v>
      </c>
      <c r="L3638" s="94">
        <f t="shared" ref="L3638:L3646" si="3180">(AA3618)</f>
        <v>0.2468051915595568</v>
      </c>
      <c r="M3638" s="98"/>
      <c r="N3638" s="91"/>
      <c r="O3638" s="95">
        <f t="shared" ref="O3638:O3646" si="3181">(J3638^2)</f>
        <v>0.20216371632587884</v>
      </c>
      <c r="P3638" s="95">
        <f t="shared" si="3175"/>
        <v>9.2153902326382306E-2</v>
      </c>
      <c r="Q3638" s="95">
        <f t="shared" si="3176"/>
        <v>6.0912802580749527E-2</v>
      </c>
      <c r="R3638" s="90"/>
      <c r="S3638" s="90"/>
      <c r="T3638" s="93">
        <f t="shared" ref="T3638:T3646" si="3182">(J3618)</f>
        <v>4000</v>
      </c>
      <c r="U3638" s="93">
        <f t="shared" si="3177"/>
        <v>3000</v>
      </c>
      <c r="V3638" s="93">
        <f t="shared" si="3178"/>
        <v>1</v>
      </c>
      <c r="W3638" s="90"/>
      <c r="X3638" s="95">
        <f t="shared" ref="X3638:X3646" si="3183">(O3638)</f>
        <v>0.20216371632587884</v>
      </c>
      <c r="Y3638" s="96">
        <f t="shared" ref="Y3638:Y3646" si="3184">(X3638*T3638)</f>
        <v>808.65486530351541</v>
      </c>
      <c r="Z3638" s="96">
        <f t="shared" ref="Z3638:Z3646" si="3185">(X3638*U3638)</f>
        <v>606.4911489776365</v>
      </c>
      <c r="AA3638" s="96">
        <f t="shared" ref="AA3638:AA3646" si="3186">(X3638*V3638)</f>
        <v>0.20216371632587884</v>
      </c>
      <c r="AB3638" s="90"/>
      <c r="AC3638" s="94">
        <f t="shared" ref="AC3638:AC3646" si="3187">(P3638)</f>
        <v>9.2153902326382306E-2</v>
      </c>
      <c r="AD3638" s="97">
        <f t="shared" ref="AD3638:AD3646" si="3188">(AC3638*T3638)</f>
        <v>368.61560930552923</v>
      </c>
      <c r="AE3638" s="97">
        <f t="shared" ref="AE3638:AE3646" si="3189">(AC3638*U3638)</f>
        <v>276.46170697914692</v>
      </c>
      <c r="AF3638" s="97">
        <f t="shared" ref="AF3638:AF3646" si="3190">(AC3638*V3638)</f>
        <v>9.2153902326382306E-2</v>
      </c>
      <c r="AG3638" s="90"/>
      <c r="AH3638" s="95">
        <f t="shared" ref="AH3638:AH3646" si="3191">(Q3638)</f>
        <v>6.0912802580749527E-2</v>
      </c>
      <c r="AI3638" s="95">
        <f t="shared" ref="AI3638:AI3646" si="3192">(AH3638*T3638)</f>
        <v>243.65121032299811</v>
      </c>
      <c r="AJ3638" s="95">
        <f t="shared" ref="AJ3638:AJ3645" si="3193">(AH3638*U3638)</f>
        <v>182.73840774224857</v>
      </c>
      <c r="AK3638" s="95">
        <f t="shared" ref="AK3638:AK3646" si="3194">(V3638*AH3638)</f>
        <v>6.0912802580749527E-2</v>
      </c>
    </row>
    <row r="3639" spans="9:37" x14ac:dyDescent="0.25">
      <c r="I3639" s="90"/>
      <c r="J3639" s="94">
        <f t="shared" si="3179"/>
        <v>0.4718695373984233</v>
      </c>
      <c r="K3639" s="94">
        <f t="shared" si="3174"/>
        <v>0.40163675238192098</v>
      </c>
      <c r="L3639" s="94">
        <f t="shared" si="3180"/>
        <v>0.12649371021965561</v>
      </c>
      <c r="M3639" s="98"/>
      <c r="N3639" s="91"/>
      <c r="O3639" s="95">
        <f t="shared" si="3181"/>
        <v>0.222660860324602</v>
      </c>
      <c r="P3639" s="95">
        <f t="shared" si="3175"/>
        <v>0.16131208086389651</v>
      </c>
      <c r="Q3639" s="95">
        <f t="shared" si="3176"/>
        <v>1.6000658725134207E-2</v>
      </c>
      <c r="R3639" s="90"/>
      <c r="S3639" s="90"/>
      <c r="T3639" s="93">
        <f t="shared" si="3182"/>
        <v>5000</v>
      </c>
      <c r="U3639" s="93">
        <f t="shared" si="3177"/>
        <v>2000</v>
      </c>
      <c r="V3639" s="93">
        <f t="shared" si="3178"/>
        <v>1</v>
      </c>
      <c r="W3639" s="90"/>
      <c r="X3639" s="95">
        <f t="shared" si="3183"/>
        <v>0.222660860324602</v>
      </c>
      <c r="Y3639" s="96">
        <f t="shared" si="3184"/>
        <v>1113.3043016230099</v>
      </c>
      <c r="Z3639" s="96">
        <f t="shared" si="3185"/>
        <v>445.321720649204</v>
      </c>
      <c r="AA3639" s="96">
        <f t="shared" si="3186"/>
        <v>0.222660860324602</v>
      </c>
      <c r="AB3639" s="90"/>
      <c r="AC3639" s="94">
        <f t="shared" si="3187"/>
        <v>0.16131208086389651</v>
      </c>
      <c r="AD3639" s="97">
        <f t="shared" si="3188"/>
        <v>806.56040431948259</v>
      </c>
      <c r="AE3639" s="97">
        <f t="shared" si="3189"/>
        <v>322.62416172779302</v>
      </c>
      <c r="AF3639" s="97">
        <f t="shared" si="3190"/>
        <v>0.16131208086389651</v>
      </c>
      <c r="AG3639" s="90"/>
      <c r="AH3639" s="95">
        <f t="shared" si="3191"/>
        <v>1.6000658725134207E-2</v>
      </c>
      <c r="AI3639" s="95">
        <f t="shared" si="3192"/>
        <v>80.003293625671034</v>
      </c>
      <c r="AJ3639" s="95">
        <f t="shared" si="3193"/>
        <v>32.001317450268417</v>
      </c>
      <c r="AK3639" s="95">
        <f t="shared" si="3194"/>
        <v>1.6000658725134207E-2</v>
      </c>
    </row>
    <row r="3640" spans="9:37" x14ac:dyDescent="0.25">
      <c r="I3640" s="90"/>
      <c r="J3640" s="94">
        <f t="shared" si="3179"/>
        <v>0.60789490060358187</v>
      </c>
      <c r="K3640" s="94">
        <f t="shared" si="3174"/>
        <v>4.7647842669002106E-2</v>
      </c>
      <c r="L3640" s="94">
        <f t="shared" si="3180"/>
        <v>0.34445725672741595</v>
      </c>
      <c r="M3640" s="98"/>
      <c r="N3640" s="91"/>
      <c r="O3640" s="95">
        <f t="shared" si="3181"/>
        <v>0.36953621017983868</v>
      </c>
      <c r="P3640" s="95">
        <f t="shared" si="3175"/>
        <v>2.2703169110099776E-3</v>
      </c>
      <c r="Q3640" s="95">
        <f t="shared" si="3176"/>
        <v>0.11865080171217694</v>
      </c>
      <c r="R3640" s="90"/>
      <c r="S3640" s="90"/>
      <c r="T3640" s="93">
        <f t="shared" si="3182"/>
        <v>2000</v>
      </c>
      <c r="U3640" s="93">
        <f t="shared" si="3177"/>
        <v>1000</v>
      </c>
      <c r="V3640" s="93">
        <f t="shared" si="3178"/>
        <v>1</v>
      </c>
      <c r="W3640" s="90"/>
      <c r="X3640" s="95">
        <f t="shared" si="3183"/>
        <v>0.36953621017983868</v>
      </c>
      <c r="Y3640" s="96">
        <f t="shared" si="3184"/>
        <v>739.07242035967738</v>
      </c>
      <c r="Z3640" s="96">
        <f t="shared" si="3185"/>
        <v>369.53621017983869</v>
      </c>
      <c r="AA3640" s="96">
        <f t="shared" si="3186"/>
        <v>0.36953621017983868</v>
      </c>
      <c r="AB3640" s="90"/>
      <c r="AC3640" s="94">
        <f t="shared" si="3187"/>
        <v>2.2703169110099776E-3</v>
      </c>
      <c r="AD3640" s="97">
        <f t="shared" si="3188"/>
        <v>4.5406338220199549</v>
      </c>
      <c r="AE3640" s="97">
        <f t="shared" si="3189"/>
        <v>2.2703169110099775</v>
      </c>
      <c r="AF3640" s="97">
        <f t="shared" si="3190"/>
        <v>2.2703169110099776E-3</v>
      </c>
      <c r="AG3640" s="90"/>
      <c r="AH3640" s="95">
        <f t="shared" si="3191"/>
        <v>0.11865080171217694</v>
      </c>
      <c r="AI3640" s="95">
        <f t="shared" si="3192"/>
        <v>237.30160342435389</v>
      </c>
      <c r="AJ3640" s="95">
        <f t="shared" si="3193"/>
        <v>118.65080171217694</v>
      </c>
      <c r="AK3640" s="95">
        <f t="shared" si="3194"/>
        <v>0.11865080171217694</v>
      </c>
    </row>
    <row r="3641" spans="9:37" x14ac:dyDescent="0.25">
      <c r="I3641" s="90"/>
      <c r="J3641" s="94">
        <f t="shared" si="3179"/>
        <v>2.0238114416198875E-2</v>
      </c>
      <c r="K3641" s="94">
        <f t="shared" si="3174"/>
        <v>4.6422814617211629E-3</v>
      </c>
      <c r="L3641" s="94">
        <f t="shared" si="3180"/>
        <v>0.97511960412207999</v>
      </c>
      <c r="M3641" s="98"/>
      <c r="N3641" s="91"/>
      <c r="O3641" s="95">
        <f t="shared" si="3181"/>
        <v>4.0958127512315674E-4</v>
      </c>
      <c r="P3641" s="95">
        <f t="shared" si="3175"/>
        <v>2.1550777169839976E-5</v>
      </c>
      <c r="Q3641" s="95">
        <f t="shared" si="3176"/>
        <v>0.95085824234320204</v>
      </c>
      <c r="R3641" s="90"/>
      <c r="S3641" s="90"/>
      <c r="T3641" s="93">
        <f t="shared" si="3182"/>
        <v>500</v>
      </c>
      <c r="U3641" s="93">
        <f t="shared" si="3177"/>
        <v>2000</v>
      </c>
      <c r="V3641" s="93">
        <f t="shared" si="3178"/>
        <v>1</v>
      </c>
      <c r="W3641" s="90"/>
      <c r="X3641" s="95">
        <f t="shared" si="3183"/>
        <v>4.0958127512315674E-4</v>
      </c>
      <c r="Y3641" s="96">
        <f t="shared" si="3184"/>
        <v>0.20479063756157836</v>
      </c>
      <c r="Z3641" s="96">
        <f t="shared" si="3185"/>
        <v>0.81916255024631346</v>
      </c>
      <c r="AA3641" s="96">
        <f t="shared" si="3186"/>
        <v>4.0958127512315674E-4</v>
      </c>
      <c r="AB3641" s="90"/>
      <c r="AC3641" s="94">
        <f t="shared" si="3187"/>
        <v>2.1550777169839976E-5</v>
      </c>
      <c r="AD3641" s="97">
        <f t="shared" si="3188"/>
        <v>1.0775388584919988E-2</v>
      </c>
      <c r="AE3641" s="97">
        <f t="shared" si="3189"/>
        <v>4.3101554339679951E-2</v>
      </c>
      <c r="AF3641" s="97">
        <f t="shared" si="3190"/>
        <v>2.1550777169839976E-5</v>
      </c>
      <c r="AG3641" s="90"/>
      <c r="AH3641" s="95">
        <f t="shared" si="3191"/>
        <v>0.95085824234320204</v>
      </c>
      <c r="AI3641" s="95">
        <f t="shared" si="3192"/>
        <v>475.42912117160103</v>
      </c>
      <c r="AJ3641" s="95">
        <f t="shared" si="3193"/>
        <v>1901.7164846864041</v>
      </c>
      <c r="AK3641" s="95">
        <f t="shared" si="3194"/>
        <v>0.95085824234320204</v>
      </c>
    </row>
    <row r="3642" spans="9:37" x14ac:dyDescent="0.25">
      <c r="I3642" s="90"/>
      <c r="J3642" s="94">
        <f t="shared" si="3179"/>
        <v>2.2213827347579523E-2</v>
      </c>
      <c r="K3642" s="94">
        <f t="shared" si="3174"/>
        <v>0.96888780235655259</v>
      </c>
      <c r="L3642" s="94">
        <f t="shared" si="3180"/>
        <v>8.8983702958678381E-3</v>
      </c>
      <c r="M3642" s="98"/>
      <c r="N3642" s="91"/>
      <c r="O3642" s="95">
        <f t="shared" si="3181"/>
        <v>4.9345412542807184E-4</v>
      </c>
      <c r="P3642" s="95">
        <f t="shared" si="3175"/>
        <v>0.93874357355531013</v>
      </c>
      <c r="Q3642" s="95">
        <f t="shared" si="3176"/>
        <v>7.9180993922383074E-5</v>
      </c>
      <c r="R3642" s="90"/>
      <c r="S3642" s="90"/>
      <c r="T3642" s="93">
        <f t="shared" si="3182"/>
        <v>8000</v>
      </c>
      <c r="U3642" s="93">
        <f t="shared" si="3177"/>
        <v>2000</v>
      </c>
      <c r="V3642" s="93">
        <f t="shared" si="3178"/>
        <v>1</v>
      </c>
      <c r="W3642" s="90"/>
      <c r="X3642" s="95">
        <f t="shared" si="3183"/>
        <v>4.9345412542807184E-4</v>
      </c>
      <c r="Y3642" s="96">
        <f t="shared" si="3184"/>
        <v>3.9476330034245746</v>
      </c>
      <c r="Z3642" s="96">
        <f t="shared" si="3185"/>
        <v>0.98690825085614364</v>
      </c>
      <c r="AA3642" s="96">
        <f t="shared" si="3186"/>
        <v>4.9345412542807184E-4</v>
      </c>
      <c r="AB3642" s="90"/>
      <c r="AC3642" s="94">
        <f t="shared" si="3187"/>
        <v>0.93874357355531013</v>
      </c>
      <c r="AD3642" s="97">
        <f t="shared" si="3188"/>
        <v>7509.9485884424812</v>
      </c>
      <c r="AE3642" s="97">
        <f t="shared" si="3189"/>
        <v>1877.4871471106203</v>
      </c>
      <c r="AF3642" s="97">
        <f t="shared" si="3190"/>
        <v>0.93874357355531013</v>
      </c>
      <c r="AG3642" s="90"/>
      <c r="AH3642" s="95">
        <f t="shared" si="3191"/>
        <v>7.9180993922383074E-5</v>
      </c>
      <c r="AI3642" s="95">
        <f t="shared" si="3192"/>
        <v>0.63344795137906462</v>
      </c>
      <c r="AJ3642" s="95">
        <f t="shared" si="3193"/>
        <v>0.15836198784476616</v>
      </c>
      <c r="AK3642" s="95">
        <f t="shared" si="3194"/>
        <v>7.9180993922383074E-5</v>
      </c>
    </row>
    <row r="3643" spans="9:37" x14ac:dyDescent="0.25">
      <c r="I3643" s="90"/>
      <c r="J3643" s="94">
        <f t="shared" si="3179"/>
        <v>0.61240336381019556</v>
      </c>
      <c r="K3643" s="94">
        <f t="shared" si="3174"/>
        <v>0.10990182282734244</v>
      </c>
      <c r="L3643" s="94">
        <f t="shared" si="3180"/>
        <v>0.27769481336246199</v>
      </c>
      <c r="M3643" s="98"/>
      <c r="N3643" s="91"/>
      <c r="O3643" s="95">
        <f t="shared" si="3181"/>
        <v>0.37503788000604271</v>
      </c>
      <c r="P3643" s="95">
        <f t="shared" si="3175"/>
        <v>1.2078410660772568E-2</v>
      </c>
      <c r="Q3643" s="95">
        <f t="shared" si="3176"/>
        <v>7.7114409368412601E-2</v>
      </c>
      <c r="R3643" s="90"/>
      <c r="S3643" s="90"/>
      <c r="T3643" s="93">
        <f t="shared" si="3182"/>
        <v>3000</v>
      </c>
      <c r="U3643" s="93">
        <f t="shared" si="3177"/>
        <v>2000</v>
      </c>
      <c r="V3643" s="93">
        <f t="shared" si="3178"/>
        <v>2</v>
      </c>
      <c r="W3643" s="90"/>
      <c r="X3643" s="95">
        <f t="shared" si="3183"/>
        <v>0.37503788000604271</v>
      </c>
      <c r="Y3643" s="96">
        <f t="shared" si="3184"/>
        <v>1125.1136400181281</v>
      </c>
      <c r="Z3643" s="96">
        <f t="shared" si="3185"/>
        <v>750.07576001208542</v>
      </c>
      <c r="AA3643" s="96">
        <f t="shared" si="3186"/>
        <v>0.75007576001208542</v>
      </c>
      <c r="AB3643" s="90"/>
      <c r="AC3643" s="94">
        <f t="shared" si="3187"/>
        <v>1.2078410660772568E-2</v>
      </c>
      <c r="AD3643" s="97">
        <f t="shared" si="3188"/>
        <v>36.235231982317707</v>
      </c>
      <c r="AE3643" s="97">
        <f t="shared" si="3189"/>
        <v>24.156821321545138</v>
      </c>
      <c r="AF3643" s="97">
        <f t="shared" si="3190"/>
        <v>2.4156821321545136E-2</v>
      </c>
      <c r="AG3643" s="90"/>
      <c r="AH3643" s="95">
        <f t="shared" si="3191"/>
        <v>7.7114409368412601E-2</v>
      </c>
      <c r="AI3643" s="95">
        <f t="shared" si="3192"/>
        <v>231.34322810523781</v>
      </c>
      <c r="AJ3643" s="95">
        <f t="shared" si="3193"/>
        <v>154.22881873682519</v>
      </c>
      <c r="AK3643" s="95">
        <f t="shared" si="3194"/>
        <v>0.1542288187368252</v>
      </c>
    </row>
    <row r="3644" spans="9:37" x14ac:dyDescent="0.25">
      <c r="I3644" s="90"/>
      <c r="J3644" s="94">
        <f t="shared" si="3179"/>
        <v>2.5604543677589634E-2</v>
      </c>
      <c r="K3644" s="94">
        <f t="shared" si="3174"/>
        <v>0.96298991497559083</v>
      </c>
      <c r="L3644" s="94">
        <f t="shared" si="3180"/>
        <v>1.140554134681959E-2</v>
      </c>
      <c r="M3644" s="98"/>
      <c r="N3644" s="91"/>
      <c r="O3644" s="95">
        <f t="shared" si="3181"/>
        <v>6.5559265693759534E-4</v>
      </c>
      <c r="P3644" s="95">
        <f t="shared" si="3175"/>
        <v>0.92734957634469561</v>
      </c>
      <c r="Q3644" s="95">
        <f t="shared" si="3176"/>
        <v>1.3008637341401123E-4</v>
      </c>
      <c r="R3644" s="90"/>
      <c r="S3644" s="90"/>
      <c r="T3644" s="93">
        <f t="shared" si="3182"/>
        <v>7000</v>
      </c>
      <c r="U3644" s="93">
        <f t="shared" si="3177"/>
        <v>3000</v>
      </c>
      <c r="V3644" s="93">
        <f t="shared" si="3178"/>
        <v>1</v>
      </c>
      <c r="W3644" s="90"/>
      <c r="X3644" s="95">
        <f t="shared" si="3183"/>
        <v>6.5559265693759534E-4</v>
      </c>
      <c r="Y3644" s="96">
        <f t="shared" si="3184"/>
        <v>4.5891485985631677</v>
      </c>
      <c r="Z3644" s="96">
        <f t="shared" si="3185"/>
        <v>1.9667779708127859</v>
      </c>
      <c r="AA3644" s="96">
        <f t="shared" si="3186"/>
        <v>6.5559265693759534E-4</v>
      </c>
      <c r="AB3644" s="90"/>
      <c r="AC3644" s="94">
        <f t="shared" si="3187"/>
        <v>0.92734957634469561</v>
      </c>
      <c r="AD3644" s="97">
        <f t="shared" si="3188"/>
        <v>6491.4470344128695</v>
      </c>
      <c r="AE3644" s="97">
        <f t="shared" si="3189"/>
        <v>2782.048729034087</v>
      </c>
      <c r="AF3644" s="97">
        <f t="shared" si="3190"/>
        <v>0.92734957634469561</v>
      </c>
      <c r="AG3644" s="90"/>
      <c r="AH3644" s="95">
        <f t="shared" si="3191"/>
        <v>1.3008637341401123E-4</v>
      </c>
      <c r="AI3644" s="95">
        <f t="shared" si="3192"/>
        <v>0.91060461389807867</v>
      </c>
      <c r="AJ3644" s="95">
        <f t="shared" si="3193"/>
        <v>0.39025912024203369</v>
      </c>
      <c r="AK3644" s="95">
        <f t="shared" si="3194"/>
        <v>1.3008637341401123E-4</v>
      </c>
    </row>
    <row r="3645" spans="9:37" x14ac:dyDescent="0.25">
      <c r="I3645" s="90"/>
      <c r="J3645" s="94">
        <f t="shared" si="3179"/>
        <v>5.4303076177767549E-2</v>
      </c>
      <c r="K3645" s="94">
        <f t="shared" si="3174"/>
        <v>0.92649694521831072</v>
      </c>
      <c r="L3645" s="94">
        <f t="shared" si="3180"/>
        <v>1.9199978603921666E-2</v>
      </c>
      <c r="M3645" s="98"/>
      <c r="N3645" s="91"/>
      <c r="O3645" s="95">
        <f t="shared" si="3181"/>
        <v>2.9488240823684255E-3</v>
      </c>
      <c r="P3645" s="95">
        <f t="shared" si="3175"/>
        <v>0.85839658949886144</v>
      </c>
      <c r="Q3645" s="95">
        <f t="shared" si="3176"/>
        <v>3.6863917839104974E-4</v>
      </c>
      <c r="R3645" s="90"/>
      <c r="S3645" s="90"/>
      <c r="T3645" s="93">
        <f t="shared" si="3182"/>
        <v>7000</v>
      </c>
      <c r="U3645" s="93">
        <f t="shared" si="3177"/>
        <v>2000</v>
      </c>
      <c r="V3645" s="93">
        <f t="shared" si="3178"/>
        <v>1</v>
      </c>
      <c r="W3645" s="90"/>
      <c r="X3645" s="95">
        <f t="shared" si="3183"/>
        <v>2.9488240823684255E-3</v>
      </c>
      <c r="Y3645" s="96">
        <f t="shared" si="3184"/>
        <v>20.641768576578979</v>
      </c>
      <c r="Z3645" s="96">
        <f t="shared" si="3185"/>
        <v>5.8976481647368511</v>
      </c>
      <c r="AA3645" s="96">
        <f t="shared" si="3186"/>
        <v>2.9488240823684255E-3</v>
      </c>
      <c r="AB3645" s="90"/>
      <c r="AC3645" s="94">
        <f t="shared" si="3187"/>
        <v>0.85839658949886144</v>
      </c>
      <c r="AD3645" s="97">
        <f t="shared" si="3188"/>
        <v>6008.77612649203</v>
      </c>
      <c r="AE3645" s="97">
        <f t="shared" si="3189"/>
        <v>1716.7931789977229</v>
      </c>
      <c r="AF3645" s="97">
        <f t="shared" si="3190"/>
        <v>0.85839658949886144</v>
      </c>
      <c r="AG3645" s="90"/>
      <c r="AH3645" s="95">
        <f t="shared" si="3191"/>
        <v>3.6863917839104974E-4</v>
      </c>
      <c r="AI3645" s="95">
        <f t="shared" si="3192"/>
        <v>2.5804742487373482</v>
      </c>
      <c r="AJ3645" s="95">
        <f t="shared" si="3193"/>
        <v>0.73727835678209952</v>
      </c>
      <c r="AK3645" s="95">
        <f t="shared" si="3194"/>
        <v>3.6863917839104974E-4</v>
      </c>
    </row>
    <row r="3646" spans="9:37" x14ac:dyDescent="0.25">
      <c r="I3646" s="90"/>
      <c r="J3646" s="94">
        <f t="shared" si="3179"/>
        <v>0.10101709825299295</v>
      </c>
      <c r="K3646" s="94">
        <f t="shared" si="3174"/>
        <v>0.85023056253362517</v>
      </c>
      <c r="L3646" s="94">
        <f t="shared" si="3180"/>
        <v>4.8752339213381853E-2</v>
      </c>
      <c r="M3646" s="98"/>
      <c r="N3646" s="91"/>
      <c r="O3646" s="95">
        <f t="shared" si="3181"/>
        <v>1.020445413945483E-2</v>
      </c>
      <c r="P3646" s="95">
        <f t="shared" si="3175"/>
        <v>0.72289200946624466</v>
      </c>
      <c r="Q3646" s="95">
        <f t="shared" si="3176"/>
        <v>2.37679057877665E-3</v>
      </c>
      <c r="R3646" s="90"/>
      <c r="S3646" s="90"/>
      <c r="T3646" s="93">
        <f t="shared" si="3182"/>
        <v>10000</v>
      </c>
      <c r="U3646" s="93">
        <f t="shared" si="3177"/>
        <v>2000</v>
      </c>
      <c r="V3646" s="93">
        <f t="shared" si="3178"/>
        <v>1</v>
      </c>
      <c r="W3646" s="90"/>
      <c r="X3646" s="95">
        <f t="shared" si="3183"/>
        <v>1.020445413945483E-2</v>
      </c>
      <c r="Y3646" s="96">
        <f t="shared" si="3184"/>
        <v>102.04454139454829</v>
      </c>
      <c r="Z3646" s="96">
        <f t="shared" si="3185"/>
        <v>20.40890827890966</v>
      </c>
      <c r="AA3646" s="96">
        <f t="shared" si="3186"/>
        <v>1.020445413945483E-2</v>
      </c>
      <c r="AB3646" s="90"/>
      <c r="AC3646" s="94">
        <f t="shared" si="3187"/>
        <v>0.72289200946624466</v>
      </c>
      <c r="AD3646" s="97">
        <f t="shared" si="3188"/>
        <v>7228.9200946624469</v>
      </c>
      <c r="AE3646" s="97">
        <f t="shared" si="3189"/>
        <v>1445.7840189324893</v>
      </c>
      <c r="AF3646" s="97">
        <f t="shared" si="3190"/>
        <v>0.72289200946624466</v>
      </c>
      <c r="AG3646" s="90"/>
      <c r="AH3646" s="95">
        <f t="shared" si="3191"/>
        <v>2.37679057877665E-3</v>
      </c>
      <c r="AI3646" s="95">
        <f t="shared" si="3192"/>
        <v>23.767905787766502</v>
      </c>
      <c r="AJ3646" s="95">
        <f>(AH3646*U3646)</f>
        <v>4.7535811575532998</v>
      </c>
      <c r="AK3646" s="95">
        <f t="shared" si="3194"/>
        <v>2.37679057877665E-3</v>
      </c>
    </row>
    <row r="3647" spans="9:37" x14ac:dyDescent="0.25">
      <c r="I3647" s="90"/>
      <c r="J3647" s="98"/>
      <c r="K3647" s="90"/>
      <c r="L3647" s="90"/>
      <c r="M3647" s="90"/>
      <c r="N3647" s="112" t="s">
        <v>55</v>
      </c>
      <c r="O3647" s="105">
        <f>SUM(O3637:O3646)</f>
        <v>1.1933777056451176</v>
      </c>
      <c r="P3647" s="105">
        <f t="shared" ref="P3647:Q3647" si="3195">SUM(P3637:P3646)</f>
        <v>4.4250205849921667</v>
      </c>
      <c r="Q3647" s="105">
        <f t="shared" si="3195"/>
        <v>1.2302414882543027</v>
      </c>
      <c r="R3647" s="90"/>
      <c r="S3647" s="90"/>
      <c r="T3647" s="90"/>
      <c r="U3647" s="90"/>
      <c r="V3647" s="90"/>
      <c r="W3647" s="90"/>
      <c r="X3647" s="133" t="s">
        <v>55</v>
      </c>
      <c r="Y3647" s="104">
        <f>SUM(Y3637:Y3646)</f>
        <v>3991.7101697505527</v>
      </c>
      <c r="Z3647" s="104">
        <f t="shared" ref="Z3647" si="3196">SUM(Z3637:Z3646)</f>
        <v>2247.8399076815426</v>
      </c>
      <c r="AA3647" s="104">
        <f>SUM(AA3637:AA3646)</f>
        <v>1.5684155856511603</v>
      </c>
      <c r="AB3647" s="99"/>
      <c r="AC3647" s="133" t="s">
        <v>55</v>
      </c>
      <c r="AD3647" s="104">
        <f>SUM(AD3637:AD3646)</f>
        <v>34133.475095530353</v>
      </c>
      <c r="AE3647" s="104">
        <f t="shared" ref="AE3647:AF3647" si="3197">SUM(AE3637:AE3646)</f>
        <v>11996.682055507874</v>
      </c>
      <c r="AF3647" s="104">
        <f t="shared" si="3197"/>
        <v>4.4370989956529394</v>
      </c>
      <c r="AG3647" s="99"/>
      <c r="AH3647" s="133" t="s">
        <v>55</v>
      </c>
      <c r="AI3647" s="105">
        <f>SUM(AI3637:AI3646)</f>
        <v>1325.6199004526291</v>
      </c>
      <c r="AJ3647" s="105">
        <f t="shared" ref="AJ3647:AK3647" si="3198">SUM(AJ3637:AJ3646)</f>
        <v>2414.1246929509621</v>
      </c>
      <c r="AK3647" s="105">
        <f t="shared" si="3198"/>
        <v>1.3073558976227153</v>
      </c>
    </row>
    <row r="3651" spans="9:17" x14ac:dyDescent="0.25">
      <c r="I3651" s="113" t="s">
        <v>253</v>
      </c>
      <c r="J3651" s="107"/>
      <c r="K3651" s="107"/>
      <c r="L3651" s="107"/>
      <c r="M3651" s="107"/>
      <c r="N3651" s="107"/>
      <c r="O3651" s="107"/>
      <c r="P3651" s="107"/>
      <c r="Q3651" s="107"/>
    </row>
    <row r="3652" spans="9:17" x14ac:dyDescent="0.25">
      <c r="I3652" s="113" t="s">
        <v>352</v>
      </c>
      <c r="J3652" s="107"/>
      <c r="K3652" s="107"/>
      <c r="L3652" s="166" t="s">
        <v>69</v>
      </c>
      <c r="M3652" s="166"/>
      <c r="N3652" s="166"/>
      <c r="O3652" s="107"/>
      <c r="P3652" s="107"/>
      <c r="Q3652" s="107"/>
    </row>
    <row r="3653" spans="9:17" x14ac:dyDescent="0.25">
      <c r="I3653" s="107"/>
      <c r="J3653" s="107"/>
      <c r="K3653" s="107"/>
      <c r="L3653" s="107"/>
      <c r="M3653" s="107"/>
      <c r="N3653" s="107"/>
      <c r="O3653" s="107"/>
      <c r="P3653" s="107"/>
      <c r="Q3653" s="107"/>
    </row>
    <row r="3654" spans="9:17" x14ac:dyDescent="0.25">
      <c r="I3654" s="108"/>
      <c r="J3654" s="167" t="s">
        <v>68</v>
      </c>
      <c r="K3654" s="168"/>
      <c r="L3654" s="169"/>
      <c r="M3654" s="107"/>
      <c r="N3654" s="108"/>
      <c r="O3654" s="167" t="s">
        <v>72</v>
      </c>
      <c r="P3654" s="168"/>
      <c r="Q3654" s="169"/>
    </row>
    <row r="3655" spans="9:17" x14ac:dyDescent="0.25">
      <c r="I3655" s="108"/>
      <c r="J3655" s="108" t="s">
        <v>38</v>
      </c>
      <c r="K3655" s="108" t="s">
        <v>39</v>
      </c>
      <c r="L3655" s="108" t="s">
        <v>41</v>
      </c>
      <c r="M3655" s="107"/>
      <c r="N3655" s="170" t="s">
        <v>64</v>
      </c>
      <c r="O3655" s="170" t="s">
        <v>38</v>
      </c>
      <c r="P3655" s="170" t="s">
        <v>39</v>
      </c>
      <c r="Q3655" s="170" t="s">
        <v>41</v>
      </c>
    </row>
    <row r="3656" spans="9:17" x14ac:dyDescent="0.25">
      <c r="I3656" s="108" t="s">
        <v>64</v>
      </c>
      <c r="J3656" s="109">
        <f>(O3647)</f>
        <v>1.1933777056451176</v>
      </c>
      <c r="K3656" s="109">
        <f t="shared" ref="K3656" si="3199">(P3647)</f>
        <v>4.4250205849921667</v>
      </c>
      <c r="L3656" s="109">
        <f t="shared" ref="L3656" si="3200">(Q3647)</f>
        <v>1.2302414882543027</v>
      </c>
      <c r="M3656" s="107"/>
      <c r="N3656" s="171"/>
      <c r="O3656" s="171"/>
      <c r="P3656" s="171"/>
      <c r="Q3656" s="171"/>
    </row>
    <row r="3657" spans="9:17" x14ac:dyDescent="0.25">
      <c r="I3657" s="108" t="s">
        <v>65</v>
      </c>
      <c r="J3657" s="110">
        <f>(Y3647)</f>
        <v>3991.7101697505527</v>
      </c>
      <c r="K3657" s="110">
        <f>(AD3647)</f>
        <v>34133.475095530353</v>
      </c>
      <c r="L3657" s="110">
        <f>(AA3647)</f>
        <v>1.5684155856511603</v>
      </c>
      <c r="M3657" s="107"/>
      <c r="N3657" s="109">
        <f>(J3656)</f>
        <v>1.1933777056451176</v>
      </c>
      <c r="O3657" s="67">
        <f>(J3657/N3657)</f>
        <v>3344.8841476326302</v>
      </c>
      <c r="P3657" s="67">
        <f t="shared" ref="P3657" si="3201">(K3657/O3657)</f>
        <v>10.204680816729812</v>
      </c>
      <c r="Q3657" s="67">
        <f t="shared" ref="Q3657" si="3202">(L3657/P3657)</f>
        <v>0.15369570237609589</v>
      </c>
    </row>
    <row r="3658" spans="9:17" x14ac:dyDescent="0.25">
      <c r="I3658" s="108" t="s">
        <v>66</v>
      </c>
      <c r="J3658" s="110">
        <f>(Z3647)</f>
        <v>2247.8399076815426</v>
      </c>
      <c r="K3658" s="110">
        <f>(AE3647)</f>
        <v>11996.682055507874</v>
      </c>
      <c r="L3658" s="109">
        <f>(AJ3647)</f>
        <v>2414.1246929509621</v>
      </c>
      <c r="M3658" s="107"/>
      <c r="N3658" s="109">
        <f>(K3656)</f>
        <v>4.4250205849921667</v>
      </c>
      <c r="O3658" s="67">
        <f>(K3657/N3658)</f>
        <v>7713.7437984575563</v>
      </c>
      <c r="P3658" s="68">
        <f>(K3658/N3658)</f>
        <v>2711.1019768350097</v>
      </c>
      <c r="Q3658" s="68">
        <f>(K3659/N3658)</f>
        <v>1.0027295716322173</v>
      </c>
    </row>
    <row r="3659" spans="9:17" x14ac:dyDescent="0.25">
      <c r="I3659" s="108" t="s">
        <v>67</v>
      </c>
      <c r="J3659" s="110">
        <f>(AA3647)</f>
        <v>1.5684155856511603</v>
      </c>
      <c r="K3659" s="110">
        <f>(AF3647)</f>
        <v>4.4370989956529394</v>
      </c>
      <c r="L3659" s="109">
        <f>(AK3647)</f>
        <v>1.3073558976227153</v>
      </c>
      <c r="M3659" s="107"/>
      <c r="N3659" s="109">
        <f>(L3656)</f>
        <v>1.2302414882543027</v>
      </c>
      <c r="O3659" s="67">
        <f>(L3657/N3659)</f>
        <v>1.2748843220014654</v>
      </c>
      <c r="P3659" s="68">
        <f>(L3658/N3659)</f>
        <v>1962.3177368018819</v>
      </c>
      <c r="Q3659" s="68">
        <f>(L3659/N3659)</f>
        <v>1.0626823352200852</v>
      </c>
    </row>
    <row r="3660" spans="9:17" x14ac:dyDescent="0.25">
      <c r="I3660" s="111"/>
      <c r="J3660" s="111"/>
      <c r="K3660" s="111"/>
      <c r="L3660" s="111"/>
      <c r="M3660" s="107"/>
      <c r="N3660" s="107"/>
      <c r="O3660" s="107"/>
      <c r="P3660" s="107"/>
      <c r="Q3660" s="107"/>
    </row>
    <row r="3664" spans="9:17" x14ac:dyDescent="0.25">
      <c r="I3664" s="114" t="s">
        <v>254</v>
      </c>
    </row>
    <row r="3665" spans="9:32" x14ac:dyDescent="0.25">
      <c r="I3665" s="114" t="s">
        <v>352</v>
      </c>
      <c r="J3665" s="152" t="s">
        <v>47</v>
      </c>
      <c r="K3665" s="153"/>
      <c r="L3665" s="154"/>
      <c r="M3665" s="43"/>
      <c r="N3665" s="43"/>
      <c r="O3665" s="152" t="s">
        <v>72</v>
      </c>
      <c r="P3665" s="153"/>
      <c r="Q3665" s="154"/>
      <c r="R3665" s="43"/>
      <c r="S3665" s="43"/>
      <c r="T3665" s="152" t="s">
        <v>73</v>
      </c>
      <c r="U3665" s="153"/>
      <c r="V3665" s="154"/>
      <c r="W3665" s="43"/>
      <c r="X3665" s="43"/>
      <c r="Y3665" s="152" t="s">
        <v>74</v>
      </c>
      <c r="Z3665" s="153"/>
      <c r="AA3665" s="154"/>
      <c r="AB3665" s="55"/>
      <c r="AC3665" s="43"/>
      <c r="AD3665" s="152" t="s">
        <v>80</v>
      </c>
      <c r="AE3665" s="154"/>
      <c r="AF3665" s="59"/>
    </row>
    <row r="3666" spans="9:32" ht="15.75" thickBot="1" x14ac:dyDescent="0.3">
      <c r="I3666" s="43"/>
      <c r="J3666" s="44" t="s">
        <v>48</v>
      </c>
      <c r="K3666" s="44" t="s">
        <v>49</v>
      </c>
      <c r="L3666" s="44" t="s">
        <v>50</v>
      </c>
      <c r="M3666" s="43"/>
      <c r="N3666" s="43"/>
      <c r="O3666" s="43"/>
      <c r="P3666" s="43"/>
      <c r="Q3666" s="43"/>
      <c r="R3666" s="43"/>
      <c r="S3666" s="43"/>
      <c r="T3666" s="44" t="s">
        <v>38</v>
      </c>
      <c r="U3666" s="44" t="s">
        <v>39</v>
      </c>
      <c r="V3666" s="44" t="s">
        <v>41</v>
      </c>
      <c r="W3666" s="43"/>
      <c r="X3666" s="43"/>
      <c r="Y3666" s="134" t="s">
        <v>75</v>
      </c>
      <c r="Z3666" s="134" t="s">
        <v>76</v>
      </c>
      <c r="AA3666" s="134" t="s">
        <v>77</v>
      </c>
      <c r="AB3666" s="61" t="s">
        <v>55</v>
      </c>
      <c r="AC3666" s="43"/>
      <c r="AD3666" s="134" t="s">
        <v>348</v>
      </c>
      <c r="AE3666" s="148">
        <f>(AE3595)</f>
        <v>94283982.60015437</v>
      </c>
      <c r="AF3666" s="42"/>
    </row>
    <row r="3667" spans="9:32" ht="16.5" thickTop="1" thickBot="1" x14ac:dyDescent="0.3">
      <c r="I3667" s="43"/>
      <c r="J3667" s="100">
        <f>(J3545)</f>
        <v>8000</v>
      </c>
      <c r="K3667" s="100">
        <f t="shared" ref="K3667:L3667" si="3203">(K3545)</f>
        <v>5000</v>
      </c>
      <c r="L3667" s="100">
        <f t="shared" si="3203"/>
        <v>1</v>
      </c>
      <c r="M3667" s="43"/>
      <c r="N3667" s="134" t="s">
        <v>75</v>
      </c>
      <c r="O3667" s="101">
        <f>(O3657)</f>
        <v>3344.8841476326302</v>
      </c>
      <c r="P3667" s="101">
        <f t="shared" ref="P3667:Q3667" si="3204">(P3657)</f>
        <v>10.204680816729812</v>
      </c>
      <c r="Q3667" s="101">
        <f t="shared" si="3204"/>
        <v>0.15369570237609589</v>
      </c>
      <c r="R3667" s="43"/>
      <c r="S3667" s="43"/>
      <c r="T3667" s="62">
        <f>(O3637)</f>
        <v>9.2671325294432106E-3</v>
      </c>
      <c r="U3667" s="62">
        <f t="shared" ref="U3667:U3676" si="3205">(P3637)</f>
        <v>0.7098025745878237</v>
      </c>
      <c r="V3667" s="62">
        <f t="shared" ref="V3667:V3676" si="3206">(Q3637)</f>
        <v>3.749876400123264E-3</v>
      </c>
      <c r="W3667" s="43"/>
      <c r="X3667" s="43"/>
      <c r="Y3667" s="74">
        <f>((J3667 - O3667)^2 + (K3667 - P3667)^2 + (L3667 - Q3667)^2) * T3667</f>
        <v>431553.32559391693</v>
      </c>
      <c r="Z3667" s="74">
        <f>((J3667 -O3668)^2 + (K3667 - P3668)^2 + (L3667 - Q3668)^2) * U3667</f>
        <v>3776857.2091168943</v>
      </c>
      <c r="AA3667" s="75">
        <f>((J3667 -O3669)^2 + (K3667 - P3669)^2 + (L3667 - Q3669)^2) * V3667</f>
        <v>274517.64040531934</v>
      </c>
      <c r="AB3667" s="76">
        <f>SUM(Y3667:AA3667)</f>
        <v>4482928.1751161311</v>
      </c>
      <c r="AC3667" s="43"/>
      <c r="AD3667" s="134" t="s">
        <v>350</v>
      </c>
      <c r="AE3667" s="147">
        <f>(AB3677)</f>
        <v>94283982.600359857</v>
      </c>
      <c r="AF3667" s="42"/>
    </row>
    <row r="3668" spans="9:32" ht="16.5" thickTop="1" thickBot="1" x14ac:dyDescent="0.3">
      <c r="I3668" s="43"/>
      <c r="J3668" s="100">
        <f t="shared" ref="J3668:L3668" si="3207">(J3546)</f>
        <v>4000</v>
      </c>
      <c r="K3668" s="100">
        <f t="shared" si="3207"/>
        <v>3000</v>
      </c>
      <c r="L3668" s="100">
        <f t="shared" si="3207"/>
        <v>1</v>
      </c>
      <c r="M3668" s="43"/>
      <c r="N3668" s="134" t="s">
        <v>76</v>
      </c>
      <c r="O3668" s="101">
        <f t="shared" ref="O3668:P3668" si="3208">(O3658)</f>
        <v>7713.7437984575563</v>
      </c>
      <c r="P3668" s="101">
        <f t="shared" si="3208"/>
        <v>2711.1019768350097</v>
      </c>
      <c r="Q3668" s="101">
        <f>(Q3658)</f>
        <v>1.0027295716322173</v>
      </c>
      <c r="R3668" s="43"/>
      <c r="S3668" s="43"/>
      <c r="T3668" s="62">
        <f t="shared" ref="T3668:T3676" si="3209">(O3638)</f>
        <v>0.20216371632587884</v>
      </c>
      <c r="U3668" s="62">
        <f t="shared" si="3205"/>
        <v>9.2153902326382306E-2</v>
      </c>
      <c r="V3668" s="62">
        <f t="shared" si="3206"/>
        <v>6.0912802580749527E-2</v>
      </c>
      <c r="W3668" s="43"/>
      <c r="X3668" s="43"/>
      <c r="Y3668" s="74">
        <f>((J3668-O3667)^2 + (K3668-P3667)^2 + (L3668-Q3667)^2) * T3668</f>
        <v>1893880.519773894</v>
      </c>
      <c r="Z3668" s="74">
        <f>((J3668 -O3668)^2 + (K3668 - P3668)^2 + (L3668 - Q3668)^2) * U3668</f>
        <v>1278668.1157151845</v>
      </c>
      <c r="AA3668" s="75">
        <f>((J3668 -O3669)^2 + (K3668 - P3669)^2 + (L3668 - Q3669)^2) * V3668</f>
        <v>1039573.6467316012</v>
      </c>
      <c r="AB3668" s="76">
        <f t="shared" ref="AB3668:AB3676" si="3210">SUM(Y3668:AA3668)</f>
        <v>4212122.2822206793</v>
      </c>
      <c r="AC3668" s="43"/>
      <c r="AD3668" s="134" t="s">
        <v>351</v>
      </c>
      <c r="AE3668" s="124">
        <f>(AE3666-AE3667)</f>
        <v>-2.0548701286315918E-4</v>
      </c>
      <c r="AF3668" s="42"/>
    </row>
    <row r="3669" spans="9:32" ht="16.5" thickTop="1" thickBot="1" x14ac:dyDescent="0.3">
      <c r="I3669" s="43"/>
      <c r="J3669" s="100">
        <f t="shared" ref="J3669:L3669" si="3211">(J3547)</f>
        <v>5000</v>
      </c>
      <c r="K3669" s="100">
        <f t="shared" si="3211"/>
        <v>2000</v>
      </c>
      <c r="L3669" s="100">
        <f t="shared" si="3211"/>
        <v>1</v>
      </c>
      <c r="M3669" s="43"/>
      <c r="N3669" s="134" t="s">
        <v>77</v>
      </c>
      <c r="O3669" s="101">
        <f t="shared" ref="O3669:Q3669" si="3212">(O3659)</f>
        <v>1.2748843220014654</v>
      </c>
      <c r="P3669" s="101">
        <f t="shared" si="3212"/>
        <v>1962.3177368018819</v>
      </c>
      <c r="Q3669" s="101">
        <f t="shared" si="3212"/>
        <v>1.0626823352200852</v>
      </c>
      <c r="R3669" s="43"/>
      <c r="S3669" s="43"/>
      <c r="T3669" s="62">
        <f t="shared" si="3209"/>
        <v>0.222660860324602</v>
      </c>
      <c r="U3669" s="62">
        <f t="shared" si="3205"/>
        <v>0.16131208086389651</v>
      </c>
      <c r="V3669" s="62">
        <f t="shared" si="3206"/>
        <v>1.6000658725134207E-2</v>
      </c>
      <c r="W3669" s="43"/>
      <c r="X3669" s="43"/>
      <c r="Y3669" s="74">
        <f>((J3669 - O3667)^2 + (K3669 - P3667)^2 + (L3669 -Q3667)^2) * T3669</f>
        <v>1491537.1056340991</v>
      </c>
      <c r="Z3669" s="74">
        <f>((J3669 -O3668)^2 + (K3669 - P3668)^2 + (L3669 - Q3668)^2) * U3669</f>
        <v>1269537.5981356883</v>
      </c>
      <c r="AA3669" s="75">
        <f>((J3669 -O3669)^2 + (K3669 - P3669)^2 + (L3669 - Q3669)^2) * V3669</f>
        <v>399835.22449078487</v>
      </c>
      <c r="AB3669" s="76">
        <f t="shared" si="3210"/>
        <v>3160909.9282605723</v>
      </c>
      <c r="AC3669" s="43"/>
      <c r="AD3669" s="43"/>
      <c r="AE3669" s="43"/>
      <c r="AF3669" s="43"/>
    </row>
    <row r="3670" spans="9:32" ht="16.5" thickTop="1" thickBot="1" x14ac:dyDescent="0.3">
      <c r="I3670" s="43"/>
      <c r="J3670" s="100">
        <f t="shared" ref="J3670:L3670" si="3213">(J3548)</f>
        <v>2000</v>
      </c>
      <c r="K3670" s="100">
        <f t="shared" si="3213"/>
        <v>1000</v>
      </c>
      <c r="L3670" s="100">
        <f t="shared" si="3213"/>
        <v>1</v>
      </c>
      <c r="M3670" s="43"/>
      <c r="N3670" s="43"/>
      <c r="O3670" s="55"/>
      <c r="P3670" s="55"/>
      <c r="Q3670" s="55"/>
      <c r="R3670" s="43"/>
      <c r="S3670" s="43"/>
      <c r="T3670" s="62">
        <f t="shared" si="3209"/>
        <v>0.36953621017983868</v>
      </c>
      <c r="U3670" s="62">
        <f t="shared" si="3205"/>
        <v>2.2703169110099776E-3</v>
      </c>
      <c r="V3670" s="62">
        <f t="shared" si="3206"/>
        <v>0.11865080171217694</v>
      </c>
      <c r="W3670" s="43"/>
      <c r="X3670" s="43"/>
      <c r="Y3670" s="74">
        <f>((J3670-O3667)^2 + (K3670-P3667)^2 + (L3670-Q3667)^2) * T3670</f>
        <v>1030418.0428007777</v>
      </c>
      <c r="Z3670" s="74">
        <f>((J3670 -O3668)^2 + (K3670 - P3668)^2 + (L3670 - Q3668)^2) * U3670</f>
        <v>80765.929671077669</v>
      </c>
      <c r="AA3670" s="75">
        <f>((J3670 -O3669)^2 + (K3670 - P3669)^2 + (L3670 - Q3669)^2) * V3670</f>
        <v>583875.55476569501</v>
      </c>
      <c r="AB3670" s="76">
        <f t="shared" si="3210"/>
        <v>1695059.5272375504</v>
      </c>
      <c r="AC3670" s="43"/>
      <c r="AD3670" s="43"/>
      <c r="AE3670" s="43"/>
      <c r="AF3670" s="43"/>
    </row>
    <row r="3671" spans="9:32" ht="16.5" thickTop="1" thickBot="1" x14ac:dyDescent="0.3">
      <c r="I3671" s="43"/>
      <c r="J3671" s="100">
        <f t="shared" ref="J3671:L3671" si="3214">(J3549)</f>
        <v>500</v>
      </c>
      <c r="K3671" s="100">
        <f t="shared" si="3214"/>
        <v>2000</v>
      </c>
      <c r="L3671" s="100">
        <f t="shared" si="3214"/>
        <v>1</v>
      </c>
      <c r="M3671" s="43"/>
      <c r="N3671" s="43"/>
      <c r="O3671" s="55"/>
      <c r="P3671" s="55"/>
      <c r="Q3671" s="55"/>
      <c r="R3671" s="43"/>
      <c r="S3671" s="43"/>
      <c r="T3671" s="62">
        <f t="shared" si="3209"/>
        <v>4.0958127512315674E-4</v>
      </c>
      <c r="U3671" s="62">
        <f t="shared" si="3205"/>
        <v>2.1550777169839976E-5</v>
      </c>
      <c r="V3671" s="62">
        <f t="shared" si="3206"/>
        <v>0.95085824234320204</v>
      </c>
      <c r="W3671" s="43"/>
      <c r="X3671" s="43"/>
      <c r="Y3671" s="74">
        <f>((J3671 - O3667)^2 + (K3671 -P3667)^2 + (L3671 - Q3667)^2) * T3671</f>
        <v>4936.5405509896636</v>
      </c>
      <c r="Z3671" s="74">
        <f>((J3671 -O3668)^2 + (K3671 - P3668)^2 + (L3671 - Q3668)^2) * U3671</f>
        <v>1132.35898435237</v>
      </c>
      <c r="AA3671" s="75">
        <f>((J3671 -O3669)^2 + (K3671 - P3669)^2 + (L3671 - Q3669)^AA4203) * V3671</f>
        <v>237854.99661239446</v>
      </c>
      <c r="AB3671" s="76">
        <f t="shared" si="3210"/>
        <v>243923.89614773649</v>
      </c>
      <c r="AC3671" s="43"/>
      <c r="AD3671" s="152" t="s">
        <v>84</v>
      </c>
      <c r="AE3671" s="153"/>
      <c r="AF3671" s="154"/>
    </row>
    <row r="3672" spans="9:32" ht="16.5" thickTop="1" thickBot="1" x14ac:dyDescent="0.3">
      <c r="I3672" s="43"/>
      <c r="J3672" s="100">
        <f t="shared" ref="J3672:L3672" si="3215">(J3550)</f>
        <v>8000</v>
      </c>
      <c r="K3672" s="100">
        <f t="shared" si="3215"/>
        <v>2000</v>
      </c>
      <c r="L3672" s="100">
        <f t="shared" si="3215"/>
        <v>1</v>
      </c>
      <c r="M3672" s="43"/>
      <c r="N3672" s="43"/>
      <c r="O3672" s="55"/>
      <c r="P3672" s="55"/>
      <c r="Q3672" s="55"/>
      <c r="R3672" s="43"/>
      <c r="S3672" s="43"/>
      <c r="T3672" s="62">
        <f t="shared" si="3209"/>
        <v>4.9345412542807184E-4</v>
      </c>
      <c r="U3672" s="62">
        <f t="shared" si="3205"/>
        <v>0.93874357355531013</v>
      </c>
      <c r="V3672" s="62">
        <f t="shared" si="3206"/>
        <v>7.9180993922383074E-5</v>
      </c>
      <c r="W3672" s="43"/>
      <c r="X3672" s="43"/>
      <c r="Y3672" s="74">
        <f>((J3672-O3667)^2 + (K3672-P3667)^2 + (L3672-Q3667)^2) * T3672</f>
        <v>12646.928093207433</v>
      </c>
      <c r="Z3672" s="74">
        <f>((J3672 -O3668)^2 + (K3672 - P3668)^2 + (L3672 - Q3668)^2) * U3672</f>
        <v>551613.82929698774</v>
      </c>
      <c r="AA3672" s="75">
        <f>((J3672 -O3669)^2 + (K3672 - P3669)^2 + (L3672 - Q3669)^2) * V3672</f>
        <v>5066.0810276015127</v>
      </c>
      <c r="AB3672" s="76">
        <f t="shared" si="3210"/>
        <v>569326.83841779665</v>
      </c>
      <c r="AC3672" s="43"/>
      <c r="AD3672" s="152" t="s">
        <v>85</v>
      </c>
      <c r="AE3672" s="153"/>
      <c r="AF3672" s="154"/>
    </row>
    <row r="3673" spans="9:32" ht="16.5" thickTop="1" thickBot="1" x14ac:dyDescent="0.3">
      <c r="I3673" s="43"/>
      <c r="J3673" s="100">
        <f t="shared" ref="J3673:L3673" si="3216">(J3551)</f>
        <v>3000</v>
      </c>
      <c r="K3673" s="100">
        <f t="shared" si="3216"/>
        <v>2000</v>
      </c>
      <c r="L3673" s="100">
        <f t="shared" si="3216"/>
        <v>2</v>
      </c>
      <c r="M3673" s="43"/>
      <c r="N3673" s="43"/>
      <c r="O3673" s="55"/>
      <c r="P3673" s="55"/>
      <c r="Q3673" s="55"/>
      <c r="R3673" s="43"/>
      <c r="S3673" s="43"/>
      <c r="T3673" s="62">
        <f t="shared" si="3209"/>
        <v>0.37503788000604271</v>
      </c>
      <c r="U3673" s="62">
        <f t="shared" si="3205"/>
        <v>1.2078410660772568E-2</v>
      </c>
      <c r="V3673" s="62">
        <f t="shared" si="3206"/>
        <v>7.7114409368412601E-2</v>
      </c>
      <c r="W3673" s="43"/>
      <c r="X3673" s="43"/>
      <c r="Y3673" s="74">
        <f>((J3673 - O3667)^2 + (K3673 - P3667)^2 + (L3673 - Q3667)^2) * T3673</f>
        <v>1529492.19466395</v>
      </c>
      <c r="Z3673" s="74">
        <f>((J3673 -O3668)^2 + (K3673 - P3668)^2 + (L3673 - Q3668)^2) * U3673</f>
        <v>274482.45736151136</v>
      </c>
      <c r="AA3673" s="75">
        <f>((J3673 -O3669)^2 + (K3673 - P3669)^2 + (L3673 - Q3669)^2) * V3673</f>
        <v>693549.50452684972</v>
      </c>
      <c r="AB3673" s="76">
        <f t="shared" si="3210"/>
        <v>2497524.156552311</v>
      </c>
      <c r="AC3673" s="43"/>
      <c r="AD3673" s="43"/>
      <c r="AE3673" s="43"/>
      <c r="AF3673" s="43"/>
    </row>
    <row r="3674" spans="9:32" ht="16.5" thickTop="1" thickBot="1" x14ac:dyDescent="0.3">
      <c r="I3674" s="43"/>
      <c r="J3674" s="100">
        <f t="shared" ref="J3674:L3674" si="3217">(J3552)</f>
        <v>7000</v>
      </c>
      <c r="K3674" s="100">
        <f t="shared" si="3217"/>
        <v>3000</v>
      </c>
      <c r="L3674" s="100">
        <f t="shared" si="3217"/>
        <v>1</v>
      </c>
      <c r="M3674" s="43"/>
      <c r="N3674" s="43"/>
      <c r="O3674" s="55"/>
      <c r="P3674" s="55"/>
      <c r="Q3674" s="55"/>
      <c r="R3674" s="43"/>
      <c r="S3674" s="43"/>
      <c r="T3674" s="62">
        <f t="shared" si="3209"/>
        <v>6.5559265693759534E-4</v>
      </c>
      <c r="U3674" s="62">
        <f t="shared" si="3205"/>
        <v>0.92734957634469561</v>
      </c>
      <c r="V3674" s="62">
        <f t="shared" si="3206"/>
        <v>1.3008637341401123E-4</v>
      </c>
      <c r="W3674" s="43"/>
      <c r="X3674" s="43"/>
      <c r="Y3674" s="74">
        <f>((J3674-O3667)^2 + (K3674-P3667)^2 + (L3674-Q3667)^2) * T3674</f>
        <v>14618.895881093478</v>
      </c>
      <c r="Z3674" s="74">
        <f>((J3674 -O3668)^2 + (K3674 - P3668)^2 + (L3674 - Q3668)^2) * U3674</f>
        <v>549818.40248073579</v>
      </c>
      <c r="AA3674" s="75">
        <f>((J3674 -O3669)^2 + (K3674 - P3669)^2 + (L3674 - Q3669)^2) * V3674</f>
        <v>6511.9856660072701</v>
      </c>
      <c r="AB3674" s="76">
        <f t="shared" si="3210"/>
        <v>570949.28402783652</v>
      </c>
      <c r="AC3674" s="43"/>
      <c r="AD3674" s="43"/>
      <c r="AE3674" s="43"/>
      <c r="AF3674" s="43"/>
    </row>
    <row r="3675" spans="9:32" ht="16.5" thickTop="1" thickBot="1" x14ac:dyDescent="0.3">
      <c r="I3675" s="43"/>
      <c r="J3675" s="100">
        <f t="shared" ref="J3675:L3675" si="3218">(J3553)</f>
        <v>7000</v>
      </c>
      <c r="K3675" s="100">
        <f t="shared" si="3218"/>
        <v>2000</v>
      </c>
      <c r="L3675" s="100">
        <f t="shared" si="3218"/>
        <v>1</v>
      </c>
      <c r="M3675" s="43"/>
      <c r="N3675" s="43"/>
      <c r="O3675" s="55"/>
      <c r="P3675" s="55"/>
      <c r="Q3675" s="55"/>
      <c r="R3675" s="43"/>
      <c r="S3675" s="43"/>
      <c r="T3675" s="62">
        <f t="shared" si="3209"/>
        <v>2.9488240823684255E-3</v>
      </c>
      <c r="U3675" s="62">
        <f t="shared" si="3205"/>
        <v>0.85839658949886144</v>
      </c>
      <c r="V3675" s="62">
        <f t="shared" si="3206"/>
        <v>3.6863917839104974E-4</v>
      </c>
      <c r="W3675" s="43"/>
      <c r="X3675" s="43"/>
      <c r="Y3675" s="74">
        <f>((J3675 - O3667)^2 + (K3675 - P3667)^2 + (L3675 - Q3667)^2) * T3675</f>
        <v>51071.150263687567</v>
      </c>
      <c r="Z3675" s="74">
        <f>((J3675 -O3668)^2 + (K3675 - P3668)^2 + (L3675 - Q3668)^2) * U3675</f>
        <v>871355.14296341082</v>
      </c>
      <c r="AA3675" s="75">
        <f>((J3675 -O3669)^2 + (K3675 - P3669)^2 + (L3675 - Q3669)^2) * V3675</f>
        <v>18057.264179736518</v>
      </c>
      <c r="AB3675" s="76">
        <f t="shared" si="3210"/>
        <v>940483.55740683491</v>
      </c>
      <c r="AC3675" s="43"/>
      <c r="AD3675" s="155" t="s">
        <v>86</v>
      </c>
      <c r="AE3675" s="155"/>
      <c r="AF3675" s="43"/>
    </row>
    <row r="3676" spans="9:32" ht="16.5" thickTop="1" thickBot="1" x14ac:dyDescent="0.3">
      <c r="I3676" s="43"/>
      <c r="J3676" s="100">
        <f t="shared" ref="J3676:L3676" si="3219">(J3554)</f>
        <v>10000</v>
      </c>
      <c r="K3676" s="100">
        <f t="shared" si="3219"/>
        <v>2000</v>
      </c>
      <c r="L3676" s="100">
        <f t="shared" si="3219"/>
        <v>1</v>
      </c>
      <c r="M3676" s="43"/>
      <c r="N3676" s="43"/>
      <c r="O3676" s="55"/>
      <c r="P3676" s="55"/>
      <c r="Q3676" s="55"/>
      <c r="R3676" s="43"/>
      <c r="S3676" s="43"/>
      <c r="T3676" s="62">
        <f t="shared" si="3209"/>
        <v>1.020445413945483E-2</v>
      </c>
      <c r="U3676" s="62">
        <f t="shared" si="3205"/>
        <v>0.72289200946624466</v>
      </c>
      <c r="V3676" s="62">
        <f t="shared" si="3206"/>
        <v>2.37679057877665E-3</v>
      </c>
      <c r="W3676" s="43"/>
      <c r="X3676" s="43"/>
      <c r="Y3676" s="74">
        <f>((J3676-O3667)^2 + (K3676-P3667)^2 + (L3676-Q3667)^2) * T3676</f>
        <v>492363.41357098875</v>
      </c>
      <c r="Z3676" s="74">
        <f t="shared" ref="Z3676" si="3220">((J3676 -O3677)^2 + (K3676 - P3677)^2 + (L3676 - Q3677)^2) * U3676</f>
        <v>75180769.707381457</v>
      </c>
      <c r="AA3676" s="75">
        <f>((J3676 -O3669)^2 + (K3676 - P3669)^2 + (L3676 - Q3669)^2) * V3676</f>
        <v>237621.83401997844</v>
      </c>
      <c r="AB3676" s="76">
        <f t="shared" si="3210"/>
        <v>75910754.954972416</v>
      </c>
      <c r="AC3676" s="43"/>
      <c r="AD3676" s="155"/>
      <c r="AE3676" s="155"/>
      <c r="AF3676" s="43"/>
    </row>
    <row r="3677" spans="9:32" ht="16.5" thickTop="1" thickBot="1" x14ac:dyDescent="0.3">
      <c r="I3677" s="43"/>
      <c r="J3677" s="43"/>
      <c r="K3677" s="43"/>
      <c r="L3677" s="43"/>
      <c r="M3677" s="43"/>
      <c r="N3677" s="43"/>
      <c r="O3677" s="43"/>
      <c r="P3677" s="43"/>
      <c r="Q3677" s="43"/>
      <c r="R3677" s="43"/>
      <c r="S3677" s="43"/>
      <c r="T3677" s="43"/>
      <c r="U3677" s="43"/>
      <c r="V3677" s="43"/>
      <c r="W3677" s="43"/>
      <c r="X3677" s="43"/>
      <c r="Y3677" s="43"/>
      <c r="Z3677" s="43"/>
      <c r="AA3677" s="72" t="s">
        <v>55</v>
      </c>
      <c r="AB3677" s="73">
        <f>SUM(AB3667:AB3676)</f>
        <v>94283982.600359857</v>
      </c>
      <c r="AC3677" s="43"/>
      <c r="AD3677" s="155"/>
      <c r="AE3677" s="155"/>
      <c r="AF3677" s="43"/>
    </row>
    <row r="3678" spans="9:32" ht="15.75" thickTop="1" x14ac:dyDescent="0.25">
      <c r="I3678" s="43"/>
      <c r="J3678" s="43"/>
      <c r="K3678" s="43"/>
      <c r="L3678" s="43"/>
      <c r="M3678" s="156" t="s">
        <v>78</v>
      </c>
      <c r="N3678" s="157"/>
      <c r="O3678" s="157"/>
      <c r="P3678" s="157"/>
      <c r="Q3678" s="157"/>
      <c r="R3678" s="157"/>
      <c r="S3678" s="157"/>
      <c r="T3678" s="158"/>
      <c r="U3678" s="43"/>
      <c r="V3678" s="43"/>
      <c r="W3678" s="43"/>
      <c r="X3678" s="43"/>
      <c r="Y3678" s="43"/>
      <c r="Z3678" s="43"/>
      <c r="AA3678" s="43"/>
      <c r="AB3678" s="43"/>
      <c r="AC3678" s="43"/>
      <c r="AD3678" s="162" t="s">
        <v>87</v>
      </c>
      <c r="AE3678" s="162"/>
      <c r="AF3678" s="43"/>
    </row>
    <row r="3679" spans="9:32" ht="15.75" thickBot="1" x14ac:dyDescent="0.3">
      <c r="I3679" s="43"/>
      <c r="J3679" s="43"/>
      <c r="K3679" s="43"/>
      <c r="L3679" s="43"/>
      <c r="M3679" s="159"/>
      <c r="N3679" s="160"/>
      <c r="O3679" s="160"/>
      <c r="P3679" s="160"/>
      <c r="Q3679" s="160"/>
      <c r="R3679" s="160"/>
      <c r="S3679" s="160"/>
      <c r="T3679" s="161"/>
      <c r="U3679" s="43"/>
      <c r="V3679" s="43"/>
      <c r="W3679" s="43"/>
      <c r="X3679" s="43"/>
      <c r="Y3679" s="43"/>
      <c r="Z3679" s="43"/>
      <c r="AA3679" s="43"/>
      <c r="AB3679" s="43"/>
      <c r="AC3679" s="43"/>
      <c r="AD3679" s="155" t="s">
        <v>88</v>
      </c>
      <c r="AE3679" s="155"/>
      <c r="AF3679" s="43"/>
    </row>
    <row r="3680" spans="9:32" ht="15.75" thickTop="1" x14ac:dyDescent="0.25"/>
    <row r="3683" spans="9:27" x14ac:dyDescent="0.25">
      <c r="I3683" s="83" t="s">
        <v>251</v>
      </c>
      <c r="J3683" s="83"/>
      <c r="K3683" s="78"/>
      <c r="L3683" s="78"/>
      <c r="M3683" s="78"/>
      <c r="N3683" s="78"/>
      <c r="O3683" s="78"/>
      <c r="P3683" s="78"/>
      <c r="Q3683" s="78"/>
      <c r="R3683" s="78"/>
      <c r="S3683" s="78"/>
      <c r="T3683" s="78"/>
      <c r="U3683" s="78"/>
      <c r="V3683" s="78"/>
      <c r="W3683" s="78"/>
      <c r="X3683" s="78"/>
      <c r="Y3683" s="78"/>
      <c r="Z3683" s="78"/>
      <c r="AA3683" s="78"/>
    </row>
    <row r="3684" spans="9:27" x14ac:dyDescent="0.25">
      <c r="I3684" s="83" t="s">
        <v>79</v>
      </c>
      <c r="J3684" s="83"/>
      <c r="K3684" s="78"/>
      <c r="L3684" s="78"/>
      <c r="M3684" s="78"/>
      <c r="N3684" s="78"/>
      <c r="O3684" s="78"/>
      <c r="P3684" s="78"/>
      <c r="Q3684" s="78"/>
      <c r="R3684" s="78"/>
      <c r="S3684" s="78"/>
      <c r="T3684" s="78"/>
      <c r="U3684" s="78"/>
      <c r="V3684" s="78"/>
      <c r="W3684" s="78"/>
      <c r="X3684" s="78"/>
      <c r="Y3684" s="78"/>
      <c r="Z3684" s="78"/>
      <c r="AA3684" s="78"/>
    </row>
    <row r="3685" spans="9:27" x14ac:dyDescent="0.25">
      <c r="I3685" s="115" t="s">
        <v>353</v>
      </c>
      <c r="J3685" s="78"/>
      <c r="K3685" s="78"/>
      <c r="L3685" s="78"/>
      <c r="M3685" s="78"/>
      <c r="N3685" s="78"/>
      <c r="O3685" s="78"/>
      <c r="P3685" s="78"/>
      <c r="Q3685" s="78"/>
      <c r="R3685" s="78"/>
      <c r="S3685" s="78"/>
      <c r="T3685" s="78"/>
      <c r="U3685" s="78"/>
      <c r="V3685" s="78"/>
      <c r="W3685" s="78"/>
      <c r="X3685" s="78"/>
      <c r="Y3685" s="78"/>
      <c r="Z3685" s="78"/>
      <c r="AA3685" s="78"/>
    </row>
    <row r="3686" spans="9:27" x14ac:dyDescent="0.25">
      <c r="I3686" s="78"/>
      <c r="J3686" s="78"/>
      <c r="K3686" s="78"/>
      <c r="L3686" s="78"/>
      <c r="M3686" s="78"/>
      <c r="N3686" s="78"/>
      <c r="O3686" s="78"/>
      <c r="P3686" s="78"/>
      <c r="Q3686" s="78"/>
      <c r="R3686" s="78"/>
      <c r="S3686" s="78"/>
      <c r="T3686" s="78"/>
      <c r="U3686" s="78"/>
      <c r="V3686" s="78"/>
      <c r="W3686" s="78"/>
      <c r="X3686" s="78"/>
      <c r="Y3686" s="78"/>
      <c r="Z3686" s="78"/>
      <c r="AA3686" s="78"/>
    </row>
    <row r="3687" spans="9:27" x14ac:dyDescent="0.25">
      <c r="I3687" s="78"/>
      <c r="J3687" s="172" t="s">
        <v>47</v>
      </c>
      <c r="K3687" s="173"/>
      <c r="L3687" s="174"/>
      <c r="M3687" s="78"/>
      <c r="N3687" s="78"/>
      <c r="O3687" s="172" t="s">
        <v>72</v>
      </c>
      <c r="P3687" s="173"/>
      <c r="Q3687" s="174"/>
      <c r="R3687" s="78"/>
      <c r="S3687" s="78"/>
      <c r="T3687" s="172" t="s">
        <v>90</v>
      </c>
      <c r="U3687" s="173"/>
      <c r="V3687" s="174"/>
      <c r="W3687" s="88"/>
      <c r="X3687" s="78"/>
      <c r="Y3687" s="172" t="s">
        <v>92</v>
      </c>
      <c r="Z3687" s="173"/>
      <c r="AA3687" s="174"/>
    </row>
    <row r="3688" spans="9:27" x14ac:dyDescent="0.25">
      <c r="I3688" s="78"/>
      <c r="J3688" s="89" t="s">
        <v>48</v>
      </c>
      <c r="K3688" s="89" t="s">
        <v>49</v>
      </c>
      <c r="L3688" s="89" t="s">
        <v>50</v>
      </c>
      <c r="M3688" s="78"/>
      <c r="N3688" s="78"/>
      <c r="O3688" s="79"/>
      <c r="P3688" s="79"/>
      <c r="Q3688" s="79"/>
      <c r="R3688" s="78"/>
      <c r="S3688" s="78"/>
      <c r="T3688" s="136" t="s">
        <v>75</v>
      </c>
      <c r="U3688" s="136" t="s">
        <v>76</v>
      </c>
      <c r="V3688" s="136" t="s">
        <v>77</v>
      </c>
      <c r="W3688" s="136" t="s">
        <v>91</v>
      </c>
      <c r="X3688" s="78"/>
      <c r="Y3688" s="136" t="s">
        <v>93</v>
      </c>
      <c r="Z3688" s="136" t="s">
        <v>94</v>
      </c>
      <c r="AA3688" s="136" t="s">
        <v>95</v>
      </c>
    </row>
    <row r="3689" spans="9:27" x14ac:dyDescent="0.25">
      <c r="I3689" s="78"/>
      <c r="J3689" s="79">
        <f>(J3617)</f>
        <v>8000</v>
      </c>
      <c r="K3689" s="79">
        <f t="shared" ref="K3689:L3689" si="3221">(K3617)</f>
        <v>5000</v>
      </c>
      <c r="L3689" s="79">
        <f t="shared" si="3221"/>
        <v>1</v>
      </c>
      <c r="M3689" s="78"/>
      <c r="N3689" s="78"/>
      <c r="O3689" s="116">
        <f>(O3667)</f>
        <v>3344.8841476326302</v>
      </c>
      <c r="P3689" s="116">
        <f t="shared" ref="P3689:Q3689" si="3222">(P3667)</f>
        <v>10.204680816729812</v>
      </c>
      <c r="Q3689" s="116">
        <f t="shared" si="3222"/>
        <v>0.15369570237609589</v>
      </c>
      <c r="R3689" s="78"/>
      <c r="S3689" s="78"/>
      <c r="T3689" s="117">
        <f>((J3689-O3689)^2 + (K3689-P3689)^2 + (L3689-Q3689)^2) ^ (-1/(2-1))</f>
        <v>2.1473899005851706E-8</v>
      </c>
      <c r="U3689" s="117">
        <f>((J3689-O3690)^2 + (K3689-P3690)^2 + (L3689-Q3690)^2) ^ (-1/(2-1))</f>
        <v>1.8793471272211267E-7</v>
      </c>
      <c r="V3689" s="117">
        <f>((J3689-O3691)^2 + (K3689-P3691)^2 + (L3689-Q3691)^2) ^ (-1/(2-1))</f>
        <v>1.3659874077988769E-8</v>
      </c>
      <c r="W3689" s="117">
        <f>SUM(T3689:V3689)</f>
        <v>2.2306848580595313E-7</v>
      </c>
      <c r="X3689" s="78"/>
      <c r="Y3689" s="122">
        <f>(T3689/W3689)</f>
        <v>9.6265946882930886E-2</v>
      </c>
      <c r="Z3689" s="122">
        <f>(U3689/W3689)</f>
        <v>0.84249781874431484</v>
      </c>
      <c r="AA3689" s="123">
        <f>(V3689/W3689)</f>
        <v>6.1236234372754335E-2</v>
      </c>
    </row>
    <row r="3690" spans="9:27" x14ac:dyDescent="0.25">
      <c r="I3690" s="78"/>
      <c r="J3690" s="79">
        <f t="shared" ref="J3690:L3690" si="3223">(J3618)</f>
        <v>4000</v>
      </c>
      <c r="K3690" s="79">
        <f t="shared" si="3223"/>
        <v>3000</v>
      </c>
      <c r="L3690" s="79">
        <f t="shared" si="3223"/>
        <v>1</v>
      </c>
      <c r="M3690" s="78"/>
      <c r="N3690" s="78"/>
      <c r="O3690" s="116">
        <f t="shared" ref="O3690:Q3690" si="3224">(O3668)</f>
        <v>7713.7437984575563</v>
      </c>
      <c r="P3690" s="116">
        <f t="shared" si="3224"/>
        <v>2711.1019768350097</v>
      </c>
      <c r="Q3690" s="116">
        <f t="shared" si="3224"/>
        <v>1.0027295716322173</v>
      </c>
      <c r="R3690" s="78"/>
      <c r="S3690" s="78"/>
      <c r="T3690" s="117">
        <f>((J3690-O3689)^2 + (K3690-P3689)^2 + (L3690-Q3689)^2) ^ (-1/(2-1))</f>
        <v>1.0674576047174016E-7</v>
      </c>
      <c r="U3690" s="117">
        <f>((J3690-O3690)^2 + (K3690-P3690)^2 + (L3690-Q3690)^2) ^ (-1/(2-1))</f>
        <v>7.2070227757918873E-8</v>
      </c>
      <c r="V3690" s="117">
        <f>((J3690-O3691)^2 + (K3690-P3691)^2 + (L3690-Q3691)^2) ^ (-1/(2-1))</f>
        <v>5.8594023398205759E-8</v>
      </c>
      <c r="W3690" s="117">
        <f t="shared" ref="W3690:W3698" si="3225">SUM(T3690:V3690)</f>
        <v>2.3741001162786478E-7</v>
      </c>
      <c r="X3690" s="78"/>
      <c r="Y3690" s="122">
        <f t="shared" ref="Y3690:Y3698" si="3226">(T3690/W3690)</f>
        <v>0.44962619621560823</v>
      </c>
      <c r="Z3690" s="122">
        <f t="shared" ref="Z3690:Z3698" si="3227">(U3690/W3690)</f>
        <v>0.30356861222384945</v>
      </c>
      <c r="AA3690" s="123">
        <f t="shared" ref="AA3690:AA3698" si="3228">(V3690/W3690)</f>
        <v>0.24680519156054237</v>
      </c>
    </row>
    <row r="3691" spans="9:27" x14ac:dyDescent="0.25">
      <c r="I3691" s="78"/>
      <c r="J3691" s="79">
        <f t="shared" ref="J3691:L3691" si="3229">(J3619)</f>
        <v>5000</v>
      </c>
      <c r="K3691" s="79">
        <f t="shared" si="3229"/>
        <v>2000</v>
      </c>
      <c r="L3691" s="79">
        <f t="shared" si="3229"/>
        <v>1</v>
      </c>
      <c r="M3691" s="78"/>
      <c r="N3691" s="78"/>
      <c r="O3691" s="116">
        <f t="shared" ref="O3691:Q3691" si="3230">(O3669)</f>
        <v>1.2748843220014654</v>
      </c>
      <c r="P3691" s="116">
        <f t="shared" si="3230"/>
        <v>1962.3177368018819</v>
      </c>
      <c r="Q3691" s="116">
        <f t="shared" si="3230"/>
        <v>1.0626823352200852</v>
      </c>
      <c r="R3691" s="78"/>
      <c r="S3691" s="78"/>
      <c r="T3691" s="117">
        <f>((J3691-O3689)^2 + (K3691-P3689)^2 + (L3691-Q3689)^2) ^ (-1/(2-1))</f>
        <v>1.4928281668858778E-7</v>
      </c>
      <c r="U3691" s="117">
        <f>((J3691-O3690)^2 + (K3691-P3690)^2 + (L3691-Q3690)^2) ^ (-1/(2-1))</f>
        <v>1.2706364986809588E-7</v>
      </c>
      <c r="V3691" s="117">
        <f>((J3691-O3691)^2 + (K3691-P3691)^2 + (L3691-Q3691)^2) ^ (-1/(2-1))</f>
        <v>4.0018131832962056E-8</v>
      </c>
      <c r="W3691" s="117">
        <f t="shared" si="3225"/>
        <v>3.163645983896457E-7</v>
      </c>
      <c r="X3691" s="78"/>
      <c r="Y3691" s="122">
        <f t="shared" si="3226"/>
        <v>0.47186953738966025</v>
      </c>
      <c r="Z3691" s="122">
        <f t="shared" si="3227"/>
        <v>0.40163675238908952</v>
      </c>
      <c r="AA3691" s="123">
        <f t="shared" si="3228"/>
        <v>0.12649371022125025</v>
      </c>
    </row>
    <row r="3692" spans="9:27" x14ac:dyDescent="0.25">
      <c r="I3692" s="78"/>
      <c r="J3692" s="79">
        <f t="shared" ref="J3692:L3692" si="3231">(J3620)</f>
        <v>2000</v>
      </c>
      <c r="K3692" s="79">
        <f t="shared" si="3231"/>
        <v>1000</v>
      </c>
      <c r="L3692" s="79">
        <f t="shared" si="3231"/>
        <v>1</v>
      </c>
      <c r="M3692" s="78"/>
      <c r="N3692" s="78"/>
      <c r="O3692" s="81"/>
      <c r="P3692" s="81"/>
      <c r="Q3692" s="81"/>
      <c r="R3692" s="78"/>
      <c r="S3692" s="78"/>
      <c r="T3692" s="117">
        <f>((J3692-O3689)^2 + (K3692-P3689)^2 + (L3692-Q3689)^2) ^ (-1/(2-1))</f>
        <v>3.5862746461174423E-7</v>
      </c>
      <c r="U3692" s="117">
        <f>((J3692-O3690)^2 + (K3692-P3690)^2 + (L3692-Q3690)^2) ^ (-1/(2-1))</f>
        <v>2.8109834434593026E-8</v>
      </c>
      <c r="V3692" s="117">
        <f>((J3692-O3691)^2 + (K3692-P3691)^2 + (L3692-Q3691)^2) ^ (-1/(2-1))</f>
        <v>2.0321248379680949E-7</v>
      </c>
      <c r="W3692" s="117">
        <f t="shared" si="3225"/>
        <v>5.8994978284314678E-7</v>
      </c>
      <c r="X3692" s="78"/>
      <c r="Y3692" s="122">
        <f t="shared" si="3226"/>
        <v>0.60789490061918461</v>
      </c>
      <c r="Z3692" s="122">
        <f t="shared" si="3227"/>
        <v>4.7647842667427075E-2</v>
      </c>
      <c r="AA3692" s="123">
        <f t="shared" si="3228"/>
        <v>0.34445725671338828</v>
      </c>
    </row>
    <row r="3693" spans="9:27" x14ac:dyDescent="0.25">
      <c r="I3693" s="78"/>
      <c r="J3693" s="79">
        <f t="shared" ref="J3693:L3693" si="3232">(J3621)</f>
        <v>500</v>
      </c>
      <c r="K3693" s="79">
        <f t="shared" si="3232"/>
        <v>2000</v>
      </c>
      <c r="L3693" s="79">
        <f t="shared" si="3232"/>
        <v>1</v>
      </c>
      <c r="M3693" s="78"/>
      <c r="N3693" s="78"/>
      <c r="O3693" s="78"/>
      <c r="P3693" s="78"/>
      <c r="Q3693" s="78"/>
      <c r="R3693" s="78"/>
      <c r="S3693" s="78"/>
      <c r="T3693" s="117">
        <f>((J3693-O3689)^2 + (K3693-P3689)^2 + (L3693-Q3689)^2) ^ (-1/(2-1))</f>
        <v>8.296929213739468E-8</v>
      </c>
      <c r="U3693" s="117">
        <f>((J3693-O3690)^2 + (K3693-P3690)^2 + (L3693-Q3690)^2) ^ (-1/(2-1))</f>
        <v>1.9031753593729387E-8</v>
      </c>
      <c r="V3693" s="117">
        <f>((J3693-O3691)^2 + (K3693-P3691)^2 + (L3693-Q3691)^2) ^ (-1/(2-1))</f>
        <v>3.9976542101403089E-6</v>
      </c>
      <c r="W3693" s="117">
        <f t="shared" si="3225"/>
        <v>4.0996552558714333E-6</v>
      </c>
      <c r="X3693" s="78"/>
      <c r="Y3693" s="122">
        <f t="shared" si="3226"/>
        <v>2.0238114416710511E-2</v>
      </c>
      <c r="Z3693" s="122">
        <f t="shared" si="3227"/>
        <v>4.642281461708894E-3</v>
      </c>
      <c r="AA3693" s="123">
        <f t="shared" si="3228"/>
        <v>0.9751196041215805</v>
      </c>
    </row>
    <row r="3694" spans="9:27" x14ac:dyDescent="0.25">
      <c r="I3694" s="78"/>
      <c r="J3694" s="79">
        <f t="shared" ref="J3694:L3694" si="3233">(J3622)</f>
        <v>8000</v>
      </c>
      <c r="K3694" s="79">
        <f t="shared" si="3233"/>
        <v>2000</v>
      </c>
      <c r="L3694" s="79">
        <f t="shared" si="3233"/>
        <v>1</v>
      </c>
      <c r="M3694" s="78"/>
      <c r="N3694" s="78"/>
      <c r="O3694" s="78"/>
      <c r="P3694" s="78"/>
      <c r="Q3694" s="78"/>
      <c r="R3694" s="78"/>
      <c r="S3694" s="78"/>
      <c r="T3694" s="117">
        <f>((J3694-O3689)^2 + (K3694-P3689)^2 + (L3694-Q3689)^2) ^ (-1/(2-1))</f>
        <v>3.9017706259680738E-8</v>
      </c>
      <c r="U3694" s="117">
        <f>((J3694-O3690)^2 + (K3694-P3690)^2 + (L3694-Q3690)^2) ^ (-1/(2-1))</f>
        <v>1.7018129780243283E-6</v>
      </c>
      <c r="V3694" s="117">
        <f>((J3694-O3691)^2 + (K3694-P3691)^2 + (L3694-Q3691)^2) ^ (-1/(2-1))</f>
        <v>1.5629634325029843E-8</v>
      </c>
      <c r="W3694" s="117">
        <f t="shared" si="3225"/>
        <v>1.7564603186090388E-6</v>
      </c>
      <c r="X3694" s="78"/>
      <c r="Y3694" s="122">
        <f t="shared" si="3226"/>
        <v>2.2213827347138313E-2</v>
      </c>
      <c r="Z3694" s="122">
        <f t="shared" si="3227"/>
        <v>0.96888780235696625</v>
      </c>
      <c r="AA3694" s="123">
        <f t="shared" si="3228"/>
        <v>8.8983702958955139E-3</v>
      </c>
    </row>
    <row r="3695" spans="9:27" x14ac:dyDescent="0.25">
      <c r="I3695" s="78"/>
      <c r="J3695" s="79">
        <f t="shared" ref="J3695:L3695" si="3234">(J3623)</f>
        <v>3000</v>
      </c>
      <c r="K3695" s="79">
        <f t="shared" si="3234"/>
        <v>2000</v>
      </c>
      <c r="L3695" s="79">
        <f t="shared" si="3234"/>
        <v>2</v>
      </c>
      <c r="M3695" s="78"/>
      <c r="N3695" s="78"/>
      <c r="O3695" s="78"/>
      <c r="P3695" s="78"/>
      <c r="Q3695" s="78"/>
      <c r="R3695" s="78"/>
      <c r="S3695" s="78"/>
      <c r="T3695" s="117">
        <f>((J3695-O3689)^2 + (K3695-P3689)^2 + (L3695-Q3689)^2) ^ (-1/(2-1))</f>
        <v>2.452041803903704E-7</v>
      </c>
      <c r="U3695" s="117">
        <f>((J3695-O3690)^2 + (K3695-P3690)^2 + (L3695-Q3690)^2) ^ (-1/(2-1))</f>
        <v>4.4004308242054647E-8</v>
      </c>
      <c r="V3695" s="117">
        <f>((J3695-O3691)^2 + (K3695-P3691)^2 + (L3695-Q3691)^2) ^ (-1/(2-1))</f>
        <v>1.1118803901535659E-7</v>
      </c>
      <c r="W3695" s="117">
        <f t="shared" si="3225"/>
        <v>4.0039652764778159E-7</v>
      </c>
      <c r="X3695" s="78"/>
      <c r="Y3695" s="122">
        <f t="shared" si="3226"/>
        <v>0.61240336381256066</v>
      </c>
      <c r="Z3695" s="122">
        <f t="shared" si="3227"/>
        <v>0.10990182282690546</v>
      </c>
      <c r="AA3695" s="123">
        <f t="shared" si="3228"/>
        <v>0.27769481336053398</v>
      </c>
    </row>
    <row r="3696" spans="9:27" x14ac:dyDescent="0.25">
      <c r="I3696" s="78"/>
      <c r="J3696" s="79">
        <f t="shared" ref="J3696:L3696" si="3235">(J3624)</f>
        <v>7000</v>
      </c>
      <c r="K3696" s="79">
        <f t="shared" si="3235"/>
        <v>3000</v>
      </c>
      <c r="L3696" s="79">
        <f t="shared" si="3235"/>
        <v>1</v>
      </c>
      <c r="M3696" s="78"/>
      <c r="N3696" s="78"/>
      <c r="O3696" s="78"/>
      <c r="P3696" s="78"/>
      <c r="Q3696" s="78"/>
      <c r="R3696" s="78"/>
      <c r="S3696" s="78"/>
      <c r="T3696" s="117">
        <f>((J3696-O3689)^2 + (K3696-P3689)^2 + (L3696-Q3689)^2) ^ (-1/(2-1))</f>
        <v>4.4845565784859922E-8</v>
      </c>
      <c r="U3696" s="117">
        <f>((J3696-O3690)^2 + (K3696-P3690)^2 + (L3696-Q3690)^2) ^ (-1/(2-1))</f>
        <v>1.68664703138449E-6</v>
      </c>
      <c r="V3696" s="117">
        <f>((J3696-O3691)^2 + (K3696-P3691)^2 + (L3696-Q3691)^2) ^ (-1/(2-1))</f>
        <v>1.9976452665285397E-8</v>
      </c>
      <c r="W3696" s="117">
        <f t="shared" si="3225"/>
        <v>1.7514690498346353E-6</v>
      </c>
      <c r="X3696" s="78"/>
      <c r="Y3696" s="122">
        <f t="shared" si="3226"/>
        <v>2.5604543676689011E-2</v>
      </c>
      <c r="Z3696" s="122">
        <f t="shared" si="3227"/>
        <v>0.96298991497665032</v>
      </c>
      <c r="AA3696" s="123">
        <f t="shared" si="3228"/>
        <v>1.1405541346660662E-2</v>
      </c>
    </row>
    <row r="3697" spans="9:37" x14ac:dyDescent="0.25">
      <c r="I3697" s="78"/>
      <c r="J3697" s="79">
        <f t="shared" ref="J3697:L3697" si="3236">(J3625)</f>
        <v>7000</v>
      </c>
      <c r="K3697" s="79">
        <f t="shared" si="3236"/>
        <v>2000</v>
      </c>
      <c r="L3697" s="79">
        <f t="shared" si="3236"/>
        <v>1</v>
      </c>
      <c r="M3697" s="78"/>
      <c r="N3697" s="78"/>
      <c r="O3697" s="78"/>
      <c r="P3697" s="78"/>
      <c r="Q3697" s="78"/>
      <c r="R3697" s="78"/>
      <c r="S3697" s="78"/>
      <c r="T3697" s="117">
        <f>((J3697-O3689)^2 + (K3697-P3689)^2 + (L3697-Q3689)^2) ^ (-1/(2-1))</f>
        <v>5.7739527446380789E-8</v>
      </c>
      <c r="U3697" s="117">
        <f>((J3697-O3690)^2 + (K3697-P3690)^2 + (L3697-Q3690)^2) ^ (-1/(2-1))</f>
        <v>9.8512827568736392E-7</v>
      </c>
      <c r="V3697" s="117">
        <f>((J3697-O3691)^2 + (K3697-P3691)^2 + (L3697-Q3691)^2) ^ (-1/(2-1))</f>
        <v>2.0415007208275151E-8</v>
      </c>
      <c r="W3697" s="117">
        <f t="shared" si="3225"/>
        <v>1.06328281034202E-6</v>
      </c>
      <c r="X3697" s="78"/>
      <c r="Y3697" s="122">
        <f t="shared" si="3226"/>
        <v>5.4303076175761793E-2</v>
      </c>
      <c r="Z3697" s="122">
        <f t="shared" si="3227"/>
        <v>0.92649694522051329</v>
      </c>
      <c r="AA3697" s="123">
        <f t="shared" si="3228"/>
        <v>1.9199978603724792E-2</v>
      </c>
    </row>
    <row r="3698" spans="9:37" x14ac:dyDescent="0.25">
      <c r="I3698" s="78"/>
      <c r="J3698" s="79">
        <f t="shared" ref="J3698:L3698" si="3237">(J3626)</f>
        <v>10000</v>
      </c>
      <c r="K3698" s="79">
        <f t="shared" si="3237"/>
        <v>2000</v>
      </c>
      <c r="L3698" s="79">
        <f t="shared" si="3237"/>
        <v>1</v>
      </c>
      <c r="M3698" s="78"/>
      <c r="N3698" s="78"/>
      <c r="O3698" s="78"/>
      <c r="P3698" s="78"/>
      <c r="Q3698" s="78"/>
      <c r="R3698" s="78"/>
      <c r="S3698" s="78"/>
      <c r="T3698" s="117">
        <f>((J3698-O3689)^2 + (K3698-P3689)^2 + (L3698-Q3689)^2) ^ (-1/(2-1))</f>
        <v>2.0725451685056114E-8</v>
      </c>
      <c r="U3698" s="117">
        <f>((J3698-O3690)^2 + (K3698-P3690)^2 + (L3698-Q3690)^2) ^ (-1/(2-1))</f>
        <v>1.744398992834903E-7</v>
      </c>
      <c r="V3698" s="117">
        <f>((J3698-O3691)^2 + (K3698-P3691)^2 + (L3698-Q3691)^2) ^ (-1/(2-1))</f>
        <v>1.0002408190220505E-8</v>
      </c>
      <c r="W3698" s="117">
        <f t="shared" si="3225"/>
        <v>2.0516775915876693E-7</v>
      </c>
      <c r="X3698" s="78"/>
      <c r="Y3698" s="122">
        <f t="shared" si="3226"/>
        <v>0.1010170982518649</v>
      </c>
      <c r="Z3698" s="122">
        <f t="shared" si="3227"/>
        <v>0.85023056253444684</v>
      </c>
      <c r="AA3698" s="123">
        <f t="shared" si="3228"/>
        <v>4.8752339213688281E-2</v>
      </c>
    </row>
    <row r="3699" spans="9:37" x14ac:dyDescent="0.25">
      <c r="I3699" s="78"/>
      <c r="J3699" s="78"/>
      <c r="K3699" s="78"/>
      <c r="L3699" s="78"/>
      <c r="M3699" s="78"/>
      <c r="N3699" s="78"/>
      <c r="O3699" s="78"/>
      <c r="P3699" s="78"/>
      <c r="Q3699" s="78"/>
      <c r="R3699" s="78"/>
      <c r="S3699" s="78"/>
      <c r="T3699" s="78"/>
      <c r="U3699" s="78"/>
      <c r="V3699" s="78"/>
      <c r="W3699" s="78"/>
      <c r="X3699" s="78"/>
      <c r="Y3699" s="78"/>
      <c r="Z3699" s="78"/>
      <c r="AA3699" s="78"/>
    </row>
    <row r="3700" spans="9:37" x14ac:dyDescent="0.25">
      <c r="I3700" s="78"/>
      <c r="J3700" s="78"/>
      <c r="K3700" s="78"/>
      <c r="L3700" s="78"/>
      <c r="M3700" s="78"/>
      <c r="N3700" s="175" t="s">
        <v>109</v>
      </c>
      <c r="O3700" s="176"/>
      <c r="P3700" s="176"/>
      <c r="Q3700" s="176"/>
      <c r="R3700" s="176"/>
      <c r="S3700" s="177"/>
      <c r="T3700" s="78"/>
      <c r="U3700" s="78"/>
      <c r="V3700" s="78"/>
      <c r="W3700" s="78"/>
      <c r="X3700" s="78"/>
      <c r="Y3700" s="78"/>
      <c r="Z3700" s="78"/>
      <c r="AA3700" s="78"/>
    </row>
    <row r="3701" spans="9:37" x14ac:dyDescent="0.25">
      <c r="I3701" s="78"/>
      <c r="J3701" s="78"/>
      <c r="K3701" s="78"/>
      <c r="L3701" s="78"/>
      <c r="M3701" s="78"/>
      <c r="N3701" s="178"/>
      <c r="O3701" s="179"/>
      <c r="P3701" s="179"/>
      <c r="Q3701" s="179"/>
      <c r="R3701" s="179"/>
      <c r="S3701" s="180"/>
      <c r="T3701" s="78"/>
      <c r="U3701" s="78"/>
      <c r="V3701" s="78"/>
      <c r="W3701" s="78"/>
      <c r="X3701" s="78"/>
      <c r="Y3701" s="78"/>
      <c r="Z3701" s="78"/>
      <c r="AA3701" s="78"/>
    </row>
    <row r="3705" spans="9:37" x14ac:dyDescent="0.25">
      <c r="I3705" s="118" t="s">
        <v>252</v>
      </c>
      <c r="J3705" s="90"/>
      <c r="K3705" s="90"/>
      <c r="L3705" s="90"/>
      <c r="M3705" s="90"/>
      <c r="N3705" s="90"/>
      <c r="O3705" s="90"/>
      <c r="P3705" s="90"/>
      <c r="Q3705" s="90"/>
      <c r="R3705" s="90"/>
      <c r="S3705" s="90"/>
      <c r="T3705" s="90"/>
      <c r="U3705" s="90"/>
      <c r="V3705" s="90"/>
      <c r="W3705" s="90"/>
      <c r="X3705" s="90"/>
      <c r="Y3705" s="90"/>
      <c r="Z3705" s="90"/>
      <c r="AA3705" s="90"/>
      <c r="AB3705" s="90"/>
      <c r="AC3705" s="90"/>
      <c r="AD3705" s="90"/>
      <c r="AE3705" s="90"/>
      <c r="AF3705" s="90"/>
      <c r="AG3705" s="90"/>
      <c r="AH3705" s="90"/>
      <c r="AI3705" s="90"/>
      <c r="AJ3705" s="90"/>
      <c r="AK3705" s="90"/>
    </row>
    <row r="3706" spans="9:37" x14ac:dyDescent="0.25">
      <c r="I3706" s="118" t="s">
        <v>353</v>
      </c>
      <c r="J3706" s="90"/>
      <c r="K3706" s="90"/>
      <c r="L3706" s="90"/>
      <c r="M3706" s="90"/>
      <c r="N3706" s="90"/>
      <c r="O3706" s="90"/>
      <c r="P3706" s="90"/>
      <c r="Q3706" s="90"/>
      <c r="R3706" s="90"/>
      <c r="S3706" s="90"/>
      <c r="T3706" s="90"/>
      <c r="U3706" s="90"/>
      <c r="V3706" s="90"/>
      <c r="W3706" s="90"/>
      <c r="X3706" s="90"/>
      <c r="Y3706" s="90"/>
      <c r="Z3706" s="90"/>
      <c r="AA3706" s="90"/>
      <c r="AB3706" s="90"/>
      <c r="AC3706" s="90"/>
      <c r="AD3706" s="90"/>
      <c r="AE3706" s="90"/>
      <c r="AF3706" s="90"/>
      <c r="AG3706" s="90"/>
      <c r="AH3706" s="90"/>
      <c r="AI3706" s="90"/>
      <c r="AJ3706" s="90"/>
      <c r="AK3706" s="90"/>
    </row>
    <row r="3707" spans="9:37" x14ac:dyDescent="0.25">
      <c r="I3707" s="90"/>
      <c r="J3707" s="181" t="s">
        <v>92</v>
      </c>
      <c r="K3707" s="182"/>
      <c r="L3707" s="183"/>
      <c r="M3707" s="90"/>
      <c r="N3707" s="91"/>
      <c r="O3707" s="163" t="s">
        <v>97</v>
      </c>
      <c r="P3707" s="164"/>
      <c r="Q3707" s="165"/>
      <c r="R3707" s="90"/>
      <c r="S3707" s="90"/>
      <c r="T3707" s="163" t="s">
        <v>47</v>
      </c>
      <c r="U3707" s="164"/>
      <c r="V3707" s="165"/>
      <c r="W3707" s="90"/>
      <c r="X3707" s="91"/>
      <c r="Y3707" s="163" t="s">
        <v>98</v>
      </c>
      <c r="Z3707" s="164"/>
      <c r="AA3707" s="165"/>
      <c r="AB3707" s="90"/>
      <c r="AC3707" s="91"/>
      <c r="AD3707" s="163" t="s">
        <v>98</v>
      </c>
      <c r="AE3707" s="164"/>
      <c r="AF3707" s="165"/>
      <c r="AG3707" s="90"/>
      <c r="AH3707" s="135"/>
      <c r="AI3707" s="163" t="s">
        <v>98</v>
      </c>
      <c r="AJ3707" s="164"/>
      <c r="AK3707" s="165"/>
    </row>
    <row r="3708" spans="9:37" x14ac:dyDescent="0.25">
      <c r="I3708" s="90"/>
      <c r="J3708" s="135" t="s">
        <v>257</v>
      </c>
      <c r="K3708" s="135" t="s">
        <v>258</v>
      </c>
      <c r="L3708" s="135" t="s">
        <v>259</v>
      </c>
      <c r="M3708" s="90"/>
      <c r="N3708" s="91"/>
      <c r="O3708" s="133" t="s">
        <v>38</v>
      </c>
      <c r="P3708" s="133" t="s">
        <v>39</v>
      </c>
      <c r="Q3708" s="133" t="s">
        <v>41</v>
      </c>
      <c r="R3708" s="90"/>
      <c r="S3708" s="90"/>
      <c r="T3708" s="106" t="s">
        <v>48</v>
      </c>
      <c r="U3708" s="106" t="s">
        <v>49</v>
      </c>
      <c r="V3708" s="106" t="s">
        <v>50</v>
      </c>
      <c r="W3708" s="90"/>
      <c r="X3708" s="133" t="s">
        <v>38</v>
      </c>
      <c r="Y3708" s="133" t="s">
        <v>99</v>
      </c>
      <c r="Z3708" s="133" t="s">
        <v>102</v>
      </c>
      <c r="AA3708" s="133" t="s">
        <v>103</v>
      </c>
      <c r="AB3708" s="90"/>
      <c r="AC3708" s="106" t="s">
        <v>39</v>
      </c>
      <c r="AD3708" s="106" t="s">
        <v>104</v>
      </c>
      <c r="AE3708" s="106" t="s">
        <v>100</v>
      </c>
      <c r="AF3708" s="106" t="s">
        <v>105</v>
      </c>
      <c r="AG3708" s="90"/>
      <c r="AH3708" s="106" t="s">
        <v>41</v>
      </c>
      <c r="AI3708" s="106" t="s">
        <v>106</v>
      </c>
      <c r="AJ3708" s="106" t="s">
        <v>107</v>
      </c>
      <c r="AK3708" s="106" t="s">
        <v>101</v>
      </c>
    </row>
    <row r="3709" spans="9:37" x14ac:dyDescent="0.25">
      <c r="I3709" s="90"/>
      <c r="J3709" s="94">
        <f>(Y3689)</f>
        <v>9.6265946882930886E-2</v>
      </c>
      <c r="K3709" s="94">
        <f t="shared" ref="K3709:K3718" si="3238">(Z3689)</f>
        <v>0.84249781874431484</v>
      </c>
      <c r="L3709" s="94">
        <f>(AA3689)</f>
        <v>6.1236234372754335E-2</v>
      </c>
      <c r="M3709" s="98"/>
      <c r="N3709" s="91"/>
      <c r="O3709" s="95">
        <f>(J3709^2)</f>
        <v>9.2671325292672715E-3</v>
      </c>
      <c r="P3709" s="95">
        <f t="shared" ref="P3709:P3718" si="3239">(K3709^2)</f>
        <v>0.70980257458892837</v>
      </c>
      <c r="Q3709" s="95">
        <f t="shared" ref="Q3709:Q3718" si="3240">(L3709^2)</f>
        <v>3.7498764001548993E-3</v>
      </c>
      <c r="R3709" s="90"/>
      <c r="S3709" s="90"/>
      <c r="T3709" s="93">
        <f>(J3689)</f>
        <v>8000</v>
      </c>
      <c r="U3709" s="93">
        <f t="shared" ref="U3709:U3718" si="3241">(K3689)</f>
        <v>5000</v>
      </c>
      <c r="V3709" s="93">
        <f t="shared" ref="V3709:V3718" si="3242">(L3689)</f>
        <v>1</v>
      </c>
      <c r="W3709" s="90"/>
      <c r="X3709" s="95">
        <f>(O3709)</f>
        <v>9.2671325292672715E-3</v>
      </c>
      <c r="Y3709" s="96">
        <f>(X3709*T3709)</f>
        <v>74.137060234138175</v>
      </c>
      <c r="Z3709" s="96">
        <f>(X3709*U3709)</f>
        <v>46.33566264633636</v>
      </c>
      <c r="AA3709" s="96">
        <f>(X3709*V3709)</f>
        <v>9.2671325292672715E-3</v>
      </c>
      <c r="AB3709" s="90"/>
      <c r="AC3709" s="94">
        <f>(P3709)</f>
        <v>0.70980257458892837</v>
      </c>
      <c r="AD3709" s="97">
        <f>(AC3709*T3709)</f>
        <v>5678.4205967114267</v>
      </c>
      <c r="AE3709" s="97">
        <f>(AC3709*U3709)</f>
        <v>3549.0128729446419</v>
      </c>
      <c r="AF3709" s="97">
        <f>(AC3709*V3709)</f>
        <v>0.70980257458892837</v>
      </c>
      <c r="AG3709" s="90"/>
      <c r="AH3709" s="95">
        <f>(Q3709)</f>
        <v>3.7498764001548993E-3</v>
      </c>
      <c r="AI3709" s="95">
        <f>(AH3709*T3709)</f>
        <v>29.999011201239195</v>
      </c>
      <c r="AJ3709" s="95">
        <f>(AH3709*U3709)</f>
        <v>18.749382000774496</v>
      </c>
      <c r="AK3709" s="95">
        <f>(V3709*AH3709)</f>
        <v>3.7498764001548993E-3</v>
      </c>
    </row>
    <row r="3710" spans="9:37" x14ac:dyDescent="0.25">
      <c r="I3710" s="90"/>
      <c r="J3710" s="94">
        <f t="shared" ref="J3710:J3718" si="3243">(Y3690)</f>
        <v>0.44962619621560823</v>
      </c>
      <c r="K3710" s="94">
        <f t="shared" si="3238"/>
        <v>0.30356861222384945</v>
      </c>
      <c r="L3710" s="94">
        <f t="shared" ref="L3710:L3718" si="3244">(AA3690)</f>
        <v>0.24680519156054237</v>
      </c>
      <c r="M3710" s="98"/>
      <c r="N3710" s="91"/>
      <c r="O3710" s="95">
        <f t="shared" ref="O3710:O3718" si="3245">(J3710^2)</f>
        <v>0.20216371632331664</v>
      </c>
      <c r="P3710" s="95">
        <f t="shared" si="3239"/>
        <v>9.2153902327513887E-2</v>
      </c>
      <c r="Q3710" s="95">
        <f t="shared" si="3240"/>
        <v>6.0912802581236013E-2</v>
      </c>
      <c r="R3710" s="90"/>
      <c r="S3710" s="90"/>
      <c r="T3710" s="93">
        <f t="shared" ref="T3710:T3718" si="3246">(J3690)</f>
        <v>4000</v>
      </c>
      <c r="U3710" s="93">
        <f t="shared" si="3241"/>
        <v>3000</v>
      </c>
      <c r="V3710" s="93">
        <f t="shared" si="3242"/>
        <v>1</v>
      </c>
      <c r="W3710" s="90"/>
      <c r="X3710" s="95">
        <f t="shared" ref="X3710:X3718" si="3247">(O3710)</f>
        <v>0.20216371632331664</v>
      </c>
      <c r="Y3710" s="96">
        <f t="shared" ref="Y3710:Y3718" si="3248">(X3710*T3710)</f>
        <v>808.65486529326654</v>
      </c>
      <c r="Z3710" s="96">
        <f t="shared" ref="Z3710:Z3718" si="3249">(X3710*U3710)</f>
        <v>606.4911489699499</v>
      </c>
      <c r="AA3710" s="96">
        <f t="shared" ref="AA3710:AA3718" si="3250">(X3710*V3710)</f>
        <v>0.20216371632331664</v>
      </c>
      <c r="AB3710" s="90"/>
      <c r="AC3710" s="94">
        <f t="shared" ref="AC3710:AC3718" si="3251">(P3710)</f>
        <v>9.2153902327513887E-2</v>
      </c>
      <c r="AD3710" s="97">
        <f t="shared" ref="AD3710:AD3718" si="3252">(AC3710*T3710)</f>
        <v>368.61560931005556</v>
      </c>
      <c r="AE3710" s="97">
        <f t="shared" ref="AE3710:AE3718" si="3253">(AC3710*U3710)</f>
        <v>276.46170698254167</v>
      </c>
      <c r="AF3710" s="97">
        <f t="shared" ref="AF3710:AF3718" si="3254">(AC3710*V3710)</f>
        <v>9.2153902327513887E-2</v>
      </c>
      <c r="AG3710" s="90"/>
      <c r="AH3710" s="95">
        <f t="shared" ref="AH3710:AH3718" si="3255">(Q3710)</f>
        <v>6.0912802581236013E-2</v>
      </c>
      <c r="AI3710" s="95">
        <f t="shared" ref="AI3710:AI3718" si="3256">(AH3710*T3710)</f>
        <v>243.65121032494406</v>
      </c>
      <c r="AJ3710" s="95">
        <f t="shared" ref="AJ3710:AJ3717" si="3257">(AH3710*U3710)</f>
        <v>182.73840774370805</v>
      </c>
      <c r="AK3710" s="95">
        <f t="shared" ref="AK3710:AK3718" si="3258">(V3710*AH3710)</f>
        <v>6.0912802581236013E-2</v>
      </c>
    </row>
    <row r="3711" spans="9:37" x14ac:dyDescent="0.25">
      <c r="I3711" s="90"/>
      <c r="J3711" s="94">
        <f t="shared" si="3243"/>
        <v>0.47186953738966025</v>
      </c>
      <c r="K3711" s="94">
        <f t="shared" si="3238"/>
        <v>0.40163675238908952</v>
      </c>
      <c r="L3711" s="94">
        <f t="shared" si="3244"/>
        <v>0.12649371022125025</v>
      </c>
      <c r="M3711" s="98"/>
      <c r="N3711" s="91"/>
      <c r="O3711" s="95">
        <f t="shared" si="3245"/>
        <v>0.22266086031633198</v>
      </c>
      <c r="P3711" s="95">
        <f t="shared" si="3239"/>
        <v>0.16131208086965482</v>
      </c>
      <c r="Q3711" s="95">
        <f t="shared" si="3240"/>
        <v>1.6000658725537631E-2</v>
      </c>
      <c r="R3711" s="90"/>
      <c r="S3711" s="90"/>
      <c r="T3711" s="93">
        <f t="shared" si="3246"/>
        <v>5000</v>
      </c>
      <c r="U3711" s="93">
        <f t="shared" si="3241"/>
        <v>2000</v>
      </c>
      <c r="V3711" s="93">
        <f t="shared" si="3242"/>
        <v>1</v>
      </c>
      <c r="W3711" s="90"/>
      <c r="X3711" s="95">
        <f t="shared" si="3247"/>
        <v>0.22266086031633198</v>
      </c>
      <c r="Y3711" s="96">
        <f t="shared" si="3248"/>
        <v>1113.30430158166</v>
      </c>
      <c r="Z3711" s="96">
        <f t="shared" si="3249"/>
        <v>445.32172063266393</v>
      </c>
      <c r="AA3711" s="96">
        <f t="shared" si="3250"/>
        <v>0.22266086031633198</v>
      </c>
      <c r="AB3711" s="90"/>
      <c r="AC3711" s="94">
        <f t="shared" si="3251"/>
        <v>0.16131208086965482</v>
      </c>
      <c r="AD3711" s="97">
        <f t="shared" si="3252"/>
        <v>806.56040434827412</v>
      </c>
      <c r="AE3711" s="97">
        <f t="shared" si="3253"/>
        <v>322.62416173930961</v>
      </c>
      <c r="AF3711" s="97">
        <f t="shared" si="3254"/>
        <v>0.16131208086965482</v>
      </c>
      <c r="AG3711" s="90"/>
      <c r="AH3711" s="95">
        <f t="shared" si="3255"/>
        <v>1.6000658725537631E-2</v>
      </c>
      <c r="AI3711" s="95">
        <f t="shared" si="3256"/>
        <v>80.003293627688151</v>
      </c>
      <c r="AJ3711" s="95">
        <f t="shared" si="3257"/>
        <v>32.001317451075259</v>
      </c>
      <c r="AK3711" s="95">
        <f t="shared" si="3258"/>
        <v>1.6000658725537631E-2</v>
      </c>
    </row>
    <row r="3712" spans="9:37" x14ac:dyDescent="0.25">
      <c r="I3712" s="90"/>
      <c r="J3712" s="94">
        <f t="shared" si="3243"/>
        <v>0.60789490061918461</v>
      </c>
      <c r="K3712" s="94">
        <f t="shared" si="3238"/>
        <v>4.7647842667427075E-2</v>
      </c>
      <c r="L3712" s="94">
        <f t="shared" si="3244"/>
        <v>0.34445725671338828</v>
      </c>
      <c r="M3712" s="98"/>
      <c r="N3712" s="91"/>
      <c r="O3712" s="95">
        <f t="shared" si="3245"/>
        <v>0.36953621019880833</v>
      </c>
      <c r="P3712" s="95">
        <f t="shared" si="3239"/>
        <v>2.2703169108598841E-3</v>
      </c>
      <c r="Q3712" s="95">
        <f t="shared" si="3240"/>
        <v>0.11865080170251308</v>
      </c>
      <c r="R3712" s="90"/>
      <c r="S3712" s="90"/>
      <c r="T3712" s="93">
        <f t="shared" si="3246"/>
        <v>2000</v>
      </c>
      <c r="U3712" s="93">
        <f t="shared" si="3241"/>
        <v>1000</v>
      </c>
      <c r="V3712" s="93">
        <f t="shared" si="3242"/>
        <v>1</v>
      </c>
      <c r="W3712" s="90"/>
      <c r="X3712" s="95">
        <f t="shared" si="3247"/>
        <v>0.36953621019880833</v>
      </c>
      <c r="Y3712" s="96">
        <f t="shared" si="3248"/>
        <v>739.07242039761672</v>
      </c>
      <c r="Z3712" s="96">
        <f t="shared" si="3249"/>
        <v>369.53621019880836</v>
      </c>
      <c r="AA3712" s="96">
        <f t="shared" si="3250"/>
        <v>0.36953621019880833</v>
      </c>
      <c r="AB3712" s="90"/>
      <c r="AC3712" s="94">
        <f t="shared" si="3251"/>
        <v>2.2703169108598841E-3</v>
      </c>
      <c r="AD3712" s="97">
        <f t="shared" si="3252"/>
        <v>4.5406338217197684</v>
      </c>
      <c r="AE3712" s="97">
        <f t="shared" si="3253"/>
        <v>2.2703169108598842</v>
      </c>
      <c r="AF3712" s="97">
        <f t="shared" si="3254"/>
        <v>2.2703169108598841E-3</v>
      </c>
      <c r="AG3712" s="90"/>
      <c r="AH3712" s="95">
        <f t="shared" si="3255"/>
        <v>0.11865080170251308</v>
      </c>
      <c r="AI3712" s="95">
        <f t="shared" si="3256"/>
        <v>237.30160340502616</v>
      </c>
      <c r="AJ3712" s="95">
        <f t="shared" si="3257"/>
        <v>118.65080170251308</v>
      </c>
      <c r="AK3712" s="95">
        <f t="shared" si="3258"/>
        <v>0.11865080170251308</v>
      </c>
    </row>
    <row r="3713" spans="9:37" x14ac:dyDescent="0.25">
      <c r="I3713" s="90"/>
      <c r="J3713" s="94">
        <f t="shared" si="3243"/>
        <v>2.0238114416710511E-2</v>
      </c>
      <c r="K3713" s="94">
        <f t="shared" si="3238"/>
        <v>4.642281461708894E-3</v>
      </c>
      <c r="L3713" s="94">
        <f t="shared" si="3244"/>
        <v>0.9751196041215805</v>
      </c>
      <c r="M3713" s="98"/>
      <c r="N3713" s="91"/>
      <c r="O3713" s="95">
        <f t="shared" si="3245"/>
        <v>4.0958127514386581E-4</v>
      </c>
      <c r="P3713" s="95">
        <f t="shared" si="3239"/>
        <v>2.1550777169726067E-5</v>
      </c>
      <c r="Q3713" s="95">
        <f t="shared" si="3240"/>
        <v>0.95085824234222782</v>
      </c>
      <c r="R3713" s="90"/>
      <c r="S3713" s="90"/>
      <c r="T3713" s="93">
        <f t="shared" si="3246"/>
        <v>500</v>
      </c>
      <c r="U3713" s="93">
        <f t="shared" si="3241"/>
        <v>2000</v>
      </c>
      <c r="V3713" s="93">
        <f t="shared" si="3242"/>
        <v>1</v>
      </c>
      <c r="W3713" s="90"/>
      <c r="X3713" s="95">
        <f t="shared" si="3247"/>
        <v>4.0958127514386581E-4</v>
      </c>
      <c r="Y3713" s="96">
        <f t="shared" si="3248"/>
        <v>0.20479063757193292</v>
      </c>
      <c r="Z3713" s="96">
        <f t="shared" si="3249"/>
        <v>0.81916255028773166</v>
      </c>
      <c r="AA3713" s="96">
        <f t="shared" si="3250"/>
        <v>4.0958127514386581E-4</v>
      </c>
      <c r="AB3713" s="90"/>
      <c r="AC3713" s="94">
        <f t="shared" si="3251"/>
        <v>2.1550777169726067E-5</v>
      </c>
      <c r="AD3713" s="97">
        <f t="shared" si="3252"/>
        <v>1.0775388584863033E-2</v>
      </c>
      <c r="AE3713" s="97">
        <f t="shared" si="3253"/>
        <v>4.3101554339452133E-2</v>
      </c>
      <c r="AF3713" s="97">
        <f t="shared" si="3254"/>
        <v>2.1550777169726067E-5</v>
      </c>
      <c r="AG3713" s="90"/>
      <c r="AH3713" s="95">
        <f t="shared" si="3255"/>
        <v>0.95085824234222782</v>
      </c>
      <c r="AI3713" s="95">
        <f t="shared" si="3256"/>
        <v>475.42912117111393</v>
      </c>
      <c r="AJ3713" s="95">
        <f t="shared" si="3257"/>
        <v>1901.7164846844557</v>
      </c>
      <c r="AK3713" s="95">
        <f t="shared" si="3258"/>
        <v>0.95085824234222782</v>
      </c>
    </row>
    <row r="3714" spans="9:37" x14ac:dyDescent="0.25">
      <c r="I3714" s="90"/>
      <c r="J3714" s="94">
        <f t="shared" si="3243"/>
        <v>2.2213827347138313E-2</v>
      </c>
      <c r="K3714" s="94">
        <f t="shared" si="3238"/>
        <v>0.96888780235696625</v>
      </c>
      <c r="L3714" s="94">
        <f t="shared" si="3244"/>
        <v>8.8983702958955139E-3</v>
      </c>
      <c r="M3714" s="98"/>
      <c r="N3714" s="91"/>
      <c r="O3714" s="95">
        <f t="shared" si="3245"/>
        <v>4.9345412540847001E-4</v>
      </c>
      <c r="P3714" s="95">
        <f t="shared" si="3239"/>
        <v>0.93874357355611171</v>
      </c>
      <c r="Q3714" s="95">
        <f t="shared" si="3240"/>
        <v>7.9180993922875614E-5</v>
      </c>
      <c r="R3714" s="90"/>
      <c r="S3714" s="90"/>
      <c r="T3714" s="93">
        <f t="shared" si="3246"/>
        <v>8000</v>
      </c>
      <c r="U3714" s="93">
        <f t="shared" si="3241"/>
        <v>2000</v>
      </c>
      <c r="V3714" s="93">
        <f t="shared" si="3242"/>
        <v>1</v>
      </c>
      <c r="W3714" s="90"/>
      <c r="X3714" s="95">
        <f t="shared" si="3247"/>
        <v>4.9345412540847001E-4</v>
      </c>
      <c r="Y3714" s="96">
        <f t="shared" si="3248"/>
        <v>3.94763300326776</v>
      </c>
      <c r="Z3714" s="96">
        <f t="shared" si="3249"/>
        <v>0.98690825081694</v>
      </c>
      <c r="AA3714" s="96">
        <f t="shared" si="3250"/>
        <v>4.9345412540847001E-4</v>
      </c>
      <c r="AB3714" s="90"/>
      <c r="AC3714" s="94">
        <f t="shared" si="3251"/>
        <v>0.93874357355611171</v>
      </c>
      <c r="AD3714" s="97">
        <f t="shared" si="3252"/>
        <v>7509.948588448894</v>
      </c>
      <c r="AE3714" s="97">
        <f t="shared" si="3253"/>
        <v>1877.4871471122235</v>
      </c>
      <c r="AF3714" s="97">
        <f t="shared" si="3254"/>
        <v>0.93874357355611171</v>
      </c>
      <c r="AG3714" s="90"/>
      <c r="AH3714" s="95">
        <f t="shared" si="3255"/>
        <v>7.9180993922875614E-5</v>
      </c>
      <c r="AI3714" s="95">
        <f t="shared" si="3256"/>
        <v>0.63344795138300491</v>
      </c>
      <c r="AJ3714" s="95">
        <f t="shared" si="3257"/>
        <v>0.15836198784575123</v>
      </c>
      <c r="AK3714" s="95">
        <f t="shared" si="3258"/>
        <v>7.9180993922875614E-5</v>
      </c>
    </row>
    <row r="3715" spans="9:37" x14ac:dyDescent="0.25">
      <c r="I3715" s="90"/>
      <c r="J3715" s="94">
        <f t="shared" si="3243"/>
        <v>0.61240336381256066</v>
      </c>
      <c r="K3715" s="94">
        <f t="shared" si="3238"/>
        <v>0.10990182282690546</v>
      </c>
      <c r="L3715" s="94">
        <f t="shared" si="3244"/>
        <v>0.27769481336053398</v>
      </c>
      <c r="M3715" s="98"/>
      <c r="N3715" s="91"/>
      <c r="O3715" s="95">
        <f t="shared" si="3245"/>
        <v>0.37503788000893956</v>
      </c>
      <c r="P3715" s="95">
        <f t="shared" si="3239"/>
        <v>1.2078410660676518E-2</v>
      </c>
      <c r="Q3715" s="95">
        <f t="shared" si="3240"/>
        <v>7.7114409367341805E-2</v>
      </c>
      <c r="R3715" s="90"/>
      <c r="S3715" s="90"/>
      <c r="T3715" s="93">
        <f t="shared" si="3246"/>
        <v>3000</v>
      </c>
      <c r="U3715" s="93">
        <f t="shared" si="3241"/>
        <v>2000</v>
      </c>
      <c r="V3715" s="93">
        <f t="shared" si="3242"/>
        <v>2</v>
      </c>
      <c r="W3715" s="90"/>
      <c r="X3715" s="95">
        <f t="shared" si="3247"/>
        <v>0.37503788000893956</v>
      </c>
      <c r="Y3715" s="96">
        <f t="shared" si="3248"/>
        <v>1125.1136400268188</v>
      </c>
      <c r="Z3715" s="96">
        <f t="shared" si="3249"/>
        <v>750.07576001787913</v>
      </c>
      <c r="AA3715" s="96">
        <f t="shared" si="3250"/>
        <v>0.75007576001787912</v>
      </c>
      <c r="AB3715" s="90"/>
      <c r="AC3715" s="94">
        <f t="shared" si="3251"/>
        <v>1.2078410660676518E-2</v>
      </c>
      <c r="AD3715" s="97">
        <f t="shared" si="3252"/>
        <v>36.235231982029553</v>
      </c>
      <c r="AE3715" s="97">
        <f t="shared" si="3253"/>
        <v>24.156821321353036</v>
      </c>
      <c r="AF3715" s="97">
        <f t="shared" si="3254"/>
        <v>2.4156821321353036E-2</v>
      </c>
      <c r="AG3715" s="90"/>
      <c r="AH3715" s="95">
        <f t="shared" si="3255"/>
        <v>7.7114409367341805E-2</v>
      </c>
      <c r="AI3715" s="95">
        <f t="shared" si="3256"/>
        <v>231.34322810202542</v>
      </c>
      <c r="AJ3715" s="95">
        <f t="shared" si="3257"/>
        <v>154.22881873468361</v>
      </c>
      <c r="AK3715" s="95">
        <f t="shared" si="3258"/>
        <v>0.15422881873468361</v>
      </c>
    </row>
    <row r="3716" spans="9:37" x14ac:dyDescent="0.25">
      <c r="I3716" s="90"/>
      <c r="J3716" s="94">
        <f t="shared" si="3243"/>
        <v>2.5604543676689011E-2</v>
      </c>
      <c r="K3716" s="94">
        <f t="shared" si="3238"/>
        <v>0.96298991497665032</v>
      </c>
      <c r="L3716" s="94">
        <f t="shared" si="3244"/>
        <v>1.1405541346660662E-2</v>
      </c>
      <c r="M3716" s="98"/>
      <c r="N3716" s="91"/>
      <c r="O3716" s="95">
        <f t="shared" si="3245"/>
        <v>6.5559265689147522E-4</v>
      </c>
      <c r="P3716" s="95">
        <f t="shared" si="3239"/>
        <v>0.9273495763467362</v>
      </c>
      <c r="Q3716" s="95">
        <f t="shared" si="3240"/>
        <v>1.3008637341038591E-4</v>
      </c>
      <c r="R3716" s="90"/>
      <c r="S3716" s="90"/>
      <c r="T3716" s="93">
        <f t="shared" si="3246"/>
        <v>7000</v>
      </c>
      <c r="U3716" s="93">
        <f t="shared" si="3241"/>
        <v>3000</v>
      </c>
      <c r="V3716" s="93">
        <f t="shared" si="3242"/>
        <v>1</v>
      </c>
      <c r="W3716" s="90"/>
      <c r="X3716" s="95">
        <f t="shared" si="3247"/>
        <v>6.5559265689147522E-4</v>
      </c>
      <c r="Y3716" s="96">
        <f t="shared" si="3248"/>
        <v>4.5891485982403264</v>
      </c>
      <c r="Z3716" s="96">
        <f t="shared" si="3249"/>
        <v>1.9667779706744257</v>
      </c>
      <c r="AA3716" s="96">
        <f t="shared" si="3250"/>
        <v>6.5559265689147522E-4</v>
      </c>
      <c r="AB3716" s="90"/>
      <c r="AC3716" s="94">
        <f t="shared" si="3251"/>
        <v>0.9273495763467362</v>
      </c>
      <c r="AD3716" s="97">
        <f t="shared" si="3252"/>
        <v>6491.4470344271531</v>
      </c>
      <c r="AE3716" s="97">
        <f t="shared" si="3253"/>
        <v>2782.0487290402084</v>
      </c>
      <c r="AF3716" s="97">
        <f t="shared" si="3254"/>
        <v>0.9273495763467362</v>
      </c>
      <c r="AG3716" s="90"/>
      <c r="AH3716" s="95">
        <f t="shared" si="3255"/>
        <v>1.3008637341038591E-4</v>
      </c>
      <c r="AI3716" s="95">
        <f t="shared" si="3256"/>
        <v>0.91060461387270131</v>
      </c>
      <c r="AJ3716" s="95">
        <f t="shared" si="3257"/>
        <v>0.39025912023115772</v>
      </c>
      <c r="AK3716" s="95">
        <f t="shared" si="3258"/>
        <v>1.3008637341038591E-4</v>
      </c>
    </row>
    <row r="3717" spans="9:37" x14ac:dyDescent="0.25">
      <c r="I3717" s="90"/>
      <c r="J3717" s="94">
        <f t="shared" si="3243"/>
        <v>5.4303076175761793E-2</v>
      </c>
      <c r="K3717" s="94">
        <f t="shared" si="3238"/>
        <v>0.92649694522051329</v>
      </c>
      <c r="L3717" s="94">
        <f t="shared" si="3244"/>
        <v>1.9199978603724792E-2</v>
      </c>
      <c r="M3717" s="98"/>
      <c r="N3717" s="91"/>
      <c r="O3717" s="95">
        <f t="shared" si="3245"/>
        <v>2.948824082150588E-3</v>
      </c>
      <c r="P3717" s="95">
        <f t="shared" si="3239"/>
        <v>0.85839658950294284</v>
      </c>
      <c r="Q3717" s="95">
        <f t="shared" si="3240"/>
        <v>3.6863917838348982E-4</v>
      </c>
      <c r="R3717" s="90"/>
      <c r="S3717" s="90"/>
      <c r="T3717" s="93">
        <f t="shared" si="3246"/>
        <v>7000</v>
      </c>
      <c r="U3717" s="93">
        <f t="shared" si="3241"/>
        <v>2000</v>
      </c>
      <c r="V3717" s="93">
        <f t="shared" si="3242"/>
        <v>1</v>
      </c>
      <c r="W3717" s="90"/>
      <c r="X3717" s="95">
        <f t="shared" si="3247"/>
        <v>2.948824082150588E-3</v>
      </c>
      <c r="Y3717" s="96">
        <f t="shared" si="3248"/>
        <v>20.641768575054115</v>
      </c>
      <c r="Z3717" s="96">
        <f t="shared" si="3249"/>
        <v>5.8976481643011764</v>
      </c>
      <c r="AA3717" s="96">
        <f t="shared" si="3250"/>
        <v>2.948824082150588E-3</v>
      </c>
      <c r="AB3717" s="90"/>
      <c r="AC3717" s="94">
        <f t="shared" si="3251"/>
        <v>0.85839658950294284</v>
      </c>
      <c r="AD3717" s="97">
        <f t="shared" si="3252"/>
        <v>6008.7761265206</v>
      </c>
      <c r="AE3717" s="97">
        <f t="shared" si="3253"/>
        <v>1716.7931790058856</v>
      </c>
      <c r="AF3717" s="97">
        <f t="shared" si="3254"/>
        <v>0.85839658950294284</v>
      </c>
      <c r="AG3717" s="90"/>
      <c r="AH3717" s="95">
        <f t="shared" si="3255"/>
        <v>3.6863917838348982E-4</v>
      </c>
      <c r="AI3717" s="95">
        <f t="shared" si="3256"/>
        <v>2.5804742486844288</v>
      </c>
      <c r="AJ3717" s="95">
        <f t="shared" si="3257"/>
        <v>0.73727835676697961</v>
      </c>
      <c r="AK3717" s="95">
        <f t="shared" si="3258"/>
        <v>3.6863917838348982E-4</v>
      </c>
    </row>
    <row r="3718" spans="9:37" x14ac:dyDescent="0.25">
      <c r="I3718" s="90"/>
      <c r="J3718" s="94">
        <f t="shared" si="3243"/>
        <v>0.1010170982518649</v>
      </c>
      <c r="K3718" s="94">
        <f t="shared" si="3238"/>
        <v>0.85023056253444684</v>
      </c>
      <c r="L3718" s="94">
        <f t="shared" si="3244"/>
        <v>4.8752339213688281E-2</v>
      </c>
      <c r="M3718" s="98"/>
      <c r="N3718" s="91"/>
      <c r="O3718" s="95">
        <f t="shared" si="3245"/>
        <v>1.0204454139226927E-2</v>
      </c>
      <c r="P3718" s="95">
        <f t="shared" si="3239"/>
        <v>0.72289200946764187</v>
      </c>
      <c r="Q3718" s="95">
        <f t="shared" si="3240"/>
        <v>2.376790578806528E-3</v>
      </c>
      <c r="R3718" s="90"/>
      <c r="S3718" s="90"/>
      <c r="T3718" s="93">
        <f t="shared" si="3246"/>
        <v>10000</v>
      </c>
      <c r="U3718" s="93">
        <f t="shared" si="3241"/>
        <v>2000</v>
      </c>
      <c r="V3718" s="93">
        <f t="shared" si="3242"/>
        <v>1</v>
      </c>
      <c r="W3718" s="90"/>
      <c r="X3718" s="95">
        <f t="shared" si="3247"/>
        <v>1.0204454139226927E-2</v>
      </c>
      <c r="Y3718" s="96">
        <f t="shared" si="3248"/>
        <v>102.04454139226927</v>
      </c>
      <c r="Z3718" s="96">
        <f t="shared" si="3249"/>
        <v>20.408908278453854</v>
      </c>
      <c r="AA3718" s="96">
        <f t="shared" si="3250"/>
        <v>1.0204454139226927E-2</v>
      </c>
      <c r="AB3718" s="90"/>
      <c r="AC3718" s="94">
        <f t="shared" si="3251"/>
        <v>0.72289200946764187</v>
      </c>
      <c r="AD3718" s="97">
        <f t="shared" si="3252"/>
        <v>7228.9200946764186</v>
      </c>
      <c r="AE3718" s="97">
        <f t="shared" si="3253"/>
        <v>1445.7840189352837</v>
      </c>
      <c r="AF3718" s="97">
        <f t="shared" si="3254"/>
        <v>0.72289200946764187</v>
      </c>
      <c r="AG3718" s="90"/>
      <c r="AH3718" s="95">
        <f t="shared" si="3255"/>
        <v>2.376790578806528E-3</v>
      </c>
      <c r="AI3718" s="95">
        <f t="shared" si="3256"/>
        <v>23.767905788065281</v>
      </c>
      <c r="AJ3718" s="95">
        <f>(AH3718*U3718)</f>
        <v>4.7535811576130564</v>
      </c>
      <c r="AK3718" s="95">
        <f t="shared" si="3258"/>
        <v>2.376790578806528E-3</v>
      </c>
    </row>
    <row r="3719" spans="9:37" x14ac:dyDescent="0.25">
      <c r="I3719" s="90"/>
      <c r="J3719" s="98"/>
      <c r="K3719" s="90"/>
      <c r="L3719" s="90"/>
      <c r="M3719" s="90"/>
      <c r="N3719" s="112" t="s">
        <v>55</v>
      </c>
      <c r="O3719" s="105">
        <f>SUM(O3709:O3718)</f>
        <v>1.1933777056554853</v>
      </c>
      <c r="P3719" s="105">
        <f t="shared" ref="P3719:Q3719" si="3259">SUM(P3709:P3718)</f>
        <v>4.4250205850082356</v>
      </c>
      <c r="Q3719" s="105">
        <f t="shared" si="3259"/>
        <v>1.2302414882435344</v>
      </c>
      <c r="R3719" s="90"/>
      <c r="S3719" s="90"/>
      <c r="T3719" s="90"/>
      <c r="U3719" s="90"/>
      <c r="V3719" s="90"/>
      <c r="W3719" s="90"/>
      <c r="X3719" s="133" t="s">
        <v>55</v>
      </c>
      <c r="Y3719" s="104">
        <f>SUM(Y3709:Y3718)</f>
        <v>3991.7101697399034</v>
      </c>
      <c r="Z3719" s="104">
        <f t="shared" ref="Z3719" si="3260">SUM(Z3709:Z3718)</f>
        <v>2247.839907680172</v>
      </c>
      <c r="AA3719" s="104">
        <f>SUM(AA3709:AA3718)</f>
        <v>1.5684155856644248</v>
      </c>
      <c r="AB3719" s="99"/>
      <c r="AC3719" s="133" t="s">
        <v>55</v>
      </c>
      <c r="AD3719" s="104">
        <f>SUM(AD3709:AD3718)</f>
        <v>34133.475095635156</v>
      </c>
      <c r="AE3719" s="104">
        <f t="shared" ref="AE3719:AF3719" si="3261">SUM(AE3709:AE3718)</f>
        <v>11996.682055546644</v>
      </c>
      <c r="AF3719" s="104">
        <f t="shared" si="3261"/>
        <v>4.4370989956689124</v>
      </c>
      <c r="AG3719" s="99"/>
      <c r="AH3719" s="133" t="s">
        <v>55</v>
      </c>
      <c r="AI3719" s="105">
        <f>SUM(AI3709:AI3718)</f>
        <v>1325.6199004340422</v>
      </c>
      <c r="AJ3719" s="105">
        <f t="shared" ref="AJ3719:AK3719" si="3262">SUM(AJ3709:AJ3718)</f>
        <v>2414.1246929396675</v>
      </c>
      <c r="AK3719" s="105">
        <f t="shared" si="3262"/>
        <v>1.3073558976108763</v>
      </c>
    </row>
    <row r="3723" spans="9:37" x14ac:dyDescent="0.25">
      <c r="I3723" s="113" t="s">
        <v>253</v>
      </c>
      <c r="J3723" s="107"/>
      <c r="K3723" s="107"/>
      <c r="L3723" s="107"/>
      <c r="M3723" s="107"/>
      <c r="N3723" s="107"/>
      <c r="O3723" s="107"/>
      <c r="P3723" s="107"/>
      <c r="Q3723" s="107"/>
    </row>
    <row r="3724" spans="9:37" x14ac:dyDescent="0.25">
      <c r="I3724" s="113" t="s">
        <v>353</v>
      </c>
      <c r="J3724" s="107"/>
      <c r="K3724" s="107"/>
      <c r="L3724" s="166" t="s">
        <v>69</v>
      </c>
      <c r="M3724" s="166"/>
      <c r="N3724" s="166"/>
      <c r="O3724" s="107"/>
      <c r="P3724" s="107"/>
      <c r="Q3724" s="107"/>
    </row>
    <row r="3725" spans="9:37" x14ac:dyDescent="0.25">
      <c r="I3725" s="107"/>
      <c r="J3725" s="107"/>
      <c r="K3725" s="107"/>
      <c r="L3725" s="107"/>
      <c r="M3725" s="107"/>
      <c r="N3725" s="107"/>
      <c r="O3725" s="107"/>
      <c r="P3725" s="107"/>
      <c r="Q3725" s="107"/>
    </row>
    <row r="3726" spans="9:37" x14ac:dyDescent="0.25">
      <c r="I3726" s="108"/>
      <c r="J3726" s="167" t="s">
        <v>68</v>
      </c>
      <c r="K3726" s="168"/>
      <c r="L3726" s="169"/>
      <c r="M3726" s="107"/>
      <c r="N3726" s="108"/>
      <c r="O3726" s="167" t="s">
        <v>72</v>
      </c>
      <c r="P3726" s="168"/>
      <c r="Q3726" s="169"/>
    </row>
    <row r="3727" spans="9:37" x14ac:dyDescent="0.25">
      <c r="I3727" s="108"/>
      <c r="J3727" s="108" t="s">
        <v>38</v>
      </c>
      <c r="K3727" s="108" t="s">
        <v>39</v>
      </c>
      <c r="L3727" s="108" t="s">
        <v>41</v>
      </c>
      <c r="M3727" s="107"/>
      <c r="N3727" s="170" t="s">
        <v>64</v>
      </c>
      <c r="O3727" s="170" t="s">
        <v>38</v>
      </c>
      <c r="P3727" s="170" t="s">
        <v>39</v>
      </c>
      <c r="Q3727" s="170" t="s">
        <v>41</v>
      </c>
    </row>
    <row r="3728" spans="9:37" x14ac:dyDescent="0.25">
      <c r="I3728" s="108" t="s">
        <v>64</v>
      </c>
      <c r="J3728" s="109">
        <f>(O3719)</f>
        <v>1.1933777056554853</v>
      </c>
      <c r="K3728" s="109">
        <f t="shared" ref="K3728" si="3263">(P3719)</f>
        <v>4.4250205850082356</v>
      </c>
      <c r="L3728" s="109">
        <f t="shared" ref="L3728" si="3264">(Q3719)</f>
        <v>1.2302414882435344</v>
      </c>
      <c r="M3728" s="107"/>
      <c r="N3728" s="171"/>
      <c r="O3728" s="171"/>
      <c r="P3728" s="171"/>
      <c r="Q3728" s="171"/>
    </row>
    <row r="3729" spans="9:51" x14ac:dyDescent="0.25">
      <c r="I3729" s="108" t="s">
        <v>65</v>
      </c>
      <c r="J3729" s="110">
        <f>(Y3719)</f>
        <v>3991.7101697399034</v>
      </c>
      <c r="K3729" s="110">
        <f>(AD3719)</f>
        <v>34133.475095635156</v>
      </c>
      <c r="L3729" s="110">
        <f>(AA3719)</f>
        <v>1.5684155856644248</v>
      </c>
      <c r="M3729" s="107"/>
      <c r="N3729" s="109">
        <f>(J3728)</f>
        <v>1.1933777056554853</v>
      </c>
      <c r="O3729" s="67">
        <f>(J3729/N3729)</f>
        <v>3344.8841475946469</v>
      </c>
      <c r="P3729" s="67">
        <f t="shared" ref="P3729" si="3265">(K3729/O3729)</f>
        <v>10.204680816877026</v>
      </c>
      <c r="Q3729" s="67">
        <f t="shared" ref="Q3729" si="3266">(L3729/P3729)</f>
        <v>0.15369570237517849</v>
      </c>
    </row>
    <row r="3730" spans="9:51" x14ac:dyDescent="0.25">
      <c r="I3730" s="108" t="s">
        <v>66</v>
      </c>
      <c r="J3730" s="110">
        <f>(Z3719)</f>
        <v>2247.839907680172</v>
      </c>
      <c r="K3730" s="110">
        <f>(AE3719)</f>
        <v>11996.682055546644</v>
      </c>
      <c r="L3730" s="109">
        <f>(AJ3719)</f>
        <v>2414.1246929396675</v>
      </c>
      <c r="M3730" s="107"/>
      <c r="N3730" s="109">
        <f>(K3728)</f>
        <v>4.4250205850082356</v>
      </c>
      <c r="O3730" s="67">
        <f>(K3729/N3730)</f>
        <v>7713.7437984532289</v>
      </c>
      <c r="P3730" s="68">
        <f>(K3730/N3730)</f>
        <v>2711.1019768339261</v>
      </c>
      <c r="Q3730" s="68">
        <f>(K3731/N3730)</f>
        <v>1.0027295716321858</v>
      </c>
    </row>
    <row r="3731" spans="9:51" x14ac:dyDescent="0.25">
      <c r="I3731" s="108" t="s">
        <v>67</v>
      </c>
      <c r="J3731" s="110">
        <f>(AA3719)</f>
        <v>1.5684155856644248</v>
      </c>
      <c r="K3731" s="110">
        <f>(AF3719)</f>
        <v>4.4370989956689124</v>
      </c>
      <c r="L3731" s="109">
        <f>(AK3719)</f>
        <v>1.3073558976108763</v>
      </c>
      <c r="M3731" s="107"/>
      <c r="N3731" s="109">
        <f>(L3728)</f>
        <v>1.2302414882435344</v>
      </c>
      <c r="O3731" s="67">
        <f>(L3729/N3731)</f>
        <v>1.2748843220234063</v>
      </c>
      <c r="P3731" s="68">
        <f>(L3730/N3731)</f>
        <v>1962.317736809877</v>
      </c>
      <c r="Q3731" s="68">
        <f>(L3731/N3731)</f>
        <v>1.0626823352197634</v>
      </c>
    </row>
    <row r="3732" spans="9:51" x14ac:dyDescent="0.25">
      <c r="I3732" s="111"/>
      <c r="J3732" s="111"/>
      <c r="K3732" s="111"/>
      <c r="L3732" s="111"/>
      <c r="M3732" s="107"/>
      <c r="N3732" s="107"/>
      <c r="O3732" s="107"/>
      <c r="P3732" s="107"/>
      <c r="Q3732" s="107"/>
    </row>
    <row r="3736" spans="9:51" x14ac:dyDescent="0.25">
      <c r="I3736" s="114" t="s">
        <v>254</v>
      </c>
    </row>
    <row r="3737" spans="9:51" x14ac:dyDescent="0.25">
      <c r="I3737" s="114" t="s">
        <v>353</v>
      </c>
      <c r="J3737" s="152" t="s">
        <v>47</v>
      </c>
      <c r="K3737" s="153"/>
      <c r="L3737" s="154"/>
      <c r="M3737" s="43"/>
      <c r="N3737" s="43"/>
      <c r="O3737" s="152" t="s">
        <v>72</v>
      </c>
      <c r="P3737" s="153"/>
      <c r="Q3737" s="154"/>
      <c r="R3737" s="43"/>
      <c r="S3737" s="43"/>
      <c r="T3737" s="152" t="s">
        <v>73</v>
      </c>
      <c r="U3737" s="153"/>
      <c r="V3737" s="154"/>
      <c r="W3737" s="43"/>
      <c r="X3737" s="43"/>
      <c r="Y3737" s="152" t="s">
        <v>74</v>
      </c>
      <c r="Z3737" s="153"/>
      <c r="AA3737" s="154"/>
      <c r="AB3737" s="55"/>
      <c r="AC3737" s="43"/>
      <c r="AD3737" s="152" t="s">
        <v>80</v>
      </c>
      <c r="AE3737" s="154"/>
      <c r="AF3737" s="59"/>
    </row>
    <row r="3738" spans="9:51" ht="15.75" thickBot="1" x14ac:dyDescent="0.3">
      <c r="I3738" s="43"/>
      <c r="J3738" s="44" t="s">
        <v>48</v>
      </c>
      <c r="K3738" s="44" t="s">
        <v>49</v>
      </c>
      <c r="L3738" s="44" t="s">
        <v>50</v>
      </c>
      <c r="M3738" s="43"/>
      <c r="N3738" s="43"/>
      <c r="O3738" s="43"/>
      <c r="P3738" s="43"/>
      <c r="Q3738" s="43"/>
      <c r="R3738" s="43"/>
      <c r="S3738" s="43"/>
      <c r="T3738" s="44" t="s">
        <v>38</v>
      </c>
      <c r="U3738" s="44" t="s">
        <v>39</v>
      </c>
      <c r="V3738" s="44" t="s">
        <v>41</v>
      </c>
      <c r="W3738" s="43"/>
      <c r="X3738" s="43"/>
      <c r="Y3738" s="134" t="s">
        <v>75</v>
      </c>
      <c r="Z3738" s="134" t="s">
        <v>76</v>
      </c>
      <c r="AA3738" s="134" t="s">
        <v>77</v>
      </c>
      <c r="AB3738" s="61" t="s">
        <v>55</v>
      </c>
      <c r="AC3738" s="43"/>
      <c r="AD3738" s="134" t="s">
        <v>350</v>
      </c>
      <c r="AE3738" s="148">
        <f>(AE3667)</f>
        <v>94283982.600359857</v>
      </c>
      <c r="AF3738" s="42"/>
      <c r="AK3738" s="125"/>
      <c r="AL3738" s="131" t="s">
        <v>260</v>
      </c>
      <c r="AM3738" s="125"/>
      <c r="AN3738" s="125"/>
      <c r="AO3738" s="125"/>
      <c r="AP3738" s="125"/>
      <c r="AQ3738" s="125"/>
      <c r="AR3738" s="125"/>
      <c r="AS3738" s="125"/>
      <c r="AT3738" s="125"/>
      <c r="AU3738" s="125"/>
      <c r="AV3738" s="125"/>
      <c r="AW3738" s="125"/>
      <c r="AX3738" s="125"/>
      <c r="AY3738" s="125"/>
    </row>
    <row r="3739" spans="9:51" ht="16.5" thickTop="1" thickBot="1" x14ac:dyDescent="0.3">
      <c r="I3739" s="43"/>
      <c r="J3739" s="100">
        <f>(J3617)</f>
        <v>8000</v>
      </c>
      <c r="K3739" s="100">
        <f t="shared" ref="K3739:L3739" si="3267">(K3617)</f>
        <v>5000</v>
      </c>
      <c r="L3739" s="100">
        <f t="shared" si="3267"/>
        <v>1</v>
      </c>
      <c r="M3739" s="43"/>
      <c r="N3739" s="134" t="s">
        <v>75</v>
      </c>
      <c r="O3739" s="101">
        <f>(O3729)</f>
        <v>3344.8841475946469</v>
      </c>
      <c r="P3739" s="101">
        <f t="shared" ref="P3739:Q3739" si="3268">(P3729)</f>
        <v>10.204680816877026</v>
      </c>
      <c r="Q3739" s="101">
        <f t="shared" si="3268"/>
        <v>0.15369570237517849</v>
      </c>
      <c r="R3739" s="43"/>
      <c r="S3739" s="43"/>
      <c r="T3739" s="62">
        <f>(O3709)</f>
        <v>9.2671325292672715E-3</v>
      </c>
      <c r="U3739" s="62">
        <f t="shared" ref="U3739:U3748" si="3269">(P3709)</f>
        <v>0.70980257458892837</v>
      </c>
      <c r="V3739" s="62">
        <f t="shared" ref="V3739:V3748" si="3270">(Q3709)</f>
        <v>3.7498764001548993E-3</v>
      </c>
      <c r="W3739" s="43"/>
      <c r="X3739" s="43"/>
      <c r="Y3739" s="74">
        <f>((J3739 - O3739)^2 + (K3739 - P3739)^2 + (L3739 - Q3739)^2) * T3739</f>
        <v>431553.32558898744</v>
      </c>
      <c r="Z3739" s="74">
        <f>((J3739 -O3740)^2 + (K3739 - P3740)^2 + (L3739 - Q3740)^2) * U3739</f>
        <v>3776857.2091280515</v>
      </c>
      <c r="AA3739" s="75">
        <f>((J3739 -O3741)^2 + (K3739 - P3741)^2 + (L3739 - Q3741)^2) * V3739</f>
        <v>274517.64040745184</v>
      </c>
      <c r="AB3739" s="76">
        <f>SUM(Y3739:AA3739)</f>
        <v>4482928.1751244906</v>
      </c>
      <c r="AC3739" s="43"/>
      <c r="AD3739" s="134" t="s">
        <v>354</v>
      </c>
      <c r="AE3739" s="147">
        <f>(AB3749)</f>
        <v>94283982.600483268</v>
      </c>
      <c r="AF3739" s="42"/>
      <c r="AK3739" s="125"/>
      <c r="AL3739" s="125"/>
      <c r="AM3739" s="192" t="s">
        <v>261</v>
      </c>
      <c r="AN3739" s="192"/>
      <c r="AO3739" s="192"/>
      <c r="AP3739" s="192"/>
      <c r="AQ3739" s="192"/>
      <c r="AR3739" s="125"/>
      <c r="AS3739" s="125"/>
      <c r="AT3739" s="125"/>
      <c r="AU3739" s="125"/>
      <c r="AV3739" s="125"/>
      <c r="AW3739" s="125"/>
      <c r="AX3739" s="125"/>
      <c r="AY3739" s="125"/>
    </row>
    <row r="3740" spans="9:51" ht="16.5" thickTop="1" thickBot="1" x14ac:dyDescent="0.3">
      <c r="I3740" s="43"/>
      <c r="J3740" s="100">
        <f t="shared" ref="J3740:L3740" si="3271">(J3618)</f>
        <v>4000</v>
      </c>
      <c r="K3740" s="100">
        <f t="shared" si="3271"/>
        <v>3000</v>
      </c>
      <c r="L3740" s="100">
        <f t="shared" si="3271"/>
        <v>1</v>
      </c>
      <c r="M3740" s="43"/>
      <c r="N3740" s="134" t="s">
        <v>76</v>
      </c>
      <c r="O3740" s="101">
        <f t="shared" ref="O3740:P3740" si="3272">(O3730)</f>
        <v>7713.7437984532289</v>
      </c>
      <c r="P3740" s="101">
        <f t="shared" si="3272"/>
        <v>2711.1019768339261</v>
      </c>
      <c r="Q3740" s="101">
        <f>(Q3730)</f>
        <v>1.0027295716321858</v>
      </c>
      <c r="R3740" s="43"/>
      <c r="S3740" s="43"/>
      <c r="T3740" s="62">
        <f t="shared" ref="T3740:T3748" si="3273">(O3710)</f>
        <v>0.20216371632331664</v>
      </c>
      <c r="U3740" s="62">
        <f t="shared" si="3269"/>
        <v>9.2153902327513887E-2</v>
      </c>
      <c r="V3740" s="62">
        <f t="shared" si="3270"/>
        <v>6.0912802581236013E-2</v>
      </c>
      <c r="W3740" s="43"/>
      <c r="X3740" s="43"/>
      <c r="Y3740" s="74">
        <f>((J3740-O3739)^2 + (K3740-P3739)^2 + (L3740-Q3739)^2) * T3740</f>
        <v>1893880.519759774</v>
      </c>
      <c r="Z3740" s="74">
        <f>((J3740 -O3740)^2 + (K3740 - P3740)^2 + (L3740 - Q3740)^2) * U3740</f>
        <v>1278668.1157279813</v>
      </c>
      <c r="AA3740" s="75">
        <f>((J3740 -O3741)^2 + (K3740 - P3741)^2 + (L3740 - Q3741)^2) * V3740</f>
        <v>1039573.6467388825</v>
      </c>
      <c r="AB3740" s="76">
        <f t="shared" ref="AB3740:AB3748" si="3274">SUM(Y3740:AA3740)</f>
        <v>4212122.2822266379</v>
      </c>
      <c r="AC3740" s="43"/>
      <c r="AD3740" s="134" t="s">
        <v>355</v>
      </c>
      <c r="AE3740" s="124">
        <f>(AE3738-AE3739)</f>
        <v>-1.2341141700744629E-4</v>
      </c>
      <c r="AF3740" s="42"/>
      <c r="AK3740" s="193" t="s">
        <v>262</v>
      </c>
      <c r="AL3740" s="196" t="e">
        <f>(#REF!)</f>
        <v>#REF!</v>
      </c>
      <c r="AM3740" s="193" t="e">
        <f>(#REF!)</f>
        <v>#REF!</v>
      </c>
      <c r="AN3740" s="193" t="e">
        <f>(#REF!)</f>
        <v>#REF!</v>
      </c>
      <c r="AO3740" s="192" t="s">
        <v>263</v>
      </c>
      <c r="AP3740" s="192"/>
      <c r="AQ3740" s="192"/>
      <c r="AR3740" s="197" t="s">
        <v>264</v>
      </c>
      <c r="AS3740" s="193"/>
      <c r="AT3740" s="193" t="s">
        <v>265</v>
      </c>
      <c r="AU3740" s="126"/>
      <c r="AV3740" s="126"/>
      <c r="AW3740" s="194" t="s">
        <v>257</v>
      </c>
      <c r="AX3740" s="194" t="s">
        <v>258</v>
      </c>
      <c r="AY3740" s="194" t="s">
        <v>259</v>
      </c>
    </row>
    <row r="3741" spans="9:51" ht="16.5" thickTop="1" thickBot="1" x14ac:dyDescent="0.3">
      <c r="I3741" s="43"/>
      <c r="J3741" s="100">
        <f t="shared" ref="J3741:L3741" si="3275">(J3619)</f>
        <v>5000</v>
      </c>
      <c r="K3741" s="100">
        <f t="shared" si="3275"/>
        <v>2000</v>
      </c>
      <c r="L3741" s="100">
        <f t="shared" si="3275"/>
        <v>1</v>
      </c>
      <c r="M3741" s="43"/>
      <c r="N3741" s="134" t="s">
        <v>77</v>
      </c>
      <c r="O3741" s="101">
        <f t="shared" ref="O3741:Q3741" si="3276">(O3731)</f>
        <v>1.2748843220234063</v>
      </c>
      <c r="P3741" s="101">
        <f t="shared" si="3276"/>
        <v>1962.317736809877</v>
      </c>
      <c r="Q3741" s="101">
        <f t="shared" si="3276"/>
        <v>1.0626823352197634</v>
      </c>
      <c r="R3741" s="43"/>
      <c r="S3741" s="43"/>
      <c r="T3741" s="62">
        <f t="shared" si="3273"/>
        <v>0.22266086031633198</v>
      </c>
      <c r="U3741" s="62">
        <f t="shared" si="3269"/>
        <v>0.16131208086965482</v>
      </c>
      <c r="V3741" s="62">
        <f t="shared" si="3270"/>
        <v>1.6000658725537631E-2</v>
      </c>
      <c r="W3741" s="43"/>
      <c r="X3741" s="43"/>
      <c r="Y3741" s="74">
        <f>((J3741 - O3739)^2 + (K3741 - P3739)^2 + (L3741 -Q3739)^2) * T3741</f>
        <v>1491537.1056065662</v>
      </c>
      <c r="Z3741" s="74">
        <f>((J3741 -O3740)^2 + (K3741 - P3740)^2 + (L3741 - Q3740)^2) * U3741</f>
        <v>1269537.5981769697</v>
      </c>
      <c r="AA3741" s="75">
        <f>((J3741 -O3741)^2 + (K3741 - P3741)^2 + (L3741 - Q3741)^2) * V3741</f>
        <v>399835.22450085281</v>
      </c>
      <c r="AB3741" s="76">
        <f t="shared" si="3274"/>
        <v>3160909.9282843885</v>
      </c>
      <c r="AC3741" s="43"/>
      <c r="AD3741" s="43"/>
      <c r="AE3741" s="43"/>
      <c r="AF3741" s="43"/>
      <c r="AK3741" s="193"/>
      <c r="AL3741" s="196"/>
      <c r="AM3741" s="193"/>
      <c r="AN3741" s="193"/>
      <c r="AO3741" s="146">
        <v>1</v>
      </c>
      <c r="AP3741" s="146">
        <v>2</v>
      </c>
      <c r="AQ3741" s="146">
        <v>3</v>
      </c>
      <c r="AR3741" s="197"/>
      <c r="AS3741" s="193"/>
      <c r="AT3741" s="193"/>
      <c r="AU3741" s="126"/>
      <c r="AV3741" s="126"/>
      <c r="AW3741" s="194"/>
      <c r="AX3741" s="194"/>
      <c r="AY3741" s="194"/>
    </row>
    <row r="3742" spans="9:51" ht="16.5" thickTop="1" thickBot="1" x14ac:dyDescent="0.3">
      <c r="I3742" s="43"/>
      <c r="J3742" s="100">
        <f t="shared" ref="J3742:L3742" si="3277">(J3620)</f>
        <v>2000</v>
      </c>
      <c r="K3742" s="100">
        <f t="shared" si="3277"/>
        <v>1000</v>
      </c>
      <c r="L3742" s="100">
        <f t="shared" si="3277"/>
        <v>1</v>
      </c>
      <c r="M3742" s="43"/>
      <c r="N3742" s="43"/>
      <c r="O3742" s="55"/>
      <c r="P3742" s="55"/>
      <c r="Q3742" s="55"/>
      <c r="R3742" s="43"/>
      <c r="S3742" s="43"/>
      <c r="T3742" s="62">
        <f t="shared" si="3273"/>
        <v>0.36953621019880833</v>
      </c>
      <c r="U3742" s="62">
        <f t="shared" si="3269"/>
        <v>2.2703169108598841E-3</v>
      </c>
      <c r="V3742" s="62">
        <f t="shared" si="3270"/>
        <v>0.11865080170251308</v>
      </c>
      <c r="W3742" s="43"/>
      <c r="X3742" s="43"/>
      <c r="Y3742" s="74">
        <f>((J3742-O3739)^2 + (K3742-P3739)^2 + (L3742-Q3739)^2) * T3742</f>
        <v>1030418.0428158111</v>
      </c>
      <c r="Z3742" s="74">
        <f>((J3742 -O3740)^2 + (K3742 - P3740)^2 + (L3742 - Q3740)^2) * U3742</f>
        <v>80765.929665617441</v>
      </c>
      <c r="AA3742" s="75">
        <f>((J3742 -O3741)^2 + (K3742 - P3741)^2 + (L3742 - Q3741)^2) * V3742</f>
        <v>583875.55471995496</v>
      </c>
      <c r="AB3742" s="76">
        <f t="shared" si="3274"/>
        <v>1695059.5272013836</v>
      </c>
      <c r="AC3742" s="43"/>
      <c r="AD3742" s="43"/>
      <c r="AE3742" s="43"/>
      <c r="AF3742" s="43"/>
      <c r="AK3742" s="146" t="s">
        <v>266</v>
      </c>
      <c r="AL3742" s="128" t="e">
        <f t="shared" ref="AL3742" si="3278">(#REF!)</f>
        <v>#REF!</v>
      </c>
      <c r="AM3742" s="128" t="e">
        <f t="shared" ref="AM3742" si="3279">(#REF!)</f>
        <v>#REF!</v>
      </c>
      <c r="AN3742" s="128" t="e">
        <f t="shared" ref="AN3742" si="3280">(#REF!)</f>
        <v>#REF!</v>
      </c>
      <c r="AO3742" s="129" t="e">
        <f>(#REF!)</f>
        <v>#REF!</v>
      </c>
      <c r="AP3742" s="129" t="e">
        <f>(#REF!)</f>
        <v>#REF!</v>
      </c>
      <c r="AQ3742" s="129" t="e">
        <f>(#REF!)</f>
        <v>#REF!</v>
      </c>
      <c r="AR3742" s="195" t="e">
        <f>(AP3742)</f>
        <v>#REF!</v>
      </c>
      <c r="AS3742" s="195"/>
      <c r="AT3742" s="130">
        <v>2</v>
      </c>
      <c r="AU3742" s="126"/>
      <c r="AV3742" s="126"/>
      <c r="AW3742" s="145" t="s">
        <v>267</v>
      </c>
      <c r="AX3742" s="145" t="s">
        <v>266</v>
      </c>
      <c r="AY3742" s="145"/>
    </row>
    <row r="3743" spans="9:51" ht="16.5" thickTop="1" thickBot="1" x14ac:dyDescent="0.3">
      <c r="I3743" s="43"/>
      <c r="J3743" s="100">
        <f t="shared" ref="J3743:L3743" si="3281">(J3621)</f>
        <v>500</v>
      </c>
      <c r="K3743" s="100">
        <f t="shared" si="3281"/>
        <v>2000</v>
      </c>
      <c r="L3743" s="100">
        <f t="shared" si="3281"/>
        <v>1</v>
      </c>
      <c r="M3743" s="43"/>
      <c r="N3743" s="43"/>
      <c r="O3743" s="55"/>
      <c r="P3743" s="55"/>
      <c r="Q3743" s="55"/>
      <c r="R3743" s="43"/>
      <c r="S3743" s="43"/>
      <c r="T3743" s="62">
        <f t="shared" si="3273"/>
        <v>4.0958127514386581E-4</v>
      </c>
      <c r="U3743" s="62">
        <f t="shared" si="3269"/>
        <v>2.1550777169726067E-5</v>
      </c>
      <c r="V3743" s="62">
        <f t="shared" si="3270"/>
        <v>0.95085824234222782</v>
      </c>
      <c r="W3743" s="43"/>
      <c r="X3743" s="43"/>
      <c r="Y3743" s="74">
        <f>((J3743 - O3739)^2 + (K3743 -P3739)^2 + (L3743 - Q3739)^2) * T3743</f>
        <v>4936.5405511505069</v>
      </c>
      <c r="Z3743" s="74">
        <f>((J3743 -O3740)^2 + (K3743 - P3740)^2 + (L3743 - Q3740)^2) * U3743</f>
        <v>1132.3589843450061</v>
      </c>
      <c r="AA3743" s="75">
        <f>((J3743 -O3741)^2 + (K3743 - P3741)^2 + (L3743 - Q3741)^AA4275) * V3743</f>
        <v>237854.99661155703</v>
      </c>
      <c r="AB3743" s="76">
        <f t="shared" si="3274"/>
        <v>243923.89614705255</v>
      </c>
      <c r="AC3743" s="43"/>
      <c r="AD3743" s="152" t="s">
        <v>84</v>
      </c>
      <c r="AE3743" s="153"/>
      <c r="AF3743" s="154"/>
      <c r="AK3743" s="146" t="s">
        <v>267</v>
      </c>
      <c r="AL3743" s="128" t="e">
        <f t="shared" ref="AL3743" si="3282">(#REF!)</f>
        <v>#REF!</v>
      </c>
      <c r="AM3743" s="128" t="e">
        <f t="shared" ref="AM3743" si="3283">(#REF!)</f>
        <v>#REF!</v>
      </c>
      <c r="AN3743" s="128" t="e">
        <f t="shared" ref="AN3743" si="3284">(#REF!)</f>
        <v>#REF!</v>
      </c>
      <c r="AO3743" s="129" t="e">
        <f>(#REF!)</f>
        <v>#REF!</v>
      </c>
      <c r="AP3743" s="129" t="e">
        <f>(#REF!)</f>
        <v>#REF!</v>
      </c>
      <c r="AQ3743" s="129" t="e">
        <f>(#REF!)</f>
        <v>#REF!</v>
      </c>
      <c r="AR3743" s="195" t="e">
        <f>(AO3743)</f>
        <v>#REF!</v>
      </c>
      <c r="AS3743" s="195"/>
      <c r="AT3743" s="130">
        <v>1</v>
      </c>
      <c r="AU3743" s="126"/>
      <c r="AV3743" s="126"/>
      <c r="AW3743" s="145" t="s">
        <v>268</v>
      </c>
      <c r="AX3743" s="145" t="s">
        <v>270</v>
      </c>
      <c r="AY3743" s="145"/>
    </row>
    <row r="3744" spans="9:51" ht="16.5" thickTop="1" thickBot="1" x14ac:dyDescent="0.3">
      <c r="I3744" s="43"/>
      <c r="J3744" s="100">
        <f t="shared" ref="J3744:L3744" si="3285">(J3622)</f>
        <v>8000</v>
      </c>
      <c r="K3744" s="100">
        <f t="shared" si="3285"/>
        <v>2000</v>
      </c>
      <c r="L3744" s="100">
        <f t="shared" si="3285"/>
        <v>1</v>
      </c>
      <c r="M3744" s="43"/>
      <c r="N3744" s="43"/>
      <c r="O3744" s="55"/>
      <c r="P3744" s="55"/>
      <c r="Q3744" s="55"/>
      <c r="R3744" s="43"/>
      <c r="S3744" s="43"/>
      <c r="T3744" s="62">
        <f t="shared" si="3273"/>
        <v>4.9345412540847001E-4</v>
      </c>
      <c r="U3744" s="62">
        <f t="shared" si="3269"/>
        <v>0.93874357355611171</v>
      </c>
      <c r="V3744" s="62">
        <f t="shared" si="3270"/>
        <v>7.9180993922875614E-5</v>
      </c>
      <c r="W3744" s="43"/>
      <c r="X3744" s="43"/>
      <c r="Y3744" s="74">
        <f>((J3744-O3739)^2 + (K3744-P3739)^2 + (L3744-Q3739)^2) * T3744</f>
        <v>12646.928092879267</v>
      </c>
      <c r="Z3744" s="74">
        <f>((J3744 -O3740)^2 + (K3744 - P3740)^2 + (L3744 - Q3740)^2) * U3744</f>
        <v>551613.82929833757</v>
      </c>
      <c r="AA3744" s="75">
        <f>((J3744 -O3741)^2 + (K3744 - P3741)^2 + (L3744 - Q3741)^2) * V3744</f>
        <v>5066.0810276329512</v>
      </c>
      <c r="AB3744" s="76">
        <f t="shared" si="3274"/>
        <v>569326.83841884974</v>
      </c>
      <c r="AC3744" s="43"/>
      <c r="AD3744" s="152" t="s">
        <v>85</v>
      </c>
      <c r="AE3744" s="153"/>
      <c r="AF3744" s="154"/>
      <c r="AK3744" s="146" t="s">
        <v>268</v>
      </c>
      <c r="AL3744" s="128" t="e">
        <f t="shared" ref="AL3744" si="3286">(#REF!)</f>
        <v>#REF!</v>
      </c>
      <c r="AM3744" s="128" t="e">
        <f t="shared" ref="AM3744" si="3287">(#REF!)</f>
        <v>#REF!</v>
      </c>
      <c r="AN3744" s="128" t="e">
        <f t="shared" ref="AN3744" si="3288">(#REF!)</f>
        <v>#REF!</v>
      </c>
      <c r="AO3744" s="129" t="e">
        <f>(#REF!)</f>
        <v>#REF!</v>
      </c>
      <c r="AP3744" s="129" t="e">
        <f>(#REF!)</f>
        <v>#REF!</v>
      </c>
      <c r="AQ3744" s="129" t="e">
        <f>(#REF!)</f>
        <v>#REF!</v>
      </c>
      <c r="AR3744" s="195" t="e">
        <f>(AO3744)</f>
        <v>#REF!</v>
      </c>
      <c r="AS3744" s="195"/>
      <c r="AT3744" s="130">
        <v>1</v>
      </c>
      <c r="AU3744" s="126"/>
      <c r="AV3744" s="126"/>
      <c r="AW3744" s="145" t="s">
        <v>269</v>
      </c>
      <c r="AX3744" s="145" t="s">
        <v>273</v>
      </c>
      <c r="AY3744" s="145"/>
    </row>
    <row r="3745" spans="9:51" ht="16.5" thickTop="1" thickBot="1" x14ac:dyDescent="0.3">
      <c r="I3745" s="43"/>
      <c r="J3745" s="100">
        <f t="shared" ref="J3745:L3745" si="3289">(J3623)</f>
        <v>3000</v>
      </c>
      <c r="K3745" s="100">
        <f t="shared" si="3289"/>
        <v>2000</v>
      </c>
      <c r="L3745" s="100">
        <f t="shared" si="3289"/>
        <v>2</v>
      </c>
      <c r="M3745" s="43"/>
      <c r="N3745" s="43"/>
      <c r="O3745" s="55"/>
      <c r="P3745" s="55"/>
      <c r="Q3745" s="55"/>
      <c r="R3745" s="43"/>
      <c r="S3745" s="43"/>
      <c r="T3745" s="62">
        <f t="shared" si="3273"/>
        <v>0.37503788000893956</v>
      </c>
      <c r="U3745" s="62">
        <f t="shared" si="3269"/>
        <v>1.2078410660676518E-2</v>
      </c>
      <c r="V3745" s="62">
        <f t="shared" si="3270"/>
        <v>7.7114409367341805E-2</v>
      </c>
      <c r="W3745" s="43"/>
      <c r="X3745" s="43"/>
      <c r="Y3745" s="74">
        <f>((J3745 - O3739)^2 + (K3745 - P3739)^2 + (L3745 - Q3739)^2) * T3745</f>
        <v>1529492.1946657181</v>
      </c>
      <c r="Z3745" s="74">
        <f>((J3745 -O3740)^2 + (K3745 - P3740)^2 + (L3745 - Q3740)^2) * U3745</f>
        <v>274482.45735881728</v>
      </c>
      <c r="AA3745" s="75">
        <f>((J3745 -O3741)^2 + (K3745 - P3741)^2 + (L3745 - Q3741)^2) * V3745</f>
        <v>693549.50451716268</v>
      </c>
      <c r="AB3745" s="76">
        <f t="shared" si="3274"/>
        <v>2497524.1565416981</v>
      </c>
      <c r="AC3745" s="43"/>
      <c r="AD3745" s="43"/>
      <c r="AE3745" s="43"/>
      <c r="AF3745" s="43"/>
      <c r="AK3745" s="146" t="s">
        <v>269</v>
      </c>
      <c r="AL3745" s="128" t="e">
        <f t="shared" ref="AL3745" si="3290">(#REF!)</f>
        <v>#REF!</v>
      </c>
      <c r="AM3745" s="128" t="e">
        <f t="shared" ref="AM3745" si="3291">(#REF!)</f>
        <v>#REF!</v>
      </c>
      <c r="AN3745" s="128" t="e">
        <f t="shared" ref="AN3745" si="3292">(#REF!)</f>
        <v>#REF!</v>
      </c>
      <c r="AO3745" s="129" t="e">
        <f>(#REF!)</f>
        <v>#REF!</v>
      </c>
      <c r="AP3745" s="129" t="e">
        <f>(#REF!)</f>
        <v>#REF!</v>
      </c>
      <c r="AQ3745" s="129" t="e">
        <f>(#REF!)</f>
        <v>#REF!</v>
      </c>
      <c r="AR3745" s="195" t="e">
        <f>(AO3745)</f>
        <v>#REF!</v>
      </c>
      <c r="AS3745" s="195"/>
      <c r="AT3745" s="130">
        <v>1</v>
      </c>
      <c r="AU3745" s="126"/>
      <c r="AV3745" s="126"/>
      <c r="AW3745" s="145" t="s">
        <v>271</v>
      </c>
      <c r="AX3745" s="145" t="s">
        <v>274</v>
      </c>
      <c r="AY3745" s="145"/>
    </row>
    <row r="3746" spans="9:51" ht="16.5" thickTop="1" thickBot="1" x14ac:dyDescent="0.3">
      <c r="I3746" s="43"/>
      <c r="J3746" s="100">
        <f t="shared" ref="J3746:L3746" si="3293">(J3624)</f>
        <v>7000</v>
      </c>
      <c r="K3746" s="100">
        <f t="shared" si="3293"/>
        <v>3000</v>
      </c>
      <c r="L3746" s="100">
        <f t="shared" si="3293"/>
        <v>1</v>
      </c>
      <c r="M3746" s="43"/>
      <c r="N3746" s="43"/>
      <c r="O3746" s="55"/>
      <c r="P3746" s="55"/>
      <c r="Q3746" s="55"/>
      <c r="R3746" s="43"/>
      <c r="S3746" s="43"/>
      <c r="T3746" s="62">
        <f t="shared" si="3273"/>
        <v>6.5559265689147522E-4</v>
      </c>
      <c r="U3746" s="62">
        <f t="shared" si="3269"/>
        <v>0.9273495763467362</v>
      </c>
      <c r="V3746" s="62">
        <f t="shared" si="3270"/>
        <v>1.3008637341038591E-4</v>
      </c>
      <c r="W3746" s="43"/>
      <c r="X3746" s="43"/>
      <c r="Y3746" s="74">
        <f>((J3746-O3739)^2 + (K3746-P3739)^2 + (L3746-Q3739)^2) * T3746</f>
        <v>14618.895880246519</v>
      </c>
      <c r="Z3746" s="74">
        <f>((J3746 -O3740)^2 + (K3746 - P3740)^2 + (L3746 - Q3740)^2) * U3746</f>
        <v>549818.40247679781</v>
      </c>
      <c r="AA3746" s="75">
        <f>((J3746 -O3741)^2 + (K3746 - P3741)^2 + (L3746 - Q3741)^2) * V3746</f>
        <v>6511.9856658235913</v>
      </c>
      <c r="AB3746" s="76">
        <f t="shared" si="3274"/>
        <v>570949.28402286791</v>
      </c>
      <c r="AC3746" s="43"/>
      <c r="AD3746" s="43"/>
      <c r="AE3746" s="43"/>
      <c r="AF3746" s="43"/>
      <c r="AK3746" s="146" t="s">
        <v>270</v>
      </c>
      <c r="AL3746" s="128" t="e">
        <f t="shared" ref="AL3746" si="3294">(#REF!)</f>
        <v>#REF!</v>
      </c>
      <c r="AM3746" s="128" t="e">
        <f t="shared" ref="AM3746" si="3295">(#REF!)</f>
        <v>#REF!</v>
      </c>
      <c r="AN3746" s="128" t="e">
        <f t="shared" ref="AN3746" si="3296">(#REF!)</f>
        <v>#REF!</v>
      </c>
      <c r="AO3746" s="129" t="e">
        <f>(#REF!)</f>
        <v>#REF!</v>
      </c>
      <c r="AP3746" s="129" t="e">
        <f>(#REF!)</f>
        <v>#REF!</v>
      </c>
      <c r="AQ3746" s="129" t="e">
        <f>(#REF!)</f>
        <v>#REF!</v>
      </c>
      <c r="AR3746" s="195" t="e">
        <f>(AP3746)</f>
        <v>#REF!</v>
      </c>
      <c r="AS3746" s="195"/>
      <c r="AT3746" s="130">
        <v>3</v>
      </c>
      <c r="AU3746" s="126"/>
      <c r="AV3746" s="126"/>
      <c r="AW3746" s="145" t="s">
        <v>272</v>
      </c>
      <c r="AX3746" s="145" t="s">
        <v>275</v>
      </c>
      <c r="AY3746" s="145"/>
    </row>
    <row r="3747" spans="9:51" ht="16.5" thickTop="1" thickBot="1" x14ac:dyDescent="0.3">
      <c r="I3747" s="43"/>
      <c r="J3747" s="100">
        <f t="shared" ref="J3747:L3747" si="3297">(J3625)</f>
        <v>7000</v>
      </c>
      <c r="K3747" s="100">
        <f t="shared" si="3297"/>
        <v>2000</v>
      </c>
      <c r="L3747" s="100">
        <f t="shared" si="3297"/>
        <v>1</v>
      </c>
      <c r="M3747" s="43"/>
      <c r="N3747" s="43"/>
      <c r="O3747" s="55"/>
      <c r="P3747" s="55"/>
      <c r="Q3747" s="55"/>
      <c r="R3747" s="43"/>
      <c r="S3747" s="43"/>
      <c r="T3747" s="62">
        <f t="shared" si="3273"/>
        <v>2.948824082150588E-3</v>
      </c>
      <c r="U3747" s="62">
        <f t="shared" si="3269"/>
        <v>0.85839658950294284</v>
      </c>
      <c r="V3747" s="62">
        <f t="shared" si="3270"/>
        <v>3.6863917838348982E-4</v>
      </c>
      <c r="W3747" s="43"/>
      <c r="X3747" s="43"/>
      <c r="Y3747" s="74">
        <f>((J3747 - O3739)^2 + (K3747 - P3739)^2 + (L3747 - Q3739)^2) * T3747</f>
        <v>51071.150260731862</v>
      </c>
      <c r="Z3747" s="74">
        <f>((J3747 -O3740)^2 + (K3747 - P3740)^2 + (L3747 - Q3740)^2) * U3747</f>
        <v>871355.14296092838</v>
      </c>
      <c r="AA3747" s="75">
        <f>((J3747 -O3741)^2 + (K3747 - P3741)^2 + (L3747 - Q3741)^2) * V3747</f>
        <v>18057.264179365873</v>
      </c>
      <c r="AB3747" s="76">
        <f t="shared" si="3274"/>
        <v>940483.55740102602</v>
      </c>
      <c r="AC3747" s="43"/>
      <c r="AD3747" s="155" t="s">
        <v>86</v>
      </c>
      <c r="AE3747" s="155"/>
      <c r="AF3747" s="43"/>
      <c r="AK3747" s="146" t="s">
        <v>271</v>
      </c>
      <c r="AL3747" s="128" t="e">
        <f t="shared" ref="AL3747" si="3298">(#REF!)</f>
        <v>#REF!</v>
      </c>
      <c r="AM3747" s="128" t="e">
        <f t="shared" ref="AM3747" si="3299">(#REF!)</f>
        <v>#REF!</v>
      </c>
      <c r="AN3747" s="128" t="e">
        <f t="shared" ref="AN3747" si="3300">(#REF!)</f>
        <v>#REF!</v>
      </c>
      <c r="AO3747" s="129" t="e">
        <f>(#REF!)</f>
        <v>#REF!</v>
      </c>
      <c r="AP3747" s="129" t="e">
        <f>(#REF!)</f>
        <v>#REF!</v>
      </c>
      <c r="AQ3747" s="129" t="e">
        <f>(#REF!)</f>
        <v>#REF!</v>
      </c>
      <c r="AR3747" s="195" t="e">
        <f>(AO3747)</f>
        <v>#REF!</v>
      </c>
      <c r="AS3747" s="195"/>
      <c r="AT3747" s="130">
        <v>2</v>
      </c>
      <c r="AU3747" s="126"/>
      <c r="AV3747" s="126"/>
      <c r="AW3747" s="126"/>
      <c r="AX3747" s="126"/>
      <c r="AY3747" s="126"/>
    </row>
    <row r="3748" spans="9:51" ht="16.5" thickTop="1" thickBot="1" x14ac:dyDescent="0.3">
      <c r="I3748" s="43"/>
      <c r="J3748" s="100">
        <f t="shared" ref="J3748:L3748" si="3301">(J3626)</f>
        <v>10000</v>
      </c>
      <c r="K3748" s="100">
        <f t="shared" si="3301"/>
        <v>2000</v>
      </c>
      <c r="L3748" s="100">
        <f t="shared" si="3301"/>
        <v>1</v>
      </c>
      <c r="M3748" s="43"/>
      <c r="N3748" s="43"/>
      <c r="O3748" s="55"/>
      <c r="P3748" s="55"/>
      <c r="Q3748" s="55"/>
      <c r="R3748" s="43"/>
      <c r="S3748" s="43"/>
      <c r="T3748" s="62">
        <f t="shared" si="3273"/>
        <v>1.0204454139226927E-2</v>
      </c>
      <c r="U3748" s="62">
        <f t="shared" si="3269"/>
        <v>0.72289200946764187</v>
      </c>
      <c r="V3748" s="62">
        <f t="shared" si="3270"/>
        <v>2.376790578806528E-3</v>
      </c>
      <c r="W3748" s="43"/>
      <c r="X3748" s="43"/>
      <c r="Y3748" s="74">
        <f>((J3748-O3739)^2 + (K3748-P3739)^2 + (L3748-Q3739)^2) * T3748</f>
        <v>492363.41356514575</v>
      </c>
      <c r="Z3748" s="74">
        <f t="shared" ref="Z3748" si="3302">((J3748 -O3749)^2 + (K3748 - P3749)^2 + (L3748 - Q3749)^2) * U3748</f>
        <v>75180769.707526758</v>
      </c>
      <c r="AA3748" s="75">
        <f>((J3748 -O3741)^2 + (K3748 - P3741)^2 + (L3748 - Q3741)^2) * V3748</f>
        <v>237621.83402296307</v>
      </c>
      <c r="AB3748" s="76">
        <f t="shared" si="3274"/>
        <v>75910754.955114871</v>
      </c>
      <c r="AC3748" s="43"/>
      <c r="AD3748" s="155"/>
      <c r="AE3748" s="155"/>
      <c r="AF3748" s="43"/>
      <c r="AK3748" s="146" t="s">
        <v>272</v>
      </c>
      <c r="AL3748" s="128" t="e">
        <f t="shared" ref="AL3748" si="3303">(#REF!)</f>
        <v>#REF!</v>
      </c>
      <c r="AM3748" s="128" t="e">
        <f t="shared" ref="AM3748" si="3304">(#REF!)</f>
        <v>#REF!</v>
      </c>
      <c r="AN3748" s="128" t="e">
        <f t="shared" ref="AN3748" si="3305">(#REF!)</f>
        <v>#REF!</v>
      </c>
      <c r="AO3748" s="129" t="e">
        <f>(#REF!)</f>
        <v>#REF!</v>
      </c>
      <c r="AP3748" s="129" t="e">
        <f>(#REF!)</f>
        <v>#REF!</v>
      </c>
      <c r="AQ3748" s="129" t="e">
        <f>(#REF!)</f>
        <v>#REF!</v>
      </c>
      <c r="AR3748" s="195" t="e">
        <f>(AO3748)</f>
        <v>#REF!</v>
      </c>
      <c r="AS3748" s="195"/>
      <c r="AT3748" s="130">
        <v>1</v>
      </c>
      <c r="AU3748" s="126"/>
      <c r="AV3748" s="126"/>
      <c r="AW3748" s="126"/>
      <c r="AX3748" s="126"/>
      <c r="AY3748" s="126"/>
    </row>
    <row r="3749" spans="9:51" ht="16.5" thickTop="1" thickBot="1" x14ac:dyDescent="0.3">
      <c r="I3749" s="43"/>
      <c r="J3749" s="43"/>
      <c r="K3749" s="43"/>
      <c r="L3749" s="43"/>
      <c r="M3749" s="43"/>
      <c r="N3749" s="43"/>
      <c r="O3749" s="43"/>
      <c r="P3749" s="43"/>
      <c r="Q3749" s="43"/>
      <c r="R3749" s="43"/>
      <c r="S3749" s="43"/>
      <c r="T3749" s="43"/>
      <c r="U3749" s="43"/>
      <c r="V3749" s="43"/>
      <c r="W3749" s="43"/>
      <c r="X3749" s="43"/>
      <c r="Y3749" s="43"/>
      <c r="Z3749" s="43"/>
      <c r="AA3749" s="72" t="s">
        <v>55</v>
      </c>
      <c r="AB3749" s="73">
        <f>SUM(AB3739:AB3748)</f>
        <v>94283982.600483268</v>
      </c>
      <c r="AC3749" s="43"/>
      <c r="AD3749" s="155"/>
      <c r="AE3749" s="155"/>
      <c r="AF3749" s="43"/>
      <c r="AK3749" s="146" t="s">
        <v>273</v>
      </c>
      <c r="AL3749" s="128" t="e">
        <f t="shared" ref="AL3749" si="3306">(#REF!)</f>
        <v>#REF!</v>
      </c>
      <c r="AM3749" s="128" t="e">
        <f t="shared" ref="AM3749" si="3307">(#REF!)</f>
        <v>#REF!</v>
      </c>
      <c r="AN3749" s="128" t="e">
        <f t="shared" ref="AN3749" si="3308">(#REF!)</f>
        <v>#REF!</v>
      </c>
      <c r="AO3749" s="129" t="e">
        <f>(#REF!)</f>
        <v>#REF!</v>
      </c>
      <c r="AP3749" s="129" t="e">
        <f>(#REF!)</f>
        <v>#REF!</v>
      </c>
      <c r="AQ3749" s="129" t="e">
        <f>(#REF!)</f>
        <v>#REF!</v>
      </c>
      <c r="AR3749" s="195" t="e">
        <f>(AP3749)</f>
        <v>#REF!</v>
      </c>
      <c r="AS3749" s="195"/>
      <c r="AT3749" s="130">
        <v>2</v>
      </c>
      <c r="AU3749" s="126"/>
      <c r="AV3749" s="126"/>
      <c r="AW3749" s="126"/>
      <c r="AX3749" s="126"/>
      <c r="AY3749" s="126"/>
    </row>
    <row r="3750" spans="9:51" ht="15.75" thickTop="1" x14ac:dyDescent="0.25">
      <c r="I3750" s="43"/>
      <c r="J3750" s="43"/>
      <c r="K3750" s="43"/>
      <c r="L3750" s="43"/>
      <c r="M3750" s="156" t="s">
        <v>78</v>
      </c>
      <c r="N3750" s="157"/>
      <c r="O3750" s="157"/>
      <c r="P3750" s="157"/>
      <c r="Q3750" s="157"/>
      <c r="R3750" s="157"/>
      <c r="S3750" s="157"/>
      <c r="T3750" s="158"/>
      <c r="U3750" s="43"/>
      <c r="V3750" s="43"/>
      <c r="W3750" s="43"/>
      <c r="X3750" s="43"/>
      <c r="Y3750" s="43"/>
      <c r="Z3750" s="43"/>
      <c r="AA3750" s="43"/>
      <c r="AB3750" s="43"/>
      <c r="AC3750" s="43"/>
      <c r="AD3750" s="162" t="s">
        <v>87</v>
      </c>
      <c r="AE3750" s="162"/>
      <c r="AF3750" s="43"/>
      <c r="AK3750" s="146" t="s">
        <v>274</v>
      </c>
      <c r="AL3750" s="128" t="e">
        <f t="shared" ref="AL3750" si="3309">(#REF!)</f>
        <v>#REF!</v>
      </c>
      <c r="AM3750" s="128" t="e">
        <f t="shared" ref="AM3750" si="3310">(#REF!)</f>
        <v>#REF!</v>
      </c>
      <c r="AN3750" s="128" t="e">
        <f t="shared" ref="AN3750" si="3311">(#REF!)</f>
        <v>#REF!</v>
      </c>
      <c r="AO3750" s="129" t="e">
        <f>(#REF!)</f>
        <v>#REF!</v>
      </c>
      <c r="AP3750" s="129" t="e">
        <f>(#REF!)</f>
        <v>#REF!</v>
      </c>
      <c r="AQ3750" s="129" t="e">
        <f>(#REF!)</f>
        <v>#REF!</v>
      </c>
      <c r="AR3750" s="195" t="e">
        <f>(AP3750)</f>
        <v>#REF!</v>
      </c>
      <c r="AS3750" s="195"/>
      <c r="AT3750" s="130">
        <v>2</v>
      </c>
      <c r="AU3750" s="126"/>
      <c r="AV3750" s="126"/>
      <c r="AW3750" s="126"/>
      <c r="AX3750" s="126"/>
      <c r="AY3750" s="126"/>
    </row>
    <row r="3751" spans="9:51" ht="15.75" thickBot="1" x14ac:dyDescent="0.3">
      <c r="I3751" s="43"/>
      <c r="J3751" s="43"/>
      <c r="K3751" s="43"/>
      <c r="L3751" s="43"/>
      <c r="M3751" s="159"/>
      <c r="N3751" s="160"/>
      <c r="O3751" s="160"/>
      <c r="P3751" s="160"/>
      <c r="Q3751" s="160"/>
      <c r="R3751" s="160"/>
      <c r="S3751" s="160"/>
      <c r="T3751" s="161"/>
      <c r="U3751" s="43"/>
      <c r="V3751" s="43"/>
      <c r="W3751" s="43"/>
      <c r="X3751" s="43"/>
      <c r="Y3751" s="43"/>
      <c r="Z3751" s="43"/>
      <c r="AA3751" s="43"/>
      <c r="AB3751" s="43"/>
      <c r="AC3751" s="43"/>
      <c r="AD3751" s="155" t="s">
        <v>88</v>
      </c>
      <c r="AE3751" s="155"/>
      <c r="AF3751" s="43"/>
      <c r="AK3751" s="146" t="s">
        <v>275</v>
      </c>
      <c r="AL3751" s="128" t="e">
        <f t="shared" ref="AL3751" si="3312">(#REF!)</f>
        <v>#REF!</v>
      </c>
      <c r="AM3751" s="128" t="e">
        <f t="shared" ref="AM3751" si="3313">(#REF!)</f>
        <v>#REF!</v>
      </c>
      <c r="AN3751" s="128" t="e">
        <f t="shared" ref="AN3751" si="3314">(#REF!)</f>
        <v>#REF!</v>
      </c>
      <c r="AO3751" s="129" t="e">
        <f>(#REF!)</f>
        <v>#REF!</v>
      </c>
      <c r="AP3751" s="129" t="e">
        <f>(#REF!)</f>
        <v>#REF!</v>
      </c>
      <c r="AQ3751" s="129" t="e">
        <f>(#REF!)</f>
        <v>#REF!</v>
      </c>
      <c r="AR3751" s="195" t="e">
        <f>(AP3751)</f>
        <v>#REF!</v>
      </c>
      <c r="AS3751" s="195"/>
      <c r="AT3751" s="130">
        <v>2</v>
      </c>
      <c r="AU3751" s="126"/>
      <c r="AV3751" s="126"/>
      <c r="AW3751" s="126"/>
      <c r="AX3751" s="126"/>
      <c r="AY3751" s="126"/>
    </row>
    <row r="3752" spans="9:51" ht="15.75" thickTop="1" x14ac:dyDescent="0.25"/>
    <row r="3755" spans="9:51" x14ac:dyDescent="0.25">
      <c r="I3755" s="83" t="s">
        <v>251</v>
      </c>
      <c r="J3755" s="83"/>
      <c r="K3755" s="78"/>
      <c r="L3755" s="78"/>
      <c r="M3755" s="78"/>
      <c r="N3755" s="78"/>
      <c r="O3755" s="78"/>
      <c r="P3755" s="78"/>
      <c r="Q3755" s="78"/>
      <c r="R3755" s="78"/>
      <c r="S3755" s="78"/>
      <c r="T3755" s="78"/>
      <c r="U3755" s="78"/>
      <c r="V3755" s="78"/>
      <c r="W3755" s="78"/>
      <c r="X3755" s="78"/>
      <c r="Y3755" s="78"/>
      <c r="Z3755" s="78"/>
      <c r="AA3755" s="78"/>
    </row>
    <row r="3756" spans="9:51" x14ac:dyDescent="0.25">
      <c r="I3756" s="83" t="s">
        <v>79</v>
      </c>
      <c r="J3756" s="83"/>
      <c r="K3756" s="78"/>
      <c r="L3756" s="78"/>
      <c r="M3756" s="78"/>
      <c r="N3756" s="78"/>
      <c r="O3756" s="78"/>
      <c r="P3756" s="78"/>
      <c r="Q3756" s="78"/>
      <c r="R3756" s="78"/>
      <c r="S3756" s="78"/>
      <c r="T3756" s="78"/>
      <c r="U3756" s="78"/>
      <c r="V3756" s="78"/>
      <c r="W3756" s="78"/>
      <c r="X3756" s="78"/>
      <c r="Y3756" s="78"/>
      <c r="Z3756" s="78"/>
      <c r="AA3756" s="78"/>
    </row>
    <row r="3757" spans="9:51" x14ac:dyDescent="0.25">
      <c r="I3757" s="115" t="s">
        <v>356</v>
      </c>
      <c r="J3757" s="78"/>
      <c r="K3757" s="78"/>
      <c r="L3757" s="78"/>
      <c r="M3757" s="78"/>
      <c r="N3757" s="78"/>
      <c r="O3757" s="78"/>
      <c r="P3757" s="78"/>
      <c r="Q3757" s="78"/>
      <c r="R3757" s="78"/>
      <c r="S3757" s="78"/>
      <c r="T3757" s="78"/>
      <c r="U3757" s="78"/>
      <c r="V3757" s="78"/>
      <c r="W3757" s="78"/>
      <c r="X3757" s="78"/>
      <c r="Y3757" s="78"/>
      <c r="Z3757" s="78"/>
      <c r="AA3757" s="78"/>
    </row>
    <row r="3758" spans="9:51" x14ac:dyDescent="0.25">
      <c r="I3758" s="78"/>
      <c r="J3758" s="78"/>
      <c r="K3758" s="78"/>
      <c r="L3758" s="78"/>
      <c r="M3758" s="78"/>
      <c r="N3758" s="78"/>
      <c r="O3758" s="78"/>
      <c r="P3758" s="78"/>
      <c r="Q3758" s="78"/>
      <c r="R3758" s="78"/>
      <c r="S3758" s="78"/>
      <c r="T3758" s="78"/>
      <c r="U3758" s="78"/>
      <c r="V3758" s="78"/>
      <c r="W3758" s="78"/>
      <c r="X3758" s="78"/>
      <c r="Y3758" s="78"/>
      <c r="Z3758" s="78"/>
      <c r="AA3758" s="78"/>
    </row>
    <row r="3759" spans="9:51" x14ac:dyDescent="0.25">
      <c r="I3759" s="78"/>
      <c r="J3759" s="172" t="s">
        <v>47</v>
      </c>
      <c r="K3759" s="173"/>
      <c r="L3759" s="174"/>
      <c r="M3759" s="78"/>
      <c r="N3759" s="78"/>
      <c r="O3759" s="172" t="s">
        <v>72</v>
      </c>
      <c r="P3759" s="173"/>
      <c r="Q3759" s="174"/>
      <c r="R3759" s="78"/>
      <c r="S3759" s="78"/>
      <c r="T3759" s="172" t="s">
        <v>90</v>
      </c>
      <c r="U3759" s="173"/>
      <c r="V3759" s="174"/>
      <c r="W3759" s="88"/>
      <c r="X3759" s="78"/>
      <c r="Y3759" s="172" t="s">
        <v>92</v>
      </c>
      <c r="Z3759" s="173"/>
      <c r="AA3759" s="174"/>
    </row>
    <row r="3760" spans="9:51" x14ac:dyDescent="0.25">
      <c r="I3760" s="78"/>
      <c r="J3760" s="89" t="s">
        <v>48</v>
      </c>
      <c r="K3760" s="89" t="s">
        <v>49</v>
      </c>
      <c r="L3760" s="89" t="s">
        <v>50</v>
      </c>
      <c r="M3760" s="78"/>
      <c r="N3760" s="78"/>
      <c r="O3760" s="79"/>
      <c r="P3760" s="79"/>
      <c r="Q3760" s="79"/>
      <c r="R3760" s="78"/>
      <c r="S3760" s="78"/>
      <c r="T3760" s="136" t="s">
        <v>75</v>
      </c>
      <c r="U3760" s="136" t="s">
        <v>76</v>
      </c>
      <c r="V3760" s="136" t="s">
        <v>77</v>
      </c>
      <c r="W3760" s="136" t="s">
        <v>91</v>
      </c>
      <c r="X3760" s="78"/>
      <c r="Y3760" s="136" t="s">
        <v>93</v>
      </c>
      <c r="Z3760" s="136" t="s">
        <v>94</v>
      </c>
      <c r="AA3760" s="136" t="s">
        <v>95</v>
      </c>
    </row>
    <row r="3761" spans="9:27" x14ac:dyDescent="0.25">
      <c r="I3761" s="78"/>
      <c r="J3761" s="79">
        <f>(J3689)</f>
        <v>8000</v>
      </c>
      <c r="K3761" s="79">
        <f t="shared" ref="K3761:L3761" si="3315">(K3689)</f>
        <v>5000</v>
      </c>
      <c r="L3761" s="79">
        <f t="shared" si="3315"/>
        <v>1</v>
      </c>
      <c r="M3761" s="78"/>
      <c r="N3761" s="78"/>
      <c r="O3761" s="116">
        <f>(O3739)</f>
        <v>3344.8841475946469</v>
      </c>
      <c r="P3761" s="116">
        <f t="shared" ref="P3761:Q3761" si="3316">(P3739)</f>
        <v>10.204680816877026</v>
      </c>
      <c r="Q3761" s="116">
        <f t="shared" si="3316"/>
        <v>0.15369570237517849</v>
      </c>
      <c r="R3761" s="78"/>
      <c r="S3761" s="78"/>
      <c r="T3761" s="117">
        <f>((J3761-O3761)^2 + (K3761-P3761)^2 + (L3761-Q3761)^2) ^ (-1/(2-1))</f>
        <v>2.147389900568931E-8</v>
      </c>
      <c r="U3761" s="117">
        <f>((J3761-O3762)^2 + (K3761-P3762)^2 + (L3761-Q3762)^2) ^ (-1/(2-1))</f>
        <v>1.8793471272184998E-7</v>
      </c>
      <c r="V3761" s="117">
        <f>((J3761-O3763)^2 + (K3761-P3763)^2 + (L3761-Q3763)^2) ^ (-1/(2-1))</f>
        <v>1.3659874077997896E-8</v>
      </c>
      <c r="W3761" s="117">
        <f>SUM(T3761:V3761)</f>
        <v>2.2306848580553718E-7</v>
      </c>
      <c r="X3761" s="78"/>
      <c r="Y3761" s="122">
        <f>(T3761/W3761)</f>
        <v>9.6265946882382381E-2</v>
      </c>
      <c r="Z3761" s="122">
        <f>(U3761/W3761)</f>
        <v>0.84249781874470819</v>
      </c>
      <c r="AA3761" s="123">
        <f>(V3761/W3761)</f>
        <v>6.1236234372909433E-2</v>
      </c>
    </row>
    <row r="3762" spans="9:27" x14ac:dyDescent="0.25">
      <c r="I3762" s="78"/>
      <c r="J3762" s="79">
        <f t="shared" ref="J3762:L3762" si="3317">(J3690)</f>
        <v>4000</v>
      </c>
      <c r="K3762" s="79">
        <f t="shared" si="3317"/>
        <v>3000</v>
      </c>
      <c r="L3762" s="79">
        <f t="shared" si="3317"/>
        <v>1</v>
      </c>
      <c r="M3762" s="78"/>
      <c r="N3762" s="78"/>
      <c r="O3762" s="116">
        <f t="shared" ref="O3762:Q3762" si="3318">(O3740)</f>
        <v>7713.7437984532289</v>
      </c>
      <c r="P3762" s="116">
        <f t="shared" si="3318"/>
        <v>2711.1019768339261</v>
      </c>
      <c r="Q3762" s="116">
        <f t="shared" si="3318"/>
        <v>1.0027295716321858</v>
      </c>
      <c r="R3762" s="78"/>
      <c r="S3762" s="78"/>
      <c r="T3762" s="117">
        <f>((J3762-O3761)^2 + (K3762-P3761)^2 + (L3762-Q3761)^2) ^ (-1/(2-1))</f>
        <v>1.0674576047118313E-7</v>
      </c>
      <c r="U3762" s="117">
        <f>((J3762-O3762)^2 + (K3762-P3762)^2 + (L3762-Q3762)^2) ^ (-1/(2-1))</f>
        <v>7.2070227758082562E-8</v>
      </c>
      <c r="V3762" s="117">
        <f>((J3762-O3763)^2 + (K3762-P3763)^2 + (L3762-Q3763)^2) ^ (-1/(2-1))</f>
        <v>5.8594023398263324E-8</v>
      </c>
      <c r="W3762" s="117">
        <f t="shared" ref="W3762:W3770" si="3319">SUM(T3762:V3762)</f>
        <v>2.3741001162752901E-7</v>
      </c>
      <c r="X3762" s="78"/>
      <c r="Y3762" s="122">
        <f t="shared" ref="Y3762:Y3770" si="3320">(T3762/W3762)</f>
        <v>0.44962619621389788</v>
      </c>
      <c r="Z3762" s="122">
        <f t="shared" ref="Z3762:Z3770" si="3321">(U3762/W3762)</f>
        <v>0.30356861222496828</v>
      </c>
      <c r="AA3762" s="123">
        <f t="shared" ref="AA3762:AA3770" si="3322">(V3762/W3762)</f>
        <v>0.2468051915611339</v>
      </c>
    </row>
    <row r="3763" spans="9:27" x14ac:dyDescent="0.25">
      <c r="I3763" s="78"/>
      <c r="J3763" s="79">
        <f t="shared" ref="J3763:L3763" si="3323">(J3691)</f>
        <v>5000</v>
      </c>
      <c r="K3763" s="79">
        <f t="shared" si="3323"/>
        <v>2000</v>
      </c>
      <c r="L3763" s="79">
        <f t="shared" si="3323"/>
        <v>1</v>
      </c>
      <c r="M3763" s="78"/>
      <c r="N3763" s="78"/>
      <c r="O3763" s="116">
        <f t="shared" ref="O3763:Q3763" si="3324">(O3741)</f>
        <v>1.2748843220234063</v>
      </c>
      <c r="P3763" s="116">
        <f t="shared" si="3324"/>
        <v>1962.317736809877</v>
      </c>
      <c r="Q3763" s="116">
        <f t="shared" si="3324"/>
        <v>1.0626823352197634</v>
      </c>
      <c r="R3763" s="78"/>
      <c r="S3763" s="78"/>
      <c r="T3763" s="117">
        <f>((J3763-O3761)^2 + (K3763-P3761)^2 + (L3763-Q3761)^2) ^ (-1/(2-1))</f>
        <v>1.4928281668579882E-7</v>
      </c>
      <c r="U3763" s="117">
        <f>((J3763-O3762)^2 + (K3763-P3762)^2 + (L3763-Q3762)^2) ^ (-1/(2-1))</f>
        <v>1.2706364986849991E-7</v>
      </c>
      <c r="V3763" s="117">
        <f>((J3763-O3763)^2 + (K3763-P3763)^2 + (L3763-Q3763)^2) ^ (-1/(2-1))</f>
        <v>4.0018131832963366E-8</v>
      </c>
      <c r="W3763" s="117">
        <f t="shared" si="3319"/>
        <v>3.163645983872621E-7</v>
      </c>
      <c r="X3763" s="78"/>
      <c r="Y3763" s="122">
        <f t="shared" si="3320"/>
        <v>0.47186953738439985</v>
      </c>
      <c r="Z3763" s="122">
        <f t="shared" si="3321"/>
        <v>0.40163675239339269</v>
      </c>
      <c r="AA3763" s="123">
        <f t="shared" si="3322"/>
        <v>0.12649371022220743</v>
      </c>
    </row>
    <row r="3764" spans="9:27" x14ac:dyDescent="0.25">
      <c r="I3764" s="78"/>
      <c r="J3764" s="79">
        <f t="shared" ref="J3764:L3764" si="3325">(J3692)</f>
        <v>2000</v>
      </c>
      <c r="K3764" s="79">
        <f t="shared" si="3325"/>
        <v>1000</v>
      </c>
      <c r="L3764" s="79">
        <f t="shared" si="3325"/>
        <v>1</v>
      </c>
      <c r="M3764" s="78"/>
      <c r="N3764" s="78"/>
      <c r="O3764" s="81"/>
      <c r="P3764" s="81"/>
      <c r="Q3764" s="81"/>
      <c r="R3764" s="78"/>
      <c r="S3764" s="78"/>
      <c r="T3764" s="117">
        <f>((J3764-O3761)^2 + (K3764-P3761)^2 + (L3764-Q3761)^2) ^ (-1/(2-1))</f>
        <v>3.5862746462492168E-7</v>
      </c>
      <c r="U3764" s="117">
        <f>((J3764-O3762)^2 + (K3764-P3762)^2 + (L3764-Q3762)^2) ^ (-1/(2-1))</f>
        <v>2.8109834434635033E-8</v>
      </c>
      <c r="V3764" s="117">
        <f>((J3764-O3763)^2 + (K3764-P3763)^2 + (L3764-Q3763)^2) ^ (-1/(2-1))</f>
        <v>2.0321248379617763E-7</v>
      </c>
      <c r="W3764" s="117">
        <f t="shared" si="3319"/>
        <v>5.8994978285573432E-7</v>
      </c>
      <c r="X3764" s="78"/>
      <c r="Y3764" s="122">
        <f t="shared" si="3320"/>
        <v>0.60789490062855067</v>
      </c>
      <c r="Z3764" s="122">
        <f t="shared" si="3321"/>
        <v>4.7647842666481637E-2</v>
      </c>
      <c r="AA3764" s="123">
        <f t="shared" si="3322"/>
        <v>0.34445725670496768</v>
      </c>
    </row>
    <row r="3765" spans="9:27" x14ac:dyDescent="0.25">
      <c r="I3765" s="78"/>
      <c r="J3765" s="79">
        <f t="shared" ref="J3765:L3765" si="3326">(J3693)</f>
        <v>500</v>
      </c>
      <c r="K3765" s="79">
        <f t="shared" si="3326"/>
        <v>2000</v>
      </c>
      <c r="L3765" s="79">
        <f t="shared" si="3326"/>
        <v>1</v>
      </c>
      <c r="M3765" s="78"/>
      <c r="N3765" s="78"/>
      <c r="O3765" s="78"/>
      <c r="P3765" s="78"/>
      <c r="Q3765" s="78"/>
      <c r="R3765" s="78"/>
      <c r="S3765" s="78"/>
      <c r="T3765" s="117">
        <f>((J3765-O3761)^2 + (K3765-P3761)^2 + (L3765-Q3761)^2) ^ (-1/(2-1))</f>
        <v>8.2969292138886424E-8</v>
      </c>
      <c r="U3765" s="117">
        <f>((J3765-O3762)^2 + (K3765-P3762)^2 + (L3765-Q3762)^2) ^ (-1/(2-1))</f>
        <v>1.9031753593752558E-8</v>
      </c>
      <c r="V3765" s="117">
        <f>((J3765-O3763)^2 + (K3765-P3763)^2 + (L3765-Q3763)^2) ^ (-1/(2-1))</f>
        <v>3.9976542101502878E-6</v>
      </c>
      <c r="W3765" s="117">
        <f t="shared" si="3319"/>
        <v>4.0996552558829267E-6</v>
      </c>
      <c r="X3765" s="78"/>
      <c r="Y3765" s="122">
        <f t="shared" si="3320"/>
        <v>2.0238114417017644E-2</v>
      </c>
      <c r="Z3765" s="122">
        <f t="shared" si="3321"/>
        <v>4.642281461701531E-3</v>
      </c>
      <c r="AA3765" s="123">
        <f t="shared" si="3322"/>
        <v>0.97511960412128085</v>
      </c>
    </row>
    <row r="3766" spans="9:27" x14ac:dyDescent="0.25">
      <c r="I3766" s="78"/>
      <c r="J3766" s="79">
        <f t="shared" ref="J3766:L3766" si="3327">(J3694)</f>
        <v>8000</v>
      </c>
      <c r="K3766" s="79">
        <f t="shared" si="3327"/>
        <v>2000</v>
      </c>
      <c r="L3766" s="79">
        <f t="shared" si="3327"/>
        <v>1</v>
      </c>
      <c r="M3766" s="78"/>
      <c r="N3766" s="78"/>
      <c r="O3766" s="78"/>
      <c r="P3766" s="78"/>
      <c r="Q3766" s="78"/>
      <c r="R3766" s="78"/>
      <c r="S3766" s="78"/>
      <c r="T3766" s="117">
        <f>((J3766-O3761)^2 + (K3766-P3761)^2 + (L3766-Q3761)^2) ^ (-1/(2-1))</f>
        <v>3.901770625914325E-8</v>
      </c>
      <c r="U3766" s="117">
        <f>((J3766-O3762)^2 + (K3766-P3762)^2 + (L3766-Q3762)^2) ^ (-1/(2-1))</f>
        <v>1.7018129780216169E-6</v>
      </c>
      <c r="V3766" s="117">
        <f>((J3766-O3763)^2 + (K3766-P3763)^2 + (L3766-Q3763)^2) ^ (-1/(2-1))</f>
        <v>1.5629634325030078E-8</v>
      </c>
      <c r="W3766" s="117">
        <f t="shared" si="3319"/>
        <v>1.7564603186057902E-6</v>
      </c>
      <c r="X3766" s="78"/>
      <c r="Y3766" s="122">
        <f t="shared" si="3320"/>
        <v>2.221382734687339E-2</v>
      </c>
      <c r="Z3766" s="122">
        <f t="shared" si="3321"/>
        <v>0.9688878023572145</v>
      </c>
      <c r="AA3766" s="123">
        <f t="shared" si="3322"/>
        <v>8.8983702959121065E-3</v>
      </c>
    </row>
    <row r="3767" spans="9:27" x14ac:dyDescent="0.25">
      <c r="I3767" s="78"/>
      <c r="J3767" s="79">
        <f t="shared" ref="J3767:L3767" si="3328">(J3695)</f>
        <v>3000</v>
      </c>
      <c r="K3767" s="79">
        <f t="shared" si="3328"/>
        <v>2000</v>
      </c>
      <c r="L3767" s="79">
        <f t="shared" si="3328"/>
        <v>2</v>
      </c>
      <c r="M3767" s="78"/>
      <c r="N3767" s="78"/>
      <c r="O3767" s="78"/>
      <c r="P3767" s="78"/>
      <c r="Q3767" s="78"/>
      <c r="R3767" s="78"/>
      <c r="S3767" s="78"/>
      <c r="T3767" s="117">
        <f>((J3767-O3761)^2 + (K3767-P3761)^2 + (L3767-Q3761)^2) ^ (-1/(2-1))</f>
        <v>2.4520418039198093E-7</v>
      </c>
      <c r="U3767" s="117">
        <f>((J3767-O3762)^2 + (K3767-P3762)^2 + (L3767-Q3762)^2) ^ (-1/(2-1))</f>
        <v>4.4004308242136631E-8</v>
      </c>
      <c r="V3767" s="117">
        <f>((J3767-O3763)^2 + (K3767-P3763)^2 + (L3767-Q3763)^2) ^ (-1/(2-1))</f>
        <v>1.1118803901536567E-7</v>
      </c>
      <c r="W3767" s="117">
        <f t="shared" si="3319"/>
        <v>4.0039652764948322E-7</v>
      </c>
      <c r="X3767" s="78"/>
      <c r="Y3767" s="122">
        <f t="shared" si="3320"/>
        <v>0.61240336381398042</v>
      </c>
      <c r="Z3767" s="122">
        <f t="shared" si="3321"/>
        <v>0.10990182282664315</v>
      </c>
      <c r="AA3767" s="123">
        <f t="shared" si="3322"/>
        <v>0.27769481335937646</v>
      </c>
    </row>
    <row r="3768" spans="9:27" x14ac:dyDescent="0.25">
      <c r="I3768" s="78"/>
      <c r="J3768" s="79">
        <f t="shared" ref="J3768:L3768" si="3329">(J3696)</f>
        <v>7000</v>
      </c>
      <c r="K3768" s="79">
        <f t="shared" si="3329"/>
        <v>3000</v>
      </c>
      <c r="L3768" s="79">
        <f t="shared" si="3329"/>
        <v>1</v>
      </c>
      <c r="M3768" s="78"/>
      <c r="N3768" s="78"/>
      <c r="O3768" s="78"/>
      <c r="P3768" s="78"/>
      <c r="Q3768" s="78"/>
      <c r="R3768" s="78"/>
      <c r="S3768" s="78"/>
      <c r="T3768" s="117">
        <f>((J3768-O3761)^2 + (K3768-P3761)^2 + (L3768-Q3761)^2) ^ (-1/(2-1))</f>
        <v>4.4845565784303269E-8</v>
      </c>
      <c r="U3768" s="117">
        <f>((J3768-O3762)^2 + (K3768-P3762)^2 + (L3768-Q3762)^2) ^ (-1/(2-1))</f>
        <v>1.6866470314002814E-6</v>
      </c>
      <c r="V3768" s="117">
        <f>((J3768-O3763)^2 + (K3768-P3763)^2 + (L3768-Q3763)^2) ^ (-1/(2-1))</f>
        <v>1.997645266529214E-8</v>
      </c>
      <c r="W3768" s="117">
        <f t="shared" si="3319"/>
        <v>1.751469049849877E-6</v>
      </c>
      <c r="X3768" s="78"/>
      <c r="Y3768" s="122">
        <f t="shared" si="3320"/>
        <v>2.5604543676148374E-2</v>
      </c>
      <c r="Z3768" s="122">
        <f t="shared" si="3321"/>
        <v>0.96298991497728625</v>
      </c>
      <c r="AA3768" s="123">
        <f t="shared" si="3322"/>
        <v>1.1405541346565259E-2</v>
      </c>
    </row>
    <row r="3769" spans="9:27" x14ac:dyDescent="0.25">
      <c r="I3769" s="78"/>
      <c r="J3769" s="79">
        <f t="shared" ref="J3769:L3769" si="3330">(J3697)</f>
        <v>7000</v>
      </c>
      <c r="K3769" s="79">
        <f t="shared" si="3330"/>
        <v>2000</v>
      </c>
      <c r="L3769" s="79">
        <f t="shared" si="3330"/>
        <v>1</v>
      </c>
      <c r="M3769" s="78"/>
      <c r="N3769" s="78"/>
      <c r="O3769" s="78"/>
      <c r="P3769" s="78"/>
      <c r="Q3769" s="78"/>
      <c r="R3769" s="78"/>
      <c r="S3769" s="78"/>
      <c r="T3769" s="117">
        <f>((J3769-O3761)^2 + (K3769-P3761)^2 + (L3769-Q3761)^2) ^ (-1/(2-1))</f>
        <v>5.773952744545704E-8</v>
      </c>
      <c r="U3769" s="117">
        <f>((J3769-O3762)^2 + (K3769-P3762)^2 + (L3769-Q3762)^2) ^ (-1/(2-1))</f>
        <v>9.8512827569485445E-7</v>
      </c>
      <c r="V3769" s="117">
        <f>((J3769-O3763)^2 + (K3769-P3763)^2 + (L3769-Q3763)^2) ^ (-1/(2-1))</f>
        <v>2.0415007208275532E-8</v>
      </c>
      <c r="W3769" s="117">
        <f t="shared" si="3319"/>
        <v>1.063282810348587E-6</v>
      </c>
      <c r="X3769" s="78"/>
      <c r="Y3769" s="122">
        <f t="shared" si="3320"/>
        <v>5.4303076174557631E-2</v>
      </c>
      <c r="Z3769" s="122">
        <f t="shared" si="3321"/>
        <v>0.92649694522183579</v>
      </c>
      <c r="AA3769" s="123">
        <f t="shared" si="3322"/>
        <v>1.9199978603606567E-2</v>
      </c>
    </row>
    <row r="3770" spans="9:27" x14ac:dyDescent="0.25">
      <c r="I3770" s="78"/>
      <c r="J3770" s="79">
        <f t="shared" ref="J3770:L3770" si="3331">(J3698)</f>
        <v>10000</v>
      </c>
      <c r="K3770" s="79">
        <f t="shared" si="3331"/>
        <v>2000</v>
      </c>
      <c r="L3770" s="79">
        <f t="shared" si="3331"/>
        <v>1</v>
      </c>
      <c r="M3770" s="78"/>
      <c r="N3770" s="78"/>
      <c r="O3770" s="78"/>
      <c r="P3770" s="78"/>
      <c r="Q3770" s="78"/>
      <c r="R3770" s="78"/>
      <c r="S3770" s="78"/>
      <c r="T3770" s="117">
        <f>((J3770-O3761)^2 + (K3770-P3761)^2 + (L3770-Q3761)^2) ^ (-1/(2-1))</f>
        <v>2.0725451684839194E-8</v>
      </c>
      <c r="U3770" s="117">
        <f>((J3770-O3762)^2 + (K3770-P3762)^2 + (L3770-Q3762)^2) ^ (-1/(2-1))</f>
        <v>1.7443989928293507E-7</v>
      </c>
      <c r="V3770" s="117">
        <f>((J3770-O3763)^2 + (K3770-P3763)^2 + (L3770-Q3763)^2) ^ (-1/(2-1))</f>
        <v>1.0002408190220609E-8</v>
      </c>
      <c r="W3770" s="117">
        <f t="shared" si="3319"/>
        <v>2.0516775915799489E-7</v>
      </c>
      <c r="X3770" s="78"/>
      <c r="Y3770" s="122">
        <f t="shared" si="3320"/>
        <v>0.10101709825118775</v>
      </c>
      <c r="Z3770" s="122">
        <f t="shared" si="3321"/>
        <v>0.85023056253494</v>
      </c>
      <c r="AA3770" s="123">
        <f t="shared" si="3322"/>
        <v>4.8752339213872238E-2</v>
      </c>
    </row>
    <row r="3771" spans="9:27" x14ac:dyDescent="0.25">
      <c r="I3771" s="78"/>
      <c r="J3771" s="78"/>
      <c r="K3771" s="78"/>
      <c r="L3771" s="78"/>
      <c r="M3771" s="78"/>
      <c r="N3771" s="78"/>
      <c r="O3771" s="78"/>
      <c r="P3771" s="78"/>
      <c r="Q3771" s="78"/>
      <c r="R3771" s="78"/>
      <c r="S3771" s="78"/>
      <c r="T3771" s="78"/>
      <c r="U3771" s="78"/>
      <c r="V3771" s="78"/>
      <c r="W3771" s="78"/>
      <c r="X3771" s="78"/>
      <c r="Y3771" s="78"/>
      <c r="Z3771" s="78"/>
      <c r="AA3771" s="78"/>
    </row>
    <row r="3772" spans="9:27" x14ac:dyDescent="0.25">
      <c r="I3772" s="78"/>
      <c r="J3772" s="78"/>
      <c r="K3772" s="78"/>
      <c r="L3772" s="78"/>
      <c r="M3772" s="78"/>
      <c r="N3772" s="175" t="s">
        <v>109</v>
      </c>
      <c r="O3772" s="176"/>
      <c r="P3772" s="176"/>
      <c r="Q3772" s="176"/>
      <c r="R3772" s="176"/>
      <c r="S3772" s="177"/>
      <c r="T3772" s="78"/>
      <c r="U3772" s="78"/>
      <c r="V3772" s="78"/>
      <c r="W3772" s="78"/>
      <c r="X3772" s="78"/>
      <c r="Y3772" s="78"/>
      <c r="Z3772" s="78"/>
      <c r="AA3772" s="78"/>
    </row>
    <row r="3773" spans="9:27" x14ac:dyDescent="0.25">
      <c r="I3773" s="78"/>
      <c r="J3773" s="78"/>
      <c r="K3773" s="78"/>
      <c r="L3773" s="78"/>
      <c r="M3773" s="78"/>
      <c r="N3773" s="178"/>
      <c r="O3773" s="179"/>
      <c r="P3773" s="179"/>
      <c r="Q3773" s="179"/>
      <c r="R3773" s="179"/>
      <c r="S3773" s="180"/>
      <c r="T3773" s="78"/>
      <c r="U3773" s="78"/>
      <c r="V3773" s="78"/>
      <c r="W3773" s="78"/>
      <c r="X3773" s="78"/>
      <c r="Y3773" s="78"/>
      <c r="Z3773" s="78"/>
      <c r="AA3773" s="78"/>
    </row>
    <row r="3777" spans="9:37" x14ac:dyDescent="0.25">
      <c r="I3777" s="118" t="s">
        <v>252</v>
      </c>
      <c r="J3777" s="90"/>
      <c r="K3777" s="90"/>
      <c r="L3777" s="90"/>
      <c r="M3777" s="90"/>
      <c r="N3777" s="90"/>
      <c r="O3777" s="90"/>
      <c r="P3777" s="90"/>
      <c r="Q3777" s="90"/>
      <c r="R3777" s="90"/>
      <c r="S3777" s="90"/>
      <c r="T3777" s="90"/>
      <c r="U3777" s="90"/>
      <c r="V3777" s="90"/>
      <c r="W3777" s="90"/>
      <c r="X3777" s="90"/>
      <c r="Y3777" s="90"/>
      <c r="Z3777" s="90"/>
      <c r="AA3777" s="90"/>
      <c r="AB3777" s="90"/>
      <c r="AC3777" s="90"/>
      <c r="AD3777" s="90"/>
      <c r="AE3777" s="90"/>
      <c r="AF3777" s="90"/>
      <c r="AG3777" s="90"/>
      <c r="AH3777" s="90"/>
      <c r="AI3777" s="90"/>
      <c r="AJ3777" s="90"/>
      <c r="AK3777" s="90"/>
    </row>
    <row r="3778" spans="9:37" x14ac:dyDescent="0.25">
      <c r="I3778" s="118" t="s">
        <v>356</v>
      </c>
      <c r="J3778" s="90"/>
      <c r="K3778" s="90"/>
      <c r="L3778" s="90"/>
      <c r="M3778" s="90"/>
      <c r="N3778" s="90"/>
      <c r="O3778" s="90"/>
      <c r="P3778" s="90"/>
      <c r="Q3778" s="90"/>
      <c r="R3778" s="90"/>
      <c r="S3778" s="90"/>
      <c r="T3778" s="90"/>
      <c r="U3778" s="90"/>
      <c r="V3778" s="90"/>
      <c r="W3778" s="90"/>
      <c r="X3778" s="90"/>
      <c r="Y3778" s="90"/>
      <c r="Z3778" s="90"/>
      <c r="AA3778" s="90"/>
      <c r="AB3778" s="90"/>
      <c r="AC3778" s="90"/>
      <c r="AD3778" s="90"/>
      <c r="AE3778" s="90"/>
      <c r="AF3778" s="90"/>
      <c r="AG3778" s="90"/>
      <c r="AH3778" s="90"/>
      <c r="AI3778" s="90"/>
      <c r="AJ3778" s="90"/>
      <c r="AK3778" s="90"/>
    </row>
    <row r="3779" spans="9:37" x14ac:dyDescent="0.25">
      <c r="I3779" s="90"/>
      <c r="J3779" s="181" t="s">
        <v>92</v>
      </c>
      <c r="K3779" s="182"/>
      <c r="L3779" s="183"/>
      <c r="M3779" s="90"/>
      <c r="N3779" s="91"/>
      <c r="O3779" s="163" t="s">
        <v>97</v>
      </c>
      <c r="P3779" s="164"/>
      <c r="Q3779" s="165"/>
      <c r="R3779" s="90"/>
      <c r="S3779" s="90"/>
      <c r="T3779" s="163" t="s">
        <v>47</v>
      </c>
      <c r="U3779" s="164"/>
      <c r="V3779" s="165"/>
      <c r="W3779" s="90"/>
      <c r="X3779" s="91"/>
      <c r="Y3779" s="163" t="s">
        <v>98</v>
      </c>
      <c r="Z3779" s="164"/>
      <c r="AA3779" s="165"/>
      <c r="AB3779" s="90"/>
      <c r="AC3779" s="91"/>
      <c r="AD3779" s="163" t="s">
        <v>98</v>
      </c>
      <c r="AE3779" s="164"/>
      <c r="AF3779" s="165"/>
      <c r="AG3779" s="90"/>
      <c r="AH3779" s="135"/>
      <c r="AI3779" s="163" t="s">
        <v>98</v>
      </c>
      <c r="AJ3779" s="164"/>
      <c r="AK3779" s="165"/>
    </row>
    <row r="3780" spans="9:37" x14ac:dyDescent="0.25">
      <c r="I3780" s="90"/>
      <c r="J3780" s="135" t="s">
        <v>257</v>
      </c>
      <c r="K3780" s="135" t="s">
        <v>258</v>
      </c>
      <c r="L3780" s="135" t="s">
        <v>259</v>
      </c>
      <c r="M3780" s="90"/>
      <c r="N3780" s="91"/>
      <c r="O3780" s="133" t="s">
        <v>38</v>
      </c>
      <c r="P3780" s="133" t="s">
        <v>39</v>
      </c>
      <c r="Q3780" s="133" t="s">
        <v>41</v>
      </c>
      <c r="R3780" s="90"/>
      <c r="S3780" s="90"/>
      <c r="T3780" s="106" t="s">
        <v>48</v>
      </c>
      <c r="U3780" s="106" t="s">
        <v>49</v>
      </c>
      <c r="V3780" s="106" t="s">
        <v>50</v>
      </c>
      <c r="W3780" s="90"/>
      <c r="X3780" s="133" t="s">
        <v>38</v>
      </c>
      <c r="Y3780" s="133" t="s">
        <v>99</v>
      </c>
      <c r="Z3780" s="133" t="s">
        <v>102</v>
      </c>
      <c r="AA3780" s="133" t="s">
        <v>103</v>
      </c>
      <c r="AB3780" s="90"/>
      <c r="AC3780" s="106" t="s">
        <v>39</v>
      </c>
      <c r="AD3780" s="106" t="s">
        <v>104</v>
      </c>
      <c r="AE3780" s="106" t="s">
        <v>100</v>
      </c>
      <c r="AF3780" s="106" t="s">
        <v>105</v>
      </c>
      <c r="AG3780" s="90"/>
      <c r="AH3780" s="106" t="s">
        <v>41</v>
      </c>
      <c r="AI3780" s="106" t="s">
        <v>106</v>
      </c>
      <c r="AJ3780" s="106" t="s">
        <v>107</v>
      </c>
      <c r="AK3780" s="106" t="s">
        <v>101</v>
      </c>
    </row>
    <row r="3781" spans="9:37" x14ac:dyDescent="0.25">
      <c r="I3781" s="90"/>
      <c r="J3781" s="94">
        <f>(Y3761)</f>
        <v>9.6265946882382381E-2</v>
      </c>
      <c r="K3781" s="94">
        <f t="shared" ref="K3781:K3790" si="3332">(Z3761)</f>
        <v>0.84249781874470819</v>
      </c>
      <c r="L3781" s="94">
        <f>(AA3761)</f>
        <v>6.1236234372909433E-2</v>
      </c>
      <c r="M3781" s="98"/>
      <c r="N3781" s="91"/>
      <c r="O3781" s="95">
        <f>(J3781^2)</f>
        <v>9.2671325291616667E-3</v>
      </c>
      <c r="P3781" s="95">
        <f t="shared" ref="P3781:P3790" si="3333">(K3781^2)</f>
        <v>0.70980257458959117</v>
      </c>
      <c r="Q3781" s="95">
        <f t="shared" ref="Q3781:Q3790" si="3334">(L3781^2)</f>
        <v>3.7498764001738945E-3</v>
      </c>
      <c r="R3781" s="90"/>
      <c r="S3781" s="90"/>
      <c r="T3781" s="93">
        <f>(J3761)</f>
        <v>8000</v>
      </c>
      <c r="U3781" s="93">
        <f t="shared" ref="U3781:U3790" si="3335">(K3761)</f>
        <v>5000</v>
      </c>
      <c r="V3781" s="93">
        <f t="shared" ref="V3781:V3790" si="3336">(L3761)</f>
        <v>1</v>
      </c>
      <c r="W3781" s="90"/>
      <c r="X3781" s="95">
        <f>(O3781)</f>
        <v>9.2671325291616667E-3</v>
      </c>
      <c r="Y3781" s="96">
        <f>(X3781*T3781)</f>
        <v>74.13706023329334</v>
      </c>
      <c r="Z3781" s="96">
        <f>(X3781*U3781)</f>
        <v>46.335662645808334</v>
      </c>
      <c r="AA3781" s="96">
        <f>(X3781*V3781)</f>
        <v>9.2671325291616667E-3</v>
      </c>
      <c r="AB3781" s="90"/>
      <c r="AC3781" s="94">
        <f>(P3781)</f>
        <v>0.70980257458959117</v>
      </c>
      <c r="AD3781" s="97">
        <f>(AC3781*T3781)</f>
        <v>5678.4205967167291</v>
      </c>
      <c r="AE3781" s="97">
        <f>(AC3781*U3781)</f>
        <v>3549.0128729479557</v>
      </c>
      <c r="AF3781" s="97">
        <f>(AC3781*V3781)</f>
        <v>0.70980257458959117</v>
      </c>
      <c r="AG3781" s="90"/>
      <c r="AH3781" s="95">
        <f>(Q3781)</f>
        <v>3.7498764001738945E-3</v>
      </c>
      <c r="AI3781" s="95">
        <f>(AH3781*T3781)</f>
        <v>29.999011201391156</v>
      </c>
      <c r="AJ3781" s="95">
        <f>(AH3781*U3781)</f>
        <v>18.749382000869474</v>
      </c>
      <c r="AK3781" s="95">
        <f>(V3781*AH3781)</f>
        <v>3.7498764001738945E-3</v>
      </c>
    </row>
    <row r="3782" spans="9:37" x14ac:dyDescent="0.25">
      <c r="I3782" s="90"/>
      <c r="J3782" s="94">
        <f t="shared" ref="J3782:J3790" si="3337">(Y3762)</f>
        <v>0.44962619621389788</v>
      </c>
      <c r="K3782" s="94">
        <f t="shared" si="3332"/>
        <v>0.30356861222496828</v>
      </c>
      <c r="L3782" s="94">
        <f t="shared" ref="L3782:L3790" si="3338">(AA3762)</f>
        <v>0.2468051915611339</v>
      </c>
      <c r="M3782" s="98"/>
      <c r="N3782" s="91"/>
      <c r="O3782" s="95">
        <f t="shared" ref="O3782:O3790" si="3339">(J3782^2)</f>
        <v>0.2021637163217786</v>
      </c>
      <c r="P3782" s="95">
        <f t="shared" si="3333"/>
        <v>9.2153902328193163E-2</v>
      </c>
      <c r="Q3782" s="95">
        <f t="shared" si="3334"/>
        <v>6.0912802581528001E-2</v>
      </c>
      <c r="R3782" s="90"/>
      <c r="S3782" s="90"/>
      <c r="T3782" s="93">
        <f t="shared" ref="T3782:T3790" si="3340">(J3762)</f>
        <v>4000</v>
      </c>
      <c r="U3782" s="93">
        <f t="shared" si="3335"/>
        <v>3000</v>
      </c>
      <c r="V3782" s="93">
        <f t="shared" si="3336"/>
        <v>1</v>
      </c>
      <c r="W3782" s="90"/>
      <c r="X3782" s="95">
        <f t="shared" ref="X3782:X3790" si="3341">(O3782)</f>
        <v>0.2021637163217786</v>
      </c>
      <c r="Y3782" s="96">
        <f t="shared" ref="Y3782:Y3790" si="3342">(X3782*T3782)</f>
        <v>808.65486528711438</v>
      </c>
      <c r="Z3782" s="96">
        <f t="shared" ref="Z3782:Z3790" si="3343">(X3782*U3782)</f>
        <v>606.49114896533581</v>
      </c>
      <c r="AA3782" s="96">
        <f t="shared" ref="AA3782:AA3790" si="3344">(X3782*V3782)</f>
        <v>0.2021637163217786</v>
      </c>
      <c r="AB3782" s="90"/>
      <c r="AC3782" s="94">
        <f t="shared" ref="AC3782:AC3790" si="3345">(P3782)</f>
        <v>9.2153902328193163E-2</v>
      </c>
      <c r="AD3782" s="97">
        <f t="shared" ref="AD3782:AD3790" si="3346">(AC3782*T3782)</f>
        <v>368.61560931277268</v>
      </c>
      <c r="AE3782" s="97">
        <f t="shared" ref="AE3782:AE3790" si="3347">(AC3782*U3782)</f>
        <v>276.46170698457951</v>
      </c>
      <c r="AF3782" s="97">
        <f t="shared" ref="AF3782:AF3790" si="3348">(AC3782*V3782)</f>
        <v>9.2153902328193163E-2</v>
      </c>
      <c r="AG3782" s="90"/>
      <c r="AH3782" s="95">
        <f t="shared" ref="AH3782:AH3790" si="3349">(Q3782)</f>
        <v>6.0912802581528001E-2</v>
      </c>
      <c r="AI3782" s="95">
        <f t="shared" ref="AI3782:AI3790" si="3350">(AH3782*T3782)</f>
        <v>243.65121032611199</v>
      </c>
      <c r="AJ3782" s="95">
        <f t="shared" ref="AJ3782:AJ3789" si="3351">(AH3782*U3782)</f>
        <v>182.73840774458401</v>
      </c>
      <c r="AK3782" s="95">
        <f t="shared" ref="AK3782:AK3790" si="3352">(V3782*AH3782)</f>
        <v>6.0912802581528001E-2</v>
      </c>
    </row>
    <row r="3783" spans="9:37" x14ac:dyDescent="0.25">
      <c r="I3783" s="90"/>
      <c r="J3783" s="94">
        <f t="shared" si="3337"/>
        <v>0.47186953738439985</v>
      </c>
      <c r="K3783" s="94">
        <f t="shared" si="3332"/>
        <v>0.40163675239339269</v>
      </c>
      <c r="L3783" s="94">
        <f t="shared" si="3338"/>
        <v>0.12649371022220743</v>
      </c>
      <c r="M3783" s="98"/>
      <c r="N3783" s="91"/>
      <c r="O3783" s="95">
        <f t="shared" si="3339"/>
        <v>0.22266086031136753</v>
      </c>
      <c r="P3783" s="95">
        <f t="shared" si="3333"/>
        <v>0.16131208087311144</v>
      </c>
      <c r="Q3783" s="95">
        <f t="shared" si="3334"/>
        <v>1.6000658725779784E-2</v>
      </c>
      <c r="R3783" s="90"/>
      <c r="S3783" s="90"/>
      <c r="T3783" s="93">
        <f t="shared" si="3340"/>
        <v>5000</v>
      </c>
      <c r="U3783" s="93">
        <f t="shared" si="3335"/>
        <v>2000</v>
      </c>
      <c r="V3783" s="93">
        <f t="shared" si="3336"/>
        <v>1</v>
      </c>
      <c r="W3783" s="90"/>
      <c r="X3783" s="95">
        <f t="shared" si="3341"/>
        <v>0.22266086031136753</v>
      </c>
      <c r="Y3783" s="96">
        <f t="shared" si="3342"/>
        <v>1113.3043015568376</v>
      </c>
      <c r="Z3783" s="96">
        <f t="shared" si="3343"/>
        <v>445.32172062273509</v>
      </c>
      <c r="AA3783" s="96">
        <f t="shared" si="3344"/>
        <v>0.22266086031136753</v>
      </c>
      <c r="AB3783" s="90"/>
      <c r="AC3783" s="94">
        <f t="shared" si="3345"/>
        <v>0.16131208087311144</v>
      </c>
      <c r="AD3783" s="97">
        <f t="shared" si="3346"/>
        <v>806.56040436555725</v>
      </c>
      <c r="AE3783" s="97">
        <f t="shared" si="3347"/>
        <v>322.62416174622285</v>
      </c>
      <c r="AF3783" s="97">
        <f t="shared" si="3348"/>
        <v>0.16131208087311144</v>
      </c>
      <c r="AG3783" s="90"/>
      <c r="AH3783" s="95">
        <f t="shared" si="3349"/>
        <v>1.6000658725779784E-2</v>
      </c>
      <c r="AI3783" s="95">
        <f t="shared" si="3350"/>
        <v>80.003293628898916</v>
      </c>
      <c r="AJ3783" s="95">
        <f t="shared" si="3351"/>
        <v>32.001317451559572</v>
      </c>
      <c r="AK3783" s="95">
        <f t="shared" si="3352"/>
        <v>1.6000658725779784E-2</v>
      </c>
    </row>
    <row r="3784" spans="9:37" x14ac:dyDescent="0.25">
      <c r="I3784" s="90"/>
      <c r="J3784" s="94">
        <f t="shared" si="3337"/>
        <v>0.60789490062855067</v>
      </c>
      <c r="K3784" s="94">
        <f t="shared" si="3332"/>
        <v>4.7647842666481637E-2</v>
      </c>
      <c r="L3784" s="94">
        <f t="shared" si="3338"/>
        <v>0.34445725670496768</v>
      </c>
      <c r="M3784" s="98"/>
      <c r="N3784" s="91"/>
      <c r="O3784" s="95">
        <f t="shared" si="3339"/>
        <v>0.3695362102101955</v>
      </c>
      <c r="P3784" s="95">
        <f t="shared" si="3333"/>
        <v>2.2703169107697878E-3</v>
      </c>
      <c r="Q3784" s="95">
        <f t="shared" si="3334"/>
        <v>0.11865080169671201</v>
      </c>
      <c r="R3784" s="90"/>
      <c r="S3784" s="90"/>
      <c r="T3784" s="93">
        <f t="shared" si="3340"/>
        <v>2000</v>
      </c>
      <c r="U3784" s="93">
        <f t="shared" si="3335"/>
        <v>1000</v>
      </c>
      <c r="V3784" s="93">
        <f t="shared" si="3336"/>
        <v>1</v>
      </c>
      <c r="W3784" s="90"/>
      <c r="X3784" s="95">
        <f t="shared" si="3341"/>
        <v>0.3695362102101955</v>
      </c>
      <c r="Y3784" s="96">
        <f t="shared" si="3342"/>
        <v>739.07242042039104</v>
      </c>
      <c r="Z3784" s="96">
        <f t="shared" si="3343"/>
        <v>369.53621021019552</v>
      </c>
      <c r="AA3784" s="96">
        <f t="shared" si="3344"/>
        <v>0.3695362102101955</v>
      </c>
      <c r="AB3784" s="90"/>
      <c r="AC3784" s="94">
        <f t="shared" si="3345"/>
        <v>2.2703169107697878E-3</v>
      </c>
      <c r="AD3784" s="97">
        <f t="shared" si="3346"/>
        <v>4.5406338215395756</v>
      </c>
      <c r="AE3784" s="97">
        <f t="shared" si="3347"/>
        <v>2.2703169107697878</v>
      </c>
      <c r="AF3784" s="97">
        <f t="shared" si="3348"/>
        <v>2.2703169107697878E-3</v>
      </c>
      <c r="AG3784" s="90"/>
      <c r="AH3784" s="95">
        <f t="shared" si="3349"/>
        <v>0.11865080169671201</v>
      </c>
      <c r="AI3784" s="95">
        <f t="shared" si="3350"/>
        <v>237.30160339342402</v>
      </c>
      <c r="AJ3784" s="95">
        <f t="shared" si="3351"/>
        <v>118.65080169671201</v>
      </c>
      <c r="AK3784" s="95">
        <f t="shared" si="3352"/>
        <v>0.11865080169671201</v>
      </c>
    </row>
    <row r="3785" spans="9:37" x14ac:dyDescent="0.25">
      <c r="I3785" s="90"/>
      <c r="J3785" s="94">
        <f t="shared" si="3337"/>
        <v>2.0238114417017644E-2</v>
      </c>
      <c r="K3785" s="94">
        <f t="shared" si="3332"/>
        <v>4.642281461701531E-3</v>
      </c>
      <c r="L3785" s="94">
        <f t="shared" si="3338"/>
        <v>0.97511960412128085</v>
      </c>
      <c r="M3785" s="98"/>
      <c r="N3785" s="91"/>
      <c r="O3785" s="95">
        <f t="shared" si="3339"/>
        <v>4.0958127515629744E-4</v>
      </c>
      <c r="P3785" s="95">
        <f t="shared" si="3333"/>
        <v>2.1550777169657702E-5</v>
      </c>
      <c r="Q3785" s="95">
        <f t="shared" si="3334"/>
        <v>0.95085824234164351</v>
      </c>
      <c r="R3785" s="90"/>
      <c r="S3785" s="90"/>
      <c r="T3785" s="93">
        <f t="shared" si="3340"/>
        <v>500</v>
      </c>
      <c r="U3785" s="93">
        <f t="shared" si="3335"/>
        <v>2000</v>
      </c>
      <c r="V3785" s="93">
        <f t="shared" si="3336"/>
        <v>1</v>
      </c>
      <c r="W3785" s="90"/>
      <c r="X3785" s="95">
        <f t="shared" si="3341"/>
        <v>4.0958127515629744E-4</v>
      </c>
      <c r="Y3785" s="96">
        <f t="shared" si="3342"/>
        <v>0.20479063757814872</v>
      </c>
      <c r="Z3785" s="96">
        <f t="shared" si="3343"/>
        <v>0.81916255031259488</v>
      </c>
      <c r="AA3785" s="96">
        <f t="shared" si="3344"/>
        <v>4.0958127515629744E-4</v>
      </c>
      <c r="AB3785" s="90"/>
      <c r="AC3785" s="94">
        <f t="shared" si="3345"/>
        <v>2.1550777169657702E-5</v>
      </c>
      <c r="AD3785" s="97">
        <f t="shared" si="3346"/>
        <v>1.0775388584828851E-2</v>
      </c>
      <c r="AE3785" s="97">
        <f t="shared" si="3347"/>
        <v>4.3101554339315402E-2</v>
      </c>
      <c r="AF3785" s="97">
        <f t="shared" si="3348"/>
        <v>2.1550777169657702E-5</v>
      </c>
      <c r="AG3785" s="90"/>
      <c r="AH3785" s="95">
        <f t="shared" si="3349"/>
        <v>0.95085824234164351</v>
      </c>
      <c r="AI3785" s="95">
        <f t="shared" si="3350"/>
        <v>475.42912117082176</v>
      </c>
      <c r="AJ3785" s="95">
        <f t="shared" si="3351"/>
        <v>1901.716484683287</v>
      </c>
      <c r="AK3785" s="95">
        <f t="shared" si="3352"/>
        <v>0.95085824234164351</v>
      </c>
    </row>
    <row r="3786" spans="9:37" x14ac:dyDescent="0.25">
      <c r="I3786" s="90"/>
      <c r="J3786" s="94">
        <f t="shared" si="3337"/>
        <v>2.221382734687339E-2</v>
      </c>
      <c r="K3786" s="94">
        <f t="shared" si="3332"/>
        <v>0.9688878023572145</v>
      </c>
      <c r="L3786" s="94">
        <f t="shared" si="3338"/>
        <v>8.8983702959121065E-3</v>
      </c>
      <c r="M3786" s="98"/>
      <c r="N3786" s="91"/>
      <c r="O3786" s="95">
        <f t="shared" si="3339"/>
        <v>4.9345412539670002E-4</v>
      </c>
      <c r="P3786" s="95">
        <f t="shared" si="3333"/>
        <v>0.93874357355659277</v>
      </c>
      <c r="Q3786" s="95">
        <f t="shared" si="3334"/>
        <v>7.918099392317091E-5</v>
      </c>
      <c r="R3786" s="90"/>
      <c r="S3786" s="90"/>
      <c r="T3786" s="93">
        <f t="shared" si="3340"/>
        <v>8000</v>
      </c>
      <c r="U3786" s="93">
        <f t="shared" si="3335"/>
        <v>2000</v>
      </c>
      <c r="V3786" s="93">
        <f t="shared" si="3336"/>
        <v>1</v>
      </c>
      <c r="W3786" s="90"/>
      <c r="X3786" s="95">
        <f t="shared" si="3341"/>
        <v>4.9345412539670002E-4</v>
      </c>
      <c r="Y3786" s="96">
        <f t="shared" si="3342"/>
        <v>3.9476330031736002</v>
      </c>
      <c r="Z3786" s="96">
        <f t="shared" si="3343"/>
        <v>0.98690825079340005</v>
      </c>
      <c r="AA3786" s="96">
        <f t="shared" si="3344"/>
        <v>4.9345412539670002E-4</v>
      </c>
      <c r="AB3786" s="90"/>
      <c r="AC3786" s="94">
        <f t="shared" si="3345"/>
        <v>0.93874357355659277</v>
      </c>
      <c r="AD3786" s="97">
        <f t="shared" si="3346"/>
        <v>7509.9485884527421</v>
      </c>
      <c r="AE3786" s="97">
        <f t="shared" si="3347"/>
        <v>1877.4871471131855</v>
      </c>
      <c r="AF3786" s="97">
        <f t="shared" si="3348"/>
        <v>0.93874357355659277</v>
      </c>
      <c r="AG3786" s="90"/>
      <c r="AH3786" s="95">
        <f t="shared" si="3349"/>
        <v>7.918099392317091E-5</v>
      </c>
      <c r="AI3786" s="95">
        <f t="shared" si="3350"/>
        <v>0.63344795138536725</v>
      </c>
      <c r="AJ3786" s="95">
        <f t="shared" si="3351"/>
        <v>0.15836198784634181</v>
      </c>
      <c r="AK3786" s="95">
        <f t="shared" si="3352"/>
        <v>7.918099392317091E-5</v>
      </c>
    </row>
    <row r="3787" spans="9:37" x14ac:dyDescent="0.25">
      <c r="I3787" s="90"/>
      <c r="J3787" s="94">
        <f t="shared" si="3337"/>
        <v>0.61240336381398042</v>
      </c>
      <c r="K3787" s="94">
        <f t="shared" si="3332"/>
        <v>0.10990182282664315</v>
      </c>
      <c r="L3787" s="94">
        <f t="shared" si="3338"/>
        <v>0.27769481335937646</v>
      </c>
      <c r="M3787" s="98"/>
      <c r="N3787" s="91"/>
      <c r="O3787" s="95">
        <f t="shared" si="3339"/>
        <v>0.37503788001067845</v>
      </c>
      <c r="P3787" s="95">
        <f t="shared" si="3333"/>
        <v>1.2078410660618861E-2</v>
      </c>
      <c r="Q3787" s="95">
        <f t="shared" si="3334"/>
        <v>7.711440936669893E-2</v>
      </c>
      <c r="R3787" s="90"/>
      <c r="S3787" s="90"/>
      <c r="T3787" s="93">
        <f t="shared" si="3340"/>
        <v>3000</v>
      </c>
      <c r="U3787" s="93">
        <f t="shared" si="3335"/>
        <v>2000</v>
      </c>
      <c r="V3787" s="93">
        <f t="shared" si="3336"/>
        <v>2</v>
      </c>
      <c r="W3787" s="90"/>
      <c r="X3787" s="95">
        <f t="shared" si="3341"/>
        <v>0.37503788001067845</v>
      </c>
      <c r="Y3787" s="96">
        <f t="shared" si="3342"/>
        <v>1125.1136400320354</v>
      </c>
      <c r="Z3787" s="96">
        <f t="shared" si="3343"/>
        <v>750.07576002135693</v>
      </c>
      <c r="AA3787" s="96">
        <f t="shared" si="3344"/>
        <v>0.7500757600213569</v>
      </c>
      <c r="AB3787" s="90"/>
      <c r="AC3787" s="94">
        <f t="shared" si="3345"/>
        <v>1.2078410660618861E-2</v>
      </c>
      <c r="AD3787" s="97">
        <f t="shared" si="3346"/>
        <v>36.235231981856586</v>
      </c>
      <c r="AE3787" s="97">
        <f t="shared" si="3347"/>
        <v>24.156821321237722</v>
      </c>
      <c r="AF3787" s="97">
        <f t="shared" si="3348"/>
        <v>2.4156821321237722E-2</v>
      </c>
      <c r="AG3787" s="90"/>
      <c r="AH3787" s="95">
        <f t="shared" si="3349"/>
        <v>7.711440936669893E-2</v>
      </c>
      <c r="AI3787" s="95">
        <f t="shared" si="3350"/>
        <v>231.34322810009678</v>
      </c>
      <c r="AJ3787" s="95">
        <f t="shared" si="3351"/>
        <v>154.22881873339787</v>
      </c>
      <c r="AK3787" s="95">
        <f t="shared" si="3352"/>
        <v>0.15422881873339786</v>
      </c>
    </row>
    <row r="3788" spans="9:37" x14ac:dyDescent="0.25">
      <c r="I3788" s="90"/>
      <c r="J3788" s="94">
        <f t="shared" si="3337"/>
        <v>2.5604543676148374E-2</v>
      </c>
      <c r="K3788" s="94">
        <f t="shared" si="3332"/>
        <v>0.96298991497728625</v>
      </c>
      <c r="L3788" s="94">
        <f t="shared" si="3338"/>
        <v>1.1405541346565259E-2</v>
      </c>
      <c r="M3788" s="98"/>
      <c r="N3788" s="91"/>
      <c r="O3788" s="95">
        <f t="shared" si="3339"/>
        <v>6.5559265686378969E-4</v>
      </c>
      <c r="P3788" s="95">
        <f t="shared" si="3333"/>
        <v>0.927349576347961</v>
      </c>
      <c r="Q3788" s="95">
        <f t="shared" si="3334"/>
        <v>1.3008637340820967E-4</v>
      </c>
      <c r="R3788" s="90"/>
      <c r="S3788" s="90"/>
      <c r="T3788" s="93">
        <f t="shared" si="3340"/>
        <v>7000</v>
      </c>
      <c r="U3788" s="93">
        <f t="shared" si="3335"/>
        <v>3000</v>
      </c>
      <c r="V3788" s="93">
        <f t="shared" si="3336"/>
        <v>1</v>
      </c>
      <c r="W3788" s="90"/>
      <c r="X3788" s="95">
        <f t="shared" si="3341"/>
        <v>6.5559265686378969E-4</v>
      </c>
      <c r="Y3788" s="96">
        <f t="shared" si="3342"/>
        <v>4.5891485980465276</v>
      </c>
      <c r="Z3788" s="96">
        <f t="shared" si="3343"/>
        <v>1.9667779705913691</v>
      </c>
      <c r="AA3788" s="96">
        <f t="shared" si="3344"/>
        <v>6.5559265686378969E-4</v>
      </c>
      <c r="AB3788" s="90"/>
      <c r="AC3788" s="94">
        <f t="shared" si="3345"/>
        <v>0.927349576347961</v>
      </c>
      <c r="AD3788" s="97">
        <f t="shared" si="3346"/>
        <v>6491.4470344357269</v>
      </c>
      <c r="AE3788" s="97">
        <f t="shared" si="3347"/>
        <v>2782.0487290438832</v>
      </c>
      <c r="AF3788" s="97">
        <f t="shared" si="3348"/>
        <v>0.927349576347961</v>
      </c>
      <c r="AG3788" s="90"/>
      <c r="AH3788" s="95">
        <f t="shared" si="3349"/>
        <v>1.3008637340820967E-4</v>
      </c>
      <c r="AI3788" s="95">
        <f t="shared" si="3350"/>
        <v>0.91060461385746772</v>
      </c>
      <c r="AJ3788" s="95">
        <f t="shared" si="3351"/>
        <v>0.390259120224629</v>
      </c>
      <c r="AK3788" s="95">
        <f t="shared" si="3352"/>
        <v>1.3008637340820967E-4</v>
      </c>
    </row>
    <row r="3789" spans="9:37" x14ac:dyDescent="0.25">
      <c r="I3789" s="90"/>
      <c r="J3789" s="94">
        <f t="shared" si="3337"/>
        <v>5.4303076174557631E-2</v>
      </c>
      <c r="K3789" s="94">
        <f t="shared" si="3332"/>
        <v>0.92649694522183579</v>
      </c>
      <c r="L3789" s="94">
        <f t="shared" si="3338"/>
        <v>1.9199978603606567E-2</v>
      </c>
      <c r="M3789" s="98"/>
      <c r="N3789" s="91"/>
      <c r="O3789" s="95">
        <f t="shared" si="3339"/>
        <v>2.9488240820198085E-3</v>
      </c>
      <c r="P3789" s="95">
        <f t="shared" si="3333"/>
        <v>0.85839658950539344</v>
      </c>
      <c r="Q3789" s="95">
        <f t="shared" si="3334"/>
        <v>3.6863917837894999E-4</v>
      </c>
      <c r="R3789" s="90"/>
      <c r="S3789" s="90"/>
      <c r="T3789" s="93">
        <f t="shared" si="3340"/>
        <v>7000</v>
      </c>
      <c r="U3789" s="93">
        <f t="shared" si="3335"/>
        <v>2000</v>
      </c>
      <c r="V3789" s="93">
        <f t="shared" si="3336"/>
        <v>1</v>
      </c>
      <c r="W3789" s="90"/>
      <c r="X3789" s="95">
        <f t="shared" si="3341"/>
        <v>2.9488240820198085E-3</v>
      </c>
      <c r="Y3789" s="96">
        <f t="shared" si="3342"/>
        <v>20.641768574138659</v>
      </c>
      <c r="Z3789" s="96">
        <f t="shared" si="3343"/>
        <v>5.8976481640396168</v>
      </c>
      <c r="AA3789" s="96">
        <f t="shared" si="3344"/>
        <v>2.9488240820198085E-3</v>
      </c>
      <c r="AB3789" s="90"/>
      <c r="AC3789" s="94">
        <f t="shared" si="3345"/>
        <v>0.85839658950539344</v>
      </c>
      <c r="AD3789" s="97">
        <f t="shared" si="3346"/>
        <v>6008.776126537754</v>
      </c>
      <c r="AE3789" s="97">
        <f t="shared" si="3347"/>
        <v>1716.7931790107868</v>
      </c>
      <c r="AF3789" s="97">
        <f t="shared" si="3348"/>
        <v>0.85839658950539344</v>
      </c>
      <c r="AG3789" s="90"/>
      <c r="AH3789" s="95">
        <f t="shared" si="3349"/>
        <v>3.6863917837894999E-4</v>
      </c>
      <c r="AI3789" s="95">
        <f t="shared" si="3350"/>
        <v>2.5804742486526497</v>
      </c>
      <c r="AJ3789" s="95">
        <f t="shared" si="3351"/>
        <v>0.73727835675789999</v>
      </c>
      <c r="AK3789" s="95">
        <f t="shared" si="3352"/>
        <v>3.6863917837894999E-4</v>
      </c>
    </row>
    <row r="3790" spans="9:37" x14ac:dyDescent="0.25">
      <c r="I3790" s="90"/>
      <c r="J3790" s="94">
        <f t="shared" si="3337"/>
        <v>0.10101709825118775</v>
      </c>
      <c r="K3790" s="94">
        <f t="shared" si="3332"/>
        <v>0.85023056253494</v>
      </c>
      <c r="L3790" s="94">
        <f t="shared" si="3338"/>
        <v>4.8752339213872238E-2</v>
      </c>
      <c r="M3790" s="98"/>
      <c r="N3790" s="91"/>
      <c r="O3790" s="95">
        <f t="shared" si="3339"/>
        <v>1.020445413909012E-2</v>
      </c>
      <c r="P3790" s="95">
        <f t="shared" si="3333"/>
        <v>0.72289200946848053</v>
      </c>
      <c r="Q3790" s="95">
        <f t="shared" si="3334"/>
        <v>2.3767905788244646E-3</v>
      </c>
      <c r="R3790" s="90"/>
      <c r="S3790" s="90"/>
      <c r="T3790" s="93">
        <f t="shared" si="3340"/>
        <v>10000</v>
      </c>
      <c r="U3790" s="93">
        <f t="shared" si="3335"/>
        <v>2000</v>
      </c>
      <c r="V3790" s="93">
        <f t="shared" si="3336"/>
        <v>1</v>
      </c>
      <c r="W3790" s="90"/>
      <c r="X3790" s="95">
        <f t="shared" si="3341"/>
        <v>1.020445413909012E-2</v>
      </c>
      <c r="Y3790" s="96">
        <f t="shared" si="3342"/>
        <v>102.0445413909012</v>
      </c>
      <c r="Z3790" s="96">
        <f t="shared" si="3343"/>
        <v>20.408908278180238</v>
      </c>
      <c r="AA3790" s="96">
        <f t="shared" si="3344"/>
        <v>1.020445413909012E-2</v>
      </c>
      <c r="AB3790" s="90"/>
      <c r="AC3790" s="94">
        <f t="shared" si="3345"/>
        <v>0.72289200946848053</v>
      </c>
      <c r="AD3790" s="97">
        <f t="shared" si="3346"/>
        <v>7228.920094684805</v>
      </c>
      <c r="AE3790" s="97">
        <f t="shared" si="3347"/>
        <v>1445.784018936961</v>
      </c>
      <c r="AF3790" s="97">
        <f t="shared" si="3348"/>
        <v>0.72289200946848053</v>
      </c>
      <c r="AG3790" s="90"/>
      <c r="AH3790" s="95">
        <f t="shared" si="3349"/>
        <v>2.3767905788244646E-3</v>
      </c>
      <c r="AI3790" s="95">
        <f t="shared" si="3350"/>
        <v>23.767905788244647</v>
      </c>
      <c r="AJ3790" s="95">
        <f>(AH3790*U3790)</f>
        <v>4.7535811576489291</v>
      </c>
      <c r="AK3790" s="95">
        <f t="shared" si="3352"/>
        <v>2.3767905788244646E-3</v>
      </c>
    </row>
    <row r="3791" spans="9:37" x14ac:dyDescent="0.25">
      <c r="I3791" s="90"/>
      <c r="J3791" s="98"/>
      <c r="K3791" s="90"/>
      <c r="L3791" s="90"/>
      <c r="M3791" s="90"/>
      <c r="N3791" s="112" t="s">
        <v>55</v>
      </c>
      <c r="O3791" s="105">
        <f>SUM(O3781:O3790)</f>
        <v>1.1933777056617088</v>
      </c>
      <c r="P3791" s="105">
        <f t="shared" ref="P3791:Q3791" si="3353">SUM(P3781:P3790)</f>
        <v>4.4250205850178821</v>
      </c>
      <c r="Q3791" s="105">
        <f t="shared" si="3353"/>
        <v>1.2302414882370709</v>
      </c>
      <c r="R3791" s="90"/>
      <c r="S3791" s="90"/>
      <c r="T3791" s="90"/>
      <c r="U3791" s="90"/>
      <c r="V3791" s="90"/>
      <c r="W3791" s="90"/>
      <c r="X3791" s="133" t="s">
        <v>55</v>
      </c>
      <c r="Y3791" s="104">
        <f>SUM(Y3781:Y3790)</f>
        <v>3991.7101697335097</v>
      </c>
      <c r="Z3791" s="104">
        <f t="shared" ref="Z3791" si="3354">SUM(Z3781:Z3790)</f>
        <v>2247.8399076793489</v>
      </c>
      <c r="AA3791" s="104">
        <f>SUM(AA3781:AA3790)</f>
        <v>1.5684155856723871</v>
      </c>
      <c r="AB3791" s="99"/>
      <c r="AC3791" s="133" t="s">
        <v>55</v>
      </c>
      <c r="AD3791" s="104">
        <f>SUM(AD3781:AD3790)</f>
        <v>34133.475095698072</v>
      </c>
      <c r="AE3791" s="104">
        <f t="shared" ref="AE3791:AF3791" si="3355">SUM(AE3781:AE3790)</f>
        <v>11996.682055569921</v>
      </c>
      <c r="AF3791" s="104">
        <f t="shared" si="3355"/>
        <v>4.4370989956785003</v>
      </c>
      <c r="AG3791" s="99"/>
      <c r="AH3791" s="133" t="s">
        <v>55</v>
      </c>
      <c r="AI3791" s="105">
        <f>SUM(AI3781:AI3790)</f>
        <v>1325.6199004228847</v>
      </c>
      <c r="AJ3791" s="105">
        <f t="shared" ref="AJ3791:AK3791" si="3356">SUM(AJ3781:AJ3790)</f>
        <v>2414.1246929328881</v>
      </c>
      <c r="AK3791" s="105">
        <f t="shared" si="3356"/>
        <v>1.3073558976037698</v>
      </c>
    </row>
    <row r="3795" spans="9:17" x14ac:dyDescent="0.25">
      <c r="I3795" s="113" t="s">
        <v>253</v>
      </c>
      <c r="J3795" s="107"/>
      <c r="K3795" s="107"/>
      <c r="L3795" s="107"/>
      <c r="M3795" s="107"/>
      <c r="N3795" s="107"/>
      <c r="O3795" s="107"/>
      <c r="P3795" s="107"/>
      <c r="Q3795" s="107"/>
    </row>
    <row r="3796" spans="9:17" x14ac:dyDescent="0.25">
      <c r="I3796" s="113" t="s">
        <v>356</v>
      </c>
      <c r="J3796" s="107"/>
      <c r="K3796" s="107"/>
      <c r="L3796" s="166" t="s">
        <v>69</v>
      </c>
      <c r="M3796" s="166"/>
      <c r="N3796" s="166"/>
      <c r="O3796" s="107"/>
      <c r="P3796" s="107"/>
      <c r="Q3796" s="107"/>
    </row>
    <row r="3797" spans="9:17" x14ac:dyDescent="0.25">
      <c r="I3797" s="107"/>
      <c r="J3797" s="107"/>
      <c r="K3797" s="107"/>
      <c r="L3797" s="107"/>
      <c r="M3797" s="107"/>
      <c r="N3797" s="107"/>
      <c r="O3797" s="107"/>
      <c r="P3797" s="107"/>
      <c r="Q3797" s="107"/>
    </row>
    <row r="3798" spans="9:17" x14ac:dyDescent="0.25">
      <c r="I3798" s="108"/>
      <c r="J3798" s="167" t="s">
        <v>68</v>
      </c>
      <c r="K3798" s="168"/>
      <c r="L3798" s="169"/>
      <c r="M3798" s="107"/>
      <c r="N3798" s="108"/>
      <c r="O3798" s="167" t="s">
        <v>72</v>
      </c>
      <c r="P3798" s="168"/>
      <c r="Q3798" s="169"/>
    </row>
    <row r="3799" spans="9:17" x14ac:dyDescent="0.25">
      <c r="I3799" s="108"/>
      <c r="J3799" s="108" t="s">
        <v>38</v>
      </c>
      <c r="K3799" s="108" t="s">
        <v>39</v>
      </c>
      <c r="L3799" s="108" t="s">
        <v>41</v>
      </c>
      <c r="M3799" s="107"/>
      <c r="N3799" s="170" t="s">
        <v>64</v>
      </c>
      <c r="O3799" s="170" t="s">
        <v>38</v>
      </c>
      <c r="P3799" s="170" t="s">
        <v>39</v>
      </c>
      <c r="Q3799" s="170" t="s">
        <v>41</v>
      </c>
    </row>
    <row r="3800" spans="9:17" x14ac:dyDescent="0.25">
      <c r="I3800" s="108" t="s">
        <v>64</v>
      </c>
      <c r="J3800" s="109">
        <f>(O3791)</f>
        <v>1.1933777056617088</v>
      </c>
      <c r="K3800" s="109">
        <f t="shared" ref="K3800" si="3357">(P3791)</f>
        <v>4.4250205850178821</v>
      </c>
      <c r="L3800" s="109">
        <f t="shared" ref="L3800" si="3358">(Q3791)</f>
        <v>1.2302414882370709</v>
      </c>
      <c r="M3800" s="107"/>
      <c r="N3800" s="171"/>
      <c r="O3800" s="171"/>
      <c r="P3800" s="171"/>
      <c r="Q3800" s="171"/>
    </row>
    <row r="3801" spans="9:17" x14ac:dyDescent="0.25">
      <c r="I3801" s="108" t="s">
        <v>65</v>
      </c>
      <c r="J3801" s="110">
        <f>(Y3791)</f>
        <v>3991.7101697335097</v>
      </c>
      <c r="K3801" s="110">
        <f>(AD3791)</f>
        <v>34133.475095698072</v>
      </c>
      <c r="L3801" s="110">
        <f>(AA3791)</f>
        <v>1.5684155856723871</v>
      </c>
      <c r="M3801" s="107"/>
      <c r="N3801" s="109">
        <f>(J3800)</f>
        <v>1.1933777056617088</v>
      </c>
      <c r="O3801" s="67">
        <f>(J3801/N3801)</f>
        <v>3344.8841475718459</v>
      </c>
      <c r="P3801" s="67">
        <f t="shared" ref="P3801" si="3359">(K3801/O3801)</f>
        <v>10.204680816965398</v>
      </c>
      <c r="Q3801" s="67">
        <f t="shared" ref="Q3801" si="3360">(L3801/P3801)</f>
        <v>0.15369570237462776</v>
      </c>
    </row>
    <row r="3802" spans="9:17" x14ac:dyDescent="0.25">
      <c r="I3802" s="108" t="s">
        <v>66</v>
      </c>
      <c r="J3802" s="110">
        <f>(Z3791)</f>
        <v>2247.8399076793489</v>
      </c>
      <c r="K3802" s="110">
        <f>(AE3791)</f>
        <v>11996.682055569921</v>
      </c>
      <c r="L3802" s="109">
        <f>(AJ3791)</f>
        <v>2414.1246929328881</v>
      </c>
      <c r="M3802" s="107"/>
      <c r="N3802" s="109">
        <f>(K3800)</f>
        <v>4.4250205850178821</v>
      </c>
      <c r="O3802" s="67">
        <f>(K3801/N3802)</f>
        <v>7713.7437984506314</v>
      </c>
      <c r="P3802" s="68">
        <f>(K3802/N3802)</f>
        <v>2711.1019768332762</v>
      </c>
      <c r="Q3802" s="68">
        <f>(K3803/N3802)</f>
        <v>1.0027295716321667</v>
      </c>
    </row>
    <row r="3803" spans="9:17" x14ac:dyDescent="0.25">
      <c r="I3803" s="108" t="s">
        <v>67</v>
      </c>
      <c r="J3803" s="110">
        <f>(AA3791)</f>
        <v>1.5684155856723871</v>
      </c>
      <c r="K3803" s="110">
        <f>(AF3791)</f>
        <v>4.4370989956785003</v>
      </c>
      <c r="L3803" s="109">
        <f>(AK3791)</f>
        <v>1.3073558976037698</v>
      </c>
      <c r="M3803" s="107"/>
      <c r="N3803" s="109">
        <f>(L3800)</f>
        <v>1.2302414882370709</v>
      </c>
      <c r="O3803" s="67">
        <f>(L3801/N3803)</f>
        <v>1.2748843220365766</v>
      </c>
      <c r="P3803" s="68">
        <f>(L3802/N3803)</f>
        <v>1962.3177368146762</v>
      </c>
      <c r="Q3803" s="68">
        <f>(L3803/N3803)</f>
        <v>1.06268233521957</v>
      </c>
    </row>
    <row r="3804" spans="9:17" x14ac:dyDescent="0.25">
      <c r="I3804" s="111"/>
      <c r="J3804" s="111"/>
      <c r="K3804" s="111"/>
      <c r="L3804" s="111"/>
      <c r="M3804" s="107"/>
      <c r="N3804" s="107"/>
      <c r="O3804" s="107"/>
      <c r="P3804" s="107"/>
      <c r="Q3804" s="107"/>
    </row>
    <row r="3808" spans="9:17" x14ac:dyDescent="0.25">
      <c r="I3808" s="114" t="s">
        <v>254</v>
      </c>
    </row>
    <row r="3809" spans="9:32" x14ac:dyDescent="0.25">
      <c r="I3809" s="114" t="s">
        <v>356</v>
      </c>
      <c r="J3809" s="152" t="s">
        <v>47</v>
      </c>
      <c r="K3809" s="153"/>
      <c r="L3809" s="154"/>
      <c r="M3809" s="43"/>
      <c r="N3809" s="43"/>
      <c r="O3809" s="152" t="s">
        <v>72</v>
      </c>
      <c r="P3809" s="153"/>
      <c r="Q3809" s="154"/>
      <c r="R3809" s="43"/>
      <c r="S3809" s="43"/>
      <c r="T3809" s="152" t="s">
        <v>73</v>
      </c>
      <c r="U3809" s="153"/>
      <c r="V3809" s="154"/>
      <c r="W3809" s="43"/>
      <c r="X3809" s="43"/>
      <c r="Y3809" s="152" t="s">
        <v>74</v>
      </c>
      <c r="Z3809" s="153"/>
      <c r="AA3809" s="154"/>
      <c r="AB3809" s="55"/>
      <c r="AC3809" s="43"/>
      <c r="AD3809" s="152" t="s">
        <v>80</v>
      </c>
      <c r="AE3809" s="154"/>
      <c r="AF3809" s="59"/>
    </row>
    <row r="3810" spans="9:32" ht="15.75" thickBot="1" x14ac:dyDescent="0.3">
      <c r="I3810" s="43"/>
      <c r="J3810" s="44" t="s">
        <v>48</v>
      </c>
      <c r="K3810" s="44" t="s">
        <v>49</v>
      </c>
      <c r="L3810" s="44" t="s">
        <v>50</v>
      </c>
      <c r="M3810" s="43"/>
      <c r="N3810" s="43"/>
      <c r="O3810" s="43"/>
      <c r="P3810" s="43"/>
      <c r="Q3810" s="43"/>
      <c r="R3810" s="43"/>
      <c r="S3810" s="43"/>
      <c r="T3810" s="44" t="s">
        <v>38</v>
      </c>
      <c r="U3810" s="44" t="s">
        <v>39</v>
      </c>
      <c r="V3810" s="44" t="s">
        <v>41</v>
      </c>
      <c r="W3810" s="43"/>
      <c r="X3810" s="43"/>
      <c r="Y3810" s="134" t="s">
        <v>75</v>
      </c>
      <c r="Z3810" s="134" t="s">
        <v>76</v>
      </c>
      <c r="AA3810" s="134" t="s">
        <v>77</v>
      </c>
      <c r="AB3810" s="61" t="s">
        <v>55</v>
      </c>
      <c r="AC3810" s="43"/>
      <c r="AD3810" s="134" t="s">
        <v>354</v>
      </c>
      <c r="AE3810" s="148">
        <f>(AE3739)</f>
        <v>94283982.600483268</v>
      </c>
      <c r="AF3810" s="42"/>
    </row>
    <row r="3811" spans="9:32" ht="16.5" thickTop="1" thickBot="1" x14ac:dyDescent="0.3">
      <c r="I3811" s="43"/>
      <c r="J3811" s="100">
        <f>(J3689)</f>
        <v>8000</v>
      </c>
      <c r="K3811" s="100">
        <f t="shared" ref="K3811:L3811" si="3361">(K3689)</f>
        <v>5000</v>
      </c>
      <c r="L3811" s="100">
        <f t="shared" si="3361"/>
        <v>1</v>
      </c>
      <c r="M3811" s="43"/>
      <c r="N3811" s="134" t="s">
        <v>75</v>
      </c>
      <c r="O3811" s="101">
        <f>(O3801)</f>
        <v>3344.8841475718459</v>
      </c>
      <c r="P3811" s="101">
        <f t="shared" ref="P3811:Q3811" si="3362">(P3801)</f>
        <v>10.204680816965398</v>
      </c>
      <c r="Q3811" s="101">
        <f t="shared" si="3362"/>
        <v>0.15369570237462776</v>
      </c>
      <c r="R3811" s="43"/>
      <c r="S3811" s="43"/>
      <c r="T3811" s="62">
        <f>(O3781)</f>
        <v>9.2671325291616667E-3</v>
      </c>
      <c r="U3811" s="62">
        <f t="shared" ref="U3811:U3820" si="3363">(P3781)</f>
        <v>0.70980257458959117</v>
      </c>
      <c r="V3811" s="62">
        <f t="shared" ref="V3811:V3820" si="3364">(Q3781)</f>
        <v>3.7498764001738945E-3</v>
      </c>
      <c r="W3811" s="43"/>
      <c r="X3811" s="43"/>
      <c r="Y3811" s="74">
        <f>((J3811 - O3811)^2 + (K3811 - P3811)^2 + (L3811 - Q3811)^2) * T3811</f>
        <v>431553.32558602869</v>
      </c>
      <c r="Z3811" s="74">
        <f>((J3811 -O3812)^2 + (K3811 - P3812)^2 + (L3811 - Q3812)^2) * U3811</f>
        <v>3776857.2091347459</v>
      </c>
      <c r="AA3811" s="75">
        <f>((J3811 -O3813)^2 + (K3811 - P3813)^2 + (L3811 - Q3813)^2) * V3811</f>
        <v>274517.64040873223</v>
      </c>
      <c r="AB3811" s="76">
        <f>SUM(Y3811:AA3811)</f>
        <v>4482928.1751295067</v>
      </c>
      <c r="AC3811" s="43"/>
      <c r="AD3811" s="134" t="s">
        <v>358</v>
      </c>
      <c r="AE3811" s="147">
        <f>(AB3821)</f>
        <v>94283982.600557342</v>
      </c>
      <c r="AF3811" s="42"/>
    </row>
    <row r="3812" spans="9:32" ht="16.5" thickTop="1" thickBot="1" x14ac:dyDescent="0.3">
      <c r="I3812" s="43"/>
      <c r="J3812" s="100">
        <f t="shared" ref="J3812:L3812" si="3365">(J3690)</f>
        <v>4000</v>
      </c>
      <c r="K3812" s="100">
        <f t="shared" si="3365"/>
        <v>3000</v>
      </c>
      <c r="L3812" s="100">
        <f t="shared" si="3365"/>
        <v>1</v>
      </c>
      <c r="M3812" s="43"/>
      <c r="N3812" s="134" t="s">
        <v>76</v>
      </c>
      <c r="O3812" s="101">
        <f t="shared" ref="O3812:P3812" si="3366">(O3802)</f>
        <v>7713.7437984506314</v>
      </c>
      <c r="P3812" s="101">
        <f t="shared" si="3366"/>
        <v>2711.1019768332762</v>
      </c>
      <c r="Q3812" s="101">
        <f>(Q3802)</f>
        <v>1.0027295716321667</v>
      </c>
      <c r="R3812" s="43"/>
      <c r="S3812" s="43"/>
      <c r="T3812" s="62">
        <f t="shared" ref="T3812:T3820" si="3367">(O3782)</f>
        <v>0.2021637163217786</v>
      </c>
      <c r="U3812" s="62">
        <f t="shared" si="3363"/>
        <v>9.2153902328193163E-2</v>
      </c>
      <c r="V3812" s="62">
        <f t="shared" si="3364"/>
        <v>6.0912802581528001E-2</v>
      </c>
      <c r="W3812" s="43"/>
      <c r="X3812" s="43"/>
      <c r="Y3812" s="74">
        <f>((J3812-O3811)^2 + (K3812-P3811)^2 + (L3812-Q3811)^2) * T3812</f>
        <v>1893880.519751298</v>
      </c>
      <c r="Z3812" s="74">
        <f>((J3812 -O3812)^2 + (K3812 - P3812)^2 + (L3812 - Q3812)^2) * U3812</f>
        <v>1278668.1157356631</v>
      </c>
      <c r="AA3812" s="75">
        <f>((J3812 -O3813)^2 + (K3812 - P3813)^2 + (L3812 - Q3813)^2) * V3812</f>
        <v>1039573.6467432526</v>
      </c>
      <c r="AB3812" s="76">
        <f t="shared" ref="AB3812:AB3820" si="3368">SUM(Y3812:AA3812)</f>
        <v>4212122.2822302142</v>
      </c>
      <c r="AC3812" s="43"/>
      <c r="AD3812" s="134" t="s">
        <v>357</v>
      </c>
      <c r="AE3812" s="124">
        <f>(AE3810-AE3811)</f>
        <v>-7.4073672294616699E-5</v>
      </c>
      <c r="AF3812" s="42"/>
    </row>
    <row r="3813" spans="9:32" ht="16.5" thickTop="1" thickBot="1" x14ac:dyDescent="0.3">
      <c r="I3813" s="43"/>
      <c r="J3813" s="100">
        <f t="shared" ref="J3813:L3813" si="3369">(J3691)</f>
        <v>5000</v>
      </c>
      <c r="K3813" s="100">
        <f t="shared" si="3369"/>
        <v>2000</v>
      </c>
      <c r="L3813" s="100">
        <f t="shared" si="3369"/>
        <v>1</v>
      </c>
      <c r="M3813" s="43"/>
      <c r="N3813" s="134" t="s">
        <v>77</v>
      </c>
      <c r="O3813" s="101">
        <f t="shared" ref="O3813:Q3813" si="3370">(O3803)</f>
        <v>1.2748843220365766</v>
      </c>
      <c r="P3813" s="101">
        <f t="shared" si="3370"/>
        <v>1962.3177368146762</v>
      </c>
      <c r="Q3813" s="101">
        <f t="shared" si="3370"/>
        <v>1.06268233521957</v>
      </c>
      <c r="R3813" s="43"/>
      <c r="S3813" s="43"/>
      <c r="T3813" s="62">
        <f t="shared" si="3367"/>
        <v>0.22266086031136753</v>
      </c>
      <c r="U3813" s="62">
        <f t="shared" si="3363"/>
        <v>0.16131208087311144</v>
      </c>
      <c r="V3813" s="62">
        <f t="shared" si="3364"/>
        <v>1.6000658725779784E-2</v>
      </c>
      <c r="W3813" s="43"/>
      <c r="X3813" s="43"/>
      <c r="Y3813" s="74">
        <f>((J3813 - O3811)^2 + (K3813 - P3811)^2 + (L3813 -Q3811)^2) * T3813</f>
        <v>1491537.1055900382</v>
      </c>
      <c r="Z3813" s="74">
        <f>((J3813 -O3812)^2 + (K3813 - P3812)^2 + (L3813 - Q3812)^2) * U3813</f>
        <v>1269537.5982017501</v>
      </c>
      <c r="AA3813" s="75">
        <f>((J3813 -O3813)^2 + (K3813 - P3813)^2 + (L3813 - Q3813)^2) * V3813</f>
        <v>399835.22450689581</v>
      </c>
      <c r="AB3813" s="76">
        <f t="shared" si="3368"/>
        <v>3160909.9282986843</v>
      </c>
      <c r="AC3813" s="43"/>
      <c r="AD3813" s="43"/>
      <c r="AE3813" s="43"/>
      <c r="AF3813" s="43"/>
    </row>
    <row r="3814" spans="9:32" ht="16.5" thickTop="1" thickBot="1" x14ac:dyDescent="0.3">
      <c r="I3814" s="43"/>
      <c r="J3814" s="100">
        <f t="shared" ref="J3814:L3814" si="3371">(J3692)</f>
        <v>2000</v>
      </c>
      <c r="K3814" s="100">
        <f t="shared" si="3371"/>
        <v>1000</v>
      </c>
      <c r="L3814" s="100">
        <f t="shared" si="3371"/>
        <v>1</v>
      </c>
      <c r="M3814" s="43"/>
      <c r="N3814" s="43"/>
      <c r="O3814" s="55"/>
      <c r="P3814" s="55"/>
      <c r="Q3814" s="55"/>
      <c r="R3814" s="43"/>
      <c r="S3814" s="43"/>
      <c r="T3814" s="62">
        <f t="shared" si="3367"/>
        <v>0.3695362102101955</v>
      </c>
      <c r="U3814" s="62">
        <f t="shared" si="3363"/>
        <v>2.2703169107697878E-3</v>
      </c>
      <c r="V3814" s="62">
        <f t="shared" si="3364"/>
        <v>0.11865080169671201</v>
      </c>
      <c r="W3814" s="43"/>
      <c r="X3814" s="43"/>
      <c r="Y3814" s="74">
        <f>((J3814-O3811)^2 + (K3814-P3811)^2 + (L3814-Q3811)^2) * T3814</f>
        <v>1030418.0428248351</v>
      </c>
      <c r="Z3814" s="74">
        <f>((J3814 -O3812)^2 + (K3814 - P3812)^2 + (L3814 - Q3812)^2) * U3814</f>
        <v>80765.929662339855</v>
      </c>
      <c r="AA3814" s="75">
        <f>((J3814 -O3813)^2 + (K3814 - P3813)^2 + (L3814 - Q3813)^2) * V3814</f>
        <v>583875.55469249783</v>
      </c>
      <c r="AB3814" s="76">
        <f t="shared" si="3368"/>
        <v>1695059.5271796728</v>
      </c>
      <c r="AC3814" s="43"/>
      <c r="AD3814" s="43"/>
      <c r="AE3814" s="43"/>
      <c r="AF3814" s="43"/>
    </row>
    <row r="3815" spans="9:32" ht="16.5" thickTop="1" thickBot="1" x14ac:dyDescent="0.3">
      <c r="I3815" s="43"/>
      <c r="J3815" s="100">
        <f t="shared" ref="J3815:L3815" si="3372">(J3693)</f>
        <v>500</v>
      </c>
      <c r="K3815" s="100">
        <f t="shared" si="3372"/>
        <v>2000</v>
      </c>
      <c r="L3815" s="100">
        <f t="shared" si="3372"/>
        <v>1</v>
      </c>
      <c r="M3815" s="43"/>
      <c r="N3815" s="43"/>
      <c r="O3815" s="55"/>
      <c r="P3815" s="55"/>
      <c r="Q3815" s="55"/>
      <c r="R3815" s="43"/>
      <c r="S3815" s="43"/>
      <c r="T3815" s="62">
        <f t="shared" si="3367"/>
        <v>4.0958127515629744E-4</v>
      </c>
      <c r="U3815" s="62">
        <f t="shared" si="3363"/>
        <v>2.1550777169657702E-5</v>
      </c>
      <c r="V3815" s="62">
        <f t="shared" si="3364"/>
        <v>0.95085824234164351</v>
      </c>
      <c r="W3815" s="43"/>
      <c r="X3815" s="43"/>
      <c r="Y3815" s="74">
        <f>((J3815 - O3811)^2 + (K3815 -P3811)^2 + (L3815 - Q3811)^2) * T3815</f>
        <v>4936.5405512470606</v>
      </c>
      <c r="Z3815" s="74">
        <f>((J3815 -O3812)^2 + (K3815 - P3812)^2 + (L3815 - Q3812)^2) * U3815</f>
        <v>1132.3589843405864</v>
      </c>
      <c r="AA3815" s="75">
        <f>((J3815 -O3813)^2 + (K3815 - P3813)^2 + (L3815 - Q3813)^AA4347) * V3815</f>
        <v>237854.99661105443</v>
      </c>
      <c r="AB3815" s="76">
        <f t="shared" si="3368"/>
        <v>243923.89614664207</v>
      </c>
      <c r="AC3815" s="43"/>
      <c r="AD3815" s="152" t="s">
        <v>84</v>
      </c>
      <c r="AE3815" s="153"/>
      <c r="AF3815" s="154"/>
    </row>
    <row r="3816" spans="9:32" ht="16.5" thickTop="1" thickBot="1" x14ac:dyDescent="0.3">
      <c r="I3816" s="43"/>
      <c r="J3816" s="100">
        <f t="shared" ref="J3816:L3816" si="3373">(J3694)</f>
        <v>8000</v>
      </c>
      <c r="K3816" s="100">
        <f t="shared" si="3373"/>
        <v>2000</v>
      </c>
      <c r="L3816" s="100">
        <f t="shared" si="3373"/>
        <v>1</v>
      </c>
      <c r="M3816" s="43"/>
      <c r="N3816" s="43"/>
      <c r="O3816" s="55"/>
      <c r="P3816" s="55"/>
      <c r="Q3816" s="55"/>
      <c r="R3816" s="43"/>
      <c r="S3816" s="43"/>
      <c r="T3816" s="62">
        <f t="shared" si="3367"/>
        <v>4.9345412539670002E-4</v>
      </c>
      <c r="U3816" s="62">
        <f t="shared" si="3363"/>
        <v>0.93874357355659277</v>
      </c>
      <c r="V3816" s="62">
        <f t="shared" si="3364"/>
        <v>7.918099392317091E-5</v>
      </c>
      <c r="W3816" s="43"/>
      <c r="X3816" s="43"/>
      <c r="Y3816" s="74">
        <f>((J3816-O3811)^2 + (K3816-P3811)^2 + (L3816-Q3811)^2) * T3816</f>
        <v>12646.928092682187</v>
      </c>
      <c r="Z3816" s="74">
        <f>((J3816 -O3812)^2 + (K3816 - P3812)^2 + (L3816 - Q3812)^2) * U3816</f>
        <v>551613.82929914875</v>
      </c>
      <c r="AA3816" s="75">
        <f>((J3816 -O3813)^2 + (K3816 - P3813)^2 + (L3816 - Q3813)^2) * V3816</f>
        <v>5066.0810276517977</v>
      </c>
      <c r="AB3816" s="76">
        <f t="shared" si="3368"/>
        <v>569326.83841948269</v>
      </c>
      <c r="AC3816" s="43"/>
      <c r="AD3816" s="152" t="s">
        <v>85</v>
      </c>
      <c r="AE3816" s="153"/>
      <c r="AF3816" s="154"/>
    </row>
    <row r="3817" spans="9:32" ht="16.5" thickTop="1" thickBot="1" x14ac:dyDescent="0.3">
      <c r="I3817" s="43"/>
      <c r="J3817" s="100">
        <f t="shared" ref="J3817:L3817" si="3374">(J3695)</f>
        <v>3000</v>
      </c>
      <c r="K3817" s="100">
        <f t="shared" si="3374"/>
        <v>2000</v>
      </c>
      <c r="L3817" s="100">
        <f t="shared" si="3374"/>
        <v>2</v>
      </c>
      <c r="M3817" s="43"/>
      <c r="N3817" s="43"/>
      <c r="O3817" s="55"/>
      <c r="P3817" s="55"/>
      <c r="Q3817" s="55"/>
      <c r="R3817" s="43"/>
      <c r="S3817" s="43"/>
      <c r="T3817" s="62">
        <f t="shared" si="3367"/>
        <v>0.37503788001067845</v>
      </c>
      <c r="U3817" s="62">
        <f t="shared" si="3363"/>
        <v>1.2078410660618861E-2</v>
      </c>
      <c r="V3817" s="62">
        <f t="shared" si="3364"/>
        <v>7.711440936669893E-2</v>
      </c>
      <c r="W3817" s="43"/>
      <c r="X3817" s="43"/>
      <c r="Y3817" s="74">
        <f>((J3817 - O3811)^2 + (K3817 - P3811)^2 + (L3817 - Q3811)^2) * T3817</f>
        <v>1529492.1946667794</v>
      </c>
      <c r="Z3817" s="74">
        <f>((J3817 -O3812)^2 + (K3817 - P3812)^2 + (L3817 - Q3812)^2) * U3817</f>
        <v>274482.45735720004</v>
      </c>
      <c r="AA3817" s="75">
        <f>((J3817 -O3813)^2 + (K3817 - P3813)^2 + (L3817 - Q3813)^2) * V3817</f>
        <v>693549.50451134669</v>
      </c>
      <c r="AB3817" s="76">
        <f t="shared" si="3368"/>
        <v>2497524.156535326</v>
      </c>
      <c r="AC3817" s="43"/>
      <c r="AD3817" s="43"/>
      <c r="AE3817" s="43"/>
      <c r="AF3817" s="43"/>
    </row>
    <row r="3818" spans="9:32" ht="16.5" thickTop="1" thickBot="1" x14ac:dyDescent="0.3">
      <c r="I3818" s="43"/>
      <c r="J3818" s="100">
        <f t="shared" ref="J3818:L3818" si="3375">(J3696)</f>
        <v>7000</v>
      </c>
      <c r="K3818" s="100">
        <f t="shared" si="3375"/>
        <v>3000</v>
      </c>
      <c r="L3818" s="100">
        <f t="shared" si="3375"/>
        <v>1</v>
      </c>
      <c r="M3818" s="43"/>
      <c r="N3818" s="43"/>
      <c r="O3818" s="55"/>
      <c r="P3818" s="55"/>
      <c r="Q3818" s="55"/>
      <c r="R3818" s="43"/>
      <c r="S3818" s="43"/>
      <c r="T3818" s="62">
        <f t="shared" si="3367"/>
        <v>6.5559265686378969E-4</v>
      </c>
      <c r="U3818" s="62">
        <f t="shared" si="3363"/>
        <v>0.927349576347961</v>
      </c>
      <c r="V3818" s="62">
        <f t="shared" si="3364"/>
        <v>1.3008637340820967E-4</v>
      </c>
      <c r="W3818" s="43"/>
      <c r="X3818" s="43"/>
      <c r="Y3818" s="74">
        <f>((J3818-O3811)^2 + (K3818-P3811)^2 + (L3818-Q3811)^2) * T3818</f>
        <v>14618.895879738091</v>
      </c>
      <c r="Z3818" s="74">
        <f>((J3818 -O3812)^2 + (K3818 - P3812)^2 + (L3818 - Q3812)^2) * U3818</f>
        <v>549818.40247443365</v>
      </c>
      <c r="AA3818" s="75">
        <f>((J3818 -O3813)^2 + (K3818 - P3813)^2 + (L3818 - Q3813)^2) * V3818</f>
        <v>6511.9856657133314</v>
      </c>
      <c r="AB3818" s="76">
        <f t="shared" si="3368"/>
        <v>570949.284019885</v>
      </c>
      <c r="AC3818" s="43"/>
      <c r="AD3818" s="43"/>
      <c r="AE3818" s="43"/>
      <c r="AF3818" s="43"/>
    </row>
    <row r="3819" spans="9:32" ht="16.5" thickTop="1" thickBot="1" x14ac:dyDescent="0.3">
      <c r="I3819" s="43"/>
      <c r="J3819" s="100">
        <f t="shared" ref="J3819:L3819" si="3376">(J3697)</f>
        <v>7000</v>
      </c>
      <c r="K3819" s="100">
        <f t="shared" si="3376"/>
        <v>2000</v>
      </c>
      <c r="L3819" s="100">
        <f t="shared" si="3376"/>
        <v>1</v>
      </c>
      <c r="M3819" s="43"/>
      <c r="N3819" s="43"/>
      <c r="O3819" s="55"/>
      <c r="P3819" s="55"/>
      <c r="Q3819" s="55"/>
      <c r="R3819" s="43"/>
      <c r="S3819" s="43"/>
      <c r="T3819" s="62">
        <f t="shared" si="3367"/>
        <v>2.9488240820198085E-3</v>
      </c>
      <c r="U3819" s="62">
        <f t="shared" si="3363"/>
        <v>0.85839658950539344</v>
      </c>
      <c r="V3819" s="62">
        <f t="shared" si="3364"/>
        <v>3.6863917837894999E-4</v>
      </c>
      <c r="W3819" s="43"/>
      <c r="X3819" s="43"/>
      <c r="Y3819" s="74">
        <f>((J3819 - O3811)^2 + (K3819 - P3811)^2 + (L3819 - Q3811)^2) * T3819</f>
        <v>51071.15025895735</v>
      </c>
      <c r="Z3819" s="74">
        <f>((J3819 -O3812)^2 + (K3819 - P3812)^2 + (L3819 - Q3812)^2) * U3819</f>
        <v>871355.14295943989</v>
      </c>
      <c r="AA3819" s="75">
        <f>((J3819 -O3813)^2 + (K3819 - P3813)^2 + (L3819 - Q3813)^2) * V3819</f>
        <v>18057.264179143294</v>
      </c>
      <c r="AB3819" s="76">
        <f t="shared" si="3368"/>
        <v>940483.55739754054</v>
      </c>
      <c r="AC3819" s="43"/>
      <c r="AD3819" s="155" t="s">
        <v>86</v>
      </c>
      <c r="AE3819" s="155"/>
      <c r="AF3819" s="43"/>
    </row>
    <row r="3820" spans="9:32" ht="16.5" thickTop="1" thickBot="1" x14ac:dyDescent="0.3">
      <c r="I3820" s="43"/>
      <c r="J3820" s="100">
        <f t="shared" ref="J3820:L3820" si="3377">(J3698)</f>
        <v>10000</v>
      </c>
      <c r="K3820" s="100">
        <f t="shared" si="3377"/>
        <v>2000</v>
      </c>
      <c r="L3820" s="100">
        <f t="shared" si="3377"/>
        <v>1</v>
      </c>
      <c r="M3820" s="43"/>
      <c r="N3820" s="43"/>
      <c r="O3820" s="55"/>
      <c r="P3820" s="55"/>
      <c r="Q3820" s="55"/>
      <c r="R3820" s="43"/>
      <c r="S3820" s="43"/>
      <c r="T3820" s="62">
        <f t="shared" si="3367"/>
        <v>1.020445413909012E-2</v>
      </c>
      <c r="U3820" s="62">
        <f t="shared" si="3363"/>
        <v>0.72289200946848053</v>
      </c>
      <c r="V3820" s="62">
        <f t="shared" si="3364"/>
        <v>2.3767905788244646E-3</v>
      </c>
      <c r="W3820" s="43"/>
      <c r="X3820" s="43"/>
      <c r="Y3820" s="74">
        <f>((J3820-O3811)^2 + (K3820-P3811)^2 + (L3820-Q3811)^2) * T3820</f>
        <v>492363.41356163804</v>
      </c>
      <c r="Z3820" s="74">
        <f t="shared" ref="Z3820" si="3378">((J3820 -O3821)^2 + (K3820 - P3821)^2 + (L3820 - Q3821)^2) * U3820</f>
        <v>75180769.70761399</v>
      </c>
      <c r="AA3820" s="75">
        <f>((J3820 -O3813)^2 + (K3820 - P3813)^2 + (L3820 - Q3813)^2) * V3820</f>
        <v>237621.83402475479</v>
      </c>
      <c r="AB3820" s="76">
        <f t="shared" si="3368"/>
        <v>75910754.955200389</v>
      </c>
      <c r="AC3820" s="43"/>
      <c r="AD3820" s="155"/>
      <c r="AE3820" s="155"/>
      <c r="AF3820" s="43"/>
    </row>
    <row r="3821" spans="9:32" ht="16.5" thickTop="1" thickBot="1" x14ac:dyDescent="0.3">
      <c r="I3821" s="43"/>
      <c r="J3821" s="43"/>
      <c r="K3821" s="43"/>
      <c r="L3821" s="43"/>
      <c r="M3821" s="43"/>
      <c r="N3821" s="43"/>
      <c r="O3821" s="43"/>
      <c r="P3821" s="43"/>
      <c r="Q3821" s="43"/>
      <c r="R3821" s="43"/>
      <c r="S3821" s="43"/>
      <c r="T3821" s="43"/>
      <c r="U3821" s="43"/>
      <c r="V3821" s="43"/>
      <c r="W3821" s="43"/>
      <c r="X3821" s="43"/>
      <c r="Y3821" s="43"/>
      <c r="Z3821" s="43"/>
      <c r="AA3821" s="72" t="s">
        <v>55</v>
      </c>
      <c r="AB3821" s="73">
        <f>SUM(AB3811:AB3820)</f>
        <v>94283982.600557342</v>
      </c>
      <c r="AC3821" s="43"/>
      <c r="AD3821" s="155"/>
      <c r="AE3821" s="155"/>
      <c r="AF3821" s="43"/>
    </row>
    <row r="3822" spans="9:32" ht="15.75" thickTop="1" x14ac:dyDescent="0.25">
      <c r="I3822" s="43"/>
      <c r="J3822" s="43"/>
      <c r="K3822" s="43"/>
      <c r="L3822" s="43"/>
      <c r="M3822" s="156" t="s">
        <v>78</v>
      </c>
      <c r="N3822" s="157"/>
      <c r="O3822" s="157"/>
      <c r="P3822" s="157"/>
      <c r="Q3822" s="157"/>
      <c r="R3822" s="157"/>
      <c r="S3822" s="157"/>
      <c r="T3822" s="158"/>
      <c r="U3822" s="43"/>
      <c r="V3822" s="43"/>
      <c r="W3822" s="43"/>
      <c r="X3822" s="43"/>
      <c r="Y3822" s="43"/>
      <c r="Z3822" s="43"/>
      <c r="AA3822" s="43"/>
      <c r="AB3822" s="43"/>
      <c r="AC3822" s="43"/>
      <c r="AD3822" s="162" t="s">
        <v>87</v>
      </c>
      <c r="AE3822" s="162"/>
      <c r="AF3822" s="43"/>
    </row>
    <row r="3823" spans="9:32" ht="15.75" thickBot="1" x14ac:dyDescent="0.3">
      <c r="I3823" s="43"/>
      <c r="J3823" s="43"/>
      <c r="K3823" s="43"/>
      <c r="L3823" s="43"/>
      <c r="M3823" s="159"/>
      <c r="N3823" s="160"/>
      <c r="O3823" s="160"/>
      <c r="P3823" s="160"/>
      <c r="Q3823" s="160"/>
      <c r="R3823" s="160"/>
      <c r="S3823" s="160"/>
      <c r="T3823" s="161"/>
      <c r="U3823" s="43"/>
      <c r="V3823" s="43"/>
      <c r="W3823" s="43"/>
      <c r="X3823" s="43"/>
      <c r="Y3823" s="43"/>
      <c r="Z3823" s="43"/>
      <c r="AA3823" s="43"/>
      <c r="AB3823" s="43"/>
      <c r="AC3823" s="43"/>
      <c r="AD3823" s="155" t="s">
        <v>88</v>
      </c>
      <c r="AE3823" s="155"/>
      <c r="AF3823" s="43"/>
    </row>
    <row r="3824" spans="9:32" ht="15.75" thickTop="1" x14ac:dyDescent="0.25"/>
    <row r="3827" spans="9:27" x14ac:dyDescent="0.25">
      <c r="I3827" s="83" t="s">
        <v>251</v>
      </c>
      <c r="J3827" s="83"/>
      <c r="K3827" s="78"/>
      <c r="L3827" s="78"/>
      <c r="M3827" s="78"/>
      <c r="N3827" s="78"/>
      <c r="O3827" s="78"/>
      <c r="P3827" s="78"/>
      <c r="Q3827" s="78"/>
      <c r="R3827" s="78"/>
      <c r="S3827" s="78"/>
      <c r="T3827" s="78"/>
      <c r="U3827" s="78"/>
      <c r="V3827" s="78"/>
      <c r="W3827" s="78"/>
      <c r="X3827" s="78"/>
      <c r="Y3827" s="78"/>
      <c r="Z3827" s="78"/>
      <c r="AA3827" s="78"/>
    </row>
    <row r="3828" spans="9:27" x14ac:dyDescent="0.25">
      <c r="I3828" s="83" t="s">
        <v>79</v>
      </c>
      <c r="J3828" s="83"/>
      <c r="K3828" s="78"/>
      <c r="L3828" s="78"/>
      <c r="M3828" s="78"/>
      <c r="N3828" s="78"/>
      <c r="O3828" s="78"/>
      <c r="P3828" s="78"/>
      <c r="Q3828" s="78"/>
      <c r="R3828" s="78"/>
      <c r="S3828" s="78"/>
      <c r="T3828" s="78"/>
      <c r="U3828" s="78"/>
      <c r="V3828" s="78"/>
      <c r="W3828" s="78"/>
      <c r="X3828" s="78"/>
      <c r="Y3828" s="78"/>
      <c r="Z3828" s="78"/>
      <c r="AA3828" s="78"/>
    </row>
    <row r="3829" spans="9:27" x14ac:dyDescent="0.25">
      <c r="I3829" s="115" t="s">
        <v>359</v>
      </c>
      <c r="J3829" s="78"/>
      <c r="K3829" s="78"/>
      <c r="L3829" s="78"/>
      <c r="M3829" s="78"/>
      <c r="N3829" s="78"/>
      <c r="O3829" s="78"/>
      <c r="P3829" s="78"/>
      <c r="Q3829" s="78"/>
      <c r="R3829" s="78"/>
      <c r="S3829" s="78"/>
      <c r="T3829" s="78"/>
      <c r="U3829" s="78"/>
      <c r="V3829" s="78"/>
      <c r="W3829" s="78"/>
      <c r="X3829" s="78"/>
      <c r="Y3829" s="78"/>
      <c r="Z3829" s="78"/>
      <c r="AA3829" s="78"/>
    </row>
    <row r="3830" spans="9:27" x14ac:dyDescent="0.25">
      <c r="I3830" s="78"/>
      <c r="J3830" s="78"/>
      <c r="K3830" s="78"/>
      <c r="L3830" s="78"/>
      <c r="M3830" s="78"/>
      <c r="N3830" s="78"/>
      <c r="O3830" s="78"/>
      <c r="P3830" s="78"/>
      <c r="Q3830" s="78"/>
      <c r="R3830" s="78"/>
      <c r="S3830" s="78"/>
      <c r="T3830" s="78"/>
      <c r="U3830" s="78"/>
      <c r="V3830" s="78"/>
      <c r="W3830" s="78"/>
      <c r="X3830" s="78"/>
      <c r="Y3830" s="78"/>
      <c r="Z3830" s="78"/>
      <c r="AA3830" s="78"/>
    </row>
    <row r="3831" spans="9:27" x14ac:dyDescent="0.25">
      <c r="I3831" s="78"/>
      <c r="J3831" s="172" t="s">
        <v>47</v>
      </c>
      <c r="K3831" s="173"/>
      <c r="L3831" s="174"/>
      <c r="M3831" s="78"/>
      <c r="N3831" s="78"/>
      <c r="O3831" s="172" t="s">
        <v>72</v>
      </c>
      <c r="P3831" s="173"/>
      <c r="Q3831" s="174"/>
      <c r="R3831" s="78"/>
      <c r="S3831" s="78"/>
      <c r="T3831" s="172" t="s">
        <v>90</v>
      </c>
      <c r="U3831" s="173"/>
      <c r="V3831" s="174"/>
      <c r="W3831" s="88"/>
      <c r="X3831" s="78"/>
      <c r="Y3831" s="172" t="s">
        <v>92</v>
      </c>
      <c r="Z3831" s="173"/>
      <c r="AA3831" s="174"/>
    </row>
    <row r="3832" spans="9:27" x14ac:dyDescent="0.25">
      <c r="I3832" s="78"/>
      <c r="J3832" s="89" t="s">
        <v>48</v>
      </c>
      <c r="K3832" s="89" t="s">
        <v>49</v>
      </c>
      <c r="L3832" s="89" t="s">
        <v>50</v>
      </c>
      <c r="M3832" s="78"/>
      <c r="N3832" s="78"/>
      <c r="O3832" s="79"/>
      <c r="P3832" s="79"/>
      <c r="Q3832" s="79"/>
      <c r="R3832" s="78"/>
      <c r="S3832" s="78"/>
      <c r="T3832" s="136" t="s">
        <v>75</v>
      </c>
      <c r="U3832" s="136" t="s">
        <v>76</v>
      </c>
      <c r="V3832" s="136" t="s">
        <v>77</v>
      </c>
      <c r="W3832" s="136" t="s">
        <v>91</v>
      </c>
      <c r="X3832" s="78"/>
      <c r="Y3832" s="136" t="s">
        <v>93</v>
      </c>
      <c r="Z3832" s="136" t="s">
        <v>94</v>
      </c>
      <c r="AA3832" s="136" t="s">
        <v>95</v>
      </c>
    </row>
    <row r="3833" spans="9:27" x14ac:dyDescent="0.25">
      <c r="I3833" s="78"/>
      <c r="J3833" s="79">
        <f>(J3761)</f>
        <v>8000</v>
      </c>
      <c r="K3833" s="79">
        <f t="shared" ref="K3833:L3833" si="3379">(K3761)</f>
        <v>5000</v>
      </c>
      <c r="L3833" s="79">
        <f t="shared" si="3379"/>
        <v>1</v>
      </c>
      <c r="M3833" s="78"/>
      <c r="N3833" s="78"/>
      <c r="O3833" s="116">
        <f>(O3811)</f>
        <v>3344.8841475718459</v>
      </c>
      <c r="P3833" s="116">
        <f t="shared" ref="P3833:Q3833" si="3380">(P3811)</f>
        <v>10.204680816965398</v>
      </c>
      <c r="Q3833" s="116">
        <f t="shared" si="3380"/>
        <v>0.15369570237462776</v>
      </c>
      <c r="R3833" s="78"/>
      <c r="S3833" s="78"/>
      <c r="T3833" s="117">
        <f>((J3833-O3833)^2 + (K3833-P3833)^2 + (L3833-Q3833)^2) ^ (-1/(2-1))</f>
        <v>2.1473899005591825E-8</v>
      </c>
      <c r="U3833" s="117">
        <f>((J3833-O3834)^2 + (K3833-P3834)^2 + (L3833-Q3834)^2) ^ (-1/(2-1))</f>
        <v>1.8793471272169236E-7</v>
      </c>
      <c r="V3833" s="117">
        <f>((J3833-O3835)^2 + (K3833-P3835)^2 + (L3833-Q3835)^2) ^ (-1/(2-1))</f>
        <v>1.3659874078003381E-8</v>
      </c>
      <c r="W3833" s="117">
        <f>SUM(T3833:V3833)</f>
        <v>2.2306848580528757E-7</v>
      </c>
      <c r="X3833" s="78"/>
      <c r="Y3833" s="122">
        <f>(T3833/W3833)</f>
        <v>9.6265946882053088E-2</v>
      </c>
      <c r="Z3833" s="122">
        <f>(U3833/W3833)</f>
        <v>0.84249781874494434</v>
      </c>
      <c r="AA3833" s="123">
        <f>(V3833/W3833)</f>
        <v>6.1236234373002546E-2</v>
      </c>
    </row>
    <row r="3834" spans="9:27" x14ac:dyDescent="0.25">
      <c r="I3834" s="78"/>
      <c r="J3834" s="79">
        <f t="shared" ref="J3834:L3834" si="3381">(J3762)</f>
        <v>4000</v>
      </c>
      <c r="K3834" s="79">
        <f t="shared" si="3381"/>
        <v>3000</v>
      </c>
      <c r="L3834" s="79">
        <f t="shared" si="3381"/>
        <v>1</v>
      </c>
      <c r="M3834" s="78"/>
      <c r="N3834" s="78"/>
      <c r="O3834" s="116">
        <f t="shared" ref="O3834:Q3834" si="3382">(O3812)</f>
        <v>7713.7437984506314</v>
      </c>
      <c r="P3834" s="116">
        <f t="shared" si="3382"/>
        <v>2711.1019768332762</v>
      </c>
      <c r="Q3834" s="116">
        <f t="shared" si="3382"/>
        <v>1.0027295716321667</v>
      </c>
      <c r="R3834" s="78"/>
      <c r="S3834" s="78"/>
      <c r="T3834" s="117">
        <f>((J3834-O3833)^2 + (K3834-P3833)^2 + (L3834-Q3833)^2) ^ (-1/(2-1))</f>
        <v>1.0674576047084875E-7</v>
      </c>
      <c r="U3834" s="117">
        <f>((J3834-O3834)^2 + (K3834-P3834)^2 + (L3834-Q3834)^2) ^ (-1/(2-1))</f>
        <v>7.2070227758180831E-8</v>
      </c>
      <c r="V3834" s="117">
        <f>((J3834-O3835)^2 + (K3834-P3835)^2 + (L3834-Q3835)^2) ^ (-1/(2-1))</f>
        <v>5.8594023398297887E-8</v>
      </c>
      <c r="W3834" s="117">
        <f t="shared" ref="W3834:W3842" si="3383">SUM(T3834:V3834)</f>
        <v>2.3741001162732747E-7</v>
      </c>
      <c r="X3834" s="78"/>
      <c r="Y3834" s="122">
        <f t="shared" ref="Y3834:Y3842" si="3384">(T3834/W3834)</f>
        <v>0.44962619621287109</v>
      </c>
      <c r="Z3834" s="122">
        <f t="shared" ref="Z3834:Z3842" si="3385">(U3834/W3834)</f>
        <v>0.30356861222563991</v>
      </c>
      <c r="AA3834" s="123">
        <f t="shared" ref="AA3834:AA3842" si="3386">(V3834/W3834)</f>
        <v>0.246805191561489</v>
      </c>
    </row>
    <row r="3835" spans="9:27" x14ac:dyDescent="0.25">
      <c r="I3835" s="78"/>
      <c r="J3835" s="79">
        <f t="shared" ref="J3835:L3835" si="3387">(J3763)</f>
        <v>5000</v>
      </c>
      <c r="K3835" s="79">
        <f t="shared" si="3387"/>
        <v>2000</v>
      </c>
      <c r="L3835" s="79">
        <f t="shared" si="3387"/>
        <v>1</v>
      </c>
      <c r="M3835" s="78"/>
      <c r="N3835" s="78"/>
      <c r="O3835" s="116">
        <f t="shared" ref="O3835:Q3835" si="3388">(O3813)</f>
        <v>1.2748843220365766</v>
      </c>
      <c r="P3835" s="116">
        <f t="shared" si="3388"/>
        <v>1962.3177368146762</v>
      </c>
      <c r="Q3835" s="116">
        <f t="shared" si="3388"/>
        <v>1.06268233521957</v>
      </c>
      <c r="R3835" s="78"/>
      <c r="S3835" s="78"/>
      <c r="T3835" s="117">
        <f>((J3835-O3833)^2 + (K3835-P3833)^2 + (L3835-Q3833)^2) ^ (-1/(2-1))</f>
        <v>1.4928281668412466E-7</v>
      </c>
      <c r="U3835" s="117">
        <f>((J3835-O3834)^2 + (K3835-P3834)^2 + (L3835-Q3834)^2) ^ (-1/(2-1))</f>
        <v>1.2706364986874248E-7</v>
      </c>
      <c r="V3835" s="117">
        <f>((J3835-O3835)^2 + (K3835-P3835)^2 + (L3835-Q3835)^2) ^ (-1/(2-1))</f>
        <v>4.0018131832964174E-8</v>
      </c>
      <c r="W3835" s="117">
        <f t="shared" si="3383"/>
        <v>3.163645983858313E-7</v>
      </c>
      <c r="X3835" s="78"/>
      <c r="Y3835" s="122">
        <f t="shared" si="3384"/>
        <v>0.47186953738124204</v>
      </c>
      <c r="Z3835" s="122">
        <f t="shared" si="3385"/>
        <v>0.4016367523959759</v>
      </c>
      <c r="AA3835" s="123">
        <f t="shared" si="3386"/>
        <v>0.12649371022278208</v>
      </c>
    </row>
    <row r="3836" spans="9:27" x14ac:dyDescent="0.25">
      <c r="I3836" s="78"/>
      <c r="J3836" s="79">
        <f t="shared" ref="J3836:L3836" si="3389">(J3764)</f>
        <v>2000</v>
      </c>
      <c r="K3836" s="79">
        <f t="shared" si="3389"/>
        <v>1000</v>
      </c>
      <c r="L3836" s="79">
        <f t="shared" si="3389"/>
        <v>1</v>
      </c>
      <c r="M3836" s="78"/>
      <c r="N3836" s="78"/>
      <c r="O3836" s="81"/>
      <c r="P3836" s="81"/>
      <c r="Q3836" s="81"/>
      <c r="R3836" s="78"/>
      <c r="S3836" s="78"/>
      <c r="T3836" s="117">
        <f>((J3836-O3833)^2 + (K3836-P3833)^2 + (L3836-Q3833)^2) ^ (-1/(2-1))</f>
        <v>3.5862746463283201E-7</v>
      </c>
      <c r="U3836" s="117">
        <f>((J3836-O3834)^2 + (K3836-P3834)^2 + (L3836-Q3834)^2) ^ (-1/(2-1))</f>
        <v>2.8109834434660239E-8</v>
      </c>
      <c r="V3836" s="117">
        <f>((J3836-O3835)^2 + (K3836-P3835)^2 + (L3836-Q3835)^2) ^ (-1/(2-1))</f>
        <v>2.032124837957984E-7</v>
      </c>
      <c r="W3836" s="117">
        <f t="shared" si="3383"/>
        <v>5.899497828632907E-7</v>
      </c>
      <c r="X3836" s="78"/>
      <c r="Y3836" s="122">
        <f t="shared" si="3384"/>
        <v>0.60789490063417295</v>
      </c>
      <c r="Z3836" s="122">
        <f t="shared" si="3385"/>
        <v>4.7647842665914063E-2</v>
      </c>
      <c r="AA3836" s="123">
        <f t="shared" si="3386"/>
        <v>0.34445725669991289</v>
      </c>
    </row>
    <row r="3837" spans="9:27" x14ac:dyDescent="0.25">
      <c r="I3837" s="78"/>
      <c r="J3837" s="79">
        <f t="shared" ref="J3837:L3837" si="3390">(J3765)</f>
        <v>500</v>
      </c>
      <c r="K3837" s="79">
        <f t="shared" si="3390"/>
        <v>2000</v>
      </c>
      <c r="L3837" s="79">
        <f t="shared" si="3390"/>
        <v>1</v>
      </c>
      <c r="M3837" s="78"/>
      <c r="N3837" s="78"/>
      <c r="O3837" s="78"/>
      <c r="P3837" s="78"/>
      <c r="Q3837" s="78"/>
      <c r="R3837" s="78"/>
      <c r="S3837" s="78"/>
      <c r="T3837" s="117">
        <f>((J3837-O3833)^2 + (K3837-P3833)^2 + (L3837-Q3833)^2) ^ (-1/(2-1))</f>
        <v>8.2969292139781924E-8</v>
      </c>
      <c r="U3837" s="117">
        <f>((J3837-O3834)^2 + (K3837-P3834)^2 + (L3837-Q3834)^2) ^ (-1/(2-1))</f>
        <v>1.9031753593766465E-8</v>
      </c>
      <c r="V3837" s="117">
        <f>((J3837-O3835)^2 + (K3837-P3835)^2 + (L3837-Q3835)^2) ^ (-1/(2-1))</f>
        <v>3.9976542101562788E-6</v>
      </c>
      <c r="W3837" s="117">
        <f t="shared" si="3383"/>
        <v>4.0996552558898275E-6</v>
      </c>
      <c r="X3837" s="78"/>
      <c r="Y3837" s="122">
        <f t="shared" si="3384"/>
        <v>2.0238114417202014E-2</v>
      </c>
      <c r="Z3837" s="122">
        <f t="shared" si="3385"/>
        <v>4.6422814616971092E-3</v>
      </c>
      <c r="AA3837" s="123">
        <f t="shared" si="3386"/>
        <v>0.97511960412110077</v>
      </c>
    </row>
    <row r="3838" spans="9:27" x14ac:dyDescent="0.25">
      <c r="I3838" s="78"/>
      <c r="J3838" s="79">
        <f t="shared" ref="J3838:L3838" si="3391">(J3766)</f>
        <v>8000</v>
      </c>
      <c r="K3838" s="79">
        <f t="shared" si="3391"/>
        <v>2000</v>
      </c>
      <c r="L3838" s="79">
        <f t="shared" si="3391"/>
        <v>1</v>
      </c>
      <c r="M3838" s="78"/>
      <c r="N3838" s="78"/>
      <c r="O3838" s="78"/>
      <c r="P3838" s="78"/>
      <c r="Q3838" s="78"/>
      <c r="R3838" s="78"/>
      <c r="S3838" s="78"/>
      <c r="T3838" s="117">
        <f>((J3838-O3833)^2 + (K3838-P3833)^2 + (L3838-Q3833)^2) ^ (-1/(2-1))</f>
        <v>3.9017706258820616E-8</v>
      </c>
      <c r="U3838" s="117">
        <f>((J3838-O3834)^2 + (K3838-P3834)^2 + (L3838-Q3834)^2) ^ (-1/(2-1))</f>
        <v>1.7018129780199864E-6</v>
      </c>
      <c r="V3838" s="117">
        <f>((J3838-O3835)^2 + (K3838-P3835)^2 + (L3838-Q3835)^2) ^ (-1/(2-1))</f>
        <v>1.562963432503022E-8</v>
      </c>
      <c r="W3838" s="117">
        <f t="shared" si="3383"/>
        <v>1.7564603186038374E-6</v>
      </c>
      <c r="X3838" s="78"/>
      <c r="Y3838" s="122">
        <f t="shared" si="3384"/>
        <v>2.2213827346714402E-2</v>
      </c>
      <c r="Z3838" s="122">
        <f t="shared" si="3385"/>
        <v>0.96888780235736338</v>
      </c>
      <c r="AA3838" s="123">
        <f t="shared" si="3386"/>
        <v>8.8983702959220794E-3</v>
      </c>
    </row>
    <row r="3839" spans="9:27" x14ac:dyDescent="0.25">
      <c r="I3839" s="78"/>
      <c r="J3839" s="79">
        <f t="shared" ref="J3839:L3839" si="3392">(J3767)</f>
        <v>3000</v>
      </c>
      <c r="K3839" s="79">
        <f t="shared" si="3392"/>
        <v>2000</v>
      </c>
      <c r="L3839" s="79">
        <f t="shared" si="3392"/>
        <v>2</v>
      </c>
      <c r="M3839" s="78"/>
      <c r="N3839" s="78"/>
      <c r="O3839" s="78"/>
      <c r="P3839" s="78"/>
      <c r="Q3839" s="78"/>
      <c r="R3839" s="78"/>
      <c r="S3839" s="78"/>
      <c r="T3839" s="117">
        <f>((J3839-O3833)^2 + (K3839-P3833)^2 + (L3839-Q3833)^2) ^ (-1/(2-1))</f>
        <v>2.4520418039294771E-7</v>
      </c>
      <c r="U3839" s="117">
        <f>((J3839-O3834)^2 + (K3839-P3834)^2 + (L3839-Q3834)^2) ^ (-1/(2-1))</f>
        <v>4.4004308242185838E-8</v>
      </c>
      <c r="V3839" s="117">
        <f>((J3839-O3835)^2 + (K3839-P3835)^2 + (L3839-Q3835)^2) ^ (-1/(2-1))</f>
        <v>1.1118803901537112E-7</v>
      </c>
      <c r="W3839" s="117">
        <f t="shared" si="3383"/>
        <v>4.0039652765050469E-7</v>
      </c>
      <c r="X3839" s="78"/>
      <c r="Y3839" s="122">
        <f t="shared" si="3384"/>
        <v>0.61240336381483262</v>
      </c>
      <c r="Z3839" s="122">
        <f t="shared" si="3385"/>
        <v>0.10990182282648567</v>
      </c>
      <c r="AA3839" s="123">
        <f t="shared" si="3386"/>
        <v>0.27769481335868168</v>
      </c>
    </row>
    <row r="3840" spans="9:27" x14ac:dyDescent="0.25">
      <c r="I3840" s="78"/>
      <c r="J3840" s="79">
        <f t="shared" ref="J3840:L3840" si="3393">(J3768)</f>
        <v>7000</v>
      </c>
      <c r="K3840" s="79">
        <f t="shared" si="3393"/>
        <v>3000</v>
      </c>
      <c r="L3840" s="79">
        <f t="shared" si="3393"/>
        <v>1</v>
      </c>
      <c r="M3840" s="78"/>
      <c r="N3840" s="78"/>
      <c r="O3840" s="78"/>
      <c r="P3840" s="78"/>
      <c r="Q3840" s="78"/>
      <c r="R3840" s="78"/>
      <c r="S3840" s="78"/>
      <c r="T3840" s="117">
        <f>((J3840-O3833)^2 + (K3840-P3833)^2 + (L3840-Q3833)^2) ^ (-1/(2-1))</f>
        <v>4.4845565783969121E-8</v>
      </c>
      <c r="U3840" s="117">
        <f>((J3840-O3834)^2 + (K3840-P3834)^2 + (L3840-Q3834)^2) ^ (-1/(2-1))</f>
        <v>1.6866470314097616E-6</v>
      </c>
      <c r="V3840" s="117">
        <f>((J3840-O3835)^2 + (K3840-P3835)^2 + (L3840-Q3835)^2) ^ (-1/(2-1))</f>
        <v>1.997645266529619E-8</v>
      </c>
      <c r="W3840" s="117">
        <f t="shared" si="3383"/>
        <v>1.7514690498590271E-6</v>
      </c>
      <c r="X3840" s="78"/>
      <c r="Y3840" s="122">
        <f t="shared" si="3384"/>
        <v>2.5604543675823828E-2</v>
      </c>
      <c r="Z3840" s="122">
        <f t="shared" si="3385"/>
        <v>0.96298991497766806</v>
      </c>
      <c r="AA3840" s="123">
        <f t="shared" si="3386"/>
        <v>1.1405541346507985E-2</v>
      </c>
    </row>
    <row r="3841" spans="9:37" x14ac:dyDescent="0.25">
      <c r="I3841" s="78"/>
      <c r="J3841" s="79">
        <f t="shared" ref="J3841:L3841" si="3394">(J3769)</f>
        <v>7000</v>
      </c>
      <c r="K3841" s="79">
        <f t="shared" si="3394"/>
        <v>2000</v>
      </c>
      <c r="L3841" s="79">
        <f t="shared" si="3394"/>
        <v>1</v>
      </c>
      <c r="M3841" s="78"/>
      <c r="N3841" s="78"/>
      <c r="O3841" s="78"/>
      <c r="P3841" s="78"/>
      <c r="Q3841" s="78"/>
      <c r="R3841" s="78"/>
      <c r="S3841" s="78"/>
      <c r="T3841" s="117">
        <f>((J3841-O3833)^2 + (K3841-P3833)^2 + (L3841-Q3833)^2) ^ (-1/(2-1))</f>
        <v>5.7739527444902525E-8</v>
      </c>
      <c r="U3841" s="117">
        <f>((J3841-O3834)^2 + (K3841-P3834)^2 + (L3841-Q3834)^2) ^ (-1/(2-1))</f>
        <v>9.8512827569934986E-7</v>
      </c>
      <c r="V3841" s="117">
        <f>((J3841-O3835)^2 + (K3841-P3835)^2 + (L3841-Q3835)^2) ^ (-1/(2-1))</f>
        <v>2.0415007208275757E-8</v>
      </c>
      <c r="W3841" s="117">
        <f t="shared" si="3383"/>
        <v>1.0632828103525283E-6</v>
      </c>
      <c r="X3841" s="78"/>
      <c r="Y3841" s="122">
        <f t="shared" si="3384"/>
        <v>5.4303076173834834E-2</v>
      </c>
      <c r="Z3841" s="122">
        <f t="shared" si="3385"/>
        <v>0.92649694522262938</v>
      </c>
      <c r="AA3841" s="123">
        <f t="shared" si="3386"/>
        <v>1.9199978603535613E-2</v>
      </c>
    </row>
    <row r="3842" spans="9:37" x14ac:dyDescent="0.25">
      <c r="I3842" s="78"/>
      <c r="J3842" s="79">
        <f t="shared" ref="J3842:L3842" si="3395">(J3770)</f>
        <v>10000</v>
      </c>
      <c r="K3842" s="79">
        <f t="shared" si="3395"/>
        <v>2000</v>
      </c>
      <c r="L3842" s="79">
        <f t="shared" si="3395"/>
        <v>1</v>
      </c>
      <c r="M3842" s="78"/>
      <c r="N3842" s="78"/>
      <c r="O3842" s="78"/>
      <c r="P3842" s="78"/>
      <c r="Q3842" s="78"/>
      <c r="R3842" s="78"/>
      <c r="S3842" s="78"/>
      <c r="T3842" s="117">
        <f>((J3842-O3833)^2 + (K3842-P3833)^2 + (L3842-Q3833)^2) ^ (-1/(2-1))</f>
        <v>2.0725451684708989E-8</v>
      </c>
      <c r="U3842" s="117">
        <f>((J3842-O3834)^2 + (K3842-P3834)^2 + (L3842-Q3834)^2) ^ (-1/(2-1))</f>
        <v>1.7443989928260179E-7</v>
      </c>
      <c r="V3842" s="117">
        <f>((J3842-O3835)^2 + (K3842-P3835)^2 + (L3842-Q3835)^2) ^ (-1/(2-1))</f>
        <v>1.0002408190220672E-8</v>
      </c>
      <c r="W3842" s="117">
        <f t="shared" si="3383"/>
        <v>2.0516775915753145E-7</v>
      </c>
      <c r="X3842" s="78"/>
      <c r="Y3842" s="122">
        <f t="shared" si="3384"/>
        <v>0.1010170982507813</v>
      </c>
      <c r="Z3842" s="122">
        <f t="shared" si="3385"/>
        <v>0.85023056253523599</v>
      </c>
      <c r="AA3842" s="123">
        <f t="shared" si="3386"/>
        <v>4.8752339213982671E-2</v>
      </c>
    </row>
    <row r="3843" spans="9:37" x14ac:dyDescent="0.25">
      <c r="I3843" s="78"/>
      <c r="J3843" s="78"/>
      <c r="K3843" s="78"/>
      <c r="L3843" s="78"/>
      <c r="M3843" s="78"/>
      <c r="N3843" s="78"/>
      <c r="O3843" s="78"/>
      <c r="P3843" s="78"/>
      <c r="Q3843" s="78"/>
      <c r="R3843" s="78"/>
      <c r="S3843" s="78"/>
      <c r="T3843" s="78"/>
      <c r="U3843" s="78"/>
      <c r="V3843" s="78"/>
      <c r="W3843" s="78"/>
      <c r="X3843" s="78"/>
      <c r="Y3843" s="78"/>
      <c r="Z3843" s="78"/>
      <c r="AA3843" s="78"/>
    </row>
    <row r="3844" spans="9:37" x14ac:dyDescent="0.25">
      <c r="I3844" s="78"/>
      <c r="J3844" s="78"/>
      <c r="K3844" s="78"/>
      <c r="L3844" s="78"/>
      <c r="M3844" s="78"/>
      <c r="N3844" s="175" t="s">
        <v>109</v>
      </c>
      <c r="O3844" s="176"/>
      <c r="P3844" s="176"/>
      <c r="Q3844" s="176"/>
      <c r="R3844" s="176"/>
      <c r="S3844" s="177"/>
      <c r="T3844" s="78"/>
      <c r="U3844" s="78"/>
      <c r="V3844" s="78"/>
      <c r="W3844" s="78"/>
      <c r="X3844" s="78"/>
      <c r="Y3844" s="78"/>
      <c r="Z3844" s="78"/>
      <c r="AA3844" s="78"/>
    </row>
    <row r="3845" spans="9:37" x14ac:dyDescent="0.25">
      <c r="I3845" s="78"/>
      <c r="J3845" s="78"/>
      <c r="K3845" s="78"/>
      <c r="L3845" s="78"/>
      <c r="M3845" s="78"/>
      <c r="N3845" s="178"/>
      <c r="O3845" s="179"/>
      <c r="P3845" s="179"/>
      <c r="Q3845" s="179"/>
      <c r="R3845" s="179"/>
      <c r="S3845" s="180"/>
      <c r="T3845" s="78"/>
      <c r="U3845" s="78"/>
      <c r="V3845" s="78"/>
      <c r="W3845" s="78"/>
      <c r="X3845" s="78"/>
      <c r="Y3845" s="78"/>
      <c r="Z3845" s="78"/>
      <c r="AA3845" s="78"/>
    </row>
    <row r="3849" spans="9:37" x14ac:dyDescent="0.25">
      <c r="I3849" s="118" t="s">
        <v>252</v>
      </c>
      <c r="J3849" s="90"/>
      <c r="K3849" s="90"/>
      <c r="L3849" s="90"/>
      <c r="M3849" s="90"/>
      <c r="N3849" s="90"/>
      <c r="O3849" s="90"/>
      <c r="P3849" s="90"/>
      <c r="Q3849" s="90"/>
      <c r="R3849" s="90"/>
      <c r="S3849" s="90"/>
      <c r="T3849" s="90"/>
      <c r="U3849" s="90"/>
      <c r="V3849" s="90"/>
      <c r="W3849" s="90"/>
      <c r="X3849" s="90"/>
      <c r="Y3849" s="90"/>
      <c r="Z3849" s="90"/>
      <c r="AA3849" s="90"/>
      <c r="AB3849" s="90"/>
      <c r="AC3849" s="90"/>
      <c r="AD3849" s="90"/>
      <c r="AE3849" s="90"/>
      <c r="AF3849" s="90"/>
      <c r="AG3849" s="90"/>
      <c r="AH3849" s="90"/>
      <c r="AI3849" s="90"/>
      <c r="AJ3849" s="90"/>
      <c r="AK3849" s="90"/>
    </row>
    <row r="3850" spans="9:37" x14ac:dyDescent="0.25">
      <c r="I3850" s="118" t="s">
        <v>359</v>
      </c>
      <c r="J3850" s="90"/>
      <c r="K3850" s="90"/>
      <c r="L3850" s="90"/>
      <c r="M3850" s="90"/>
      <c r="N3850" s="90"/>
      <c r="O3850" s="90"/>
      <c r="P3850" s="90"/>
      <c r="Q3850" s="90"/>
      <c r="R3850" s="90"/>
      <c r="S3850" s="90"/>
      <c r="T3850" s="90"/>
      <c r="U3850" s="90"/>
      <c r="V3850" s="90"/>
      <c r="W3850" s="90"/>
      <c r="X3850" s="90"/>
      <c r="Y3850" s="90"/>
      <c r="Z3850" s="90"/>
      <c r="AA3850" s="90"/>
      <c r="AB3850" s="90"/>
      <c r="AC3850" s="90"/>
      <c r="AD3850" s="90"/>
      <c r="AE3850" s="90"/>
      <c r="AF3850" s="90"/>
      <c r="AG3850" s="90"/>
      <c r="AH3850" s="90"/>
      <c r="AI3850" s="90"/>
      <c r="AJ3850" s="90"/>
      <c r="AK3850" s="90"/>
    </row>
    <row r="3851" spans="9:37" x14ac:dyDescent="0.25">
      <c r="I3851" s="90"/>
      <c r="J3851" s="181" t="s">
        <v>92</v>
      </c>
      <c r="K3851" s="182"/>
      <c r="L3851" s="183"/>
      <c r="M3851" s="90"/>
      <c r="N3851" s="91"/>
      <c r="O3851" s="163" t="s">
        <v>97</v>
      </c>
      <c r="P3851" s="164"/>
      <c r="Q3851" s="165"/>
      <c r="R3851" s="90"/>
      <c r="S3851" s="90"/>
      <c r="T3851" s="163" t="s">
        <v>47</v>
      </c>
      <c r="U3851" s="164"/>
      <c r="V3851" s="165"/>
      <c r="W3851" s="90"/>
      <c r="X3851" s="91"/>
      <c r="Y3851" s="163" t="s">
        <v>98</v>
      </c>
      <c r="Z3851" s="164"/>
      <c r="AA3851" s="165"/>
      <c r="AB3851" s="90"/>
      <c r="AC3851" s="91"/>
      <c r="AD3851" s="163" t="s">
        <v>98</v>
      </c>
      <c r="AE3851" s="164"/>
      <c r="AF3851" s="165"/>
      <c r="AG3851" s="90"/>
      <c r="AH3851" s="135"/>
      <c r="AI3851" s="163" t="s">
        <v>98</v>
      </c>
      <c r="AJ3851" s="164"/>
      <c r="AK3851" s="165"/>
    </row>
    <row r="3852" spans="9:37" x14ac:dyDescent="0.25">
      <c r="I3852" s="90"/>
      <c r="J3852" s="135" t="s">
        <v>257</v>
      </c>
      <c r="K3852" s="135" t="s">
        <v>258</v>
      </c>
      <c r="L3852" s="135" t="s">
        <v>259</v>
      </c>
      <c r="M3852" s="90"/>
      <c r="N3852" s="91"/>
      <c r="O3852" s="133" t="s">
        <v>38</v>
      </c>
      <c r="P3852" s="133" t="s">
        <v>39</v>
      </c>
      <c r="Q3852" s="133" t="s">
        <v>41</v>
      </c>
      <c r="R3852" s="90"/>
      <c r="S3852" s="90"/>
      <c r="T3852" s="106" t="s">
        <v>48</v>
      </c>
      <c r="U3852" s="106" t="s">
        <v>49</v>
      </c>
      <c r="V3852" s="106" t="s">
        <v>50</v>
      </c>
      <c r="W3852" s="90"/>
      <c r="X3852" s="133" t="s">
        <v>38</v>
      </c>
      <c r="Y3852" s="133" t="s">
        <v>99</v>
      </c>
      <c r="Z3852" s="133" t="s">
        <v>102</v>
      </c>
      <c r="AA3852" s="133" t="s">
        <v>103</v>
      </c>
      <c r="AB3852" s="90"/>
      <c r="AC3852" s="106" t="s">
        <v>39</v>
      </c>
      <c r="AD3852" s="106" t="s">
        <v>104</v>
      </c>
      <c r="AE3852" s="106" t="s">
        <v>100</v>
      </c>
      <c r="AF3852" s="106" t="s">
        <v>105</v>
      </c>
      <c r="AG3852" s="90"/>
      <c r="AH3852" s="106" t="s">
        <v>41</v>
      </c>
      <c r="AI3852" s="106" t="s">
        <v>106</v>
      </c>
      <c r="AJ3852" s="106" t="s">
        <v>107</v>
      </c>
      <c r="AK3852" s="106" t="s">
        <v>101</v>
      </c>
    </row>
    <row r="3853" spans="9:37" x14ac:dyDescent="0.25">
      <c r="I3853" s="90"/>
      <c r="J3853" s="94">
        <f>(Y3833)</f>
        <v>9.6265946882053088E-2</v>
      </c>
      <c r="K3853" s="94">
        <f t="shared" ref="K3853:K3862" si="3396">(Z3833)</f>
        <v>0.84249781874494434</v>
      </c>
      <c r="L3853" s="94">
        <f>(AA3833)</f>
        <v>6.1236234373002546E-2</v>
      </c>
      <c r="M3853" s="98"/>
      <c r="N3853" s="91"/>
      <c r="O3853" s="95">
        <f>(J3853^2)</f>
        <v>9.267132529098266E-3</v>
      </c>
      <c r="P3853" s="95">
        <f t="shared" ref="P3853:P3862" si="3397">(K3853^2)</f>
        <v>0.70980257458998908</v>
      </c>
      <c r="Q3853" s="95">
        <f t="shared" ref="Q3853:Q3862" si="3398">(L3853^2)</f>
        <v>3.7498764001852986E-3</v>
      </c>
      <c r="R3853" s="90"/>
      <c r="S3853" s="90"/>
      <c r="T3853" s="93">
        <f>(J3833)</f>
        <v>8000</v>
      </c>
      <c r="U3853" s="93">
        <f t="shared" ref="U3853:U3862" si="3399">(K3833)</f>
        <v>5000</v>
      </c>
      <c r="V3853" s="93">
        <f t="shared" ref="V3853:V3862" si="3400">(L3833)</f>
        <v>1</v>
      </c>
      <c r="W3853" s="90"/>
      <c r="X3853" s="95">
        <f>(O3853)</f>
        <v>9.267132529098266E-3</v>
      </c>
      <c r="Y3853" s="96">
        <f>(X3853*T3853)</f>
        <v>74.137060232786126</v>
      </c>
      <c r="Z3853" s="96">
        <f>(X3853*U3853)</f>
        <v>46.335662645491333</v>
      </c>
      <c r="AA3853" s="96">
        <f>(X3853*V3853)</f>
        <v>9.267132529098266E-3</v>
      </c>
      <c r="AB3853" s="90"/>
      <c r="AC3853" s="94">
        <f>(P3853)</f>
        <v>0.70980257458998908</v>
      </c>
      <c r="AD3853" s="97">
        <f>(AC3853*T3853)</f>
        <v>5678.4205967199123</v>
      </c>
      <c r="AE3853" s="97">
        <f>(AC3853*U3853)</f>
        <v>3549.0128729499452</v>
      </c>
      <c r="AF3853" s="97">
        <f>(AC3853*V3853)</f>
        <v>0.70980257458998908</v>
      </c>
      <c r="AG3853" s="90"/>
      <c r="AH3853" s="95">
        <f>(Q3853)</f>
        <v>3.7498764001852986E-3</v>
      </c>
      <c r="AI3853" s="95">
        <f>(AH3853*T3853)</f>
        <v>29.999011201482389</v>
      </c>
      <c r="AJ3853" s="95">
        <f>(AH3853*U3853)</f>
        <v>18.749382000926492</v>
      </c>
      <c r="AK3853" s="95">
        <f>(V3853*AH3853)</f>
        <v>3.7498764001852986E-3</v>
      </c>
    </row>
    <row r="3854" spans="9:37" x14ac:dyDescent="0.25">
      <c r="I3854" s="90"/>
      <c r="J3854" s="94">
        <f t="shared" ref="J3854:J3862" si="3401">(Y3834)</f>
        <v>0.44962619621287109</v>
      </c>
      <c r="K3854" s="94">
        <f t="shared" si="3396"/>
        <v>0.30356861222563991</v>
      </c>
      <c r="L3854" s="94">
        <f t="shared" ref="L3854:L3862" si="3402">(AA3834)</f>
        <v>0.246805191561489</v>
      </c>
      <c r="M3854" s="98"/>
      <c r="N3854" s="91"/>
      <c r="O3854" s="95">
        <f t="shared" ref="O3854:O3862" si="3403">(J3854^2)</f>
        <v>0.20216371632085525</v>
      </c>
      <c r="P3854" s="95">
        <f t="shared" si="3397"/>
        <v>9.2153902328600934E-2</v>
      </c>
      <c r="Q3854" s="95">
        <f t="shared" si="3398"/>
        <v>6.0912802581703285E-2</v>
      </c>
      <c r="R3854" s="90"/>
      <c r="S3854" s="90"/>
      <c r="T3854" s="93">
        <f t="shared" ref="T3854:T3862" si="3404">(J3834)</f>
        <v>4000</v>
      </c>
      <c r="U3854" s="93">
        <f t="shared" si="3399"/>
        <v>3000</v>
      </c>
      <c r="V3854" s="93">
        <f t="shared" si="3400"/>
        <v>1</v>
      </c>
      <c r="W3854" s="90"/>
      <c r="X3854" s="95">
        <f t="shared" ref="X3854:X3862" si="3405">(O3854)</f>
        <v>0.20216371632085525</v>
      </c>
      <c r="Y3854" s="96">
        <f t="shared" ref="Y3854:Y3862" si="3406">(X3854*T3854)</f>
        <v>808.65486528342103</v>
      </c>
      <c r="Z3854" s="96">
        <f t="shared" ref="Z3854:Z3862" si="3407">(X3854*U3854)</f>
        <v>606.49114896256572</v>
      </c>
      <c r="AA3854" s="96">
        <f t="shared" ref="AA3854:AA3862" si="3408">(X3854*V3854)</f>
        <v>0.20216371632085525</v>
      </c>
      <c r="AB3854" s="90"/>
      <c r="AC3854" s="94">
        <f t="shared" ref="AC3854:AC3862" si="3409">(P3854)</f>
        <v>9.2153902328600934E-2</v>
      </c>
      <c r="AD3854" s="97">
        <f t="shared" ref="AD3854:AD3862" si="3410">(AC3854*T3854)</f>
        <v>368.61560931440374</v>
      </c>
      <c r="AE3854" s="97">
        <f t="shared" ref="AE3854:AE3862" si="3411">(AC3854*U3854)</f>
        <v>276.46170698580278</v>
      </c>
      <c r="AF3854" s="97">
        <f t="shared" ref="AF3854:AF3862" si="3412">(AC3854*V3854)</f>
        <v>9.2153902328600934E-2</v>
      </c>
      <c r="AG3854" s="90"/>
      <c r="AH3854" s="95">
        <f t="shared" ref="AH3854:AH3862" si="3413">(Q3854)</f>
        <v>6.0912802581703285E-2</v>
      </c>
      <c r="AI3854" s="95">
        <f t="shared" ref="AI3854:AI3862" si="3414">(AH3854*T3854)</f>
        <v>243.65121032681313</v>
      </c>
      <c r="AJ3854" s="95">
        <f t="shared" ref="AJ3854:AJ3861" si="3415">(AH3854*U3854)</f>
        <v>182.73840774510987</v>
      </c>
      <c r="AK3854" s="95">
        <f t="shared" ref="AK3854:AK3862" si="3416">(V3854*AH3854)</f>
        <v>6.0912802581703285E-2</v>
      </c>
    </row>
    <row r="3855" spans="9:37" x14ac:dyDescent="0.25">
      <c r="I3855" s="90"/>
      <c r="J3855" s="94">
        <f t="shared" si="3401"/>
        <v>0.47186953738124204</v>
      </c>
      <c r="K3855" s="94">
        <f t="shared" si="3396"/>
        <v>0.4016367523959759</v>
      </c>
      <c r="L3855" s="94">
        <f t="shared" si="3402"/>
        <v>0.12649371022278208</v>
      </c>
      <c r="M3855" s="98"/>
      <c r="N3855" s="91"/>
      <c r="O3855" s="95">
        <f t="shared" si="3403"/>
        <v>0.22266086030838739</v>
      </c>
      <c r="P3855" s="95">
        <f t="shared" si="3397"/>
        <v>0.16131208087518645</v>
      </c>
      <c r="Q3855" s="95">
        <f t="shared" si="3398"/>
        <v>1.6000658725925165E-2</v>
      </c>
      <c r="R3855" s="90"/>
      <c r="S3855" s="90"/>
      <c r="T3855" s="93">
        <f t="shared" si="3404"/>
        <v>5000</v>
      </c>
      <c r="U3855" s="93">
        <f t="shared" si="3399"/>
        <v>2000</v>
      </c>
      <c r="V3855" s="93">
        <f t="shared" si="3400"/>
        <v>1</v>
      </c>
      <c r="W3855" s="90"/>
      <c r="X3855" s="95">
        <f t="shared" si="3405"/>
        <v>0.22266086030838739</v>
      </c>
      <c r="Y3855" s="96">
        <f t="shared" si="3406"/>
        <v>1113.3043015419369</v>
      </c>
      <c r="Z3855" s="96">
        <f t="shared" si="3407"/>
        <v>445.32172061677477</v>
      </c>
      <c r="AA3855" s="96">
        <f t="shared" si="3408"/>
        <v>0.22266086030838739</v>
      </c>
      <c r="AB3855" s="90"/>
      <c r="AC3855" s="94">
        <f t="shared" si="3409"/>
        <v>0.16131208087518645</v>
      </c>
      <c r="AD3855" s="97">
        <f t="shared" si="3410"/>
        <v>806.56040437593219</v>
      </c>
      <c r="AE3855" s="97">
        <f t="shared" si="3411"/>
        <v>322.62416175037288</v>
      </c>
      <c r="AF3855" s="97">
        <f t="shared" si="3412"/>
        <v>0.16131208087518645</v>
      </c>
      <c r="AG3855" s="90"/>
      <c r="AH3855" s="95">
        <f t="shared" si="3413"/>
        <v>1.6000658725925165E-2</v>
      </c>
      <c r="AI3855" s="95">
        <f t="shared" si="3414"/>
        <v>80.00329362962583</v>
      </c>
      <c r="AJ3855" s="95">
        <f t="shared" si="3415"/>
        <v>32.001317451850326</v>
      </c>
      <c r="AK3855" s="95">
        <f t="shared" si="3416"/>
        <v>1.6000658725925165E-2</v>
      </c>
    </row>
    <row r="3856" spans="9:37" x14ac:dyDescent="0.25">
      <c r="I3856" s="90"/>
      <c r="J3856" s="94">
        <f t="shared" si="3401"/>
        <v>0.60789490063417295</v>
      </c>
      <c r="K3856" s="94">
        <f t="shared" si="3396"/>
        <v>4.7647842665914063E-2</v>
      </c>
      <c r="L3856" s="94">
        <f t="shared" si="3402"/>
        <v>0.34445725669991289</v>
      </c>
      <c r="M3856" s="98"/>
      <c r="N3856" s="91"/>
      <c r="O3856" s="95">
        <f t="shared" si="3403"/>
        <v>0.36953621021703098</v>
      </c>
      <c r="P3856" s="95">
        <f t="shared" si="3397"/>
        <v>2.2703169107157004E-3</v>
      </c>
      <c r="Q3856" s="95">
        <f t="shared" si="3398"/>
        <v>0.11865080169322968</v>
      </c>
      <c r="R3856" s="90"/>
      <c r="S3856" s="90"/>
      <c r="T3856" s="93">
        <f t="shared" si="3404"/>
        <v>2000</v>
      </c>
      <c r="U3856" s="93">
        <f t="shared" si="3399"/>
        <v>1000</v>
      </c>
      <c r="V3856" s="93">
        <f t="shared" si="3400"/>
        <v>1</v>
      </c>
      <c r="W3856" s="90"/>
      <c r="X3856" s="95">
        <f t="shared" si="3405"/>
        <v>0.36953621021703098</v>
      </c>
      <c r="Y3856" s="96">
        <f t="shared" si="3406"/>
        <v>739.072420434062</v>
      </c>
      <c r="Z3856" s="96">
        <f t="shared" si="3407"/>
        <v>369.536210217031</v>
      </c>
      <c r="AA3856" s="96">
        <f t="shared" si="3408"/>
        <v>0.36953621021703098</v>
      </c>
      <c r="AB3856" s="90"/>
      <c r="AC3856" s="94">
        <f t="shared" si="3409"/>
        <v>2.2703169107157004E-3</v>
      </c>
      <c r="AD3856" s="97">
        <f t="shared" si="3410"/>
        <v>4.5406338214314008</v>
      </c>
      <c r="AE3856" s="97">
        <f t="shared" si="3411"/>
        <v>2.2703169107157004</v>
      </c>
      <c r="AF3856" s="97">
        <f t="shared" si="3412"/>
        <v>2.2703169107157004E-3</v>
      </c>
      <c r="AG3856" s="90"/>
      <c r="AH3856" s="95">
        <f t="shared" si="3413"/>
        <v>0.11865080169322968</v>
      </c>
      <c r="AI3856" s="95">
        <f t="shared" si="3414"/>
        <v>237.30160338645936</v>
      </c>
      <c r="AJ3856" s="95">
        <f t="shared" si="3415"/>
        <v>118.65080169322968</v>
      </c>
      <c r="AK3856" s="95">
        <f t="shared" si="3416"/>
        <v>0.11865080169322968</v>
      </c>
    </row>
    <row r="3857" spans="9:37" x14ac:dyDescent="0.25">
      <c r="I3857" s="90"/>
      <c r="J3857" s="94">
        <f t="shared" si="3401"/>
        <v>2.0238114417202014E-2</v>
      </c>
      <c r="K3857" s="94">
        <f t="shared" si="3396"/>
        <v>4.6422814616971092E-3</v>
      </c>
      <c r="L3857" s="94">
        <f t="shared" si="3402"/>
        <v>0.97511960412110077</v>
      </c>
      <c r="M3857" s="98"/>
      <c r="N3857" s="91"/>
      <c r="O3857" s="95">
        <f t="shared" si="3403"/>
        <v>4.0958127516376E-4</v>
      </c>
      <c r="P3857" s="95">
        <f t="shared" si="3397"/>
        <v>2.1550777169616648E-5</v>
      </c>
      <c r="Q3857" s="95">
        <f t="shared" si="3398"/>
        <v>0.95085824234129224</v>
      </c>
      <c r="R3857" s="90"/>
      <c r="S3857" s="90"/>
      <c r="T3857" s="93">
        <f t="shared" si="3404"/>
        <v>500</v>
      </c>
      <c r="U3857" s="93">
        <f t="shared" si="3399"/>
        <v>2000</v>
      </c>
      <c r="V3857" s="93">
        <f t="shared" si="3400"/>
        <v>1</v>
      </c>
      <c r="W3857" s="90"/>
      <c r="X3857" s="95">
        <f t="shared" si="3405"/>
        <v>4.0958127516376E-4</v>
      </c>
      <c r="Y3857" s="96">
        <f t="shared" si="3406"/>
        <v>0.20479063758188001</v>
      </c>
      <c r="Z3857" s="96">
        <f t="shared" si="3407"/>
        <v>0.81916255032752006</v>
      </c>
      <c r="AA3857" s="96">
        <f t="shared" si="3408"/>
        <v>4.0958127516376E-4</v>
      </c>
      <c r="AB3857" s="90"/>
      <c r="AC3857" s="94">
        <f t="shared" si="3409"/>
        <v>2.1550777169616648E-5</v>
      </c>
      <c r="AD3857" s="97">
        <f t="shared" si="3410"/>
        <v>1.0775388584808324E-2</v>
      </c>
      <c r="AE3857" s="97">
        <f t="shared" si="3411"/>
        <v>4.3101554339233294E-2</v>
      </c>
      <c r="AF3857" s="97">
        <f t="shared" si="3412"/>
        <v>2.1550777169616648E-5</v>
      </c>
      <c r="AG3857" s="90"/>
      <c r="AH3857" s="95">
        <f t="shared" si="3413"/>
        <v>0.95085824234129224</v>
      </c>
      <c r="AI3857" s="95">
        <f t="shared" si="3414"/>
        <v>475.42912117064611</v>
      </c>
      <c r="AJ3857" s="95">
        <f t="shared" si="3415"/>
        <v>1901.7164846825845</v>
      </c>
      <c r="AK3857" s="95">
        <f t="shared" si="3416"/>
        <v>0.95085824234129224</v>
      </c>
    </row>
    <row r="3858" spans="9:37" x14ac:dyDescent="0.25">
      <c r="I3858" s="90"/>
      <c r="J3858" s="94">
        <f t="shared" si="3401"/>
        <v>2.2213827346714402E-2</v>
      </c>
      <c r="K3858" s="94">
        <f t="shared" si="3396"/>
        <v>0.96888780235736338</v>
      </c>
      <c r="L3858" s="94">
        <f t="shared" si="3402"/>
        <v>8.8983702959220794E-3</v>
      </c>
      <c r="M3858" s="98"/>
      <c r="N3858" s="91"/>
      <c r="O3858" s="95">
        <f t="shared" si="3403"/>
        <v>4.9345412538963666E-4</v>
      </c>
      <c r="P3858" s="95">
        <f t="shared" si="3397"/>
        <v>0.93874357355688121</v>
      </c>
      <c r="Q3858" s="95">
        <f t="shared" si="3398"/>
        <v>7.9180993923348394E-5</v>
      </c>
      <c r="R3858" s="90"/>
      <c r="S3858" s="90"/>
      <c r="T3858" s="93">
        <f t="shared" si="3404"/>
        <v>8000</v>
      </c>
      <c r="U3858" s="93">
        <f t="shared" si="3399"/>
        <v>2000</v>
      </c>
      <c r="V3858" s="93">
        <f t="shared" si="3400"/>
        <v>1</v>
      </c>
      <c r="W3858" s="90"/>
      <c r="X3858" s="95">
        <f t="shared" si="3405"/>
        <v>4.9345412538963666E-4</v>
      </c>
      <c r="Y3858" s="96">
        <f t="shared" si="3406"/>
        <v>3.9476330031170934</v>
      </c>
      <c r="Z3858" s="96">
        <f t="shared" si="3407"/>
        <v>0.98690825077927335</v>
      </c>
      <c r="AA3858" s="96">
        <f t="shared" si="3408"/>
        <v>4.9345412538963666E-4</v>
      </c>
      <c r="AB3858" s="90"/>
      <c r="AC3858" s="94">
        <f t="shared" si="3409"/>
        <v>0.93874357355688121</v>
      </c>
      <c r="AD3858" s="97">
        <f t="shared" si="3410"/>
        <v>7509.9485884550495</v>
      </c>
      <c r="AE3858" s="97">
        <f t="shared" si="3411"/>
        <v>1877.4871471137624</v>
      </c>
      <c r="AF3858" s="97">
        <f t="shared" si="3412"/>
        <v>0.93874357355688121</v>
      </c>
      <c r="AG3858" s="90"/>
      <c r="AH3858" s="95">
        <f t="shared" si="3413"/>
        <v>7.9180993923348394E-5</v>
      </c>
      <c r="AI3858" s="95">
        <f t="shared" si="3414"/>
        <v>0.63344795138678711</v>
      </c>
      <c r="AJ3858" s="95">
        <f t="shared" si="3415"/>
        <v>0.15836198784669678</v>
      </c>
      <c r="AK3858" s="95">
        <f t="shared" si="3416"/>
        <v>7.9180993923348394E-5</v>
      </c>
    </row>
    <row r="3859" spans="9:37" x14ac:dyDescent="0.25">
      <c r="I3859" s="90"/>
      <c r="J3859" s="94">
        <f t="shared" si="3401"/>
        <v>0.61240336381483262</v>
      </c>
      <c r="K3859" s="94">
        <f t="shared" si="3396"/>
        <v>0.10990182282648567</v>
      </c>
      <c r="L3859" s="94">
        <f t="shared" si="3402"/>
        <v>0.27769481335868168</v>
      </c>
      <c r="M3859" s="98"/>
      <c r="N3859" s="91"/>
      <c r="O3859" s="95">
        <f t="shared" si="3403"/>
        <v>0.37503788001172222</v>
      </c>
      <c r="P3859" s="95">
        <f t="shared" si="3397"/>
        <v>1.2078410660584247E-2</v>
      </c>
      <c r="Q3859" s="95">
        <f t="shared" si="3398"/>
        <v>7.7114409366313058E-2</v>
      </c>
      <c r="R3859" s="90"/>
      <c r="S3859" s="90"/>
      <c r="T3859" s="93">
        <f t="shared" si="3404"/>
        <v>3000</v>
      </c>
      <c r="U3859" s="93">
        <f t="shared" si="3399"/>
        <v>2000</v>
      </c>
      <c r="V3859" s="93">
        <f t="shared" si="3400"/>
        <v>2</v>
      </c>
      <c r="W3859" s="90"/>
      <c r="X3859" s="95">
        <f t="shared" si="3405"/>
        <v>0.37503788001172222</v>
      </c>
      <c r="Y3859" s="96">
        <f t="shared" si="3406"/>
        <v>1125.1136400351668</v>
      </c>
      <c r="Z3859" s="96">
        <f t="shared" si="3407"/>
        <v>750.07576002344445</v>
      </c>
      <c r="AA3859" s="96">
        <f t="shared" si="3408"/>
        <v>0.75007576002344445</v>
      </c>
      <c r="AB3859" s="90"/>
      <c r="AC3859" s="94">
        <f t="shared" si="3409"/>
        <v>1.2078410660584247E-2</v>
      </c>
      <c r="AD3859" s="97">
        <f t="shared" si="3410"/>
        <v>36.23523198175274</v>
      </c>
      <c r="AE3859" s="97">
        <f t="shared" si="3411"/>
        <v>24.156821321168493</v>
      </c>
      <c r="AF3859" s="97">
        <f t="shared" si="3412"/>
        <v>2.4156821321168493E-2</v>
      </c>
      <c r="AG3859" s="90"/>
      <c r="AH3859" s="95">
        <f t="shared" si="3413"/>
        <v>7.7114409366313058E-2</v>
      </c>
      <c r="AI3859" s="95">
        <f t="shared" si="3414"/>
        <v>231.34322809893916</v>
      </c>
      <c r="AJ3859" s="95">
        <f t="shared" si="3415"/>
        <v>154.22881873262611</v>
      </c>
      <c r="AK3859" s="95">
        <f t="shared" si="3416"/>
        <v>0.15422881873262612</v>
      </c>
    </row>
    <row r="3860" spans="9:37" x14ac:dyDescent="0.25">
      <c r="I3860" s="90"/>
      <c r="J3860" s="94">
        <f t="shared" si="3401"/>
        <v>2.5604543675823828E-2</v>
      </c>
      <c r="K3860" s="94">
        <f t="shared" si="3396"/>
        <v>0.96298991497766806</v>
      </c>
      <c r="L3860" s="94">
        <f t="shared" si="3402"/>
        <v>1.1405541346507985E-2</v>
      </c>
      <c r="M3860" s="98"/>
      <c r="N3860" s="91"/>
      <c r="O3860" s="95">
        <f t="shared" si="3403"/>
        <v>6.5559265684716995E-4</v>
      </c>
      <c r="P3860" s="95">
        <f t="shared" si="3397"/>
        <v>0.92734957634869641</v>
      </c>
      <c r="Q3860" s="95">
        <f t="shared" si="3398"/>
        <v>1.3008637340690318E-4</v>
      </c>
      <c r="R3860" s="90"/>
      <c r="S3860" s="90"/>
      <c r="T3860" s="93">
        <f t="shared" si="3404"/>
        <v>7000</v>
      </c>
      <c r="U3860" s="93">
        <f t="shared" si="3399"/>
        <v>3000</v>
      </c>
      <c r="V3860" s="93">
        <f t="shared" si="3400"/>
        <v>1</v>
      </c>
      <c r="W3860" s="90"/>
      <c r="X3860" s="95">
        <f t="shared" si="3405"/>
        <v>6.5559265684716995E-4</v>
      </c>
      <c r="Y3860" s="96">
        <f t="shared" si="3406"/>
        <v>4.5891485979301896</v>
      </c>
      <c r="Z3860" s="96">
        <f t="shared" si="3407"/>
        <v>1.9667779705415098</v>
      </c>
      <c r="AA3860" s="96">
        <f t="shared" si="3408"/>
        <v>6.5559265684716995E-4</v>
      </c>
      <c r="AB3860" s="90"/>
      <c r="AC3860" s="94">
        <f t="shared" si="3409"/>
        <v>0.92734957634869641</v>
      </c>
      <c r="AD3860" s="97">
        <f t="shared" si="3410"/>
        <v>6491.4470344408746</v>
      </c>
      <c r="AE3860" s="97">
        <f t="shared" si="3411"/>
        <v>2782.0487290460892</v>
      </c>
      <c r="AF3860" s="97">
        <f t="shared" si="3412"/>
        <v>0.92734957634869641</v>
      </c>
      <c r="AG3860" s="90"/>
      <c r="AH3860" s="95">
        <f t="shared" si="3413"/>
        <v>1.3008637340690318E-4</v>
      </c>
      <c r="AI3860" s="95">
        <f t="shared" si="3414"/>
        <v>0.91060461384832225</v>
      </c>
      <c r="AJ3860" s="95">
        <f t="shared" si="3415"/>
        <v>0.39025912022070952</v>
      </c>
      <c r="AK3860" s="95">
        <f t="shared" si="3416"/>
        <v>1.3008637340690318E-4</v>
      </c>
    </row>
    <row r="3861" spans="9:37" x14ac:dyDescent="0.25">
      <c r="I3861" s="90"/>
      <c r="J3861" s="94">
        <f t="shared" si="3401"/>
        <v>5.4303076173834834E-2</v>
      </c>
      <c r="K3861" s="94">
        <f t="shared" si="3396"/>
        <v>0.92649694522262938</v>
      </c>
      <c r="L3861" s="94">
        <f t="shared" si="3402"/>
        <v>1.9199978603535613E-2</v>
      </c>
      <c r="M3861" s="98"/>
      <c r="N3861" s="91"/>
      <c r="O3861" s="95">
        <f t="shared" si="3403"/>
        <v>2.9488240819413084E-3</v>
      </c>
      <c r="P3861" s="95">
        <f t="shared" si="3397"/>
        <v>0.85839658950686393</v>
      </c>
      <c r="Q3861" s="95">
        <f t="shared" si="3398"/>
        <v>3.6863917837622534E-4</v>
      </c>
      <c r="R3861" s="90"/>
      <c r="S3861" s="90"/>
      <c r="T3861" s="93">
        <f t="shared" si="3404"/>
        <v>7000</v>
      </c>
      <c r="U3861" s="93">
        <f t="shared" si="3399"/>
        <v>2000</v>
      </c>
      <c r="V3861" s="93">
        <f t="shared" si="3400"/>
        <v>1</v>
      </c>
      <c r="W3861" s="90"/>
      <c r="X3861" s="95">
        <f t="shared" si="3405"/>
        <v>2.9488240819413084E-3</v>
      </c>
      <c r="Y3861" s="96">
        <f t="shared" si="3406"/>
        <v>20.641768573589157</v>
      </c>
      <c r="Z3861" s="96">
        <f t="shared" si="3407"/>
        <v>5.897648163882617</v>
      </c>
      <c r="AA3861" s="96">
        <f t="shared" si="3408"/>
        <v>2.9488240819413084E-3</v>
      </c>
      <c r="AB3861" s="90"/>
      <c r="AC3861" s="94">
        <f t="shared" si="3409"/>
        <v>0.85839658950686393</v>
      </c>
      <c r="AD3861" s="97">
        <f t="shared" si="3410"/>
        <v>6008.7761265480476</v>
      </c>
      <c r="AE3861" s="97">
        <f t="shared" si="3411"/>
        <v>1716.7931790137279</v>
      </c>
      <c r="AF3861" s="97">
        <f t="shared" si="3412"/>
        <v>0.85839658950686393</v>
      </c>
      <c r="AG3861" s="90"/>
      <c r="AH3861" s="95">
        <f t="shared" si="3413"/>
        <v>3.6863917837622534E-4</v>
      </c>
      <c r="AI3861" s="95">
        <f t="shared" si="3414"/>
        <v>2.5804742486335774</v>
      </c>
      <c r="AJ3861" s="95">
        <f t="shared" si="3415"/>
        <v>0.73727835675245068</v>
      </c>
      <c r="AK3861" s="95">
        <f t="shared" si="3416"/>
        <v>3.6863917837622534E-4</v>
      </c>
    </row>
    <row r="3862" spans="9:37" x14ac:dyDescent="0.25">
      <c r="I3862" s="90"/>
      <c r="J3862" s="94">
        <f t="shared" si="3401"/>
        <v>0.1010170982507813</v>
      </c>
      <c r="K3862" s="94">
        <f t="shared" si="3396"/>
        <v>0.85023056253523599</v>
      </c>
      <c r="L3862" s="94">
        <f t="shared" si="3402"/>
        <v>4.8752339213982671E-2</v>
      </c>
      <c r="M3862" s="98"/>
      <c r="N3862" s="91"/>
      <c r="O3862" s="95">
        <f t="shared" si="3403"/>
        <v>1.0204454139008001E-2</v>
      </c>
      <c r="P3862" s="95">
        <f t="shared" si="3397"/>
        <v>0.7228920094689838</v>
      </c>
      <c r="Q3862" s="95">
        <f t="shared" si="3398"/>
        <v>2.3767905788352325E-3</v>
      </c>
      <c r="R3862" s="90"/>
      <c r="S3862" s="90"/>
      <c r="T3862" s="93">
        <f t="shared" si="3404"/>
        <v>10000</v>
      </c>
      <c r="U3862" s="93">
        <f t="shared" si="3399"/>
        <v>2000</v>
      </c>
      <c r="V3862" s="93">
        <f t="shared" si="3400"/>
        <v>1</v>
      </c>
      <c r="W3862" s="90"/>
      <c r="X3862" s="95">
        <f t="shared" si="3405"/>
        <v>1.0204454139008001E-2</v>
      </c>
      <c r="Y3862" s="96">
        <f t="shared" si="3406"/>
        <v>102.04454139008001</v>
      </c>
      <c r="Z3862" s="96">
        <f t="shared" si="3407"/>
        <v>20.408908278016003</v>
      </c>
      <c r="AA3862" s="96">
        <f t="shared" si="3408"/>
        <v>1.0204454139008001E-2</v>
      </c>
      <c r="AB3862" s="90"/>
      <c r="AC3862" s="94">
        <f t="shared" si="3409"/>
        <v>0.7228920094689838</v>
      </c>
      <c r="AD3862" s="97">
        <f t="shared" si="3410"/>
        <v>7228.9200946898382</v>
      </c>
      <c r="AE3862" s="97">
        <f t="shared" si="3411"/>
        <v>1445.7840189379676</v>
      </c>
      <c r="AF3862" s="97">
        <f t="shared" si="3412"/>
        <v>0.7228920094689838</v>
      </c>
      <c r="AG3862" s="90"/>
      <c r="AH3862" s="95">
        <f t="shared" si="3413"/>
        <v>2.3767905788352325E-3</v>
      </c>
      <c r="AI3862" s="95">
        <f t="shared" si="3414"/>
        <v>23.767905788352326</v>
      </c>
      <c r="AJ3862" s="95">
        <f>(AH3862*U3862)</f>
        <v>4.7535811576704647</v>
      </c>
      <c r="AK3862" s="95">
        <f t="shared" si="3416"/>
        <v>2.3767905788352325E-3</v>
      </c>
    </row>
    <row r="3863" spans="9:37" x14ac:dyDescent="0.25">
      <c r="I3863" s="90"/>
      <c r="J3863" s="98"/>
      <c r="K3863" s="90"/>
      <c r="L3863" s="90"/>
      <c r="M3863" s="90"/>
      <c r="N3863" s="112" t="s">
        <v>55</v>
      </c>
      <c r="O3863" s="105">
        <f>SUM(O3853:O3862)</f>
        <v>1.1933777056654442</v>
      </c>
      <c r="P3863" s="105">
        <f t="shared" ref="P3863:Q3863" si="3417">SUM(P3853:P3862)</f>
        <v>4.4250205850236712</v>
      </c>
      <c r="Q3863" s="105">
        <f t="shared" si="3417"/>
        <v>1.2302414882331902</v>
      </c>
      <c r="R3863" s="90"/>
      <c r="S3863" s="90"/>
      <c r="T3863" s="90"/>
      <c r="U3863" s="90"/>
      <c r="V3863" s="90"/>
      <c r="W3863" s="90"/>
      <c r="X3863" s="133" t="s">
        <v>55</v>
      </c>
      <c r="Y3863" s="104">
        <f>SUM(Y3853:Y3862)</f>
        <v>3991.7101697296712</v>
      </c>
      <c r="Z3863" s="104">
        <f t="shared" ref="Z3863" si="3418">SUM(Z3853:Z3862)</f>
        <v>2247.8399076788542</v>
      </c>
      <c r="AA3863" s="104">
        <f>SUM(AA3853:AA3862)</f>
        <v>1.5684155856771662</v>
      </c>
      <c r="AB3863" s="99"/>
      <c r="AC3863" s="133" t="s">
        <v>55</v>
      </c>
      <c r="AD3863" s="104">
        <f>SUM(AD3853:AD3862)</f>
        <v>34133.475095735826</v>
      </c>
      <c r="AE3863" s="104">
        <f t="shared" ref="AE3863:AF3863" si="3419">SUM(AE3853:AE3862)</f>
        <v>11996.682055583891</v>
      </c>
      <c r="AF3863" s="104">
        <f t="shared" si="3419"/>
        <v>4.4370989956842557</v>
      </c>
      <c r="AG3863" s="99"/>
      <c r="AH3863" s="133" t="s">
        <v>55</v>
      </c>
      <c r="AI3863" s="105">
        <f>SUM(AI3853:AI3862)</f>
        <v>1325.6199004161872</v>
      </c>
      <c r="AJ3863" s="105">
        <f t="shared" ref="AJ3863:AK3863" si="3420">SUM(AJ3853:AJ3862)</f>
        <v>2414.1246929288172</v>
      </c>
      <c r="AK3863" s="105">
        <f t="shared" si="3420"/>
        <v>1.3073558975995034</v>
      </c>
    </row>
    <row r="3867" spans="9:37" x14ac:dyDescent="0.25">
      <c r="I3867" s="113" t="s">
        <v>253</v>
      </c>
      <c r="J3867" s="107"/>
      <c r="K3867" s="107"/>
      <c r="L3867" s="107"/>
      <c r="M3867" s="107"/>
      <c r="N3867" s="107"/>
      <c r="O3867" s="107"/>
      <c r="P3867" s="107"/>
      <c r="Q3867" s="107"/>
    </row>
    <row r="3868" spans="9:37" x14ac:dyDescent="0.25">
      <c r="I3868" s="113" t="s">
        <v>359</v>
      </c>
      <c r="J3868" s="107"/>
      <c r="K3868" s="107"/>
      <c r="L3868" s="166" t="s">
        <v>69</v>
      </c>
      <c r="M3868" s="166"/>
      <c r="N3868" s="166"/>
      <c r="O3868" s="107"/>
      <c r="P3868" s="107"/>
      <c r="Q3868" s="107"/>
    </row>
    <row r="3869" spans="9:37" x14ac:dyDescent="0.25">
      <c r="I3869" s="107"/>
      <c r="J3869" s="107"/>
      <c r="K3869" s="107"/>
      <c r="L3869" s="107"/>
      <c r="M3869" s="107"/>
      <c r="N3869" s="107"/>
      <c r="O3869" s="107"/>
      <c r="P3869" s="107"/>
      <c r="Q3869" s="107"/>
    </row>
    <row r="3870" spans="9:37" x14ac:dyDescent="0.25">
      <c r="I3870" s="108"/>
      <c r="J3870" s="167" t="s">
        <v>68</v>
      </c>
      <c r="K3870" s="168"/>
      <c r="L3870" s="169"/>
      <c r="M3870" s="107"/>
      <c r="N3870" s="108"/>
      <c r="O3870" s="167" t="s">
        <v>72</v>
      </c>
      <c r="P3870" s="168"/>
      <c r="Q3870" s="169"/>
    </row>
    <row r="3871" spans="9:37" x14ac:dyDescent="0.25">
      <c r="I3871" s="108"/>
      <c r="J3871" s="108" t="s">
        <v>38</v>
      </c>
      <c r="K3871" s="108" t="s">
        <v>39</v>
      </c>
      <c r="L3871" s="108" t="s">
        <v>41</v>
      </c>
      <c r="M3871" s="107"/>
      <c r="N3871" s="170" t="s">
        <v>64</v>
      </c>
      <c r="O3871" s="170" t="s">
        <v>38</v>
      </c>
      <c r="P3871" s="170" t="s">
        <v>39</v>
      </c>
      <c r="Q3871" s="170" t="s">
        <v>41</v>
      </c>
    </row>
    <row r="3872" spans="9:37" x14ac:dyDescent="0.25">
      <c r="I3872" s="108" t="s">
        <v>64</v>
      </c>
      <c r="J3872" s="109">
        <f>(O3863)</f>
        <v>1.1933777056654442</v>
      </c>
      <c r="K3872" s="109">
        <f t="shared" ref="K3872" si="3421">(P3863)</f>
        <v>4.4250205850236712</v>
      </c>
      <c r="L3872" s="109">
        <f t="shared" ref="L3872" si="3422">(Q3863)</f>
        <v>1.2302414882331902</v>
      </c>
      <c r="M3872" s="107"/>
      <c r="N3872" s="171"/>
      <c r="O3872" s="171"/>
      <c r="P3872" s="171"/>
      <c r="Q3872" s="171"/>
    </row>
    <row r="3873" spans="9:32" x14ac:dyDescent="0.25">
      <c r="I3873" s="108" t="s">
        <v>65</v>
      </c>
      <c r="J3873" s="110">
        <f>(Y3863)</f>
        <v>3991.7101697296712</v>
      </c>
      <c r="K3873" s="110">
        <f>(AD3863)</f>
        <v>34133.475095735826</v>
      </c>
      <c r="L3873" s="110">
        <f>(AA3863)</f>
        <v>1.5684155856771662</v>
      </c>
      <c r="M3873" s="107"/>
      <c r="N3873" s="109">
        <f>(J3872)</f>
        <v>1.1933777056654442</v>
      </c>
      <c r="O3873" s="67">
        <f>(J3873/N3873)</f>
        <v>3344.8841475581594</v>
      </c>
      <c r="P3873" s="67">
        <f t="shared" ref="P3873" si="3423">(K3873/O3873)</f>
        <v>10.20468081701844</v>
      </c>
      <c r="Q3873" s="67">
        <f t="shared" ref="Q3873" si="3424">(L3873/P3873)</f>
        <v>0.15369570237429719</v>
      </c>
    </row>
    <row r="3874" spans="9:32" x14ac:dyDescent="0.25">
      <c r="I3874" s="108" t="s">
        <v>66</v>
      </c>
      <c r="J3874" s="110">
        <f>(Z3863)</f>
        <v>2247.8399076788542</v>
      </c>
      <c r="K3874" s="110">
        <f>(AE3863)</f>
        <v>11996.682055583891</v>
      </c>
      <c r="L3874" s="109">
        <f>(AJ3863)</f>
        <v>2414.1246929288172</v>
      </c>
      <c r="M3874" s="107"/>
      <c r="N3874" s="109">
        <f>(K3872)</f>
        <v>4.4250205850236712</v>
      </c>
      <c r="O3874" s="67">
        <f>(K3873/N3874)</f>
        <v>7713.7437984490716</v>
      </c>
      <c r="P3874" s="68">
        <f>(K3874/N3874)</f>
        <v>2711.1019768328865</v>
      </c>
      <c r="Q3874" s="68">
        <f>(K3875/N3874)</f>
        <v>1.0027295716321554</v>
      </c>
    </row>
    <row r="3875" spans="9:32" x14ac:dyDescent="0.25">
      <c r="I3875" s="108" t="s">
        <v>67</v>
      </c>
      <c r="J3875" s="110">
        <f>(AA3863)</f>
        <v>1.5684155856771662</v>
      </c>
      <c r="K3875" s="110">
        <f>(AF3863)</f>
        <v>4.4370989956842557</v>
      </c>
      <c r="L3875" s="109">
        <f>(AK3863)</f>
        <v>1.3073558975995034</v>
      </c>
      <c r="M3875" s="107"/>
      <c r="N3875" s="109">
        <f>(L3872)</f>
        <v>1.2302414882331902</v>
      </c>
      <c r="O3875" s="67">
        <f>(L3873/N3875)</f>
        <v>1.2748843220444828</v>
      </c>
      <c r="P3875" s="68">
        <f>(L3874/N3875)</f>
        <v>1962.3177368175573</v>
      </c>
      <c r="Q3875" s="68">
        <f>(L3875/N3875)</f>
        <v>1.0626823352194543</v>
      </c>
    </row>
    <row r="3876" spans="9:32" x14ac:dyDescent="0.25">
      <c r="I3876" s="111"/>
      <c r="J3876" s="111"/>
      <c r="K3876" s="111"/>
      <c r="L3876" s="111"/>
      <c r="M3876" s="107"/>
      <c r="N3876" s="107"/>
      <c r="O3876" s="107"/>
      <c r="P3876" s="107"/>
      <c r="Q3876" s="107"/>
    </row>
    <row r="3880" spans="9:32" x14ac:dyDescent="0.25">
      <c r="I3880" s="114" t="s">
        <v>254</v>
      </c>
    </row>
    <row r="3881" spans="9:32" x14ac:dyDescent="0.25">
      <c r="I3881" s="114" t="s">
        <v>359</v>
      </c>
      <c r="J3881" s="152" t="s">
        <v>47</v>
      </c>
      <c r="K3881" s="153"/>
      <c r="L3881" s="154"/>
      <c r="M3881" s="43"/>
      <c r="N3881" s="43"/>
      <c r="O3881" s="152" t="s">
        <v>72</v>
      </c>
      <c r="P3881" s="153"/>
      <c r="Q3881" s="154"/>
      <c r="R3881" s="43"/>
      <c r="S3881" s="43"/>
      <c r="T3881" s="152" t="s">
        <v>73</v>
      </c>
      <c r="U3881" s="153"/>
      <c r="V3881" s="154"/>
      <c r="W3881" s="43"/>
      <c r="X3881" s="43"/>
      <c r="Y3881" s="152" t="s">
        <v>74</v>
      </c>
      <c r="Z3881" s="153"/>
      <c r="AA3881" s="154"/>
      <c r="AB3881" s="55"/>
      <c r="AC3881" s="43"/>
      <c r="AD3881" s="152" t="s">
        <v>80</v>
      </c>
      <c r="AE3881" s="154"/>
      <c r="AF3881" s="59"/>
    </row>
    <row r="3882" spans="9:32" ht="15.75" thickBot="1" x14ac:dyDescent="0.3">
      <c r="I3882" s="43"/>
      <c r="J3882" s="44" t="s">
        <v>48</v>
      </c>
      <c r="K3882" s="44" t="s">
        <v>49</v>
      </c>
      <c r="L3882" s="44" t="s">
        <v>50</v>
      </c>
      <c r="M3882" s="43"/>
      <c r="N3882" s="43"/>
      <c r="O3882" s="43"/>
      <c r="P3882" s="43"/>
      <c r="Q3882" s="43"/>
      <c r="R3882" s="43"/>
      <c r="S3882" s="43"/>
      <c r="T3882" s="44" t="s">
        <v>38</v>
      </c>
      <c r="U3882" s="44" t="s">
        <v>39</v>
      </c>
      <c r="V3882" s="44" t="s">
        <v>41</v>
      </c>
      <c r="W3882" s="43"/>
      <c r="X3882" s="43"/>
      <c r="Y3882" s="134" t="s">
        <v>75</v>
      </c>
      <c r="Z3882" s="134" t="s">
        <v>76</v>
      </c>
      <c r="AA3882" s="134" t="s">
        <v>77</v>
      </c>
      <c r="AB3882" s="61" t="s">
        <v>55</v>
      </c>
      <c r="AC3882" s="43"/>
      <c r="AD3882" s="134" t="s">
        <v>358</v>
      </c>
      <c r="AE3882" s="148">
        <f>(AE3811)</f>
        <v>94283982.600557342</v>
      </c>
      <c r="AF3882" s="42"/>
    </row>
    <row r="3883" spans="9:32" ht="16.5" thickTop="1" thickBot="1" x14ac:dyDescent="0.3">
      <c r="I3883" s="43"/>
      <c r="J3883" s="100">
        <f>(J3761)</f>
        <v>8000</v>
      </c>
      <c r="K3883" s="100">
        <f t="shared" ref="K3883:L3883" si="3425">(K3761)</f>
        <v>5000</v>
      </c>
      <c r="L3883" s="100">
        <f t="shared" si="3425"/>
        <v>1</v>
      </c>
      <c r="M3883" s="43"/>
      <c r="N3883" s="134" t="s">
        <v>75</v>
      </c>
      <c r="O3883" s="101">
        <f>(O3873)</f>
        <v>3344.8841475581594</v>
      </c>
      <c r="P3883" s="101">
        <f t="shared" ref="P3883:Q3883" si="3426">(P3873)</f>
        <v>10.20468081701844</v>
      </c>
      <c r="Q3883" s="101">
        <f t="shared" si="3426"/>
        <v>0.15369570237429719</v>
      </c>
      <c r="R3883" s="43"/>
      <c r="S3883" s="43"/>
      <c r="T3883" s="62">
        <f>(O3853)</f>
        <v>9.267132529098266E-3</v>
      </c>
      <c r="U3883" s="62">
        <f t="shared" ref="U3883:U3892" si="3427">(P3853)</f>
        <v>0.70980257458998908</v>
      </c>
      <c r="V3883" s="62">
        <f t="shared" ref="V3883:V3892" si="3428">(Q3853)</f>
        <v>3.7498764001852986E-3</v>
      </c>
      <c r="W3883" s="43"/>
      <c r="X3883" s="43"/>
      <c r="Y3883" s="74">
        <f>((J3883 - O3883)^2 + (K3883 - P3883)^2 + (L3883 - Q3883)^2) * T3883</f>
        <v>431553.32558425225</v>
      </c>
      <c r="Z3883" s="74">
        <f>((J3883 -O3884)^2 + (K3883 - P3884)^2 + (L3883 - Q3884)^2) * U3883</f>
        <v>3776857.2091387631</v>
      </c>
      <c r="AA3883" s="75">
        <f>((J3883 -O3885)^2 + (K3883 - P3885)^2 + (L3883 - Q3885)^2) * V3883</f>
        <v>274517.64040950104</v>
      </c>
      <c r="AB3883" s="76">
        <f>SUM(Y3883:AA3883)</f>
        <v>4482928.1751325168</v>
      </c>
      <c r="AC3883" s="43"/>
      <c r="AD3883" s="134" t="s">
        <v>362</v>
      </c>
      <c r="AE3883" s="147">
        <f>(AB3893)</f>
        <v>94283982.600601763</v>
      </c>
      <c r="AF3883" s="42"/>
    </row>
    <row r="3884" spans="9:32" ht="16.5" thickTop="1" thickBot="1" x14ac:dyDescent="0.3">
      <c r="I3884" s="43"/>
      <c r="J3884" s="100">
        <f t="shared" ref="J3884:L3884" si="3429">(J3762)</f>
        <v>4000</v>
      </c>
      <c r="K3884" s="100">
        <f t="shared" si="3429"/>
        <v>3000</v>
      </c>
      <c r="L3884" s="100">
        <f t="shared" si="3429"/>
        <v>1</v>
      </c>
      <c r="M3884" s="43"/>
      <c r="N3884" s="134" t="s">
        <v>76</v>
      </c>
      <c r="O3884" s="101">
        <f t="shared" ref="O3884:P3884" si="3430">(O3874)</f>
        <v>7713.7437984490716</v>
      </c>
      <c r="P3884" s="101">
        <f t="shared" si="3430"/>
        <v>2711.1019768328865</v>
      </c>
      <c r="Q3884" s="101">
        <f>(Q3874)</f>
        <v>1.0027295716321554</v>
      </c>
      <c r="R3884" s="43"/>
      <c r="S3884" s="43"/>
      <c r="T3884" s="62">
        <f t="shared" ref="T3884:T3892" si="3431">(O3854)</f>
        <v>0.20216371632085525</v>
      </c>
      <c r="U3884" s="62">
        <f t="shared" si="3427"/>
        <v>9.2153902328600934E-2</v>
      </c>
      <c r="V3884" s="62">
        <f t="shared" si="3428"/>
        <v>6.0912802581703285E-2</v>
      </c>
      <c r="W3884" s="43"/>
      <c r="X3884" s="43"/>
      <c r="Y3884" s="74">
        <f>((J3884-O3883)^2 + (K3884-P3883)^2 + (L3884-Q3883)^2) * T3884</f>
        <v>1893880.5197462097</v>
      </c>
      <c r="Z3884" s="74">
        <f>((J3884 -O3884)^2 + (K3884 - P3884)^2 + (L3884 - Q3884)^2) * U3884</f>
        <v>1278668.1157402741</v>
      </c>
      <c r="AA3884" s="75">
        <f>((J3884 -O3885)^2 + (K3884 - P3885)^2 + (L3884 - Q3885)^2) * V3884</f>
        <v>1039573.6467458763</v>
      </c>
      <c r="AB3884" s="76">
        <f t="shared" ref="AB3884:AB3892" si="3432">SUM(Y3884:AA3884)</f>
        <v>4212122.28223236</v>
      </c>
      <c r="AC3884" s="43"/>
      <c r="AD3884" s="134" t="s">
        <v>361</v>
      </c>
      <c r="AE3884" s="124">
        <f>(AE3882-AE3883)</f>
        <v>-4.4420361518859863E-5</v>
      </c>
      <c r="AF3884" s="42"/>
    </row>
    <row r="3885" spans="9:32" ht="16.5" thickTop="1" thickBot="1" x14ac:dyDescent="0.3">
      <c r="I3885" s="43"/>
      <c r="J3885" s="100">
        <f t="shared" ref="J3885:L3885" si="3433">(J3763)</f>
        <v>5000</v>
      </c>
      <c r="K3885" s="100">
        <f t="shared" si="3433"/>
        <v>2000</v>
      </c>
      <c r="L3885" s="100">
        <f t="shared" si="3433"/>
        <v>1</v>
      </c>
      <c r="M3885" s="43"/>
      <c r="N3885" s="134" t="s">
        <v>77</v>
      </c>
      <c r="O3885" s="101">
        <f t="shared" ref="O3885:Q3885" si="3434">(O3875)</f>
        <v>1.2748843220444828</v>
      </c>
      <c r="P3885" s="101">
        <f t="shared" si="3434"/>
        <v>1962.3177368175573</v>
      </c>
      <c r="Q3885" s="101">
        <f t="shared" si="3434"/>
        <v>1.0626823352194543</v>
      </c>
      <c r="R3885" s="43"/>
      <c r="S3885" s="43"/>
      <c r="T3885" s="62">
        <f t="shared" si="3431"/>
        <v>0.22266086030838739</v>
      </c>
      <c r="U3885" s="62">
        <f t="shared" si="3427"/>
        <v>0.16131208087518645</v>
      </c>
      <c r="V3885" s="62">
        <f t="shared" si="3428"/>
        <v>1.6000658725925165E-2</v>
      </c>
      <c r="W3885" s="43"/>
      <c r="X3885" s="43"/>
      <c r="Y3885" s="74">
        <f>((J3885 - O3883)^2 + (K3885 - P3883)^2 + (L3885 -Q3883)^2) * T3885</f>
        <v>1491537.1055801159</v>
      </c>
      <c r="Z3885" s="74">
        <f>((J3885 -O3884)^2 + (K3885 - P3884)^2 + (L3885 - Q3884)^2) * U3885</f>
        <v>1269537.5982166254</v>
      </c>
      <c r="AA3885" s="75">
        <f>((J3885 -O3885)^2 + (K3885 - P3885)^2 + (L3885 - Q3885)^2) * V3885</f>
        <v>399835.22451052413</v>
      </c>
      <c r="AB3885" s="76">
        <f t="shared" si="3432"/>
        <v>3160909.9283072655</v>
      </c>
      <c r="AC3885" s="43"/>
      <c r="AD3885" s="43"/>
      <c r="AE3885" s="43"/>
      <c r="AF3885" s="43"/>
    </row>
    <row r="3886" spans="9:32" ht="16.5" thickTop="1" thickBot="1" x14ac:dyDescent="0.3">
      <c r="I3886" s="43"/>
      <c r="J3886" s="100">
        <f t="shared" ref="J3886:L3886" si="3435">(J3764)</f>
        <v>2000</v>
      </c>
      <c r="K3886" s="100">
        <f t="shared" si="3435"/>
        <v>1000</v>
      </c>
      <c r="L3886" s="100">
        <f t="shared" si="3435"/>
        <v>1</v>
      </c>
      <c r="M3886" s="43"/>
      <c r="N3886" s="43"/>
      <c r="O3886" s="55"/>
      <c r="P3886" s="55"/>
      <c r="Q3886" s="55"/>
      <c r="R3886" s="43"/>
      <c r="S3886" s="43"/>
      <c r="T3886" s="62">
        <f t="shared" si="3431"/>
        <v>0.36953621021703098</v>
      </c>
      <c r="U3886" s="62">
        <f t="shared" si="3427"/>
        <v>2.2703169107157004E-3</v>
      </c>
      <c r="V3886" s="62">
        <f t="shared" si="3428"/>
        <v>0.11865080169322968</v>
      </c>
      <c r="W3886" s="43"/>
      <c r="X3886" s="43"/>
      <c r="Y3886" s="74">
        <f>((J3886-O3883)^2 + (K3886-P3883)^2 + (L3886-Q3883)^2) * T3886</f>
        <v>1030418.0428302523</v>
      </c>
      <c r="Z3886" s="74">
        <f>((J3886 -O3884)^2 + (K3886 - P3884)^2 + (L3886 - Q3884)^2) * U3886</f>
        <v>80765.929660372203</v>
      </c>
      <c r="AA3886" s="75">
        <f>((J3886 -O3885)^2 + (K3886 - P3885)^2 + (L3886 - Q3885)^2) * V3886</f>
        <v>583875.55467601563</v>
      </c>
      <c r="AB3886" s="76">
        <f t="shared" si="3432"/>
        <v>1695059.5271666402</v>
      </c>
      <c r="AC3886" s="43"/>
      <c r="AD3886" s="43"/>
      <c r="AE3886" s="43"/>
      <c r="AF3886" s="43"/>
    </row>
    <row r="3887" spans="9:32" ht="16.5" thickTop="1" thickBot="1" x14ac:dyDescent="0.3">
      <c r="I3887" s="43"/>
      <c r="J3887" s="100">
        <f t="shared" ref="J3887:L3887" si="3436">(J3765)</f>
        <v>500</v>
      </c>
      <c r="K3887" s="100">
        <f t="shared" si="3436"/>
        <v>2000</v>
      </c>
      <c r="L3887" s="100">
        <f t="shared" si="3436"/>
        <v>1</v>
      </c>
      <c r="M3887" s="43"/>
      <c r="N3887" s="43"/>
      <c r="O3887" s="55"/>
      <c r="P3887" s="55"/>
      <c r="Q3887" s="55"/>
      <c r="R3887" s="43"/>
      <c r="S3887" s="43"/>
      <c r="T3887" s="62">
        <f t="shared" si="3431"/>
        <v>4.0958127516376E-4</v>
      </c>
      <c r="U3887" s="62">
        <f t="shared" si="3427"/>
        <v>2.1550777169616648E-5</v>
      </c>
      <c r="V3887" s="62">
        <f t="shared" si="3428"/>
        <v>0.95085824234129224</v>
      </c>
      <c r="W3887" s="43"/>
      <c r="X3887" s="43"/>
      <c r="Y3887" s="74">
        <f>((J3887 - O3883)^2 + (K3887 -P3883)^2 + (L3887 - Q3883)^2) * T3887</f>
        <v>4936.5405513050227</v>
      </c>
      <c r="Z3887" s="74">
        <f>((J3887 -O3884)^2 + (K3887 - P3884)^2 + (L3887 - Q3884)^2) * U3887</f>
        <v>1132.3589843379323</v>
      </c>
      <c r="AA3887" s="75">
        <f>((J3887 -O3885)^2 + (K3887 - P3885)^2 + (L3887 - Q3885)^AA4419) * V3887</f>
        <v>237854.99661075263</v>
      </c>
      <c r="AB3887" s="76">
        <f t="shared" si="3432"/>
        <v>243923.89614639559</v>
      </c>
      <c r="AC3887" s="43"/>
      <c r="AD3887" s="152" t="s">
        <v>84</v>
      </c>
      <c r="AE3887" s="153"/>
      <c r="AF3887" s="154"/>
    </row>
    <row r="3888" spans="9:32" ht="16.5" thickTop="1" thickBot="1" x14ac:dyDescent="0.3">
      <c r="I3888" s="43"/>
      <c r="J3888" s="100">
        <f t="shared" ref="J3888:L3888" si="3437">(J3766)</f>
        <v>8000</v>
      </c>
      <c r="K3888" s="100">
        <f t="shared" si="3437"/>
        <v>2000</v>
      </c>
      <c r="L3888" s="100">
        <f t="shared" si="3437"/>
        <v>1</v>
      </c>
      <c r="M3888" s="43"/>
      <c r="N3888" s="43"/>
      <c r="O3888" s="55"/>
      <c r="P3888" s="55"/>
      <c r="Q3888" s="55"/>
      <c r="R3888" s="43"/>
      <c r="S3888" s="43"/>
      <c r="T3888" s="62">
        <f t="shared" si="3431"/>
        <v>4.9345412538963666E-4</v>
      </c>
      <c r="U3888" s="62">
        <f t="shared" si="3427"/>
        <v>0.93874357355688121</v>
      </c>
      <c r="V3888" s="62">
        <f t="shared" si="3428"/>
        <v>7.9180993923348394E-5</v>
      </c>
      <c r="W3888" s="43"/>
      <c r="X3888" s="43"/>
      <c r="Y3888" s="74">
        <f>((J3888-O3883)^2 + (K3888-P3883)^2 + (L3888-Q3883)^2) * T3888</f>
        <v>12646.928092563929</v>
      </c>
      <c r="Z3888" s="74">
        <f>((J3888 -O3884)^2 + (K3888 - P3884)^2 + (L3888 - Q3884)^2) * U3888</f>
        <v>551613.8292996363</v>
      </c>
      <c r="AA3888" s="75">
        <f>((J3888 -O3885)^2 + (K3888 - P3885)^2 + (L3888 - Q3885)^2) * V3888</f>
        <v>5066.0810276631282</v>
      </c>
      <c r="AB3888" s="76">
        <f t="shared" si="3432"/>
        <v>569326.83841986326</v>
      </c>
      <c r="AC3888" s="43"/>
      <c r="AD3888" s="152" t="s">
        <v>85</v>
      </c>
      <c r="AE3888" s="153"/>
      <c r="AF3888" s="154"/>
    </row>
    <row r="3889" spans="9:32" ht="16.5" thickTop="1" thickBot="1" x14ac:dyDescent="0.3">
      <c r="I3889" s="43"/>
      <c r="J3889" s="100">
        <f t="shared" ref="J3889:L3889" si="3438">(J3767)</f>
        <v>3000</v>
      </c>
      <c r="K3889" s="100">
        <f t="shared" si="3438"/>
        <v>2000</v>
      </c>
      <c r="L3889" s="100">
        <f t="shared" si="3438"/>
        <v>2</v>
      </c>
      <c r="M3889" s="43"/>
      <c r="N3889" s="43"/>
      <c r="O3889" s="55"/>
      <c r="P3889" s="55"/>
      <c r="Q3889" s="55"/>
      <c r="R3889" s="43"/>
      <c r="S3889" s="43"/>
      <c r="T3889" s="62">
        <f t="shared" si="3431"/>
        <v>0.37503788001172222</v>
      </c>
      <c r="U3889" s="62">
        <f t="shared" si="3427"/>
        <v>1.2078410660584247E-2</v>
      </c>
      <c r="V3889" s="62">
        <f t="shared" si="3428"/>
        <v>7.7114409366313058E-2</v>
      </c>
      <c r="W3889" s="43"/>
      <c r="X3889" s="43"/>
      <c r="Y3889" s="74">
        <f>((J3889 - O3883)^2 + (K3889 - P3883)^2 + (L3889 - Q3883)^2) * T3889</f>
        <v>1529492.1946674166</v>
      </c>
      <c r="Z3889" s="74">
        <f>((J3889 -O3884)^2 + (K3889 - P3884)^2 + (L3889 - Q3884)^2) * U3889</f>
        <v>274482.45735622913</v>
      </c>
      <c r="AA3889" s="75">
        <f>((J3889 -O3885)^2 + (K3889 - P3885)^2 + (L3889 - Q3885)^2) * V3889</f>
        <v>693549.50450785598</v>
      </c>
      <c r="AB3889" s="76">
        <f t="shared" si="3432"/>
        <v>2497524.1565315016</v>
      </c>
      <c r="AC3889" s="43"/>
      <c r="AD3889" s="43"/>
      <c r="AE3889" s="43"/>
      <c r="AF3889" s="43"/>
    </row>
    <row r="3890" spans="9:32" ht="16.5" thickTop="1" thickBot="1" x14ac:dyDescent="0.3">
      <c r="I3890" s="43"/>
      <c r="J3890" s="100">
        <f t="shared" ref="J3890:L3890" si="3439">(J3768)</f>
        <v>7000</v>
      </c>
      <c r="K3890" s="100">
        <f t="shared" si="3439"/>
        <v>3000</v>
      </c>
      <c r="L3890" s="100">
        <f t="shared" si="3439"/>
        <v>1</v>
      </c>
      <c r="M3890" s="43"/>
      <c r="N3890" s="43"/>
      <c r="O3890" s="55"/>
      <c r="P3890" s="55"/>
      <c r="Q3890" s="55"/>
      <c r="R3890" s="43"/>
      <c r="S3890" s="43"/>
      <c r="T3890" s="62">
        <f t="shared" si="3431"/>
        <v>6.5559265684716995E-4</v>
      </c>
      <c r="U3890" s="62">
        <f t="shared" si="3427"/>
        <v>0.92734957634869641</v>
      </c>
      <c r="V3890" s="62">
        <f t="shared" si="3428"/>
        <v>1.3008637340690318E-4</v>
      </c>
      <c r="W3890" s="43"/>
      <c r="X3890" s="43"/>
      <c r="Y3890" s="74">
        <f>((J3890-O3883)^2 + (K3890-P3883)^2 + (L3890-Q3883)^2) * T3890</f>
        <v>14618.895879432877</v>
      </c>
      <c r="Z3890" s="74">
        <f>((J3890 -O3884)^2 + (K3890 - P3884)^2 + (L3890 - Q3884)^2) * U3890</f>
        <v>549818.40247301362</v>
      </c>
      <c r="AA3890" s="75">
        <f>((J3890 -O3885)^2 + (K3890 - P3885)^2 + (L3890 - Q3885)^2) * V3890</f>
        <v>6511.9856656471393</v>
      </c>
      <c r="AB3890" s="76">
        <f t="shared" si="3432"/>
        <v>570949.28401809372</v>
      </c>
      <c r="AC3890" s="43"/>
      <c r="AD3890" s="43"/>
      <c r="AE3890" s="43"/>
      <c r="AF3890" s="43"/>
    </row>
    <row r="3891" spans="9:32" ht="16.5" thickTop="1" thickBot="1" x14ac:dyDescent="0.3">
      <c r="I3891" s="43"/>
      <c r="J3891" s="100">
        <f t="shared" ref="J3891:L3891" si="3440">(J3769)</f>
        <v>7000</v>
      </c>
      <c r="K3891" s="100">
        <f t="shared" si="3440"/>
        <v>2000</v>
      </c>
      <c r="L3891" s="100">
        <f t="shared" si="3440"/>
        <v>1</v>
      </c>
      <c r="M3891" s="43"/>
      <c r="N3891" s="43"/>
      <c r="O3891" s="55"/>
      <c r="P3891" s="55"/>
      <c r="Q3891" s="55"/>
      <c r="R3891" s="43"/>
      <c r="S3891" s="43"/>
      <c r="T3891" s="62">
        <f t="shared" si="3431"/>
        <v>2.9488240819413084E-3</v>
      </c>
      <c r="U3891" s="62">
        <f t="shared" si="3427"/>
        <v>0.85839658950686393</v>
      </c>
      <c r="V3891" s="62">
        <f t="shared" si="3428"/>
        <v>3.6863917837622534E-4</v>
      </c>
      <c r="W3891" s="43"/>
      <c r="X3891" s="43"/>
      <c r="Y3891" s="74">
        <f>((J3891 - O3883)^2 + (K3891 - P3883)^2 + (L3891 - Q3883)^2) * T3891</f>
        <v>51071.150257892201</v>
      </c>
      <c r="Z3891" s="74">
        <f>((J3891 -O3884)^2 + (K3891 - P3884)^2 + (L3891 - Q3884)^2) * U3891</f>
        <v>871355.14295854536</v>
      </c>
      <c r="AA3891" s="75">
        <f>((J3891 -O3885)^2 + (K3891 - P3885)^2 + (L3891 - Q3885)^2) * V3891</f>
        <v>18057.264179009711</v>
      </c>
      <c r="AB3891" s="76">
        <f t="shared" si="3432"/>
        <v>940483.55739544728</v>
      </c>
      <c r="AC3891" s="43"/>
      <c r="AD3891" s="155" t="s">
        <v>86</v>
      </c>
      <c r="AE3891" s="155"/>
      <c r="AF3891" s="43"/>
    </row>
    <row r="3892" spans="9:32" ht="16.5" thickTop="1" thickBot="1" x14ac:dyDescent="0.3">
      <c r="I3892" s="43"/>
      <c r="J3892" s="100">
        <f t="shared" ref="J3892:L3892" si="3441">(J3770)</f>
        <v>10000</v>
      </c>
      <c r="K3892" s="100">
        <f t="shared" si="3441"/>
        <v>2000</v>
      </c>
      <c r="L3892" s="100">
        <f t="shared" si="3441"/>
        <v>1</v>
      </c>
      <c r="M3892" s="43"/>
      <c r="N3892" s="43"/>
      <c r="O3892" s="55"/>
      <c r="P3892" s="55"/>
      <c r="Q3892" s="55"/>
      <c r="R3892" s="43"/>
      <c r="S3892" s="43"/>
      <c r="T3892" s="62">
        <f t="shared" si="3431"/>
        <v>1.0204454139008001E-2</v>
      </c>
      <c r="U3892" s="62">
        <f t="shared" si="3427"/>
        <v>0.7228920094689838</v>
      </c>
      <c r="V3892" s="62">
        <f t="shared" si="3428"/>
        <v>2.3767905788352325E-3</v>
      </c>
      <c r="W3892" s="43"/>
      <c r="X3892" s="43"/>
      <c r="Y3892" s="74">
        <f>((J3892-O3883)^2 + (K3892-P3883)^2 + (L3892-Q3883)^2) * T3892</f>
        <v>492363.41355953267</v>
      </c>
      <c r="Z3892" s="74">
        <f t="shared" ref="Z3892" si="3442">((J3892 -O3893)^2 + (K3892 - P3893)^2 + (L3892 - Q3893)^2) * U3892</f>
        <v>75180769.707666323</v>
      </c>
      <c r="AA3892" s="75">
        <f>((J3892 -O3885)^2 + (K3892 - P3885)^2 + (L3892 - Q3885)^2) * V3892</f>
        <v>237621.83402583041</v>
      </c>
      <c r="AB3892" s="76">
        <f t="shared" si="3432"/>
        <v>75910754.955251679</v>
      </c>
      <c r="AC3892" s="43"/>
      <c r="AD3892" s="155"/>
      <c r="AE3892" s="155"/>
      <c r="AF3892" s="43"/>
    </row>
    <row r="3893" spans="9:32" ht="16.5" thickTop="1" thickBot="1" x14ac:dyDescent="0.3">
      <c r="I3893" s="43"/>
      <c r="J3893" s="43"/>
      <c r="K3893" s="43"/>
      <c r="L3893" s="43"/>
      <c r="M3893" s="43"/>
      <c r="N3893" s="43"/>
      <c r="O3893" s="43"/>
      <c r="P3893" s="43"/>
      <c r="Q3893" s="43"/>
      <c r="R3893" s="43"/>
      <c r="S3893" s="43"/>
      <c r="T3893" s="43"/>
      <c r="U3893" s="43"/>
      <c r="V3893" s="43"/>
      <c r="W3893" s="43"/>
      <c r="X3893" s="43"/>
      <c r="Y3893" s="43"/>
      <c r="Z3893" s="43"/>
      <c r="AA3893" s="72" t="s">
        <v>55</v>
      </c>
      <c r="AB3893" s="73">
        <f>SUM(AB3883:AB3892)</f>
        <v>94283982.600601763</v>
      </c>
      <c r="AC3893" s="43"/>
      <c r="AD3893" s="155"/>
      <c r="AE3893" s="155"/>
      <c r="AF3893" s="43"/>
    </row>
    <row r="3894" spans="9:32" ht="15.75" thickTop="1" x14ac:dyDescent="0.25">
      <c r="I3894" s="43"/>
      <c r="J3894" s="43"/>
      <c r="K3894" s="43"/>
      <c r="L3894" s="43"/>
      <c r="M3894" s="156" t="s">
        <v>78</v>
      </c>
      <c r="N3894" s="157"/>
      <c r="O3894" s="157"/>
      <c r="P3894" s="157"/>
      <c r="Q3894" s="157"/>
      <c r="R3894" s="157"/>
      <c r="S3894" s="157"/>
      <c r="T3894" s="158"/>
      <c r="U3894" s="43"/>
      <c r="V3894" s="43"/>
      <c r="W3894" s="43"/>
      <c r="X3894" s="43"/>
      <c r="Y3894" s="43"/>
      <c r="Z3894" s="43"/>
      <c r="AA3894" s="43"/>
      <c r="AB3894" s="43"/>
      <c r="AC3894" s="43"/>
      <c r="AD3894" s="162" t="s">
        <v>87</v>
      </c>
      <c r="AE3894" s="162"/>
      <c r="AF3894" s="43"/>
    </row>
    <row r="3895" spans="9:32" ht="15.75" thickBot="1" x14ac:dyDescent="0.3">
      <c r="I3895" s="43"/>
      <c r="J3895" s="43"/>
      <c r="K3895" s="43"/>
      <c r="L3895" s="43"/>
      <c r="M3895" s="159"/>
      <c r="N3895" s="160"/>
      <c r="O3895" s="160"/>
      <c r="P3895" s="160"/>
      <c r="Q3895" s="160"/>
      <c r="R3895" s="160"/>
      <c r="S3895" s="160"/>
      <c r="T3895" s="161"/>
      <c r="U3895" s="43"/>
      <c r="V3895" s="43"/>
      <c r="W3895" s="43"/>
      <c r="X3895" s="43"/>
      <c r="Y3895" s="43"/>
      <c r="Z3895" s="43"/>
      <c r="AA3895" s="43"/>
      <c r="AB3895" s="43"/>
      <c r="AC3895" s="43"/>
      <c r="AD3895" s="155" t="s">
        <v>88</v>
      </c>
      <c r="AE3895" s="155"/>
      <c r="AF3895" s="43"/>
    </row>
    <row r="3896" spans="9:32" ht="15.75" thickTop="1" x14ac:dyDescent="0.25"/>
    <row r="3899" spans="9:32" x14ac:dyDescent="0.25">
      <c r="I3899" s="83" t="s">
        <v>251</v>
      </c>
      <c r="J3899" s="83"/>
      <c r="K3899" s="78"/>
      <c r="L3899" s="78"/>
      <c r="M3899" s="78"/>
      <c r="N3899" s="78"/>
      <c r="O3899" s="78"/>
      <c r="P3899" s="78"/>
      <c r="Q3899" s="78"/>
      <c r="R3899" s="78"/>
      <c r="S3899" s="78"/>
      <c r="T3899" s="78"/>
      <c r="U3899" s="78"/>
      <c r="V3899" s="78"/>
      <c r="W3899" s="78"/>
      <c r="X3899" s="78"/>
      <c r="Y3899" s="78"/>
      <c r="Z3899" s="78"/>
      <c r="AA3899" s="78"/>
    </row>
    <row r="3900" spans="9:32" x14ac:dyDescent="0.25">
      <c r="I3900" s="83" t="s">
        <v>79</v>
      </c>
      <c r="J3900" s="83"/>
      <c r="K3900" s="78"/>
      <c r="L3900" s="78"/>
      <c r="M3900" s="78"/>
      <c r="N3900" s="78"/>
      <c r="O3900" s="78"/>
      <c r="P3900" s="78"/>
      <c r="Q3900" s="78"/>
      <c r="R3900" s="78"/>
      <c r="S3900" s="78"/>
      <c r="T3900" s="78"/>
      <c r="U3900" s="78"/>
      <c r="V3900" s="78"/>
      <c r="W3900" s="78"/>
      <c r="X3900" s="78"/>
      <c r="Y3900" s="78"/>
      <c r="Z3900" s="78"/>
      <c r="AA3900" s="78"/>
    </row>
    <row r="3901" spans="9:32" x14ac:dyDescent="0.25">
      <c r="I3901" s="115" t="s">
        <v>360</v>
      </c>
      <c r="J3901" s="78"/>
      <c r="K3901" s="78"/>
      <c r="L3901" s="78"/>
      <c r="M3901" s="78"/>
      <c r="N3901" s="78"/>
      <c r="O3901" s="78"/>
      <c r="P3901" s="78"/>
      <c r="Q3901" s="78"/>
      <c r="R3901" s="78"/>
      <c r="S3901" s="78"/>
      <c r="T3901" s="78"/>
      <c r="U3901" s="78"/>
      <c r="V3901" s="78"/>
      <c r="W3901" s="78"/>
      <c r="X3901" s="78"/>
      <c r="Y3901" s="78"/>
      <c r="Z3901" s="78"/>
      <c r="AA3901" s="78"/>
    </row>
    <row r="3902" spans="9:32" x14ac:dyDescent="0.25">
      <c r="I3902" s="78"/>
      <c r="J3902" s="78"/>
      <c r="K3902" s="78"/>
      <c r="L3902" s="78"/>
      <c r="M3902" s="78"/>
      <c r="N3902" s="78"/>
      <c r="O3902" s="78"/>
      <c r="P3902" s="78"/>
      <c r="Q3902" s="78"/>
      <c r="R3902" s="78"/>
      <c r="S3902" s="78"/>
      <c r="T3902" s="78"/>
      <c r="U3902" s="78"/>
      <c r="V3902" s="78"/>
      <c r="W3902" s="78"/>
      <c r="X3902" s="78"/>
      <c r="Y3902" s="78"/>
      <c r="Z3902" s="78"/>
      <c r="AA3902" s="78"/>
    </row>
    <row r="3903" spans="9:32" x14ac:dyDescent="0.25">
      <c r="I3903" s="78"/>
      <c r="J3903" s="172" t="s">
        <v>47</v>
      </c>
      <c r="K3903" s="173"/>
      <c r="L3903" s="174"/>
      <c r="M3903" s="78"/>
      <c r="N3903" s="78"/>
      <c r="O3903" s="172" t="s">
        <v>72</v>
      </c>
      <c r="P3903" s="173"/>
      <c r="Q3903" s="174"/>
      <c r="R3903" s="78"/>
      <c r="S3903" s="78"/>
      <c r="T3903" s="172" t="s">
        <v>90</v>
      </c>
      <c r="U3903" s="173"/>
      <c r="V3903" s="174"/>
      <c r="W3903" s="88"/>
      <c r="X3903" s="78"/>
      <c r="Y3903" s="172" t="s">
        <v>92</v>
      </c>
      <c r="Z3903" s="173"/>
      <c r="AA3903" s="174"/>
    </row>
    <row r="3904" spans="9:32" x14ac:dyDescent="0.25">
      <c r="I3904" s="78"/>
      <c r="J3904" s="89" t="s">
        <v>48</v>
      </c>
      <c r="K3904" s="89" t="s">
        <v>49</v>
      </c>
      <c r="L3904" s="89" t="s">
        <v>50</v>
      </c>
      <c r="M3904" s="78"/>
      <c r="N3904" s="78"/>
      <c r="O3904" s="79"/>
      <c r="P3904" s="79"/>
      <c r="Q3904" s="79"/>
      <c r="R3904" s="78"/>
      <c r="S3904" s="78"/>
      <c r="T3904" s="136" t="s">
        <v>75</v>
      </c>
      <c r="U3904" s="136" t="s">
        <v>76</v>
      </c>
      <c r="V3904" s="136" t="s">
        <v>77</v>
      </c>
      <c r="W3904" s="136" t="s">
        <v>91</v>
      </c>
      <c r="X3904" s="78"/>
      <c r="Y3904" s="136" t="s">
        <v>93</v>
      </c>
      <c r="Z3904" s="136" t="s">
        <v>94</v>
      </c>
      <c r="AA3904" s="136" t="s">
        <v>95</v>
      </c>
    </row>
    <row r="3905" spans="9:27" x14ac:dyDescent="0.25">
      <c r="I3905" s="78"/>
      <c r="J3905" s="79">
        <f>(J3833)</f>
        <v>8000</v>
      </c>
      <c r="K3905" s="79">
        <f t="shared" ref="K3905:L3905" si="3443">(K3833)</f>
        <v>5000</v>
      </c>
      <c r="L3905" s="79">
        <f t="shared" si="3443"/>
        <v>1</v>
      </c>
      <c r="M3905" s="78"/>
      <c r="N3905" s="78"/>
      <c r="O3905" s="116">
        <f>(O3883)</f>
        <v>3344.8841475581594</v>
      </c>
      <c r="P3905" s="116">
        <f t="shared" ref="P3905:Q3905" si="3444">(P3883)</f>
        <v>10.20468081701844</v>
      </c>
      <c r="Q3905" s="116">
        <f t="shared" si="3444"/>
        <v>0.15369570237429719</v>
      </c>
      <c r="R3905" s="78"/>
      <c r="S3905" s="78"/>
      <c r="T3905" s="117">
        <f>((J3905-O3905)^2 + (K3905-P3905)^2 + (L3905-Q3905)^2) ^ (-1/(2-1))</f>
        <v>2.1473899005533307E-8</v>
      </c>
      <c r="U3905" s="117">
        <f>((J3905-O3906)^2 + (K3905-P3906)^2 + (L3905-Q3906)^2) ^ (-1/(2-1))</f>
        <v>1.8793471272159781E-7</v>
      </c>
      <c r="V3905" s="117">
        <f>((J3905-O3907)^2 + (K3905-P3907)^2 + (L3905-Q3907)^2) ^ (-1/(2-1))</f>
        <v>1.3659874078006666E-8</v>
      </c>
      <c r="W3905" s="117">
        <f>SUM(T3905:V3905)</f>
        <v>2.2306848580513778E-7</v>
      </c>
      <c r="X3905" s="78"/>
      <c r="Y3905" s="122">
        <f>(T3905/W3905)</f>
        <v>9.6265946881855399E-2</v>
      </c>
      <c r="Z3905" s="122">
        <f>(U3905/W3905)</f>
        <v>0.84249781874508622</v>
      </c>
      <c r="AA3905" s="123">
        <f>(V3905/W3905)</f>
        <v>6.123623437305839E-2</v>
      </c>
    </row>
    <row r="3906" spans="9:27" x14ac:dyDescent="0.25">
      <c r="I3906" s="78"/>
      <c r="J3906" s="79">
        <f t="shared" ref="J3906:L3906" si="3445">(J3834)</f>
        <v>4000</v>
      </c>
      <c r="K3906" s="79">
        <f t="shared" si="3445"/>
        <v>3000</v>
      </c>
      <c r="L3906" s="79">
        <f t="shared" si="3445"/>
        <v>1</v>
      </c>
      <c r="M3906" s="78"/>
      <c r="N3906" s="78"/>
      <c r="O3906" s="116">
        <f t="shared" ref="O3906:Q3906" si="3446">(O3884)</f>
        <v>7713.7437984490716</v>
      </c>
      <c r="P3906" s="116">
        <f t="shared" si="3446"/>
        <v>2711.1019768328865</v>
      </c>
      <c r="Q3906" s="116">
        <f t="shared" si="3446"/>
        <v>1.0027295716321554</v>
      </c>
      <c r="R3906" s="78"/>
      <c r="S3906" s="78"/>
      <c r="T3906" s="117">
        <f>((J3906-O3905)^2 + (K3906-P3905)^2 + (L3906-Q3905)^2) ^ (-1/(2-1))</f>
        <v>1.0674576047064801E-7</v>
      </c>
      <c r="U3906" s="117">
        <f>((J3906-O3906)^2 + (K3906-P3906)^2 + (L3906-Q3906)^2) ^ (-1/(2-1))</f>
        <v>7.2070227758239846E-8</v>
      </c>
      <c r="V3906" s="117">
        <f>((J3906-O3907)^2 + (K3906-P3907)^2 + (L3906-Q3907)^2) ^ (-1/(2-1))</f>
        <v>5.8594023398318619E-8</v>
      </c>
      <c r="W3906" s="117">
        <f t="shared" ref="W3906:W3914" si="3447">SUM(T3906:V3906)</f>
        <v>2.3741001162720648E-7</v>
      </c>
      <c r="X3906" s="78"/>
      <c r="Y3906" s="122">
        <f t="shared" ref="Y3906:Y3914" si="3448">(T3906/W3906)</f>
        <v>0.44962619621225469</v>
      </c>
      <c r="Z3906" s="122">
        <f t="shared" ref="Z3906:Z3914" si="3449">(U3906/W3906)</f>
        <v>0.3035686122260432</v>
      </c>
      <c r="AA3906" s="123">
        <f t="shared" ref="AA3906:AA3914" si="3450">(V3906/W3906)</f>
        <v>0.24680519156170211</v>
      </c>
    </row>
    <row r="3907" spans="9:27" x14ac:dyDescent="0.25">
      <c r="I3907" s="78"/>
      <c r="J3907" s="79">
        <f t="shared" ref="J3907:L3907" si="3451">(J3835)</f>
        <v>5000</v>
      </c>
      <c r="K3907" s="79">
        <f t="shared" si="3451"/>
        <v>2000</v>
      </c>
      <c r="L3907" s="79">
        <f t="shared" si="3451"/>
        <v>1</v>
      </c>
      <c r="M3907" s="78"/>
      <c r="N3907" s="78"/>
      <c r="O3907" s="116">
        <f t="shared" ref="O3907:Q3907" si="3452">(O3885)</f>
        <v>1.2748843220444828</v>
      </c>
      <c r="P3907" s="116">
        <f t="shared" si="3452"/>
        <v>1962.3177368175573</v>
      </c>
      <c r="Q3907" s="116">
        <f t="shared" si="3452"/>
        <v>1.0626823352194543</v>
      </c>
      <c r="R3907" s="78"/>
      <c r="S3907" s="78"/>
      <c r="T3907" s="117">
        <f>((J3907-O3905)^2 + (K3907-P3905)^2 + (L3907-Q3905)^2) ^ (-1/(2-1))</f>
        <v>1.4928281668311971E-7</v>
      </c>
      <c r="U3907" s="117">
        <f>((J3907-O3906)^2 + (K3907-P3906)^2 + (L3907-Q3906)^2) ^ (-1/(2-1))</f>
        <v>1.2706364986888809E-7</v>
      </c>
      <c r="V3907" s="117">
        <f>((J3907-O3907)^2 + (K3907-P3907)^2 + (L3907-Q3907)^2) ^ (-1/(2-1))</f>
        <v>4.001813183296463E-8</v>
      </c>
      <c r="W3907" s="117">
        <f t="shared" si="3447"/>
        <v>3.1636459838497241E-7</v>
      </c>
      <c r="X3907" s="78"/>
      <c r="Y3907" s="122">
        <f t="shared" si="3448"/>
        <v>0.47186953737934656</v>
      </c>
      <c r="Z3907" s="122">
        <f t="shared" si="3449"/>
        <v>0.40163675239752655</v>
      </c>
      <c r="AA3907" s="123">
        <f t="shared" si="3450"/>
        <v>0.12649371022312694</v>
      </c>
    </row>
    <row r="3908" spans="9:27" x14ac:dyDescent="0.25">
      <c r="I3908" s="78"/>
      <c r="J3908" s="79">
        <f t="shared" ref="J3908:L3908" si="3453">(J3836)</f>
        <v>2000</v>
      </c>
      <c r="K3908" s="79">
        <f t="shared" si="3453"/>
        <v>1000</v>
      </c>
      <c r="L3908" s="79">
        <f t="shared" si="3453"/>
        <v>1</v>
      </c>
      <c r="M3908" s="78"/>
      <c r="N3908" s="78"/>
      <c r="O3908" s="81"/>
      <c r="P3908" s="81"/>
      <c r="Q3908" s="81"/>
      <c r="R3908" s="78"/>
      <c r="S3908" s="78"/>
      <c r="T3908" s="117">
        <f>((J3908-O3905)^2 + (K3908-P3905)^2 + (L3908-Q3905)^2) ^ (-1/(2-1))</f>
        <v>3.5862746463758027E-7</v>
      </c>
      <c r="U3908" s="117">
        <f>((J3908-O3906)^2 + (K3908-P3906)^2 + (L3908-Q3906)^2) ^ (-1/(2-1))</f>
        <v>2.8109834434675383E-8</v>
      </c>
      <c r="V3908" s="117">
        <f>((J3908-O3907)^2 + (K3908-P3907)^2 + (L3908-Q3907)^2) ^ (-1/(2-1))</f>
        <v>2.032124837955707E-7</v>
      </c>
      <c r="W3908" s="117">
        <f t="shared" si="3447"/>
        <v>5.8994978286782635E-7</v>
      </c>
      <c r="X3908" s="78"/>
      <c r="Y3908" s="122">
        <f t="shared" si="3448"/>
        <v>0.60789490063754792</v>
      </c>
      <c r="Z3908" s="122">
        <f t="shared" si="3449"/>
        <v>4.7647842665573405E-2</v>
      </c>
      <c r="AA3908" s="123">
        <f t="shared" si="3450"/>
        <v>0.34445725669687871</v>
      </c>
    </row>
    <row r="3909" spans="9:27" x14ac:dyDescent="0.25">
      <c r="I3909" s="78"/>
      <c r="J3909" s="79">
        <f t="shared" ref="J3909:L3909" si="3454">(J3837)</f>
        <v>500</v>
      </c>
      <c r="K3909" s="79">
        <f t="shared" si="3454"/>
        <v>2000</v>
      </c>
      <c r="L3909" s="79">
        <f t="shared" si="3454"/>
        <v>1</v>
      </c>
      <c r="M3909" s="78"/>
      <c r="N3909" s="78"/>
      <c r="O3909" s="78"/>
      <c r="P3909" s="78"/>
      <c r="Q3909" s="78"/>
      <c r="R3909" s="78"/>
      <c r="S3909" s="78"/>
      <c r="T3909" s="117">
        <f>((J3909-O3905)^2 + (K3909-P3905)^2 + (L3909-Q3905)^2) ^ (-1/(2-1))</f>
        <v>8.2969292140319445E-8</v>
      </c>
      <c r="U3909" s="117">
        <f>((J3909-O3906)^2 + (K3909-P3906)^2 + (L3909-Q3906)^2) ^ (-1/(2-1))</f>
        <v>1.903175359377482E-8</v>
      </c>
      <c r="V3909" s="117">
        <f>((J3909-O3907)^2 + (K3909-P3907)^2 + (L3909-Q3907)^2) ^ (-1/(2-1))</f>
        <v>3.9976542101598745E-6</v>
      </c>
      <c r="W3909" s="117">
        <f t="shared" si="3447"/>
        <v>4.0996552558939686E-6</v>
      </c>
      <c r="X3909" s="78"/>
      <c r="Y3909" s="122">
        <f t="shared" si="3448"/>
        <v>2.0238114417312682E-2</v>
      </c>
      <c r="Z3909" s="122">
        <f t="shared" si="3449"/>
        <v>4.6422814616944577E-3</v>
      </c>
      <c r="AA3909" s="123">
        <f t="shared" si="3450"/>
        <v>0.97511960412099286</v>
      </c>
    </row>
    <row r="3910" spans="9:27" x14ac:dyDescent="0.25">
      <c r="I3910" s="78"/>
      <c r="J3910" s="79">
        <f t="shared" ref="J3910:L3910" si="3455">(J3838)</f>
        <v>8000</v>
      </c>
      <c r="K3910" s="79">
        <f t="shared" si="3455"/>
        <v>2000</v>
      </c>
      <c r="L3910" s="79">
        <f t="shared" si="3455"/>
        <v>1</v>
      </c>
      <c r="M3910" s="78"/>
      <c r="N3910" s="78"/>
      <c r="O3910" s="78"/>
      <c r="P3910" s="78"/>
      <c r="Q3910" s="78"/>
      <c r="R3910" s="78"/>
      <c r="S3910" s="78"/>
      <c r="T3910" s="117">
        <f>((J3910-O3905)^2 + (K3910-P3905)^2 + (L3910-Q3905)^2) ^ (-1/(2-1))</f>
        <v>3.9017706258626957E-8</v>
      </c>
      <c r="U3910" s="117">
        <f>((J3910-O3906)^2 + (K3910-P3906)^2 + (L3910-Q3906)^2) ^ (-1/(2-1))</f>
        <v>1.7018129780190053E-6</v>
      </c>
      <c r="V3910" s="117">
        <f>((J3910-O3907)^2 + (K3910-P3907)^2 + (L3910-Q3907)^2) ^ (-1/(2-1))</f>
        <v>1.5629634325030299E-8</v>
      </c>
      <c r="W3910" s="117">
        <f t="shared" si="3447"/>
        <v>1.7564603186026625E-6</v>
      </c>
      <c r="X3910" s="78"/>
      <c r="Y3910" s="122">
        <f t="shared" si="3448"/>
        <v>2.2213827346619006E-2</v>
      </c>
      <c r="Z3910" s="122">
        <f t="shared" si="3449"/>
        <v>0.96888780235745298</v>
      </c>
      <c r="AA3910" s="123">
        <f t="shared" si="3450"/>
        <v>8.8983702959280781E-3</v>
      </c>
    </row>
    <row r="3911" spans="9:27" x14ac:dyDescent="0.25">
      <c r="I3911" s="78"/>
      <c r="J3911" s="79">
        <f t="shared" ref="J3911:L3911" si="3456">(J3839)</f>
        <v>3000</v>
      </c>
      <c r="K3911" s="79">
        <f t="shared" si="3456"/>
        <v>2000</v>
      </c>
      <c r="L3911" s="79">
        <f t="shared" si="3456"/>
        <v>2</v>
      </c>
      <c r="M3911" s="78"/>
      <c r="N3911" s="78"/>
      <c r="O3911" s="78"/>
      <c r="P3911" s="78"/>
      <c r="Q3911" s="78"/>
      <c r="R3911" s="78"/>
      <c r="S3911" s="78"/>
      <c r="T3911" s="117">
        <f>((J3911-O3905)^2 + (K3911-P3905)^2 + (L3911-Q3905)^2) ^ (-1/(2-1))</f>
        <v>2.4520418039352798E-7</v>
      </c>
      <c r="U3911" s="117">
        <f>((J3911-O3906)^2 + (K3911-P3906)^2 + (L3911-Q3906)^2) ^ (-1/(2-1))</f>
        <v>4.4004308242215385E-8</v>
      </c>
      <c r="V3911" s="117">
        <f>((J3911-O3907)^2 + (K3911-P3907)^2 + (L3911-Q3907)^2) ^ (-1/(2-1))</f>
        <v>1.1118803901537437E-7</v>
      </c>
      <c r="W3911" s="117">
        <f t="shared" si="3447"/>
        <v>4.0039652765111773E-7</v>
      </c>
      <c r="X3911" s="78"/>
      <c r="Y3911" s="122">
        <f t="shared" si="3448"/>
        <v>0.61240336381534421</v>
      </c>
      <c r="Z3911" s="122">
        <f t="shared" si="3449"/>
        <v>0.1099018228263912</v>
      </c>
      <c r="AA3911" s="123">
        <f t="shared" si="3450"/>
        <v>0.27769481335826462</v>
      </c>
    </row>
    <row r="3912" spans="9:27" x14ac:dyDescent="0.25">
      <c r="I3912" s="78"/>
      <c r="J3912" s="79">
        <f t="shared" ref="J3912:L3912" si="3457">(J3840)</f>
        <v>7000</v>
      </c>
      <c r="K3912" s="79">
        <f t="shared" si="3457"/>
        <v>3000</v>
      </c>
      <c r="L3912" s="79">
        <f t="shared" si="3457"/>
        <v>1</v>
      </c>
      <c r="M3912" s="78"/>
      <c r="N3912" s="78"/>
      <c r="O3912" s="78"/>
      <c r="P3912" s="78"/>
      <c r="Q3912" s="78"/>
      <c r="R3912" s="78"/>
      <c r="S3912" s="78"/>
      <c r="T3912" s="117">
        <f>((J3912-O3905)^2 + (K3912-P3905)^2 + (L3912-Q3905)^2) ^ (-1/(2-1))</f>
        <v>4.484556578376854E-8</v>
      </c>
      <c r="U3912" s="117">
        <f>((J3912-O3906)^2 + (K3912-P3906)^2 + (L3912-Q3906)^2) ^ (-1/(2-1))</f>
        <v>1.6866470314154552E-6</v>
      </c>
      <c r="V3912" s="117">
        <f>((J3912-O3907)^2 + (K3912-P3907)^2 + (L3912-Q3907)^2) ^ (-1/(2-1))</f>
        <v>1.9976452665298619E-8</v>
      </c>
      <c r="W3912" s="117">
        <f t="shared" si="3447"/>
        <v>1.7514690498645222E-6</v>
      </c>
      <c r="X3912" s="78"/>
      <c r="Y3912" s="122">
        <f t="shared" si="3448"/>
        <v>2.5604543675628973E-2</v>
      </c>
      <c r="Z3912" s="122">
        <f t="shared" si="3449"/>
        <v>0.96298991497789754</v>
      </c>
      <c r="AA3912" s="123">
        <f t="shared" si="3450"/>
        <v>1.1405541346473588E-2</v>
      </c>
    </row>
    <row r="3913" spans="9:27" x14ac:dyDescent="0.25">
      <c r="I3913" s="78"/>
      <c r="J3913" s="79">
        <f t="shared" ref="J3913:L3913" si="3458">(J3841)</f>
        <v>7000</v>
      </c>
      <c r="K3913" s="79">
        <f t="shared" si="3458"/>
        <v>2000</v>
      </c>
      <c r="L3913" s="79">
        <f t="shared" si="3458"/>
        <v>1</v>
      </c>
      <c r="M3913" s="78"/>
      <c r="N3913" s="78"/>
      <c r="O3913" s="78"/>
      <c r="P3913" s="78"/>
      <c r="Q3913" s="78"/>
      <c r="R3913" s="78"/>
      <c r="S3913" s="78"/>
      <c r="T3913" s="117">
        <f>((J3913-O3905)^2 + (K3913-P3905)^2 + (L3913-Q3905)^2) ^ (-1/(2-1))</f>
        <v>5.773952744456968E-8</v>
      </c>
      <c r="U3913" s="117">
        <f>((J3913-O3906)^2 + (K3913-P3906)^2 + (L3913-Q3906)^2) ^ (-1/(2-1))</f>
        <v>9.8512827570204872E-7</v>
      </c>
      <c r="V3913" s="117">
        <f>((J3913-O3907)^2 + (K3913-P3907)^2 + (L3913-Q3907)^2) ^ (-1/(2-1))</f>
        <v>2.0415007208275893E-8</v>
      </c>
      <c r="W3913" s="117">
        <f t="shared" si="3447"/>
        <v>1.0632828103548943E-6</v>
      </c>
      <c r="X3913" s="78"/>
      <c r="Y3913" s="122">
        <f t="shared" si="3448"/>
        <v>5.4303076173400973E-2</v>
      </c>
      <c r="Z3913" s="122">
        <f t="shared" si="3449"/>
        <v>0.92649694522310599</v>
      </c>
      <c r="AA3913" s="123">
        <f t="shared" si="3450"/>
        <v>1.9199978603493015E-2</v>
      </c>
    </row>
    <row r="3914" spans="9:27" x14ac:dyDescent="0.25">
      <c r="I3914" s="78"/>
      <c r="J3914" s="79">
        <f t="shared" ref="J3914:L3914" si="3459">(J3842)</f>
        <v>10000</v>
      </c>
      <c r="K3914" s="79">
        <f t="shared" si="3459"/>
        <v>2000</v>
      </c>
      <c r="L3914" s="79">
        <f t="shared" si="3459"/>
        <v>1</v>
      </c>
      <c r="M3914" s="78"/>
      <c r="N3914" s="78"/>
      <c r="O3914" s="78"/>
      <c r="P3914" s="78"/>
      <c r="Q3914" s="78"/>
      <c r="R3914" s="78"/>
      <c r="S3914" s="78"/>
      <c r="T3914" s="117">
        <f>((J3914-O3905)^2 + (K3914-P3905)^2 + (L3914-Q3905)^2) ^ (-1/(2-1))</f>
        <v>2.0725451684630827E-8</v>
      </c>
      <c r="U3914" s="117">
        <f>((J3914-O3906)^2 + (K3914-P3906)^2 + (L3914-Q3906)^2) ^ (-1/(2-1))</f>
        <v>1.7443989928240163E-7</v>
      </c>
      <c r="V3914" s="117">
        <f>((J3914-O3907)^2 + (K3914-P3907)^2 + (L3914-Q3907)^2) ^ (-1/(2-1))</f>
        <v>1.000240819022071E-8</v>
      </c>
      <c r="W3914" s="117">
        <f t="shared" si="3447"/>
        <v>2.0516775915725318E-7</v>
      </c>
      <c r="X3914" s="78"/>
      <c r="Y3914" s="122">
        <f t="shared" si="3448"/>
        <v>0.10101709825053734</v>
      </c>
      <c r="Z3914" s="122">
        <f t="shared" si="3449"/>
        <v>0.85023056253541363</v>
      </c>
      <c r="AA3914" s="123">
        <f t="shared" si="3450"/>
        <v>4.8752339214048979E-2</v>
      </c>
    </row>
    <row r="3915" spans="9:27" x14ac:dyDescent="0.25">
      <c r="I3915" s="78"/>
      <c r="J3915" s="78"/>
      <c r="K3915" s="78"/>
      <c r="L3915" s="78"/>
      <c r="M3915" s="78"/>
      <c r="N3915" s="78"/>
      <c r="O3915" s="78"/>
      <c r="P3915" s="78"/>
      <c r="Q3915" s="78"/>
      <c r="R3915" s="78"/>
      <c r="S3915" s="78"/>
      <c r="T3915" s="78"/>
      <c r="U3915" s="78"/>
      <c r="V3915" s="78"/>
      <c r="W3915" s="78"/>
      <c r="X3915" s="78"/>
      <c r="Y3915" s="78"/>
      <c r="Z3915" s="78"/>
      <c r="AA3915" s="78"/>
    </row>
    <row r="3916" spans="9:27" x14ac:dyDescent="0.25">
      <c r="I3916" s="78"/>
      <c r="J3916" s="78"/>
      <c r="K3916" s="78"/>
      <c r="L3916" s="78"/>
      <c r="M3916" s="78"/>
      <c r="N3916" s="175" t="s">
        <v>109</v>
      </c>
      <c r="O3916" s="176"/>
      <c r="P3916" s="176"/>
      <c r="Q3916" s="176"/>
      <c r="R3916" s="176"/>
      <c r="S3916" s="177"/>
      <c r="T3916" s="78"/>
      <c r="U3916" s="78"/>
      <c r="V3916" s="78"/>
      <c r="W3916" s="78"/>
      <c r="X3916" s="78"/>
      <c r="Y3916" s="78"/>
      <c r="Z3916" s="78"/>
      <c r="AA3916" s="78"/>
    </row>
    <row r="3917" spans="9:27" x14ac:dyDescent="0.25">
      <c r="I3917" s="78"/>
      <c r="J3917" s="78"/>
      <c r="K3917" s="78"/>
      <c r="L3917" s="78"/>
      <c r="M3917" s="78"/>
      <c r="N3917" s="178"/>
      <c r="O3917" s="179"/>
      <c r="P3917" s="179"/>
      <c r="Q3917" s="179"/>
      <c r="R3917" s="179"/>
      <c r="S3917" s="180"/>
      <c r="T3917" s="78"/>
      <c r="U3917" s="78"/>
      <c r="V3917" s="78"/>
      <c r="W3917" s="78"/>
      <c r="X3917" s="78"/>
      <c r="Y3917" s="78"/>
      <c r="Z3917" s="78"/>
      <c r="AA3917" s="78"/>
    </row>
    <row r="3921" spans="9:37" x14ac:dyDescent="0.25">
      <c r="I3921" s="118" t="s">
        <v>252</v>
      </c>
      <c r="J3921" s="90"/>
      <c r="K3921" s="90"/>
      <c r="L3921" s="90"/>
      <c r="M3921" s="90"/>
      <c r="N3921" s="90"/>
      <c r="O3921" s="90"/>
      <c r="P3921" s="90"/>
      <c r="Q3921" s="90"/>
      <c r="R3921" s="90"/>
      <c r="S3921" s="90"/>
      <c r="T3921" s="90"/>
      <c r="U3921" s="90"/>
      <c r="V3921" s="90"/>
      <c r="W3921" s="90"/>
      <c r="X3921" s="90"/>
      <c r="Y3921" s="90"/>
      <c r="Z3921" s="90"/>
      <c r="AA3921" s="90"/>
      <c r="AB3921" s="90"/>
      <c r="AC3921" s="90"/>
      <c r="AD3921" s="90"/>
      <c r="AE3921" s="90"/>
      <c r="AF3921" s="90"/>
      <c r="AG3921" s="90"/>
      <c r="AH3921" s="90"/>
      <c r="AI3921" s="90"/>
      <c r="AJ3921" s="90"/>
      <c r="AK3921" s="90"/>
    </row>
    <row r="3922" spans="9:37" x14ac:dyDescent="0.25">
      <c r="I3922" s="118" t="s">
        <v>360</v>
      </c>
      <c r="J3922" s="90"/>
      <c r="K3922" s="90"/>
      <c r="L3922" s="90"/>
      <c r="M3922" s="90"/>
      <c r="N3922" s="90"/>
      <c r="O3922" s="90"/>
      <c r="P3922" s="90"/>
      <c r="Q3922" s="90"/>
      <c r="R3922" s="90"/>
      <c r="S3922" s="90"/>
      <c r="T3922" s="90"/>
      <c r="U3922" s="90"/>
      <c r="V3922" s="90"/>
      <c r="W3922" s="90"/>
      <c r="X3922" s="90"/>
      <c r="Y3922" s="90"/>
      <c r="Z3922" s="90"/>
      <c r="AA3922" s="90"/>
      <c r="AB3922" s="90"/>
      <c r="AC3922" s="90"/>
      <c r="AD3922" s="90"/>
      <c r="AE3922" s="90"/>
      <c r="AF3922" s="90"/>
      <c r="AG3922" s="90"/>
      <c r="AH3922" s="90"/>
      <c r="AI3922" s="90"/>
      <c r="AJ3922" s="90"/>
      <c r="AK3922" s="90"/>
    </row>
    <row r="3923" spans="9:37" x14ac:dyDescent="0.25">
      <c r="I3923" s="90"/>
      <c r="J3923" s="181" t="s">
        <v>92</v>
      </c>
      <c r="K3923" s="182"/>
      <c r="L3923" s="183"/>
      <c r="M3923" s="90"/>
      <c r="N3923" s="91"/>
      <c r="O3923" s="163" t="s">
        <v>97</v>
      </c>
      <c r="P3923" s="164"/>
      <c r="Q3923" s="165"/>
      <c r="R3923" s="90"/>
      <c r="S3923" s="90"/>
      <c r="T3923" s="163" t="s">
        <v>47</v>
      </c>
      <c r="U3923" s="164"/>
      <c r="V3923" s="165"/>
      <c r="W3923" s="90"/>
      <c r="X3923" s="91"/>
      <c r="Y3923" s="163" t="s">
        <v>98</v>
      </c>
      <c r="Z3923" s="164"/>
      <c r="AA3923" s="165"/>
      <c r="AB3923" s="90"/>
      <c r="AC3923" s="91"/>
      <c r="AD3923" s="163" t="s">
        <v>98</v>
      </c>
      <c r="AE3923" s="164"/>
      <c r="AF3923" s="165"/>
      <c r="AG3923" s="90"/>
      <c r="AH3923" s="135"/>
      <c r="AI3923" s="163" t="s">
        <v>98</v>
      </c>
      <c r="AJ3923" s="164"/>
      <c r="AK3923" s="165"/>
    </row>
    <row r="3924" spans="9:37" x14ac:dyDescent="0.25">
      <c r="I3924" s="90"/>
      <c r="J3924" s="135" t="s">
        <v>257</v>
      </c>
      <c r="K3924" s="135" t="s">
        <v>258</v>
      </c>
      <c r="L3924" s="135" t="s">
        <v>259</v>
      </c>
      <c r="M3924" s="90"/>
      <c r="N3924" s="91"/>
      <c r="O3924" s="133" t="s">
        <v>38</v>
      </c>
      <c r="P3924" s="133" t="s">
        <v>39</v>
      </c>
      <c r="Q3924" s="133" t="s">
        <v>41</v>
      </c>
      <c r="R3924" s="90"/>
      <c r="S3924" s="90"/>
      <c r="T3924" s="106" t="s">
        <v>48</v>
      </c>
      <c r="U3924" s="106" t="s">
        <v>49</v>
      </c>
      <c r="V3924" s="106" t="s">
        <v>50</v>
      </c>
      <c r="W3924" s="90"/>
      <c r="X3924" s="133" t="s">
        <v>38</v>
      </c>
      <c r="Y3924" s="133" t="s">
        <v>99</v>
      </c>
      <c r="Z3924" s="133" t="s">
        <v>102</v>
      </c>
      <c r="AA3924" s="133" t="s">
        <v>103</v>
      </c>
      <c r="AB3924" s="90"/>
      <c r="AC3924" s="106" t="s">
        <v>39</v>
      </c>
      <c r="AD3924" s="106" t="s">
        <v>104</v>
      </c>
      <c r="AE3924" s="106" t="s">
        <v>100</v>
      </c>
      <c r="AF3924" s="106" t="s">
        <v>105</v>
      </c>
      <c r="AG3924" s="90"/>
      <c r="AH3924" s="106" t="s">
        <v>41</v>
      </c>
      <c r="AI3924" s="106" t="s">
        <v>106</v>
      </c>
      <c r="AJ3924" s="106" t="s">
        <v>107</v>
      </c>
      <c r="AK3924" s="106" t="s">
        <v>101</v>
      </c>
    </row>
    <row r="3925" spans="9:37" x14ac:dyDescent="0.25">
      <c r="I3925" s="90"/>
      <c r="J3925" s="94">
        <f>(Y3905)</f>
        <v>9.6265946881855399E-2</v>
      </c>
      <c r="K3925" s="94">
        <f t="shared" ref="K3925:K3934" si="3460">(Z3905)</f>
        <v>0.84249781874508622</v>
      </c>
      <c r="L3925" s="94">
        <f>(AA3905)</f>
        <v>6.123623437305839E-2</v>
      </c>
      <c r="M3925" s="98"/>
      <c r="N3925" s="91"/>
      <c r="O3925" s="95">
        <f>(J3925^2)</f>
        <v>9.2671325290602045E-3</v>
      </c>
      <c r="P3925" s="95">
        <f t="shared" ref="P3925:P3934" si="3461">(K3925^2)</f>
        <v>0.70980257459022811</v>
      </c>
      <c r="Q3925" s="95">
        <f t="shared" ref="Q3925:Q3934" si="3462">(L3925^2)</f>
        <v>3.7498764001921378E-3</v>
      </c>
      <c r="R3925" s="90"/>
      <c r="S3925" s="90"/>
      <c r="T3925" s="93">
        <f>(J3905)</f>
        <v>8000</v>
      </c>
      <c r="U3925" s="93">
        <f t="shared" ref="U3925:U3934" si="3463">(K3905)</f>
        <v>5000</v>
      </c>
      <c r="V3925" s="93">
        <f t="shared" ref="V3925:V3934" si="3464">(L3905)</f>
        <v>1</v>
      </c>
      <c r="W3925" s="90"/>
      <c r="X3925" s="95">
        <f>(O3925)</f>
        <v>9.2671325290602045E-3</v>
      </c>
      <c r="Y3925" s="96">
        <f>(X3925*T3925)</f>
        <v>74.13706023248163</v>
      </c>
      <c r="Z3925" s="96">
        <f>(X3925*U3925)</f>
        <v>46.335662645301021</v>
      </c>
      <c r="AA3925" s="96">
        <f>(X3925*V3925)</f>
        <v>9.2671325290602045E-3</v>
      </c>
      <c r="AB3925" s="90"/>
      <c r="AC3925" s="94">
        <f>(P3925)</f>
        <v>0.70980257459022811</v>
      </c>
      <c r="AD3925" s="97">
        <f>(AC3925*T3925)</f>
        <v>5678.4205967218249</v>
      </c>
      <c r="AE3925" s="97">
        <f>(AC3925*U3925)</f>
        <v>3549.0128729511407</v>
      </c>
      <c r="AF3925" s="97">
        <f>(AC3925*V3925)</f>
        <v>0.70980257459022811</v>
      </c>
      <c r="AG3925" s="90"/>
      <c r="AH3925" s="95">
        <f>(Q3925)</f>
        <v>3.7498764001921378E-3</v>
      </c>
      <c r="AI3925" s="95">
        <f>(AH3925*T3925)</f>
        <v>29.999011201537101</v>
      </c>
      <c r="AJ3925" s="95">
        <f>(AH3925*U3925)</f>
        <v>18.74938200096069</v>
      </c>
      <c r="AK3925" s="95">
        <f>(V3925*AH3925)</f>
        <v>3.7498764001921378E-3</v>
      </c>
    </row>
    <row r="3926" spans="9:37" x14ac:dyDescent="0.25">
      <c r="I3926" s="90"/>
      <c r="J3926" s="94">
        <f t="shared" ref="J3926:J3934" si="3465">(Y3906)</f>
        <v>0.44962619621225469</v>
      </c>
      <c r="K3926" s="94">
        <f t="shared" si="3460"/>
        <v>0.3035686122260432</v>
      </c>
      <c r="L3926" s="94">
        <f t="shared" ref="L3926:L3934" si="3466">(AA3906)</f>
        <v>0.24680519156170211</v>
      </c>
      <c r="M3926" s="98"/>
      <c r="N3926" s="91"/>
      <c r="O3926" s="95">
        <f t="shared" ref="O3926:O3934" si="3467">(J3926^2)</f>
        <v>0.20216371632030095</v>
      </c>
      <c r="P3926" s="95">
        <f t="shared" si="3461"/>
        <v>9.215390232884578E-2</v>
      </c>
      <c r="Q3926" s="95">
        <f t="shared" si="3462"/>
        <v>6.0912802581808471E-2</v>
      </c>
      <c r="R3926" s="90"/>
      <c r="S3926" s="90"/>
      <c r="T3926" s="93">
        <f t="shared" ref="T3926:T3934" si="3468">(J3906)</f>
        <v>4000</v>
      </c>
      <c r="U3926" s="93">
        <f t="shared" si="3463"/>
        <v>3000</v>
      </c>
      <c r="V3926" s="93">
        <f t="shared" si="3464"/>
        <v>1</v>
      </c>
      <c r="W3926" s="90"/>
      <c r="X3926" s="95">
        <f t="shared" ref="X3926:X3934" si="3469">(O3926)</f>
        <v>0.20216371632030095</v>
      </c>
      <c r="Y3926" s="96">
        <f t="shared" ref="Y3926:Y3934" si="3470">(X3926*T3926)</f>
        <v>808.6548652812038</v>
      </c>
      <c r="Z3926" s="96">
        <f t="shared" ref="Z3926:Z3934" si="3471">(X3926*U3926)</f>
        <v>606.49114896090282</v>
      </c>
      <c r="AA3926" s="96">
        <f t="shared" ref="AA3926:AA3934" si="3472">(X3926*V3926)</f>
        <v>0.20216371632030095</v>
      </c>
      <c r="AB3926" s="90"/>
      <c r="AC3926" s="94">
        <f t="shared" ref="AC3926:AC3934" si="3473">(P3926)</f>
        <v>9.215390232884578E-2</v>
      </c>
      <c r="AD3926" s="97">
        <f t="shared" ref="AD3926:AD3934" si="3474">(AC3926*T3926)</f>
        <v>368.6156093153831</v>
      </c>
      <c r="AE3926" s="97">
        <f t="shared" ref="AE3926:AE3934" si="3475">(AC3926*U3926)</f>
        <v>276.46170698653737</v>
      </c>
      <c r="AF3926" s="97">
        <f t="shared" ref="AF3926:AF3934" si="3476">(AC3926*V3926)</f>
        <v>9.215390232884578E-2</v>
      </c>
      <c r="AG3926" s="90"/>
      <c r="AH3926" s="95">
        <f t="shared" ref="AH3926:AH3934" si="3477">(Q3926)</f>
        <v>6.0912802581808471E-2</v>
      </c>
      <c r="AI3926" s="95">
        <f t="shared" ref="AI3926:AI3934" si="3478">(AH3926*T3926)</f>
        <v>243.65121032723388</v>
      </c>
      <c r="AJ3926" s="95">
        <f t="shared" ref="AJ3926:AJ3933" si="3479">(AH3926*U3926)</f>
        <v>182.73840774542541</v>
      </c>
      <c r="AK3926" s="95">
        <f t="shared" ref="AK3926:AK3934" si="3480">(V3926*AH3926)</f>
        <v>6.0912802581808471E-2</v>
      </c>
    </row>
    <row r="3927" spans="9:37" x14ac:dyDescent="0.25">
      <c r="I3927" s="90"/>
      <c r="J3927" s="94">
        <f t="shared" si="3465"/>
        <v>0.47186953737934656</v>
      </c>
      <c r="K3927" s="94">
        <f t="shared" si="3460"/>
        <v>0.40163675239752655</v>
      </c>
      <c r="L3927" s="94">
        <f t="shared" si="3466"/>
        <v>0.12649371022312694</v>
      </c>
      <c r="M3927" s="98"/>
      <c r="N3927" s="91"/>
      <c r="O3927" s="95">
        <f t="shared" si="3467"/>
        <v>0.22266086030659854</v>
      </c>
      <c r="P3927" s="95">
        <f t="shared" si="3461"/>
        <v>0.16131208087643206</v>
      </c>
      <c r="Q3927" s="95">
        <f t="shared" si="3462"/>
        <v>1.6000658726012411E-2</v>
      </c>
      <c r="R3927" s="90"/>
      <c r="S3927" s="90"/>
      <c r="T3927" s="93">
        <f t="shared" si="3468"/>
        <v>5000</v>
      </c>
      <c r="U3927" s="93">
        <f t="shared" si="3463"/>
        <v>2000</v>
      </c>
      <c r="V3927" s="93">
        <f t="shared" si="3464"/>
        <v>1</v>
      </c>
      <c r="W3927" s="90"/>
      <c r="X3927" s="95">
        <f t="shared" si="3469"/>
        <v>0.22266086030659854</v>
      </c>
      <c r="Y3927" s="96">
        <f t="shared" si="3470"/>
        <v>1113.3043015329927</v>
      </c>
      <c r="Z3927" s="96">
        <f t="shared" si="3471"/>
        <v>445.3217206131971</v>
      </c>
      <c r="AA3927" s="96">
        <f t="shared" si="3472"/>
        <v>0.22266086030659854</v>
      </c>
      <c r="AB3927" s="90"/>
      <c r="AC3927" s="94">
        <f t="shared" si="3473"/>
        <v>0.16131208087643206</v>
      </c>
      <c r="AD3927" s="97">
        <f t="shared" si="3474"/>
        <v>806.5604043821603</v>
      </c>
      <c r="AE3927" s="97">
        <f t="shared" si="3475"/>
        <v>322.6241617528641</v>
      </c>
      <c r="AF3927" s="97">
        <f t="shared" si="3476"/>
        <v>0.16131208087643206</v>
      </c>
      <c r="AG3927" s="90"/>
      <c r="AH3927" s="95">
        <f t="shared" si="3477"/>
        <v>1.6000658726012411E-2</v>
      </c>
      <c r="AI3927" s="95">
        <f t="shared" si="3478"/>
        <v>80.003293630062061</v>
      </c>
      <c r="AJ3927" s="95">
        <f t="shared" si="3479"/>
        <v>32.001317452024821</v>
      </c>
      <c r="AK3927" s="95">
        <f t="shared" si="3480"/>
        <v>1.6000658726012411E-2</v>
      </c>
    </row>
    <row r="3928" spans="9:37" x14ac:dyDescent="0.25">
      <c r="I3928" s="90"/>
      <c r="J3928" s="94">
        <f t="shared" si="3465"/>
        <v>0.60789490063754792</v>
      </c>
      <c r="K3928" s="94">
        <f t="shared" si="3460"/>
        <v>4.7647842665573405E-2</v>
      </c>
      <c r="L3928" s="94">
        <f t="shared" si="3466"/>
        <v>0.34445725669687871</v>
      </c>
      <c r="M3928" s="98"/>
      <c r="N3928" s="91"/>
      <c r="O3928" s="95">
        <f t="shared" si="3467"/>
        <v>0.36953621022113425</v>
      </c>
      <c r="P3928" s="95">
        <f t="shared" si="3461"/>
        <v>2.2703169106832372E-3</v>
      </c>
      <c r="Q3928" s="95">
        <f t="shared" si="3462"/>
        <v>0.1186508016911394</v>
      </c>
      <c r="R3928" s="90"/>
      <c r="S3928" s="90"/>
      <c r="T3928" s="93">
        <f t="shared" si="3468"/>
        <v>2000</v>
      </c>
      <c r="U3928" s="93">
        <f t="shared" si="3463"/>
        <v>1000</v>
      </c>
      <c r="V3928" s="93">
        <f t="shared" si="3464"/>
        <v>1</v>
      </c>
      <c r="W3928" s="90"/>
      <c r="X3928" s="95">
        <f t="shared" si="3469"/>
        <v>0.36953621022113425</v>
      </c>
      <c r="Y3928" s="96">
        <f t="shared" si="3470"/>
        <v>739.07242044226848</v>
      </c>
      <c r="Z3928" s="96">
        <f t="shared" si="3471"/>
        <v>369.53621022113424</v>
      </c>
      <c r="AA3928" s="96">
        <f t="shared" si="3472"/>
        <v>0.36953621022113425</v>
      </c>
      <c r="AB3928" s="90"/>
      <c r="AC3928" s="94">
        <f t="shared" si="3473"/>
        <v>2.2703169106832372E-3</v>
      </c>
      <c r="AD3928" s="97">
        <f t="shared" si="3474"/>
        <v>4.5406338213664741</v>
      </c>
      <c r="AE3928" s="97">
        <f t="shared" si="3475"/>
        <v>2.270316910683237</v>
      </c>
      <c r="AF3928" s="97">
        <f t="shared" si="3476"/>
        <v>2.2703169106832372E-3</v>
      </c>
      <c r="AG3928" s="90"/>
      <c r="AH3928" s="95">
        <f t="shared" si="3477"/>
        <v>0.1186508016911394</v>
      </c>
      <c r="AI3928" s="95">
        <f t="shared" si="3478"/>
        <v>237.30160338227878</v>
      </c>
      <c r="AJ3928" s="95">
        <f t="shared" si="3479"/>
        <v>118.65080169113939</v>
      </c>
      <c r="AK3928" s="95">
        <f t="shared" si="3480"/>
        <v>0.1186508016911394</v>
      </c>
    </row>
    <row r="3929" spans="9:37" x14ac:dyDescent="0.25">
      <c r="I3929" s="90"/>
      <c r="J3929" s="94">
        <f t="shared" si="3465"/>
        <v>2.0238114417312682E-2</v>
      </c>
      <c r="K3929" s="94">
        <f t="shared" si="3460"/>
        <v>4.6422814616944577E-3</v>
      </c>
      <c r="L3929" s="94">
        <f t="shared" si="3466"/>
        <v>0.97511960412099286</v>
      </c>
      <c r="M3929" s="98"/>
      <c r="N3929" s="91"/>
      <c r="O3929" s="95">
        <f t="shared" si="3467"/>
        <v>4.0958127516823944E-4</v>
      </c>
      <c r="P3929" s="95">
        <f t="shared" si="3461"/>
        <v>2.155077716959203E-5</v>
      </c>
      <c r="Q3929" s="95">
        <f t="shared" si="3462"/>
        <v>0.95085824234108185</v>
      </c>
      <c r="R3929" s="90"/>
      <c r="S3929" s="90"/>
      <c r="T3929" s="93">
        <f t="shared" si="3468"/>
        <v>500</v>
      </c>
      <c r="U3929" s="93">
        <f t="shared" si="3463"/>
        <v>2000</v>
      </c>
      <c r="V3929" s="93">
        <f t="shared" si="3464"/>
        <v>1</v>
      </c>
      <c r="W3929" s="90"/>
      <c r="X3929" s="95">
        <f t="shared" si="3469"/>
        <v>4.0958127516823944E-4</v>
      </c>
      <c r="Y3929" s="96">
        <f t="shared" si="3470"/>
        <v>0.20479063758411972</v>
      </c>
      <c r="Z3929" s="96">
        <f t="shared" si="3471"/>
        <v>0.81916255033647889</v>
      </c>
      <c r="AA3929" s="96">
        <f t="shared" si="3472"/>
        <v>4.0958127516823944E-4</v>
      </c>
      <c r="AB3929" s="90"/>
      <c r="AC3929" s="94">
        <f t="shared" si="3473"/>
        <v>2.155077716959203E-5</v>
      </c>
      <c r="AD3929" s="97">
        <f t="shared" si="3474"/>
        <v>1.0775388584796014E-2</v>
      </c>
      <c r="AE3929" s="97">
        <f t="shared" si="3475"/>
        <v>4.3101554339184056E-2</v>
      </c>
      <c r="AF3929" s="97">
        <f t="shared" si="3476"/>
        <v>2.155077716959203E-5</v>
      </c>
      <c r="AG3929" s="90"/>
      <c r="AH3929" s="95">
        <f t="shared" si="3477"/>
        <v>0.95085824234108185</v>
      </c>
      <c r="AI3929" s="95">
        <f t="shared" si="3478"/>
        <v>475.42912117054095</v>
      </c>
      <c r="AJ3929" s="95">
        <f t="shared" si="3479"/>
        <v>1901.7164846821638</v>
      </c>
      <c r="AK3929" s="95">
        <f t="shared" si="3480"/>
        <v>0.95085824234108185</v>
      </c>
    </row>
    <row r="3930" spans="9:37" x14ac:dyDescent="0.25">
      <c r="I3930" s="90"/>
      <c r="J3930" s="94">
        <f t="shared" si="3465"/>
        <v>2.2213827346619006E-2</v>
      </c>
      <c r="K3930" s="94">
        <f t="shared" si="3460"/>
        <v>0.96888780235745298</v>
      </c>
      <c r="L3930" s="94">
        <f t="shared" si="3466"/>
        <v>8.8983702959280781E-3</v>
      </c>
      <c r="M3930" s="98"/>
      <c r="N3930" s="91"/>
      <c r="O3930" s="95">
        <f t="shared" si="3467"/>
        <v>4.934541253853984E-4</v>
      </c>
      <c r="P3930" s="95">
        <f t="shared" si="3461"/>
        <v>0.93874357355705484</v>
      </c>
      <c r="Q3930" s="95">
        <f t="shared" si="3462"/>
        <v>7.9180993923455147E-5</v>
      </c>
      <c r="R3930" s="90"/>
      <c r="S3930" s="90"/>
      <c r="T3930" s="93">
        <f t="shared" si="3468"/>
        <v>8000</v>
      </c>
      <c r="U3930" s="93">
        <f t="shared" si="3463"/>
        <v>2000</v>
      </c>
      <c r="V3930" s="93">
        <f t="shared" si="3464"/>
        <v>1</v>
      </c>
      <c r="W3930" s="90"/>
      <c r="X3930" s="95">
        <f t="shared" si="3469"/>
        <v>4.934541253853984E-4</v>
      </c>
      <c r="Y3930" s="96">
        <f t="shared" si="3470"/>
        <v>3.9476330030831872</v>
      </c>
      <c r="Z3930" s="96">
        <f t="shared" si="3471"/>
        <v>0.9869082507707968</v>
      </c>
      <c r="AA3930" s="96">
        <f t="shared" si="3472"/>
        <v>4.934541253853984E-4</v>
      </c>
      <c r="AB3930" s="90"/>
      <c r="AC3930" s="94">
        <f t="shared" si="3473"/>
        <v>0.93874357355705484</v>
      </c>
      <c r="AD3930" s="97">
        <f t="shared" si="3474"/>
        <v>7509.9485884564383</v>
      </c>
      <c r="AE3930" s="97">
        <f t="shared" si="3475"/>
        <v>1877.4871471141096</v>
      </c>
      <c r="AF3930" s="97">
        <f t="shared" si="3476"/>
        <v>0.93874357355705484</v>
      </c>
      <c r="AG3930" s="90"/>
      <c r="AH3930" s="95">
        <f t="shared" si="3477"/>
        <v>7.9180993923455147E-5</v>
      </c>
      <c r="AI3930" s="95">
        <f t="shared" si="3478"/>
        <v>0.63344795138764121</v>
      </c>
      <c r="AJ3930" s="95">
        <f t="shared" si="3479"/>
        <v>0.1583619878469103</v>
      </c>
      <c r="AK3930" s="95">
        <f t="shared" si="3480"/>
        <v>7.9180993923455147E-5</v>
      </c>
    </row>
    <row r="3931" spans="9:37" x14ac:dyDescent="0.25">
      <c r="I3931" s="90"/>
      <c r="J3931" s="94">
        <f t="shared" si="3465"/>
        <v>0.61240336381534421</v>
      </c>
      <c r="K3931" s="94">
        <f t="shared" si="3460"/>
        <v>0.1099018228263912</v>
      </c>
      <c r="L3931" s="94">
        <f t="shared" si="3466"/>
        <v>0.27769481335826462</v>
      </c>
      <c r="M3931" s="98"/>
      <c r="N3931" s="91"/>
      <c r="O3931" s="95">
        <f t="shared" si="3467"/>
        <v>0.37503788001234883</v>
      </c>
      <c r="P3931" s="95">
        <f t="shared" si="3461"/>
        <v>1.2078410660563482E-2</v>
      </c>
      <c r="Q3931" s="95">
        <f t="shared" si="3462"/>
        <v>7.7114409366081424E-2</v>
      </c>
      <c r="R3931" s="90"/>
      <c r="S3931" s="90"/>
      <c r="T3931" s="93">
        <f t="shared" si="3468"/>
        <v>3000</v>
      </c>
      <c r="U3931" s="93">
        <f t="shared" si="3463"/>
        <v>2000</v>
      </c>
      <c r="V3931" s="93">
        <f t="shared" si="3464"/>
        <v>2</v>
      </c>
      <c r="W3931" s="90"/>
      <c r="X3931" s="95">
        <f t="shared" si="3469"/>
        <v>0.37503788001234883</v>
      </c>
      <c r="Y3931" s="96">
        <f t="shared" si="3470"/>
        <v>1125.1136400370465</v>
      </c>
      <c r="Z3931" s="96">
        <f t="shared" si="3471"/>
        <v>750.07576002469762</v>
      </c>
      <c r="AA3931" s="96">
        <f t="shared" si="3472"/>
        <v>0.75007576002469767</v>
      </c>
      <c r="AB3931" s="90"/>
      <c r="AC3931" s="94">
        <f t="shared" si="3473"/>
        <v>1.2078410660563482E-2</v>
      </c>
      <c r="AD3931" s="97">
        <f t="shared" si="3474"/>
        <v>36.235231981690447</v>
      </c>
      <c r="AE3931" s="97">
        <f t="shared" si="3475"/>
        <v>24.156821321126962</v>
      </c>
      <c r="AF3931" s="97">
        <f t="shared" si="3476"/>
        <v>2.4156821321126964E-2</v>
      </c>
      <c r="AG3931" s="90"/>
      <c r="AH3931" s="95">
        <f t="shared" si="3477"/>
        <v>7.7114409366081424E-2</v>
      </c>
      <c r="AI3931" s="95">
        <f t="shared" si="3478"/>
        <v>231.34322809824428</v>
      </c>
      <c r="AJ3931" s="95">
        <f t="shared" si="3479"/>
        <v>154.22881873216284</v>
      </c>
      <c r="AK3931" s="95">
        <f t="shared" si="3480"/>
        <v>0.15422881873216285</v>
      </c>
    </row>
    <row r="3932" spans="9:37" x14ac:dyDescent="0.25">
      <c r="I3932" s="90"/>
      <c r="J3932" s="94">
        <f t="shared" si="3465"/>
        <v>2.5604543675628973E-2</v>
      </c>
      <c r="K3932" s="94">
        <f t="shared" si="3460"/>
        <v>0.96298991497789754</v>
      </c>
      <c r="L3932" s="94">
        <f t="shared" si="3466"/>
        <v>1.1405541346473588E-2</v>
      </c>
      <c r="M3932" s="98"/>
      <c r="N3932" s="91"/>
      <c r="O3932" s="95">
        <f t="shared" si="3467"/>
        <v>6.5559265683719161E-4</v>
      </c>
      <c r="P3932" s="95">
        <f t="shared" si="3461"/>
        <v>0.92734957634913839</v>
      </c>
      <c r="Q3932" s="95">
        <f t="shared" si="3462"/>
        <v>1.3008637340611854E-4</v>
      </c>
      <c r="R3932" s="90"/>
      <c r="S3932" s="90"/>
      <c r="T3932" s="93">
        <f t="shared" si="3468"/>
        <v>7000</v>
      </c>
      <c r="U3932" s="93">
        <f t="shared" si="3463"/>
        <v>3000</v>
      </c>
      <c r="V3932" s="93">
        <f t="shared" si="3464"/>
        <v>1</v>
      </c>
      <c r="W3932" s="90"/>
      <c r="X3932" s="95">
        <f t="shared" si="3469"/>
        <v>6.5559265683719161E-4</v>
      </c>
      <c r="Y3932" s="96">
        <f t="shared" si="3470"/>
        <v>4.5891485978603415</v>
      </c>
      <c r="Z3932" s="96">
        <f t="shared" si="3471"/>
        <v>1.9667779705115749</v>
      </c>
      <c r="AA3932" s="96">
        <f t="shared" si="3472"/>
        <v>6.5559265683719161E-4</v>
      </c>
      <c r="AB3932" s="90"/>
      <c r="AC3932" s="94">
        <f t="shared" si="3473"/>
        <v>0.92734957634913839</v>
      </c>
      <c r="AD3932" s="97">
        <f t="shared" si="3474"/>
        <v>6491.4470344439687</v>
      </c>
      <c r="AE3932" s="97">
        <f t="shared" si="3475"/>
        <v>2782.0487290474152</v>
      </c>
      <c r="AF3932" s="97">
        <f t="shared" si="3476"/>
        <v>0.92734957634913839</v>
      </c>
      <c r="AG3932" s="90"/>
      <c r="AH3932" s="95">
        <f t="shared" si="3477"/>
        <v>1.3008637340611854E-4</v>
      </c>
      <c r="AI3932" s="95">
        <f t="shared" si="3478"/>
        <v>0.91060461384282976</v>
      </c>
      <c r="AJ3932" s="95">
        <f t="shared" si="3479"/>
        <v>0.39025912021835563</v>
      </c>
      <c r="AK3932" s="95">
        <f t="shared" si="3480"/>
        <v>1.3008637340611854E-4</v>
      </c>
    </row>
    <row r="3933" spans="9:37" x14ac:dyDescent="0.25">
      <c r="I3933" s="90"/>
      <c r="J3933" s="94">
        <f t="shared" si="3465"/>
        <v>5.4303076173400973E-2</v>
      </c>
      <c r="K3933" s="94">
        <f t="shared" si="3460"/>
        <v>0.92649694522310599</v>
      </c>
      <c r="L3933" s="94">
        <f t="shared" si="3466"/>
        <v>1.9199978603493015E-2</v>
      </c>
      <c r="M3933" s="98"/>
      <c r="N3933" s="91"/>
      <c r="O3933" s="95">
        <f t="shared" si="3467"/>
        <v>2.9488240818941885E-3</v>
      </c>
      <c r="P3933" s="95">
        <f t="shared" si="3461"/>
        <v>0.85839658950774711</v>
      </c>
      <c r="Q3933" s="95">
        <f t="shared" si="3462"/>
        <v>3.686391783745896E-4</v>
      </c>
      <c r="R3933" s="90"/>
      <c r="S3933" s="90"/>
      <c r="T3933" s="93">
        <f t="shared" si="3468"/>
        <v>7000</v>
      </c>
      <c r="U3933" s="93">
        <f t="shared" si="3463"/>
        <v>2000</v>
      </c>
      <c r="V3933" s="93">
        <f t="shared" si="3464"/>
        <v>1</v>
      </c>
      <c r="W3933" s="90"/>
      <c r="X3933" s="95">
        <f t="shared" si="3469"/>
        <v>2.9488240818941885E-3</v>
      </c>
      <c r="Y3933" s="96">
        <f t="shared" si="3470"/>
        <v>20.64176857325932</v>
      </c>
      <c r="Z3933" s="96">
        <f t="shared" si="3471"/>
        <v>5.8976481637883769</v>
      </c>
      <c r="AA3933" s="96">
        <f t="shared" si="3472"/>
        <v>2.9488240818941885E-3</v>
      </c>
      <c r="AB3933" s="90"/>
      <c r="AC3933" s="94">
        <f t="shared" si="3473"/>
        <v>0.85839658950774711</v>
      </c>
      <c r="AD3933" s="97">
        <f t="shared" si="3474"/>
        <v>6008.7761265542294</v>
      </c>
      <c r="AE3933" s="97">
        <f t="shared" si="3475"/>
        <v>1716.7931790154942</v>
      </c>
      <c r="AF3933" s="97">
        <f t="shared" si="3476"/>
        <v>0.85839658950774711</v>
      </c>
      <c r="AG3933" s="90"/>
      <c r="AH3933" s="95">
        <f t="shared" si="3477"/>
        <v>3.686391783745896E-4</v>
      </c>
      <c r="AI3933" s="95">
        <f t="shared" si="3478"/>
        <v>2.580474248622127</v>
      </c>
      <c r="AJ3933" s="95">
        <f t="shared" si="3479"/>
        <v>0.73727835674917919</v>
      </c>
      <c r="AK3933" s="95">
        <f t="shared" si="3480"/>
        <v>3.686391783745896E-4</v>
      </c>
    </row>
    <row r="3934" spans="9:37" x14ac:dyDescent="0.25">
      <c r="I3934" s="90"/>
      <c r="J3934" s="94">
        <f t="shared" si="3465"/>
        <v>0.10101709825053734</v>
      </c>
      <c r="K3934" s="94">
        <f t="shared" si="3460"/>
        <v>0.85023056253541363</v>
      </c>
      <c r="L3934" s="94">
        <f t="shared" si="3466"/>
        <v>4.8752339214048979E-2</v>
      </c>
      <c r="M3934" s="98"/>
      <c r="N3934" s="91"/>
      <c r="O3934" s="95">
        <f t="shared" si="3467"/>
        <v>1.0204454138958714E-2</v>
      </c>
      <c r="P3934" s="95">
        <f t="shared" si="3461"/>
        <v>0.72289200946928589</v>
      </c>
      <c r="Q3934" s="95">
        <f t="shared" si="3462"/>
        <v>2.3767905788416978E-3</v>
      </c>
      <c r="R3934" s="90"/>
      <c r="S3934" s="90"/>
      <c r="T3934" s="93">
        <f t="shared" si="3468"/>
        <v>10000</v>
      </c>
      <c r="U3934" s="93">
        <f t="shared" si="3463"/>
        <v>2000</v>
      </c>
      <c r="V3934" s="93">
        <f t="shared" si="3464"/>
        <v>1</v>
      </c>
      <c r="W3934" s="90"/>
      <c r="X3934" s="95">
        <f t="shared" si="3469"/>
        <v>1.0204454138958714E-2</v>
      </c>
      <c r="Y3934" s="96">
        <f t="shared" si="3470"/>
        <v>102.04454138958714</v>
      </c>
      <c r="Z3934" s="96">
        <f t="shared" si="3471"/>
        <v>20.40890827791743</v>
      </c>
      <c r="AA3934" s="96">
        <f t="shared" si="3472"/>
        <v>1.0204454138958714E-2</v>
      </c>
      <c r="AB3934" s="90"/>
      <c r="AC3934" s="94">
        <f t="shared" si="3473"/>
        <v>0.72289200946928589</v>
      </c>
      <c r="AD3934" s="97">
        <f t="shared" si="3474"/>
        <v>7228.9200946928586</v>
      </c>
      <c r="AE3934" s="97">
        <f t="shared" si="3475"/>
        <v>1445.7840189385718</v>
      </c>
      <c r="AF3934" s="97">
        <f t="shared" si="3476"/>
        <v>0.72289200946928589</v>
      </c>
      <c r="AG3934" s="90"/>
      <c r="AH3934" s="95">
        <f t="shared" si="3477"/>
        <v>2.3767905788416978E-3</v>
      </c>
      <c r="AI3934" s="95">
        <f t="shared" si="3478"/>
        <v>23.767905788416979</v>
      </c>
      <c r="AJ3934" s="95">
        <f>(AH3934*U3934)</f>
        <v>4.7535811576833957</v>
      </c>
      <c r="AK3934" s="95">
        <f t="shared" si="3480"/>
        <v>2.3767905788416978E-3</v>
      </c>
    </row>
    <row r="3935" spans="9:37" x14ac:dyDescent="0.25">
      <c r="I3935" s="90"/>
      <c r="J3935" s="98"/>
      <c r="K3935" s="90"/>
      <c r="L3935" s="90"/>
      <c r="M3935" s="90"/>
      <c r="N3935" s="112" t="s">
        <v>55</v>
      </c>
      <c r="O3935" s="105">
        <f>SUM(O3925:O3934)</f>
        <v>1.1933777056676866</v>
      </c>
      <c r="P3935" s="105">
        <f t="shared" ref="P3935:Q3935" si="3481">SUM(P3925:P3934)</f>
        <v>4.4250205850271485</v>
      </c>
      <c r="Q3935" s="105">
        <f t="shared" si="3481"/>
        <v>1.2302414882308614</v>
      </c>
      <c r="R3935" s="90"/>
      <c r="S3935" s="90"/>
      <c r="T3935" s="90"/>
      <c r="U3935" s="90"/>
      <c r="V3935" s="90"/>
      <c r="W3935" s="90"/>
      <c r="X3935" s="133" t="s">
        <v>55</v>
      </c>
      <c r="Y3935" s="104">
        <f>SUM(Y3925:Y3934)</f>
        <v>3991.7101697273679</v>
      </c>
      <c r="Z3935" s="104">
        <f t="shared" ref="Z3935" si="3482">SUM(Z3925:Z3934)</f>
        <v>2247.8399076785572</v>
      </c>
      <c r="AA3935" s="104">
        <f>SUM(AA3925:AA3934)</f>
        <v>1.5684155856800353</v>
      </c>
      <c r="AB3935" s="99"/>
      <c r="AC3935" s="133" t="s">
        <v>55</v>
      </c>
      <c r="AD3935" s="104">
        <f>SUM(AD3925:AD3934)</f>
        <v>34133.475095758506</v>
      </c>
      <c r="AE3935" s="104">
        <f t="shared" ref="AE3935:AF3935" si="3483">SUM(AE3925:AE3934)</f>
        <v>11996.682055592282</v>
      </c>
      <c r="AF3935" s="104">
        <f t="shared" si="3483"/>
        <v>4.4370989956877116</v>
      </c>
      <c r="AG3935" s="99"/>
      <c r="AH3935" s="133" t="s">
        <v>55</v>
      </c>
      <c r="AI3935" s="105">
        <f>SUM(AI3925:AI3934)</f>
        <v>1325.6199004121665</v>
      </c>
      <c r="AJ3935" s="105">
        <f t="shared" ref="AJ3935:AK3935" si="3484">SUM(AJ3925:AJ3934)</f>
        <v>2414.1246929263752</v>
      </c>
      <c r="AK3935" s="105">
        <f t="shared" si="3484"/>
        <v>1.3073558975969428</v>
      </c>
    </row>
    <row r="3939" spans="9:17" x14ac:dyDescent="0.25">
      <c r="I3939" s="113" t="s">
        <v>253</v>
      </c>
      <c r="J3939" s="107"/>
      <c r="K3939" s="107"/>
      <c r="L3939" s="107"/>
      <c r="M3939" s="107"/>
      <c r="N3939" s="107"/>
      <c r="O3939" s="107"/>
      <c r="P3939" s="107"/>
      <c r="Q3939" s="107"/>
    </row>
    <row r="3940" spans="9:17" x14ac:dyDescent="0.25">
      <c r="I3940" s="113" t="s">
        <v>360</v>
      </c>
      <c r="J3940" s="107"/>
      <c r="K3940" s="107"/>
      <c r="L3940" s="166" t="s">
        <v>69</v>
      </c>
      <c r="M3940" s="166"/>
      <c r="N3940" s="166"/>
      <c r="O3940" s="107"/>
      <c r="P3940" s="107"/>
      <c r="Q3940" s="107"/>
    </row>
    <row r="3941" spans="9:17" x14ac:dyDescent="0.25">
      <c r="I3941" s="107"/>
      <c r="J3941" s="107"/>
      <c r="K3941" s="107"/>
      <c r="L3941" s="107"/>
      <c r="M3941" s="107"/>
      <c r="N3941" s="107"/>
      <c r="O3941" s="107"/>
      <c r="P3941" s="107"/>
      <c r="Q3941" s="107"/>
    </row>
    <row r="3942" spans="9:17" x14ac:dyDescent="0.25">
      <c r="I3942" s="108"/>
      <c r="J3942" s="167" t="s">
        <v>68</v>
      </c>
      <c r="K3942" s="168"/>
      <c r="L3942" s="169"/>
      <c r="M3942" s="107"/>
      <c r="N3942" s="108"/>
      <c r="O3942" s="167" t="s">
        <v>72</v>
      </c>
      <c r="P3942" s="168"/>
      <c r="Q3942" s="169"/>
    </row>
    <row r="3943" spans="9:17" x14ac:dyDescent="0.25">
      <c r="I3943" s="108"/>
      <c r="J3943" s="108" t="s">
        <v>38</v>
      </c>
      <c r="K3943" s="108" t="s">
        <v>39</v>
      </c>
      <c r="L3943" s="108" t="s">
        <v>41</v>
      </c>
      <c r="M3943" s="107"/>
      <c r="N3943" s="170" t="s">
        <v>64</v>
      </c>
      <c r="O3943" s="170" t="s">
        <v>38</v>
      </c>
      <c r="P3943" s="170" t="s">
        <v>39</v>
      </c>
      <c r="Q3943" s="170" t="s">
        <v>41</v>
      </c>
    </row>
    <row r="3944" spans="9:17" x14ac:dyDescent="0.25">
      <c r="I3944" s="108" t="s">
        <v>64</v>
      </c>
      <c r="J3944" s="109">
        <f>(O3935)</f>
        <v>1.1933777056676866</v>
      </c>
      <c r="K3944" s="109">
        <f t="shared" ref="K3944" si="3485">(P3935)</f>
        <v>4.4250205850271485</v>
      </c>
      <c r="L3944" s="109">
        <f t="shared" ref="L3944" si="3486">(Q3935)</f>
        <v>1.2302414882308614</v>
      </c>
      <c r="M3944" s="107"/>
      <c r="N3944" s="171"/>
      <c r="O3944" s="171"/>
      <c r="P3944" s="171"/>
      <c r="Q3944" s="171"/>
    </row>
    <row r="3945" spans="9:17" x14ac:dyDescent="0.25">
      <c r="I3945" s="108" t="s">
        <v>65</v>
      </c>
      <c r="J3945" s="110">
        <f>(Y3935)</f>
        <v>3991.7101697273679</v>
      </c>
      <c r="K3945" s="110">
        <f>(AD3935)</f>
        <v>34133.475095758506</v>
      </c>
      <c r="L3945" s="110">
        <f>(AA3935)</f>
        <v>1.5684155856800353</v>
      </c>
      <c r="M3945" s="107"/>
      <c r="N3945" s="109">
        <f>(J3944)</f>
        <v>1.1933777056676866</v>
      </c>
      <c r="O3945" s="67">
        <f>(J3945/N3945)</f>
        <v>3344.8841475499439</v>
      </c>
      <c r="P3945" s="67">
        <f t="shared" ref="P3945" si="3487">(K3945/O3945)</f>
        <v>10.204680817050285</v>
      </c>
      <c r="Q3945" s="67">
        <f t="shared" ref="Q3945" si="3488">(L3945/P3945)</f>
        <v>0.15369570237409874</v>
      </c>
    </row>
    <row r="3946" spans="9:17" x14ac:dyDescent="0.25">
      <c r="I3946" s="108" t="s">
        <v>66</v>
      </c>
      <c r="J3946" s="110">
        <f>(Z3935)</f>
        <v>2247.8399076785572</v>
      </c>
      <c r="K3946" s="110">
        <f>(AE3935)</f>
        <v>11996.682055592282</v>
      </c>
      <c r="L3946" s="109">
        <f>(AJ3935)</f>
        <v>2414.1246929263752</v>
      </c>
      <c r="M3946" s="107"/>
      <c r="N3946" s="109">
        <f>(K3944)</f>
        <v>4.4250205850271485</v>
      </c>
      <c r="O3946" s="67">
        <f>(K3945/N3946)</f>
        <v>7713.7437984481348</v>
      </c>
      <c r="P3946" s="68">
        <f>(K3946/N3946)</f>
        <v>2711.1019768326523</v>
      </c>
      <c r="Q3946" s="68">
        <f>(K3947/N3946)</f>
        <v>1.0027295716321485</v>
      </c>
    </row>
    <row r="3947" spans="9:17" x14ac:dyDescent="0.25">
      <c r="I3947" s="108" t="s">
        <v>67</v>
      </c>
      <c r="J3947" s="110">
        <f>(AA3935)</f>
        <v>1.5684155856800353</v>
      </c>
      <c r="K3947" s="110">
        <f>(AF3935)</f>
        <v>4.4370989956877116</v>
      </c>
      <c r="L3947" s="109">
        <f>(AK3935)</f>
        <v>1.3073558975969428</v>
      </c>
      <c r="M3947" s="107"/>
      <c r="N3947" s="109">
        <f>(L3944)</f>
        <v>1.2302414882308614</v>
      </c>
      <c r="O3947" s="67">
        <f>(L3945/N3947)</f>
        <v>1.2748843220492281</v>
      </c>
      <c r="P3947" s="68">
        <f>(L3946/N3947)</f>
        <v>1962.3177368192869</v>
      </c>
      <c r="Q3947" s="68">
        <f>(L3947/N3947)</f>
        <v>1.0626823352193846</v>
      </c>
    </row>
    <row r="3948" spans="9:17" x14ac:dyDescent="0.25">
      <c r="I3948" s="111"/>
      <c r="J3948" s="111"/>
      <c r="K3948" s="111"/>
      <c r="L3948" s="111"/>
      <c r="M3948" s="107"/>
      <c r="N3948" s="107"/>
      <c r="O3948" s="107"/>
      <c r="P3948" s="107"/>
      <c r="Q3948" s="107"/>
    </row>
    <row r="3952" spans="9:17" x14ac:dyDescent="0.25">
      <c r="I3952" s="114" t="s">
        <v>254</v>
      </c>
    </row>
    <row r="3953" spans="9:32" x14ac:dyDescent="0.25">
      <c r="I3953" s="114" t="s">
        <v>360</v>
      </c>
      <c r="J3953" s="152" t="s">
        <v>47</v>
      </c>
      <c r="K3953" s="153"/>
      <c r="L3953" s="154"/>
      <c r="M3953" s="43"/>
      <c r="N3953" s="43"/>
      <c r="O3953" s="152" t="s">
        <v>72</v>
      </c>
      <c r="P3953" s="153"/>
      <c r="Q3953" s="154"/>
      <c r="R3953" s="43"/>
      <c r="S3953" s="43"/>
      <c r="T3953" s="152" t="s">
        <v>73</v>
      </c>
      <c r="U3953" s="153"/>
      <c r="V3953" s="154"/>
      <c r="W3953" s="43"/>
      <c r="X3953" s="43"/>
      <c r="Y3953" s="152" t="s">
        <v>74</v>
      </c>
      <c r="Z3953" s="153"/>
      <c r="AA3953" s="154"/>
      <c r="AB3953" s="55"/>
      <c r="AC3953" s="43"/>
      <c r="AD3953" s="152" t="s">
        <v>80</v>
      </c>
      <c r="AE3953" s="154"/>
      <c r="AF3953" s="59"/>
    </row>
    <row r="3954" spans="9:32" ht="15.75" thickBot="1" x14ac:dyDescent="0.3">
      <c r="I3954" s="43"/>
      <c r="J3954" s="44" t="s">
        <v>48</v>
      </c>
      <c r="K3954" s="44" t="s">
        <v>49</v>
      </c>
      <c r="L3954" s="44" t="s">
        <v>50</v>
      </c>
      <c r="M3954" s="43"/>
      <c r="N3954" s="43"/>
      <c r="O3954" s="43"/>
      <c r="P3954" s="43"/>
      <c r="Q3954" s="43"/>
      <c r="R3954" s="43"/>
      <c r="S3954" s="43"/>
      <c r="T3954" s="44" t="s">
        <v>38</v>
      </c>
      <c r="U3954" s="44" t="s">
        <v>39</v>
      </c>
      <c r="V3954" s="44" t="s">
        <v>41</v>
      </c>
      <c r="W3954" s="43"/>
      <c r="X3954" s="43"/>
      <c r="Y3954" s="134" t="s">
        <v>75</v>
      </c>
      <c r="Z3954" s="134" t="s">
        <v>76</v>
      </c>
      <c r="AA3954" s="134" t="s">
        <v>77</v>
      </c>
      <c r="AB3954" s="61" t="s">
        <v>55</v>
      </c>
      <c r="AC3954" s="43"/>
      <c r="AD3954" s="134" t="s">
        <v>362</v>
      </c>
      <c r="AE3954" s="148">
        <f>(AE3883)</f>
        <v>94283982.600601763</v>
      </c>
      <c r="AF3954" s="42"/>
    </row>
    <row r="3955" spans="9:32" ht="16.5" thickTop="1" thickBot="1" x14ac:dyDescent="0.3">
      <c r="I3955" s="43"/>
      <c r="J3955" s="100">
        <f>(J3833)</f>
        <v>8000</v>
      </c>
      <c r="K3955" s="100">
        <f t="shared" ref="K3955:L3955" si="3489">(K3833)</f>
        <v>5000</v>
      </c>
      <c r="L3955" s="100">
        <f t="shared" si="3489"/>
        <v>1</v>
      </c>
      <c r="M3955" s="43"/>
      <c r="N3955" s="134" t="s">
        <v>75</v>
      </c>
      <c r="O3955" s="101">
        <f>(O3945)</f>
        <v>3344.8841475499439</v>
      </c>
      <c r="P3955" s="101">
        <f t="shared" ref="P3955:Q3955" si="3490">(P3945)</f>
        <v>10.204680817050285</v>
      </c>
      <c r="Q3955" s="101">
        <f t="shared" si="3490"/>
        <v>0.15369570237409874</v>
      </c>
      <c r="R3955" s="43"/>
      <c r="S3955" s="43"/>
      <c r="T3955" s="62">
        <f>(O3925)</f>
        <v>9.2671325290602045E-3</v>
      </c>
      <c r="U3955" s="62">
        <f t="shared" ref="U3955:U3964" si="3491">(P3925)</f>
        <v>0.70980257459022811</v>
      </c>
      <c r="V3955" s="62">
        <f t="shared" ref="V3955:V3964" si="3492">(Q3925)</f>
        <v>3.7498764001921378E-3</v>
      </c>
      <c r="W3955" s="43"/>
      <c r="X3955" s="43"/>
      <c r="Y3955" s="74">
        <f>((J3955 - O3955)^2 + (K3955 - P3955)^2 + (L3955 - Q3955)^2) * T3955</f>
        <v>431553.32558318559</v>
      </c>
      <c r="Z3955" s="74">
        <f>((J3955 -O3956)^2 + (K3955 - P3956)^2 + (L3955 - Q3956)^2) * U3955</f>
        <v>3776857.2091411767</v>
      </c>
      <c r="AA3955" s="75">
        <f>((J3955 -O3957)^2 + (K3955 - P3957)^2 + (L3955 - Q3957)^2) * V3955</f>
        <v>274517.64040996204</v>
      </c>
      <c r="AB3955" s="76">
        <f>SUM(Y3955:AA3955)</f>
        <v>4482928.1751343245</v>
      </c>
      <c r="AC3955" s="43"/>
      <c r="AD3955" s="134" t="s">
        <v>364</v>
      </c>
      <c r="AE3955" s="147">
        <f>(AB3965)</f>
        <v>94283982.600628465</v>
      </c>
      <c r="AF3955" s="42"/>
    </row>
    <row r="3956" spans="9:32" ht="16.5" thickTop="1" thickBot="1" x14ac:dyDescent="0.3">
      <c r="I3956" s="43"/>
      <c r="J3956" s="100">
        <f t="shared" ref="J3956:L3956" si="3493">(J3834)</f>
        <v>4000</v>
      </c>
      <c r="K3956" s="100">
        <f t="shared" si="3493"/>
        <v>3000</v>
      </c>
      <c r="L3956" s="100">
        <f t="shared" si="3493"/>
        <v>1</v>
      </c>
      <c r="M3956" s="43"/>
      <c r="N3956" s="134" t="s">
        <v>76</v>
      </c>
      <c r="O3956" s="101">
        <f t="shared" ref="O3956:P3956" si="3494">(O3946)</f>
        <v>7713.7437984481348</v>
      </c>
      <c r="P3956" s="101">
        <f t="shared" si="3494"/>
        <v>2711.1019768326523</v>
      </c>
      <c r="Q3956" s="101">
        <f>(Q3946)</f>
        <v>1.0027295716321485</v>
      </c>
      <c r="R3956" s="43"/>
      <c r="S3956" s="43"/>
      <c r="T3956" s="62">
        <f t="shared" ref="T3956:T3964" si="3495">(O3926)</f>
        <v>0.20216371632030095</v>
      </c>
      <c r="U3956" s="62">
        <f t="shared" si="3491"/>
        <v>9.215390232884578E-2</v>
      </c>
      <c r="V3956" s="62">
        <f t="shared" si="3492"/>
        <v>6.0912802581808471E-2</v>
      </c>
      <c r="W3956" s="43"/>
      <c r="X3956" s="43"/>
      <c r="Y3956" s="74">
        <f>((J3956-O3955)^2 + (K3956-P3955)^2 + (L3956-Q3955)^2) * T3956</f>
        <v>1893880.5197431543</v>
      </c>
      <c r="Z3956" s="74">
        <f>((J3956 -O3956)^2 + (K3956 - P3956)^2 + (L3956 - Q3956)^2) * U3956</f>
        <v>1278668.1157430429</v>
      </c>
      <c r="AA3956" s="75">
        <f>((J3956 -O3957)^2 + (K3956 - P3957)^2 + (L3956 - Q3957)^2) * V3956</f>
        <v>1039573.6467474502</v>
      </c>
      <c r="AB3956" s="76">
        <f t="shared" ref="AB3956:AB3964" si="3496">SUM(Y3956:AA3956)</f>
        <v>4212122.2822336471</v>
      </c>
      <c r="AC3956" s="43"/>
      <c r="AD3956" s="134" t="s">
        <v>363</v>
      </c>
      <c r="AE3956" s="124">
        <f>(AE3954-AE3955)</f>
        <v>-2.6702880859375E-5</v>
      </c>
      <c r="AF3956" s="42"/>
    </row>
    <row r="3957" spans="9:32" ht="16.5" thickTop="1" thickBot="1" x14ac:dyDescent="0.3">
      <c r="I3957" s="43"/>
      <c r="J3957" s="100">
        <f t="shared" ref="J3957:L3957" si="3497">(J3835)</f>
        <v>5000</v>
      </c>
      <c r="K3957" s="100">
        <f t="shared" si="3497"/>
        <v>2000</v>
      </c>
      <c r="L3957" s="100">
        <f t="shared" si="3497"/>
        <v>1</v>
      </c>
      <c r="M3957" s="43"/>
      <c r="N3957" s="134" t="s">
        <v>77</v>
      </c>
      <c r="O3957" s="101">
        <f t="shared" ref="O3957:Q3957" si="3498">(O3947)</f>
        <v>1.2748843220492281</v>
      </c>
      <c r="P3957" s="101">
        <f t="shared" si="3498"/>
        <v>1962.3177368192869</v>
      </c>
      <c r="Q3957" s="101">
        <f t="shared" si="3498"/>
        <v>1.0626823352193846</v>
      </c>
      <c r="R3957" s="43"/>
      <c r="S3957" s="43"/>
      <c r="T3957" s="62">
        <f t="shared" si="3495"/>
        <v>0.22266086030659854</v>
      </c>
      <c r="U3957" s="62">
        <f t="shared" si="3491"/>
        <v>0.16131208087643206</v>
      </c>
      <c r="V3957" s="62">
        <f t="shared" si="3492"/>
        <v>1.6000658726012411E-2</v>
      </c>
      <c r="W3957" s="43"/>
      <c r="X3957" s="43"/>
      <c r="Y3957" s="74">
        <f>((J3957 - O3955)^2 + (K3957 - P3955)^2 + (L3957 -Q3955)^2) * T3957</f>
        <v>1491537.1055741601</v>
      </c>
      <c r="Z3957" s="74">
        <f>((J3957 -O3956)^2 + (K3957 - P3956)^2 + (L3957 - Q3956)^2) * U3957</f>
        <v>1269537.5982255547</v>
      </c>
      <c r="AA3957" s="75">
        <f>((J3957 -O3957)^2 + (K3957 - P3957)^2 + (L3957 - Q3957)^2) * V3957</f>
        <v>399835.22451270145</v>
      </c>
      <c r="AB3957" s="76">
        <f t="shared" si="3496"/>
        <v>3160909.9283124162</v>
      </c>
      <c r="AC3957" s="43"/>
      <c r="AD3957" s="43"/>
      <c r="AE3957" s="43"/>
      <c r="AF3957" s="43"/>
    </row>
    <row r="3958" spans="9:32" ht="16.5" thickTop="1" thickBot="1" x14ac:dyDescent="0.3">
      <c r="I3958" s="43"/>
      <c r="J3958" s="100">
        <f t="shared" ref="J3958:L3958" si="3499">(J3836)</f>
        <v>2000</v>
      </c>
      <c r="K3958" s="100">
        <f t="shared" si="3499"/>
        <v>1000</v>
      </c>
      <c r="L3958" s="100">
        <f t="shared" si="3499"/>
        <v>1</v>
      </c>
      <c r="M3958" s="43"/>
      <c r="N3958" s="43"/>
      <c r="O3958" s="55"/>
      <c r="P3958" s="55"/>
      <c r="Q3958" s="55"/>
      <c r="R3958" s="43"/>
      <c r="S3958" s="43"/>
      <c r="T3958" s="62">
        <f t="shared" si="3495"/>
        <v>0.36953621022113425</v>
      </c>
      <c r="U3958" s="62">
        <f t="shared" si="3491"/>
        <v>2.2703169106832372E-3</v>
      </c>
      <c r="V3958" s="62">
        <f t="shared" si="3492"/>
        <v>0.1186508016911394</v>
      </c>
      <c r="W3958" s="43"/>
      <c r="X3958" s="43"/>
      <c r="Y3958" s="74">
        <f>((J3958-O3955)^2 + (K3958-P3955)^2 + (L3958-Q3955)^2) * T3958</f>
        <v>1030418.0428335047</v>
      </c>
      <c r="Z3958" s="74">
        <f>((J3958 -O3956)^2 + (K3958 - P3956)^2 + (L3958 - Q3956)^2) * U3958</f>
        <v>80765.929659191213</v>
      </c>
      <c r="AA3958" s="75">
        <f>((J3958 -O3957)^2 + (K3958 - P3957)^2 + (L3958 - Q3957)^2) * V3958</f>
        <v>583875.55466612207</v>
      </c>
      <c r="AB3958" s="76">
        <f t="shared" si="3496"/>
        <v>1695059.5271588182</v>
      </c>
      <c r="AC3958" s="43"/>
      <c r="AD3958" s="43"/>
      <c r="AE3958" s="43"/>
      <c r="AF3958" s="43"/>
    </row>
    <row r="3959" spans="9:32" ht="16.5" thickTop="1" thickBot="1" x14ac:dyDescent="0.3">
      <c r="I3959" s="43"/>
      <c r="J3959" s="100">
        <f t="shared" ref="J3959:L3959" si="3500">(J3837)</f>
        <v>500</v>
      </c>
      <c r="K3959" s="100">
        <f t="shared" si="3500"/>
        <v>2000</v>
      </c>
      <c r="L3959" s="100">
        <f t="shared" si="3500"/>
        <v>1</v>
      </c>
      <c r="M3959" s="43"/>
      <c r="N3959" s="43"/>
      <c r="O3959" s="55"/>
      <c r="P3959" s="55"/>
      <c r="Q3959" s="55"/>
      <c r="R3959" s="43"/>
      <c r="S3959" s="43"/>
      <c r="T3959" s="62">
        <f t="shared" si="3495"/>
        <v>4.0958127516823944E-4</v>
      </c>
      <c r="U3959" s="62">
        <f t="shared" si="3491"/>
        <v>2.155077716959203E-5</v>
      </c>
      <c r="V3959" s="62">
        <f t="shared" si="3492"/>
        <v>0.95085824234108185</v>
      </c>
      <c r="W3959" s="43"/>
      <c r="X3959" s="43"/>
      <c r="Y3959" s="74">
        <f>((J3959 - O3955)^2 + (K3959 -P3955)^2 + (L3959 - Q3955)^2) * T3959</f>
        <v>4936.5405513398136</v>
      </c>
      <c r="Z3959" s="74">
        <f>((J3959 -O3956)^2 + (K3959 - P3956)^2 + (L3959 - Q3956)^2) * U3959</f>
        <v>1132.3589843363404</v>
      </c>
      <c r="AA3959" s="75">
        <f>((J3959 -O3957)^2 + (K3959 - P3957)^2 + (L3959 - Q3957)^AA4491) * V3959</f>
        <v>237854.9966105716</v>
      </c>
      <c r="AB3959" s="76">
        <f t="shared" si="3496"/>
        <v>243923.89614624775</v>
      </c>
      <c r="AC3959" s="43"/>
      <c r="AD3959" s="152" t="s">
        <v>84</v>
      </c>
      <c r="AE3959" s="153"/>
      <c r="AF3959" s="154"/>
    </row>
    <row r="3960" spans="9:32" ht="16.5" thickTop="1" thickBot="1" x14ac:dyDescent="0.3">
      <c r="I3960" s="43"/>
      <c r="J3960" s="100">
        <f t="shared" ref="J3960:L3960" si="3501">(J3838)</f>
        <v>8000</v>
      </c>
      <c r="K3960" s="100">
        <f t="shared" si="3501"/>
        <v>2000</v>
      </c>
      <c r="L3960" s="100">
        <f t="shared" si="3501"/>
        <v>1</v>
      </c>
      <c r="M3960" s="43"/>
      <c r="N3960" s="43"/>
      <c r="O3960" s="55"/>
      <c r="P3960" s="55"/>
      <c r="Q3960" s="55"/>
      <c r="R3960" s="43"/>
      <c r="S3960" s="43"/>
      <c r="T3960" s="62">
        <f t="shared" si="3495"/>
        <v>4.934541253853984E-4</v>
      </c>
      <c r="U3960" s="62">
        <f t="shared" si="3491"/>
        <v>0.93874357355705484</v>
      </c>
      <c r="V3960" s="62">
        <f t="shared" si="3492"/>
        <v>7.9180993923455147E-5</v>
      </c>
      <c r="W3960" s="43"/>
      <c r="X3960" s="43"/>
      <c r="Y3960" s="74">
        <f>((J3960-O3955)^2 + (K3960-P3955)^2 + (L3960-Q3955)^2) * T3960</f>
        <v>12646.928092492986</v>
      </c>
      <c r="Z3960" s="74">
        <f>((J3960 -O3956)^2 + (K3960 - P3956)^2 + (L3960 - Q3956)^2) * U3960</f>
        <v>551613.82929992897</v>
      </c>
      <c r="AA3960" s="75">
        <f>((J3960 -O3957)^2 + (K3960 - P3957)^2 + (L3960 - Q3957)^2) * V3960</f>
        <v>5066.0810276699412</v>
      </c>
      <c r="AB3960" s="76">
        <f t="shared" si="3496"/>
        <v>569326.8384200919</v>
      </c>
      <c r="AC3960" s="43"/>
      <c r="AD3960" s="152" t="s">
        <v>85</v>
      </c>
      <c r="AE3960" s="153"/>
      <c r="AF3960" s="154"/>
    </row>
    <row r="3961" spans="9:32" ht="16.5" thickTop="1" thickBot="1" x14ac:dyDescent="0.3">
      <c r="I3961" s="43"/>
      <c r="J3961" s="100">
        <f t="shared" ref="J3961:L3961" si="3502">(J3839)</f>
        <v>3000</v>
      </c>
      <c r="K3961" s="100">
        <f t="shared" si="3502"/>
        <v>2000</v>
      </c>
      <c r="L3961" s="100">
        <f t="shared" si="3502"/>
        <v>2</v>
      </c>
      <c r="M3961" s="43"/>
      <c r="N3961" s="43"/>
      <c r="O3961" s="55"/>
      <c r="P3961" s="55"/>
      <c r="Q3961" s="55"/>
      <c r="R3961" s="43"/>
      <c r="S3961" s="43"/>
      <c r="T3961" s="62">
        <f t="shared" si="3495"/>
        <v>0.37503788001234883</v>
      </c>
      <c r="U3961" s="62">
        <f t="shared" si="3491"/>
        <v>1.2078410660563482E-2</v>
      </c>
      <c r="V3961" s="62">
        <f t="shared" si="3492"/>
        <v>7.7114409366081424E-2</v>
      </c>
      <c r="W3961" s="43"/>
      <c r="X3961" s="43"/>
      <c r="Y3961" s="74">
        <f>((J3961 - O3955)^2 + (K3961 - P3955)^2 + (L3961 - Q3955)^2) * T3961</f>
        <v>1529492.1946677992</v>
      </c>
      <c r="Z3961" s="74">
        <f>((J3961 -O3956)^2 + (K3961 - P3956)^2 + (L3961 - Q3956)^2) * U3961</f>
        <v>274482.45735564653</v>
      </c>
      <c r="AA3961" s="75">
        <f>((J3961 -O3957)^2 + (K3961 - P3957)^2 + (L3961 - Q3957)^2) * V3961</f>
        <v>693549.50450576027</v>
      </c>
      <c r="AB3961" s="76">
        <f t="shared" si="3496"/>
        <v>2497524.1565292059</v>
      </c>
      <c r="AC3961" s="43"/>
      <c r="AD3961" s="43"/>
      <c r="AE3961" s="43"/>
      <c r="AF3961" s="43"/>
    </row>
    <row r="3962" spans="9:32" ht="16.5" thickTop="1" thickBot="1" x14ac:dyDescent="0.3">
      <c r="I3962" s="43"/>
      <c r="J3962" s="100">
        <f t="shared" ref="J3962:L3962" si="3503">(J3840)</f>
        <v>7000</v>
      </c>
      <c r="K3962" s="100">
        <f t="shared" si="3503"/>
        <v>3000</v>
      </c>
      <c r="L3962" s="100">
        <f t="shared" si="3503"/>
        <v>1</v>
      </c>
      <c r="M3962" s="43"/>
      <c r="N3962" s="43"/>
      <c r="O3962" s="55"/>
      <c r="P3962" s="55"/>
      <c r="Q3962" s="55"/>
      <c r="R3962" s="43"/>
      <c r="S3962" s="43"/>
      <c r="T3962" s="62">
        <f t="shared" si="3495"/>
        <v>6.5559265683719161E-4</v>
      </c>
      <c r="U3962" s="62">
        <f t="shared" si="3491"/>
        <v>0.92734957634913839</v>
      </c>
      <c r="V3962" s="62">
        <f t="shared" si="3492"/>
        <v>1.3008637340611854E-4</v>
      </c>
      <c r="W3962" s="43"/>
      <c r="X3962" s="43"/>
      <c r="Y3962" s="74">
        <f>((J3962-O3955)^2 + (K3962-P3955)^2 + (L3962-Q3955)^2) * T3962</f>
        <v>14618.895879249621</v>
      </c>
      <c r="Z3962" s="74">
        <f>((J3962 -O3956)^2 + (K3962 - P3956)^2 + (L3962 - Q3956)^2) * U3962</f>
        <v>549818.40247216111</v>
      </c>
      <c r="AA3962" s="75">
        <f>((J3962 -O3957)^2 + (K3962 - P3957)^2 + (L3962 - Q3957)^2) * V3962</f>
        <v>6511.9856656073862</v>
      </c>
      <c r="AB3962" s="76">
        <f t="shared" si="3496"/>
        <v>570949.28401701816</v>
      </c>
      <c r="AC3962" s="43"/>
      <c r="AD3962" s="43"/>
      <c r="AE3962" s="43"/>
      <c r="AF3962" s="43"/>
    </row>
    <row r="3963" spans="9:32" ht="16.5" thickTop="1" thickBot="1" x14ac:dyDescent="0.3">
      <c r="I3963" s="43"/>
      <c r="J3963" s="100">
        <f t="shared" ref="J3963:L3963" si="3504">(J3841)</f>
        <v>7000</v>
      </c>
      <c r="K3963" s="100">
        <f t="shared" si="3504"/>
        <v>2000</v>
      </c>
      <c r="L3963" s="100">
        <f t="shared" si="3504"/>
        <v>1</v>
      </c>
      <c r="M3963" s="43"/>
      <c r="N3963" s="43"/>
      <c r="O3963" s="55"/>
      <c r="P3963" s="55"/>
      <c r="Q3963" s="55"/>
      <c r="R3963" s="43"/>
      <c r="S3963" s="43"/>
      <c r="T3963" s="62">
        <f t="shared" si="3495"/>
        <v>2.9488240818941885E-3</v>
      </c>
      <c r="U3963" s="62">
        <f t="shared" si="3491"/>
        <v>0.85839658950774711</v>
      </c>
      <c r="V3963" s="62">
        <f t="shared" si="3492"/>
        <v>3.686391783745896E-4</v>
      </c>
      <c r="W3963" s="43"/>
      <c r="X3963" s="43"/>
      <c r="Y3963" s="74">
        <f>((J3963 - O3955)^2 + (K3963 - P3955)^2 + (L3963 - Q3955)^2) * T3963</f>
        <v>51071.150257252855</v>
      </c>
      <c r="Z3963" s="74">
        <f>((J3963 -O3956)^2 + (K3963 - P3956)^2 + (L3963 - Q3956)^2) * U3963</f>
        <v>871355.1429580081</v>
      </c>
      <c r="AA3963" s="75">
        <f>((J3963 -O3957)^2 + (K3963 - P3957)^2 + (L3963 - Q3957)^2) * V3963</f>
        <v>18057.264178929516</v>
      </c>
      <c r="AB3963" s="76">
        <f t="shared" si="3496"/>
        <v>940483.55739419046</v>
      </c>
      <c r="AC3963" s="43"/>
      <c r="AD3963" s="155" t="s">
        <v>86</v>
      </c>
      <c r="AE3963" s="155"/>
      <c r="AF3963" s="43"/>
    </row>
    <row r="3964" spans="9:32" ht="16.5" thickTop="1" thickBot="1" x14ac:dyDescent="0.3">
      <c r="I3964" s="43"/>
      <c r="J3964" s="100">
        <f t="shared" ref="J3964:L3964" si="3505">(J3842)</f>
        <v>10000</v>
      </c>
      <c r="K3964" s="100">
        <f t="shared" si="3505"/>
        <v>2000</v>
      </c>
      <c r="L3964" s="100">
        <f t="shared" si="3505"/>
        <v>1</v>
      </c>
      <c r="M3964" s="43"/>
      <c r="N3964" s="43"/>
      <c r="O3964" s="55"/>
      <c r="P3964" s="55"/>
      <c r="Q3964" s="55"/>
      <c r="R3964" s="43"/>
      <c r="S3964" s="43"/>
      <c r="T3964" s="62">
        <f t="shared" si="3495"/>
        <v>1.0204454138958714E-2</v>
      </c>
      <c r="U3964" s="62">
        <f t="shared" si="3491"/>
        <v>0.72289200946928589</v>
      </c>
      <c r="V3964" s="62">
        <f t="shared" si="3492"/>
        <v>2.3767905788416978E-3</v>
      </c>
      <c r="W3964" s="43"/>
      <c r="X3964" s="43"/>
      <c r="Y3964" s="74">
        <f>((J3964-O3955)^2 + (K3964-P3955)^2 + (L3964-Q3955)^2) * T3964</f>
        <v>492363.41355826909</v>
      </c>
      <c r="Z3964" s="74">
        <f t="shared" ref="Z3964" si="3506">((J3964 -O3965)^2 + (K3964 - P3965)^2 + (L3964 - Q3965)^2) * U3964</f>
        <v>75180769.707697749</v>
      </c>
      <c r="AA3964" s="75">
        <f>((J3964 -O3957)^2 + (K3964 - P3957)^2 + (L3964 - Q3957)^2) * V3964</f>
        <v>237621.83402647628</v>
      </c>
      <c r="AB3964" s="76">
        <f t="shared" si="3496"/>
        <v>75910754.955282494</v>
      </c>
      <c r="AC3964" s="43"/>
      <c r="AD3964" s="155"/>
      <c r="AE3964" s="155"/>
      <c r="AF3964" s="43"/>
    </row>
    <row r="3965" spans="9:32" ht="16.5" thickTop="1" thickBot="1" x14ac:dyDescent="0.3">
      <c r="I3965" s="43"/>
      <c r="J3965" s="43"/>
      <c r="K3965" s="43"/>
      <c r="L3965" s="43"/>
      <c r="M3965" s="43"/>
      <c r="N3965" s="43"/>
      <c r="O3965" s="43"/>
      <c r="P3965" s="43"/>
      <c r="Q3965" s="43"/>
      <c r="R3965" s="43"/>
      <c r="S3965" s="43"/>
      <c r="T3965" s="43"/>
      <c r="U3965" s="43"/>
      <c r="V3965" s="43"/>
      <c r="W3965" s="43"/>
      <c r="X3965" s="43"/>
      <c r="Y3965" s="43"/>
      <c r="Z3965" s="43"/>
      <c r="AA3965" s="72" t="s">
        <v>55</v>
      </c>
      <c r="AB3965" s="73">
        <f>SUM(AB3955:AB3964)</f>
        <v>94283982.600628465</v>
      </c>
      <c r="AC3965" s="43"/>
      <c r="AD3965" s="155"/>
      <c r="AE3965" s="155"/>
      <c r="AF3965" s="43"/>
    </row>
    <row r="3966" spans="9:32" ht="15.75" thickTop="1" x14ac:dyDescent="0.25">
      <c r="I3966" s="43"/>
      <c r="J3966" s="43"/>
      <c r="K3966" s="43"/>
      <c r="L3966" s="43"/>
      <c r="M3966" s="156" t="s">
        <v>78</v>
      </c>
      <c r="N3966" s="157"/>
      <c r="O3966" s="157"/>
      <c r="P3966" s="157"/>
      <c r="Q3966" s="157"/>
      <c r="R3966" s="157"/>
      <c r="S3966" s="157"/>
      <c r="T3966" s="158"/>
      <c r="U3966" s="43"/>
      <c r="V3966" s="43"/>
      <c r="W3966" s="43"/>
      <c r="X3966" s="43"/>
      <c r="Y3966" s="43"/>
      <c r="Z3966" s="43"/>
      <c r="AA3966" s="43"/>
      <c r="AB3966" s="43"/>
      <c r="AC3966" s="43"/>
      <c r="AD3966" s="162" t="s">
        <v>87</v>
      </c>
      <c r="AE3966" s="162"/>
      <c r="AF3966" s="43"/>
    </row>
    <row r="3967" spans="9:32" ht="15.75" thickBot="1" x14ac:dyDescent="0.3">
      <c r="I3967" s="43"/>
      <c r="J3967" s="43"/>
      <c r="K3967" s="43"/>
      <c r="L3967" s="43"/>
      <c r="M3967" s="159"/>
      <c r="N3967" s="160"/>
      <c r="O3967" s="160"/>
      <c r="P3967" s="160"/>
      <c r="Q3967" s="160"/>
      <c r="R3967" s="160"/>
      <c r="S3967" s="160"/>
      <c r="T3967" s="161"/>
      <c r="U3967" s="43"/>
      <c r="V3967" s="43"/>
      <c r="W3967" s="43"/>
      <c r="X3967" s="43"/>
      <c r="Y3967" s="43"/>
      <c r="Z3967" s="43"/>
      <c r="AA3967" s="43"/>
      <c r="AB3967" s="43"/>
      <c r="AC3967" s="43"/>
      <c r="AD3967" s="155" t="s">
        <v>88</v>
      </c>
      <c r="AE3967" s="155"/>
      <c r="AF3967" s="43"/>
    </row>
    <row r="3968" spans="9:32" ht="15.75" thickTop="1" x14ac:dyDescent="0.25"/>
    <row r="3971" spans="9:27" x14ac:dyDescent="0.25">
      <c r="I3971" s="83" t="s">
        <v>251</v>
      </c>
      <c r="J3971" s="83"/>
      <c r="K3971" s="78"/>
      <c r="L3971" s="78"/>
      <c r="M3971" s="78"/>
      <c r="N3971" s="78"/>
      <c r="O3971" s="78"/>
      <c r="P3971" s="78"/>
      <c r="Q3971" s="78"/>
      <c r="R3971" s="78"/>
      <c r="S3971" s="78"/>
      <c r="T3971" s="78"/>
      <c r="U3971" s="78"/>
      <c r="V3971" s="78"/>
      <c r="W3971" s="78"/>
      <c r="X3971" s="78"/>
      <c r="Y3971" s="78"/>
      <c r="Z3971" s="78"/>
      <c r="AA3971" s="78"/>
    </row>
    <row r="3972" spans="9:27" x14ac:dyDescent="0.25">
      <c r="I3972" s="83" t="s">
        <v>79</v>
      </c>
      <c r="J3972" s="83"/>
      <c r="K3972" s="78"/>
      <c r="L3972" s="78"/>
      <c r="M3972" s="78"/>
      <c r="N3972" s="78"/>
      <c r="O3972" s="78"/>
      <c r="P3972" s="78"/>
      <c r="Q3972" s="78"/>
      <c r="R3972" s="78"/>
      <c r="S3972" s="78"/>
      <c r="T3972" s="78"/>
      <c r="U3972" s="78"/>
      <c r="V3972" s="78"/>
      <c r="W3972" s="78"/>
      <c r="X3972" s="78"/>
      <c r="Y3972" s="78"/>
      <c r="Z3972" s="78"/>
      <c r="AA3972" s="78"/>
    </row>
    <row r="3973" spans="9:27" x14ac:dyDescent="0.25">
      <c r="I3973" s="115" t="s">
        <v>367</v>
      </c>
      <c r="J3973" s="78"/>
      <c r="K3973" s="78"/>
      <c r="L3973" s="78"/>
      <c r="M3973" s="78"/>
      <c r="N3973" s="78"/>
      <c r="O3973" s="78"/>
      <c r="P3973" s="78"/>
      <c r="Q3973" s="78"/>
      <c r="R3973" s="78"/>
      <c r="S3973" s="78"/>
      <c r="T3973" s="78"/>
      <c r="U3973" s="78"/>
      <c r="V3973" s="78"/>
      <c r="W3973" s="78"/>
      <c r="X3973" s="78"/>
      <c r="Y3973" s="78"/>
      <c r="Z3973" s="78"/>
      <c r="AA3973" s="78"/>
    </row>
    <row r="3974" spans="9:27" x14ac:dyDescent="0.25">
      <c r="I3974" s="78"/>
      <c r="J3974" s="78"/>
      <c r="K3974" s="78"/>
      <c r="L3974" s="78"/>
      <c r="M3974" s="78"/>
      <c r="N3974" s="78"/>
      <c r="O3974" s="78"/>
      <c r="P3974" s="78"/>
      <c r="Q3974" s="78"/>
      <c r="R3974" s="78"/>
      <c r="S3974" s="78"/>
      <c r="T3974" s="78"/>
      <c r="U3974" s="78"/>
      <c r="V3974" s="78"/>
      <c r="W3974" s="78"/>
      <c r="X3974" s="78"/>
      <c r="Y3974" s="78"/>
      <c r="Z3974" s="78"/>
      <c r="AA3974" s="78"/>
    </row>
    <row r="3975" spans="9:27" x14ac:dyDescent="0.25">
      <c r="I3975" s="78"/>
      <c r="J3975" s="172" t="s">
        <v>47</v>
      </c>
      <c r="K3975" s="173"/>
      <c r="L3975" s="174"/>
      <c r="M3975" s="78"/>
      <c r="N3975" s="78"/>
      <c r="O3975" s="172" t="s">
        <v>72</v>
      </c>
      <c r="P3975" s="173"/>
      <c r="Q3975" s="174"/>
      <c r="R3975" s="78"/>
      <c r="S3975" s="78"/>
      <c r="T3975" s="172" t="s">
        <v>90</v>
      </c>
      <c r="U3975" s="173"/>
      <c r="V3975" s="174"/>
      <c r="W3975" s="88"/>
      <c r="X3975" s="78"/>
      <c r="Y3975" s="172" t="s">
        <v>92</v>
      </c>
      <c r="Z3975" s="173"/>
      <c r="AA3975" s="174"/>
    </row>
    <row r="3976" spans="9:27" x14ac:dyDescent="0.25">
      <c r="I3976" s="78"/>
      <c r="J3976" s="89" t="s">
        <v>48</v>
      </c>
      <c r="K3976" s="89" t="s">
        <v>49</v>
      </c>
      <c r="L3976" s="89" t="s">
        <v>50</v>
      </c>
      <c r="M3976" s="78"/>
      <c r="N3976" s="78"/>
      <c r="O3976" s="79"/>
      <c r="P3976" s="79"/>
      <c r="Q3976" s="79"/>
      <c r="R3976" s="78"/>
      <c r="S3976" s="78"/>
      <c r="T3976" s="136" t="s">
        <v>75</v>
      </c>
      <c r="U3976" s="136" t="s">
        <v>76</v>
      </c>
      <c r="V3976" s="136" t="s">
        <v>77</v>
      </c>
      <c r="W3976" s="136" t="s">
        <v>91</v>
      </c>
      <c r="X3976" s="78"/>
      <c r="Y3976" s="136" t="s">
        <v>93</v>
      </c>
      <c r="Z3976" s="136" t="s">
        <v>94</v>
      </c>
      <c r="AA3976" s="136" t="s">
        <v>95</v>
      </c>
    </row>
    <row r="3977" spans="9:27" x14ac:dyDescent="0.25">
      <c r="I3977" s="78"/>
      <c r="J3977" s="79">
        <f>(J3905)</f>
        <v>8000</v>
      </c>
      <c r="K3977" s="79">
        <f t="shared" ref="K3977:L3977" si="3507">(K3905)</f>
        <v>5000</v>
      </c>
      <c r="L3977" s="79">
        <f t="shared" si="3507"/>
        <v>1</v>
      </c>
      <c r="M3977" s="78"/>
      <c r="N3977" s="78"/>
      <c r="O3977" s="116">
        <f>(O3955)</f>
        <v>3344.8841475499439</v>
      </c>
      <c r="P3977" s="116">
        <f t="shared" ref="P3977:Q3977" si="3508">(P3955)</f>
        <v>10.204680817050285</v>
      </c>
      <c r="Q3977" s="116">
        <f t="shared" si="3508"/>
        <v>0.15369570237409874</v>
      </c>
      <c r="R3977" s="78"/>
      <c r="S3977" s="78"/>
      <c r="T3977" s="117">
        <f>((J3977-O3977)^2 + (K3977-P3977)^2 + (L3977-Q3977)^2) ^ (-1/(2-1))</f>
        <v>2.1473899005498185E-8</v>
      </c>
      <c r="U3977" s="117">
        <f>((J3977-O3978)^2 + (K3977-P3978)^2 + (L3977-Q3978)^2) ^ (-1/(2-1))</f>
        <v>1.87934712721541E-7</v>
      </c>
      <c r="V3977" s="117">
        <f>((J3977-O3979)^2 + (K3977-P3979)^2 + (L3977-Q3979)^2) ^ (-1/(2-1))</f>
        <v>1.3659874078008642E-8</v>
      </c>
      <c r="W3977" s="117">
        <f>SUM(T3977:V3977)</f>
        <v>2.2306848580504784E-7</v>
      </c>
      <c r="X3977" s="78"/>
      <c r="Y3977" s="122">
        <f>(T3977/W3977)</f>
        <v>9.6265946881736758E-2</v>
      </c>
      <c r="Z3977" s="122">
        <f>(U3977/W3977)</f>
        <v>0.84249781874517127</v>
      </c>
      <c r="AA3977" s="123">
        <f>(V3977/W3977)</f>
        <v>6.123623437309194E-2</v>
      </c>
    </row>
    <row r="3978" spans="9:27" x14ac:dyDescent="0.25">
      <c r="I3978" s="78"/>
      <c r="J3978" s="79">
        <f t="shared" ref="J3978:L3978" si="3509">(J3906)</f>
        <v>4000</v>
      </c>
      <c r="K3978" s="79">
        <f t="shared" si="3509"/>
        <v>3000</v>
      </c>
      <c r="L3978" s="79">
        <f t="shared" si="3509"/>
        <v>1</v>
      </c>
      <c r="M3978" s="78"/>
      <c r="N3978" s="78"/>
      <c r="O3978" s="116">
        <f t="shared" ref="O3978:Q3978" si="3510">(O3956)</f>
        <v>7713.7437984481348</v>
      </c>
      <c r="P3978" s="116">
        <f t="shared" si="3510"/>
        <v>2711.1019768326523</v>
      </c>
      <c r="Q3978" s="116">
        <f t="shared" si="3510"/>
        <v>1.0027295716321485</v>
      </c>
      <c r="R3978" s="78"/>
      <c r="S3978" s="78"/>
      <c r="T3978" s="117">
        <f>((J3978-O3977)^2 + (K3978-P3977)^2 + (L3978-Q3977)^2) ^ (-1/(2-1))</f>
        <v>1.0674576047052754E-7</v>
      </c>
      <c r="U3978" s="117">
        <f>((J3978-O3978)^2 + (K3978-P3978)^2 + (L3978-Q3978)^2) ^ (-1/(2-1))</f>
        <v>7.2070227758275275E-8</v>
      </c>
      <c r="V3978" s="117">
        <f>((J3978-O3979)^2 + (K3978-P3979)^2 + (L3978-Q3979)^2) ^ (-1/(2-1))</f>
        <v>5.8594023398331086E-8</v>
      </c>
      <c r="W3978" s="117">
        <f t="shared" ref="W3978:W3986" si="3511">SUM(T3978:V3978)</f>
        <v>2.3741001162713392E-7</v>
      </c>
      <c r="X3978" s="78"/>
      <c r="Y3978" s="122">
        <f t="shared" ref="Y3978:Y3986" si="3512">(T3978/W3978)</f>
        <v>0.44962619621188471</v>
      </c>
      <c r="Z3978" s="122">
        <f t="shared" ref="Z3978:Z3986" si="3513">(U3978/W3978)</f>
        <v>0.30356861222628517</v>
      </c>
      <c r="AA3978" s="123">
        <f t="shared" ref="AA3978:AA3986" si="3514">(V3978/W3978)</f>
        <v>0.24680519156183003</v>
      </c>
    </row>
    <row r="3979" spans="9:27" x14ac:dyDescent="0.25">
      <c r="I3979" s="78"/>
      <c r="J3979" s="79">
        <f t="shared" ref="J3979:L3979" si="3515">(J3907)</f>
        <v>5000</v>
      </c>
      <c r="K3979" s="79">
        <f t="shared" si="3515"/>
        <v>2000</v>
      </c>
      <c r="L3979" s="79">
        <f t="shared" si="3515"/>
        <v>1</v>
      </c>
      <c r="M3979" s="78"/>
      <c r="N3979" s="78"/>
      <c r="O3979" s="116">
        <f t="shared" ref="O3979:Q3979" si="3516">(O3957)</f>
        <v>1.2748843220492281</v>
      </c>
      <c r="P3979" s="116">
        <f t="shared" si="3516"/>
        <v>1962.3177368192869</v>
      </c>
      <c r="Q3979" s="116">
        <f t="shared" si="3516"/>
        <v>1.0626823352193846</v>
      </c>
      <c r="R3979" s="78"/>
      <c r="S3979" s="78"/>
      <c r="T3979" s="117">
        <f>((J3979-O3977)^2 + (K3979-P3977)^2 + (L3979-Q3977)^2) ^ (-1/(2-1))</f>
        <v>1.4928281668251646E-7</v>
      </c>
      <c r="U3979" s="117">
        <f>((J3979-O3978)^2 + (K3979-P3978)^2 + (L3979-Q3978)^2) ^ (-1/(2-1))</f>
        <v>1.2706364986897558E-7</v>
      </c>
      <c r="V3979" s="117">
        <f>((J3979-O3979)^2 + (K3979-P3979)^2 + (L3979-Q3979)^2) ^ (-1/(2-1))</f>
        <v>4.0018131832964908E-8</v>
      </c>
      <c r="W3979" s="117">
        <f t="shared" si="3511"/>
        <v>3.1636459838445694E-7</v>
      </c>
      <c r="X3979" s="78"/>
      <c r="Y3979" s="122">
        <f t="shared" si="3512"/>
        <v>0.47186953737820864</v>
      </c>
      <c r="Z3979" s="122">
        <f t="shared" si="3513"/>
        <v>0.40163675239845747</v>
      </c>
      <c r="AA3979" s="123">
        <f t="shared" si="3514"/>
        <v>0.12649371022333392</v>
      </c>
    </row>
    <row r="3980" spans="9:27" x14ac:dyDescent="0.25">
      <c r="I3980" s="78"/>
      <c r="J3980" s="79">
        <f t="shared" ref="J3980:L3980" si="3517">(J3908)</f>
        <v>2000</v>
      </c>
      <c r="K3980" s="79">
        <f t="shared" si="3517"/>
        <v>1000</v>
      </c>
      <c r="L3980" s="79">
        <f t="shared" si="3517"/>
        <v>1</v>
      </c>
      <c r="M3980" s="78"/>
      <c r="N3980" s="78"/>
      <c r="O3980" s="81"/>
      <c r="P3980" s="81"/>
      <c r="Q3980" s="81"/>
      <c r="R3980" s="78"/>
      <c r="S3980" s="78"/>
      <c r="T3980" s="117">
        <f>((J3980-O3977)^2 + (K3980-P3977)^2 + (L3980-Q3977)^2) ^ (-1/(2-1))</f>
        <v>3.5862746464043043E-7</v>
      </c>
      <c r="U3980" s="117">
        <f>((J3980-O3978)^2 + (K3980-P3978)^2 + (L3980-Q3978)^2) ^ (-1/(2-1))</f>
        <v>2.8109834434684472E-8</v>
      </c>
      <c r="V3980" s="117">
        <f>((J3980-O3979)^2 + (K3980-P3979)^2 + (L3980-Q3979)^2) ^ (-1/(2-1))</f>
        <v>2.0321248379543404E-7</v>
      </c>
      <c r="W3980" s="117">
        <f t="shared" si="3511"/>
        <v>5.8994978287054893E-7</v>
      </c>
      <c r="X3980" s="78"/>
      <c r="Y3980" s="122">
        <f t="shared" si="3512"/>
        <v>0.60789490063957374</v>
      </c>
      <c r="Z3980" s="122">
        <f t="shared" si="3513"/>
        <v>4.7647842665368922E-2</v>
      </c>
      <c r="AA3980" s="123">
        <f t="shared" si="3514"/>
        <v>0.34445725669505739</v>
      </c>
    </row>
    <row r="3981" spans="9:27" x14ac:dyDescent="0.25">
      <c r="I3981" s="78"/>
      <c r="J3981" s="79">
        <f t="shared" ref="J3981:L3981" si="3518">(J3909)</f>
        <v>500</v>
      </c>
      <c r="K3981" s="79">
        <f t="shared" si="3518"/>
        <v>2000</v>
      </c>
      <c r="L3981" s="79">
        <f t="shared" si="3518"/>
        <v>1</v>
      </c>
      <c r="M3981" s="78"/>
      <c r="N3981" s="78"/>
      <c r="O3981" s="78"/>
      <c r="P3981" s="78"/>
      <c r="Q3981" s="78"/>
      <c r="R3981" s="78"/>
      <c r="S3981" s="78"/>
      <c r="T3981" s="117">
        <f>((J3981-O3977)^2 + (K3981-P3977)^2 + (L3981-Q3977)^2) ^ (-1/(2-1))</f>
        <v>8.2969292140642099E-8</v>
      </c>
      <c r="U3981" s="117">
        <f>((J3981-O3978)^2 + (K3981-P3978)^2 + (L3981-Q3978)^2) ^ (-1/(2-1))</f>
        <v>1.9031753593779836E-8</v>
      </c>
      <c r="V3981" s="117">
        <f>((J3981-O3979)^2 + (K3981-P3979)^2 + (L3981-Q3979)^2) ^ (-1/(2-1))</f>
        <v>3.9976542101620327E-6</v>
      </c>
      <c r="W3981" s="117">
        <f t="shared" si="3511"/>
        <v>4.0996552558964547E-6</v>
      </c>
      <c r="X3981" s="78"/>
      <c r="Y3981" s="122">
        <f t="shared" si="3512"/>
        <v>2.0238114417379112E-2</v>
      </c>
      <c r="Z3981" s="122">
        <f t="shared" si="3513"/>
        <v>4.6422814616928661E-3</v>
      </c>
      <c r="AA3981" s="123">
        <f t="shared" si="3514"/>
        <v>0.97511960412092802</v>
      </c>
    </row>
    <row r="3982" spans="9:27" x14ac:dyDescent="0.25">
      <c r="I3982" s="78"/>
      <c r="J3982" s="79">
        <f t="shared" ref="J3982:L3982" si="3519">(J3910)</f>
        <v>8000</v>
      </c>
      <c r="K3982" s="79">
        <f t="shared" si="3519"/>
        <v>2000</v>
      </c>
      <c r="L3982" s="79">
        <f t="shared" si="3519"/>
        <v>1</v>
      </c>
      <c r="M3982" s="78"/>
      <c r="N3982" s="78"/>
      <c r="O3982" s="78"/>
      <c r="P3982" s="78"/>
      <c r="Q3982" s="78"/>
      <c r="R3982" s="78"/>
      <c r="S3982" s="78"/>
      <c r="T3982" s="117">
        <f>((J3982-O3977)^2 + (K3982-P3977)^2 + (L3982-Q3977)^2) ^ (-1/(2-1))</f>
        <v>3.9017706258510701E-8</v>
      </c>
      <c r="U3982" s="117">
        <f>((J3982-O3978)^2 + (K3982-P3978)^2 + (L3982-Q3978)^2) ^ (-1/(2-1))</f>
        <v>1.7018129780184168E-6</v>
      </c>
      <c r="V3982" s="117">
        <f>((J3982-O3979)^2 + (K3982-P3979)^2 + (L3982-Q3979)^2) ^ (-1/(2-1))</f>
        <v>1.5629634325030349E-8</v>
      </c>
      <c r="W3982" s="117">
        <f t="shared" si="3511"/>
        <v>1.7564603186019578E-6</v>
      </c>
      <c r="X3982" s="78"/>
      <c r="Y3982" s="122">
        <f t="shared" si="3512"/>
        <v>2.2213827346561733E-2</v>
      </c>
      <c r="Z3982" s="122">
        <f t="shared" si="3513"/>
        <v>0.9688878023575066</v>
      </c>
      <c r="AA3982" s="123">
        <f t="shared" si="3514"/>
        <v>8.8983702959316759E-3</v>
      </c>
    </row>
    <row r="3983" spans="9:27" x14ac:dyDescent="0.25">
      <c r="I3983" s="78"/>
      <c r="J3983" s="79">
        <f t="shared" ref="J3983:L3983" si="3520">(J3911)</f>
        <v>3000</v>
      </c>
      <c r="K3983" s="79">
        <f t="shared" si="3520"/>
        <v>2000</v>
      </c>
      <c r="L3983" s="79">
        <f t="shared" si="3520"/>
        <v>2</v>
      </c>
      <c r="M3983" s="78"/>
      <c r="N3983" s="78"/>
      <c r="O3983" s="78"/>
      <c r="P3983" s="78"/>
      <c r="Q3983" s="78"/>
      <c r="R3983" s="78"/>
      <c r="S3983" s="78"/>
      <c r="T3983" s="117">
        <f>((J3983-O3977)^2 + (K3983-P3977)^2 + (L3983-Q3977)^2) ^ (-1/(2-1))</f>
        <v>2.4520418039387632E-7</v>
      </c>
      <c r="U3983" s="117">
        <f>((J3983-O3978)^2 + (K3983-P3978)^2 + (L3983-Q3978)^2) ^ (-1/(2-1))</f>
        <v>4.4004308242233133E-8</v>
      </c>
      <c r="V3983" s="117">
        <f>((J3983-O3979)^2 + (K3983-P3979)^2 + (L3983-Q3979)^2) ^ (-1/(2-1))</f>
        <v>1.1118803901537637E-7</v>
      </c>
      <c r="W3983" s="117">
        <f t="shared" si="3511"/>
        <v>4.0039652765148582E-7</v>
      </c>
      <c r="X3983" s="78"/>
      <c r="Y3983" s="122">
        <f t="shared" si="3512"/>
        <v>0.61240336381565119</v>
      </c>
      <c r="Z3983" s="122">
        <f t="shared" si="3513"/>
        <v>0.10990182282633448</v>
      </c>
      <c r="AA3983" s="123">
        <f t="shared" si="3514"/>
        <v>0.27769481335801433</v>
      </c>
    </row>
    <row r="3984" spans="9:27" x14ac:dyDescent="0.25">
      <c r="I3984" s="78"/>
      <c r="J3984" s="79">
        <f t="shared" ref="J3984:L3984" si="3521">(J3912)</f>
        <v>7000</v>
      </c>
      <c r="K3984" s="79">
        <f t="shared" si="3521"/>
        <v>3000</v>
      </c>
      <c r="L3984" s="79">
        <f t="shared" si="3521"/>
        <v>1</v>
      </c>
      <c r="M3984" s="78"/>
      <c r="N3984" s="78"/>
      <c r="O3984" s="78"/>
      <c r="P3984" s="78"/>
      <c r="Q3984" s="78"/>
      <c r="R3984" s="78"/>
      <c r="S3984" s="78"/>
      <c r="T3984" s="117">
        <f>((J3984-O3977)^2 + (K3984-P3977)^2 + (L3984-Q3977)^2) ^ (-1/(2-1))</f>
        <v>4.4845565783648142E-8</v>
      </c>
      <c r="U3984" s="117">
        <f>((J3984-O3978)^2 + (K3984-P3978)^2 + (L3984-Q3978)^2) ^ (-1/(2-1))</f>
        <v>1.6866470314188742E-6</v>
      </c>
      <c r="V3984" s="117">
        <f>((J3984-O3979)^2 + (K3984-P3979)^2 + (L3984-Q3979)^2) ^ (-1/(2-1))</f>
        <v>1.9976452665300074E-8</v>
      </c>
      <c r="W3984" s="117">
        <f t="shared" si="3511"/>
        <v>1.7514690498678225E-6</v>
      </c>
      <c r="X3984" s="78"/>
      <c r="Y3984" s="122">
        <f t="shared" si="3512"/>
        <v>2.5604543675511987E-2</v>
      </c>
      <c r="Z3984" s="122">
        <f t="shared" si="3513"/>
        <v>0.9629899149780351</v>
      </c>
      <c r="AA3984" s="123">
        <f t="shared" si="3514"/>
        <v>1.1405541346452929E-2</v>
      </c>
    </row>
    <row r="3985" spans="9:37" x14ac:dyDescent="0.25">
      <c r="I3985" s="78"/>
      <c r="J3985" s="79">
        <f t="shared" ref="J3985:L3985" si="3522">(J3913)</f>
        <v>7000</v>
      </c>
      <c r="K3985" s="79">
        <f t="shared" si="3522"/>
        <v>2000</v>
      </c>
      <c r="L3985" s="79">
        <f t="shared" si="3522"/>
        <v>1</v>
      </c>
      <c r="M3985" s="78"/>
      <c r="N3985" s="78"/>
      <c r="O3985" s="78"/>
      <c r="P3985" s="78"/>
      <c r="Q3985" s="78"/>
      <c r="R3985" s="78"/>
      <c r="S3985" s="78"/>
      <c r="T3985" s="117">
        <f>((J3985-O3977)^2 + (K3985-P3977)^2 + (L3985-Q3977)^2) ^ (-1/(2-1))</f>
        <v>5.7739527444369873E-8</v>
      </c>
      <c r="U3985" s="117">
        <f>((J3985-O3978)^2 + (K3985-P3978)^2 + (L3985-Q3978)^2) ^ (-1/(2-1))</f>
        <v>9.8512827570366973E-7</v>
      </c>
      <c r="V3985" s="117">
        <f>((J3985-O3979)^2 + (K3985-P3979)^2 + (L3985-Q3979)^2) ^ (-1/(2-1))</f>
        <v>2.0415007208275972E-8</v>
      </c>
      <c r="W3985" s="117">
        <f t="shared" si="3511"/>
        <v>1.0632828103563156E-6</v>
      </c>
      <c r="X3985" s="78"/>
      <c r="Y3985" s="122">
        <f t="shared" si="3512"/>
        <v>5.4303076173140466E-2</v>
      </c>
      <c r="Z3985" s="122">
        <f t="shared" si="3513"/>
        <v>0.9264969452233921</v>
      </c>
      <c r="AA3985" s="123">
        <f t="shared" si="3514"/>
        <v>1.9199978603467425E-2</v>
      </c>
    </row>
    <row r="3986" spans="9:37" x14ac:dyDescent="0.25">
      <c r="I3986" s="78"/>
      <c r="J3986" s="79">
        <f t="shared" ref="J3986:L3986" si="3523">(J3914)</f>
        <v>10000</v>
      </c>
      <c r="K3986" s="79">
        <f t="shared" si="3523"/>
        <v>2000</v>
      </c>
      <c r="L3986" s="79">
        <f t="shared" si="3523"/>
        <v>1</v>
      </c>
      <c r="M3986" s="78"/>
      <c r="N3986" s="78"/>
      <c r="O3986" s="78"/>
      <c r="P3986" s="78"/>
      <c r="Q3986" s="78"/>
      <c r="R3986" s="78"/>
      <c r="S3986" s="78"/>
      <c r="T3986" s="117">
        <f>((J3986-O3977)^2 + (K3986-P3977)^2 + (L3986-Q3977)^2) ^ (-1/(2-1))</f>
        <v>2.0725451684583916E-8</v>
      </c>
      <c r="U3986" s="117">
        <f>((J3986-O3978)^2 + (K3986-P3978)^2 + (L3986-Q3978)^2) ^ (-1/(2-1))</f>
        <v>1.7443989928228146E-7</v>
      </c>
      <c r="V3986" s="117">
        <f>((J3986-O3979)^2 + (K3986-P3979)^2 + (L3986-Q3979)^2) ^ (-1/(2-1))</f>
        <v>1.0002408190220732E-8</v>
      </c>
      <c r="W3986" s="117">
        <f t="shared" si="3511"/>
        <v>2.0516775915708613E-7</v>
      </c>
      <c r="X3986" s="78"/>
      <c r="Y3986" s="122">
        <f t="shared" si="3512"/>
        <v>0.10101709825039094</v>
      </c>
      <c r="Z3986" s="122">
        <f t="shared" si="3513"/>
        <v>0.85023056253552021</v>
      </c>
      <c r="AA3986" s="123">
        <f t="shared" si="3514"/>
        <v>4.875233921408878E-2</v>
      </c>
    </row>
    <row r="3987" spans="9:37" x14ac:dyDescent="0.25">
      <c r="I3987" s="78"/>
      <c r="J3987" s="78"/>
      <c r="K3987" s="78"/>
      <c r="L3987" s="78"/>
      <c r="M3987" s="78"/>
      <c r="N3987" s="78"/>
      <c r="O3987" s="78"/>
      <c r="P3987" s="78"/>
      <c r="Q3987" s="78"/>
      <c r="R3987" s="78"/>
      <c r="S3987" s="78"/>
      <c r="T3987" s="78"/>
      <c r="U3987" s="78"/>
      <c r="V3987" s="78"/>
      <c r="W3987" s="78"/>
      <c r="X3987" s="78"/>
      <c r="Y3987" s="78"/>
      <c r="Z3987" s="78"/>
      <c r="AA3987" s="78"/>
    </row>
    <row r="3988" spans="9:37" x14ac:dyDescent="0.25">
      <c r="I3988" s="78"/>
      <c r="J3988" s="78"/>
      <c r="K3988" s="78"/>
      <c r="L3988" s="78"/>
      <c r="M3988" s="78"/>
      <c r="N3988" s="175" t="s">
        <v>109</v>
      </c>
      <c r="O3988" s="176"/>
      <c r="P3988" s="176"/>
      <c r="Q3988" s="176"/>
      <c r="R3988" s="176"/>
      <c r="S3988" s="177"/>
      <c r="T3988" s="78"/>
      <c r="U3988" s="78"/>
      <c r="V3988" s="78"/>
      <c r="W3988" s="78"/>
      <c r="X3988" s="78"/>
      <c r="Y3988" s="78"/>
      <c r="Z3988" s="78"/>
      <c r="AA3988" s="78"/>
    </row>
    <row r="3989" spans="9:37" x14ac:dyDescent="0.25">
      <c r="I3989" s="78"/>
      <c r="J3989" s="78"/>
      <c r="K3989" s="78"/>
      <c r="L3989" s="78"/>
      <c r="M3989" s="78"/>
      <c r="N3989" s="178"/>
      <c r="O3989" s="179"/>
      <c r="P3989" s="179"/>
      <c r="Q3989" s="179"/>
      <c r="R3989" s="179"/>
      <c r="S3989" s="180"/>
      <c r="T3989" s="78"/>
      <c r="U3989" s="78"/>
      <c r="V3989" s="78"/>
      <c r="W3989" s="78"/>
      <c r="X3989" s="78"/>
      <c r="Y3989" s="78"/>
      <c r="Z3989" s="78"/>
      <c r="AA3989" s="78"/>
    </row>
    <row r="3993" spans="9:37" x14ac:dyDescent="0.25">
      <c r="I3993" s="118" t="s">
        <v>252</v>
      </c>
      <c r="J3993" s="90"/>
      <c r="K3993" s="90"/>
      <c r="L3993" s="90"/>
      <c r="M3993" s="90"/>
      <c r="N3993" s="90"/>
      <c r="O3993" s="90"/>
      <c r="P3993" s="90"/>
      <c r="Q3993" s="90"/>
      <c r="R3993" s="90"/>
      <c r="S3993" s="90"/>
      <c r="T3993" s="90"/>
      <c r="U3993" s="90"/>
      <c r="V3993" s="90"/>
      <c r="W3993" s="90"/>
      <c r="X3993" s="90"/>
      <c r="Y3993" s="90"/>
      <c r="Z3993" s="90"/>
      <c r="AA3993" s="90"/>
      <c r="AB3993" s="90"/>
      <c r="AC3993" s="90"/>
      <c r="AD3993" s="90"/>
      <c r="AE3993" s="90"/>
      <c r="AF3993" s="90"/>
      <c r="AG3993" s="90"/>
      <c r="AH3993" s="90"/>
      <c r="AI3993" s="90"/>
      <c r="AJ3993" s="90"/>
      <c r="AK3993" s="90"/>
    </row>
    <row r="3994" spans="9:37" x14ac:dyDescent="0.25">
      <c r="I3994" s="118" t="s">
        <v>367</v>
      </c>
      <c r="J3994" s="90"/>
      <c r="K3994" s="90"/>
      <c r="L3994" s="90"/>
      <c r="M3994" s="90"/>
      <c r="N3994" s="90"/>
      <c r="O3994" s="90"/>
      <c r="P3994" s="90"/>
      <c r="Q3994" s="90"/>
      <c r="R3994" s="90"/>
      <c r="S3994" s="90"/>
      <c r="T3994" s="90"/>
      <c r="U3994" s="90"/>
      <c r="V3994" s="90"/>
      <c r="W3994" s="90"/>
      <c r="X3994" s="90"/>
      <c r="Y3994" s="90"/>
      <c r="Z3994" s="90"/>
      <c r="AA3994" s="90"/>
      <c r="AB3994" s="90"/>
      <c r="AC3994" s="90"/>
      <c r="AD3994" s="90"/>
      <c r="AE3994" s="90"/>
      <c r="AF3994" s="90"/>
      <c r="AG3994" s="90"/>
      <c r="AH3994" s="90"/>
      <c r="AI3994" s="90"/>
      <c r="AJ3994" s="90"/>
      <c r="AK3994" s="90"/>
    </row>
    <row r="3995" spans="9:37" x14ac:dyDescent="0.25">
      <c r="I3995" s="90"/>
      <c r="J3995" s="181" t="s">
        <v>92</v>
      </c>
      <c r="K3995" s="182"/>
      <c r="L3995" s="183"/>
      <c r="M3995" s="90"/>
      <c r="N3995" s="91"/>
      <c r="O3995" s="163" t="s">
        <v>97</v>
      </c>
      <c r="P3995" s="164"/>
      <c r="Q3995" s="165"/>
      <c r="R3995" s="90"/>
      <c r="S3995" s="90"/>
      <c r="T3995" s="163" t="s">
        <v>47</v>
      </c>
      <c r="U3995" s="164"/>
      <c r="V3995" s="165"/>
      <c r="W3995" s="90"/>
      <c r="X3995" s="91"/>
      <c r="Y3995" s="163" t="s">
        <v>98</v>
      </c>
      <c r="Z3995" s="164"/>
      <c r="AA3995" s="165"/>
      <c r="AB3995" s="90"/>
      <c r="AC3995" s="91"/>
      <c r="AD3995" s="163" t="s">
        <v>98</v>
      </c>
      <c r="AE3995" s="164"/>
      <c r="AF3995" s="165"/>
      <c r="AG3995" s="90"/>
      <c r="AH3995" s="135"/>
      <c r="AI3995" s="163" t="s">
        <v>98</v>
      </c>
      <c r="AJ3995" s="164"/>
      <c r="AK3995" s="165"/>
    </row>
    <row r="3996" spans="9:37" x14ac:dyDescent="0.25">
      <c r="I3996" s="90"/>
      <c r="J3996" s="135" t="s">
        <v>257</v>
      </c>
      <c r="K3996" s="135" t="s">
        <v>258</v>
      </c>
      <c r="L3996" s="135" t="s">
        <v>259</v>
      </c>
      <c r="M3996" s="90"/>
      <c r="N3996" s="91"/>
      <c r="O3996" s="133" t="s">
        <v>38</v>
      </c>
      <c r="P3996" s="133" t="s">
        <v>39</v>
      </c>
      <c r="Q3996" s="133" t="s">
        <v>41</v>
      </c>
      <c r="R3996" s="90"/>
      <c r="S3996" s="90"/>
      <c r="T3996" s="106" t="s">
        <v>48</v>
      </c>
      <c r="U3996" s="106" t="s">
        <v>49</v>
      </c>
      <c r="V3996" s="106" t="s">
        <v>50</v>
      </c>
      <c r="W3996" s="90"/>
      <c r="X3996" s="133" t="s">
        <v>38</v>
      </c>
      <c r="Y3996" s="133" t="s">
        <v>99</v>
      </c>
      <c r="Z3996" s="133" t="s">
        <v>102</v>
      </c>
      <c r="AA3996" s="133" t="s">
        <v>103</v>
      </c>
      <c r="AB3996" s="90"/>
      <c r="AC3996" s="106" t="s">
        <v>39</v>
      </c>
      <c r="AD3996" s="106" t="s">
        <v>104</v>
      </c>
      <c r="AE3996" s="106" t="s">
        <v>100</v>
      </c>
      <c r="AF3996" s="106" t="s">
        <v>105</v>
      </c>
      <c r="AG3996" s="90"/>
      <c r="AH3996" s="106" t="s">
        <v>41</v>
      </c>
      <c r="AI3996" s="106" t="s">
        <v>106</v>
      </c>
      <c r="AJ3996" s="106" t="s">
        <v>107</v>
      </c>
      <c r="AK3996" s="106" t="s">
        <v>101</v>
      </c>
    </row>
    <row r="3997" spans="9:37" x14ac:dyDescent="0.25">
      <c r="I3997" s="90"/>
      <c r="J3997" s="94">
        <f>(Y3977)</f>
        <v>9.6265946881736758E-2</v>
      </c>
      <c r="K3997" s="94">
        <f t="shared" ref="K3997:K4006" si="3524">(Z3977)</f>
        <v>0.84249781874517127</v>
      </c>
      <c r="L3997" s="94">
        <f>(AA3977)</f>
        <v>6.123623437309194E-2</v>
      </c>
      <c r="M3997" s="98"/>
      <c r="N3997" s="91"/>
      <c r="O3997" s="95">
        <f>(J3997^2)</f>
        <v>9.2671325290373634E-3</v>
      </c>
      <c r="P3997" s="95">
        <f t="shared" ref="P3997:P4006" si="3525">(K3997^2)</f>
        <v>0.70980257459037144</v>
      </c>
      <c r="Q3997" s="95">
        <f t="shared" ref="Q3997:Q4006" si="3526">(L3997^2)</f>
        <v>3.7498764001962469E-3</v>
      </c>
      <c r="R3997" s="90"/>
      <c r="S3997" s="90"/>
      <c r="T3997" s="93">
        <f>(J3977)</f>
        <v>8000</v>
      </c>
      <c r="U3997" s="93">
        <f t="shared" ref="U3997:U4006" si="3527">(K3977)</f>
        <v>5000</v>
      </c>
      <c r="V3997" s="93">
        <f t="shared" ref="V3997:V4006" si="3528">(L3977)</f>
        <v>1</v>
      </c>
      <c r="W3997" s="90"/>
      <c r="X3997" s="95">
        <f>(O3997)</f>
        <v>9.2671325290373634E-3</v>
      </c>
      <c r="Y3997" s="96">
        <f>(X3997*T3997)</f>
        <v>74.137060232298907</v>
      </c>
      <c r="Z3997" s="96">
        <f>(X3997*U3997)</f>
        <v>46.335662645186815</v>
      </c>
      <c r="AA3997" s="96">
        <f>(X3997*V3997)</f>
        <v>9.2671325290373634E-3</v>
      </c>
      <c r="AB3997" s="90"/>
      <c r="AC3997" s="94">
        <f>(P3997)</f>
        <v>0.70980257459037144</v>
      </c>
      <c r="AD3997" s="97">
        <f>(AC3997*T3997)</f>
        <v>5678.4205967229718</v>
      </c>
      <c r="AE3997" s="97">
        <f>(AC3997*U3997)</f>
        <v>3549.0128729518574</v>
      </c>
      <c r="AF3997" s="97">
        <f>(AC3997*V3997)</f>
        <v>0.70980257459037144</v>
      </c>
      <c r="AG3997" s="90"/>
      <c r="AH3997" s="95">
        <f>(Q3997)</f>
        <v>3.7498764001962469E-3</v>
      </c>
      <c r="AI3997" s="95">
        <f>(AH3997*T3997)</f>
        <v>29.999011201569974</v>
      </c>
      <c r="AJ3997" s="95">
        <f>(AH3997*U3997)</f>
        <v>18.749382000981235</v>
      </c>
      <c r="AK3997" s="95">
        <f>(V3997*AH3997)</f>
        <v>3.7498764001962469E-3</v>
      </c>
    </row>
    <row r="3998" spans="9:37" x14ac:dyDescent="0.25">
      <c r="I3998" s="90"/>
      <c r="J3998" s="94">
        <f t="shared" ref="J3998:J4006" si="3529">(Y3978)</f>
        <v>0.44962619621188471</v>
      </c>
      <c r="K3998" s="94">
        <f t="shared" si="3524"/>
        <v>0.30356861222628517</v>
      </c>
      <c r="L3998" s="94">
        <f t="shared" ref="L3998:L4006" si="3530">(AA3978)</f>
        <v>0.24680519156183003</v>
      </c>
      <c r="M3998" s="98"/>
      <c r="N3998" s="91"/>
      <c r="O3998" s="95">
        <f t="shared" ref="O3998:O4006" si="3531">(J3998^2)</f>
        <v>0.20216371631996824</v>
      </c>
      <c r="P3998" s="95">
        <f t="shared" si="3525"/>
        <v>9.215390232899269E-2</v>
      </c>
      <c r="Q3998" s="95">
        <f t="shared" si="3526"/>
        <v>6.0912802581871622E-2</v>
      </c>
      <c r="R3998" s="90"/>
      <c r="S3998" s="90"/>
      <c r="T3998" s="93">
        <f t="shared" ref="T3998:T4006" si="3532">(J3978)</f>
        <v>4000</v>
      </c>
      <c r="U3998" s="93">
        <f t="shared" si="3527"/>
        <v>3000</v>
      </c>
      <c r="V3998" s="93">
        <f t="shared" si="3528"/>
        <v>1</v>
      </c>
      <c r="W3998" s="90"/>
      <c r="X3998" s="95">
        <f t="shared" ref="X3998:X4006" si="3533">(O3998)</f>
        <v>0.20216371631996824</v>
      </c>
      <c r="Y3998" s="96">
        <f t="shared" ref="Y3998:Y4006" si="3534">(X3998*T3998)</f>
        <v>808.65486527987298</v>
      </c>
      <c r="Z3998" s="96">
        <f t="shared" ref="Z3998:Z4006" si="3535">(X3998*U3998)</f>
        <v>606.49114895990476</v>
      </c>
      <c r="AA3998" s="96">
        <f t="shared" ref="AA3998:AA4006" si="3536">(X3998*V3998)</f>
        <v>0.20216371631996824</v>
      </c>
      <c r="AB3998" s="90"/>
      <c r="AC3998" s="94">
        <f t="shared" ref="AC3998:AC4006" si="3537">(P3998)</f>
        <v>9.215390232899269E-2</v>
      </c>
      <c r="AD3998" s="97">
        <f t="shared" ref="AD3998:AD4006" si="3538">(AC3998*T3998)</f>
        <v>368.61560931597074</v>
      </c>
      <c r="AE3998" s="97">
        <f t="shared" ref="AE3998:AE4006" si="3539">(AC3998*U3998)</f>
        <v>276.46170698697807</v>
      </c>
      <c r="AF3998" s="97">
        <f t="shared" ref="AF3998:AF4006" si="3540">(AC3998*V3998)</f>
        <v>9.215390232899269E-2</v>
      </c>
      <c r="AG3998" s="90"/>
      <c r="AH3998" s="95">
        <f t="shared" ref="AH3998:AH4006" si="3541">(Q3998)</f>
        <v>6.0912802581871622E-2</v>
      </c>
      <c r="AI3998" s="95">
        <f t="shared" ref="AI3998:AI4006" si="3542">(AH3998*T3998)</f>
        <v>243.6512103274865</v>
      </c>
      <c r="AJ3998" s="95">
        <f t="shared" ref="AJ3998:AJ4005" si="3543">(AH3998*U3998)</f>
        <v>182.73840774561486</v>
      </c>
      <c r="AK3998" s="95">
        <f t="shared" ref="AK3998:AK4006" si="3544">(V3998*AH3998)</f>
        <v>6.0912802581871622E-2</v>
      </c>
    </row>
    <row r="3999" spans="9:37" x14ac:dyDescent="0.25">
      <c r="I3999" s="90"/>
      <c r="J3999" s="94">
        <f t="shared" si="3529"/>
        <v>0.47186953737820864</v>
      </c>
      <c r="K3999" s="94">
        <f t="shared" si="3524"/>
        <v>0.40163675239845747</v>
      </c>
      <c r="L3999" s="94">
        <f t="shared" si="3530"/>
        <v>0.12649371022333392</v>
      </c>
      <c r="M3999" s="98"/>
      <c r="N3999" s="91"/>
      <c r="O3999" s="95">
        <f t="shared" si="3531"/>
        <v>0.22266086030552465</v>
      </c>
      <c r="P3999" s="95">
        <f t="shared" si="3525"/>
        <v>0.16131208087717983</v>
      </c>
      <c r="Q3999" s="95">
        <f t="shared" si="3526"/>
        <v>1.6000658726064772E-2</v>
      </c>
      <c r="R3999" s="90"/>
      <c r="S3999" s="90"/>
      <c r="T3999" s="93">
        <f t="shared" si="3532"/>
        <v>5000</v>
      </c>
      <c r="U3999" s="93">
        <f t="shared" si="3527"/>
        <v>2000</v>
      </c>
      <c r="V3999" s="93">
        <f t="shared" si="3528"/>
        <v>1</v>
      </c>
      <c r="W3999" s="90"/>
      <c r="X3999" s="95">
        <f t="shared" si="3533"/>
        <v>0.22266086030552465</v>
      </c>
      <c r="Y3999" s="96">
        <f t="shared" si="3534"/>
        <v>1113.3043015276232</v>
      </c>
      <c r="Z3999" s="96">
        <f t="shared" si="3535"/>
        <v>445.32172061104927</v>
      </c>
      <c r="AA3999" s="96">
        <f t="shared" si="3536"/>
        <v>0.22266086030552465</v>
      </c>
      <c r="AB3999" s="90"/>
      <c r="AC3999" s="94">
        <f t="shared" si="3537"/>
        <v>0.16131208087717983</v>
      </c>
      <c r="AD3999" s="97">
        <f t="shared" si="3538"/>
        <v>806.56040438589912</v>
      </c>
      <c r="AE3999" s="97">
        <f t="shared" si="3539"/>
        <v>322.62416175435965</v>
      </c>
      <c r="AF3999" s="97">
        <f t="shared" si="3540"/>
        <v>0.16131208087717983</v>
      </c>
      <c r="AG3999" s="90"/>
      <c r="AH3999" s="95">
        <f t="shared" si="3541"/>
        <v>1.6000658726064772E-2</v>
      </c>
      <c r="AI3999" s="95">
        <f t="shared" si="3542"/>
        <v>80.003293630323853</v>
      </c>
      <c r="AJ3999" s="95">
        <f t="shared" si="3543"/>
        <v>32.001317452129541</v>
      </c>
      <c r="AK3999" s="95">
        <f t="shared" si="3544"/>
        <v>1.6000658726064772E-2</v>
      </c>
    </row>
    <row r="4000" spans="9:37" x14ac:dyDescent="0.25">
      <c r="I4000" s="90"/>
      <c r="J4000" s="94">
        <f t="shared" si="3529"/>
        <v>0.60789490063957374</v>
      </c>
      <c r="K4000" s="94">
        <f t="shared" si="3524"/>
        <v>4.7647842665368922E-2</v>
      </c>
      <c r="L4000" s="94">
        <f t="shared" si="3530"/>
        <v>0.34445725669505739</v>
      </c>
      <c r="M4000" s="98"/>
      <c r="N4000" s="91"/>
      <c r="O4000" s="95">
        <f t="shared" si="3531"/>
        <v>0.36953621022359723</v>
      </c>
      <c r="P4000" s="95">
        <f t="shared" si="3525"/>
        <v>2.2703169106637511E-3</v>
      </c>
      <c r="Q4000" s="95">
        <f t="shared" si="3526"/>
        <v>0.11865080168988466</v>
      </c>
      <c r="R4000" s="90"/>
      <c r="S4000" s="90"/>
      <c r="T4000" s="93">
        <f t="shared" si="3532"/>
        <v>2000</v>
      </c>
      <c r="U4000" s="93">
        <f t="shared" si="3527"/>
        <v>1000</v>
      </c>
      <c r="V4000" s="93">
        <f t="shared" si="3528"/>
        <v>1</v>
      </c>
      <c r="W4000" s="90"/>
      <c r="X4000" s="95">
        <f t="shared" si="3533"/>
        <v>0.36953621022359723</v>
      </c>
      <c r="Y4000" s="96">
        <f t="shared" si="3534"/>
        <v>739.07242044719442</v>
      </c>
      <c r="Z4000" s="96">
        <f t="shared" si="3535"/>
        <v>369.53621022359721</v>
      </c>
      <c r="AA4000" s="96">
        <f t="shared" si="3536"/>
        <v>0.36953621022359723</v>
      </c>
      <c r="AB4000" s="90"/>
      <c r="AC4000" s="94">
        <f t="shared" si="3537"/>
        <v>2.2703169106637511E-3</v>
      </c>
      <c r="AD4000" s="97">
        <f t="shared" si="3538"/>
        <v>4.5406338213275026</v>
      </c>
      <c r="AE4000" s="97">
        <f t="shared" si="3539"/>
        <v>2.2703169106637513</v>
      </c>
      <c r="AF4000" s="97">
        <f t="shared" si="3540"/>
        <v>2.2703169106637511E-3</v>
      </c>
      <c r="AG4000" s="90"/>
      <c r="AH4000" s="95">
        <f t="shared" si="3541"/>
        <v>0.11865080168988466</v>
      </c>
      <c r="AI4000" s="95">
        <f t="shared" si="3542"/>
        <v>237.30160337976932</v>
      </c>
      <c r="AJ4000" s="95">
        <f t="shared" si="3543"/>
        <v>118.65080168988466</v>
      </c>
      <c r="AK4000" s="95">
        <f t="shared" si="3544"/>
        <v>0.11865080168988466</v>
      </c>
    </row>
    <row r="4001" spans="9:37" x14ac:dyDescent="0.25">
      <c r="I4001" s="90"/>
      <c r="J4001" s="94">
        <f t="shared" si="3529"/>
        <v>2.0238114417379112E-2</v>
      </c>
      <c r="K4001" s="94">
        <f t="shared" si="3524"/>
        <v>4.6422814616928661E-3</v>
      </c>
      <c r="L4001" s="94">
        <f t="shared" si="3530"/>
        <v>0.97511960412092802</v>
      </c>
      <c r="M4001" s="98"/>
      <c r="N4001" s="91"/>
      <c r="O4001" s="95">
        <f t="shared" si="3531"/>
        <v>4.0958127517092826E-4</v>
      </c>
      <c r="P4001" s="95">
        <f t="shared" si="3525"/>
        <v>2.1550777169577254E-5</v>
      </c>
      <c r="Q4001" s="95">
        <f t="shared" si="3526"/>
        <v>0.9508582423409554</v>
      </c>
      <c r="R4001" s="90"/>
      <c r="S4001" s="90"/>
      <c r="T4001" s="93">
        <f t="shared" si="3532"/>
        <v>500</v>
      </c>
      <c r="U4001" s="93">
        <f t="shared" si="3527"/>
        <v>2000</v>
      </c>
      <c r="V4001" s="93">
        <f t="shared" si="3528"/>
        <v>1</v>
      </c>
      <c r="W4001" s="90"/>
      <c r="X4001" s="95">
        <f t="shared" si="3533"/>
        <v>4.0958127517092826E-4</v>
      </c>
      <c r="Y4001" s="96">
        <f t="shared" si="3534"/>
        <v>0.20479063758546412</v>
      </c>
      <c r="Z4001" s="96">
        <f t="shared" si="3535"/>
        <v>0.81916255034185648</v>
      </c>
      <c r="AA4001" s="96">
        <f t="shared" si="3536"/>
        <v>4.0958127517092826E-4</v>
      </c>
      <c r="AB4001" s="90"/>
      <c r="AC4001" s="94">
        <f t="shared" si="3537"/>
        <v>2.1550777169577254E-5</v>
      </c>
      <c r="AD4001" s="97">
        <f t="shared" si="3538"/>
        <v>1.0775388584788628E-2</v>
      </c>
      <c r="AE4001" s="97">
        <f t="shared" si="3539"/>
        <v>4.310155433915451E-2</v>
      </c>
      <c r="AF4001" s="97">
        <f t="shared" si="3540"/>
        <v>2.1550777169577254E-5</v>
      </c>
      <c r="AG4001" s="90"/>
      <c r="AH4001" s="95">
        <f t="shared" si="3541"/>
        <v>0.9508582423409554</v>
      </c>
      <c r="AI4001" s="95">
        <f t="shared" si="3542"/>
        <v>475.42912117047769</v>
      </c>
      <c r="AJ4001" s="95">
        <f t="shared" si="3543"/>
        <v>1901.7164846819107</v>
      </c>
      <c r="AK4001" s="95">
        <f t="shared" si="3544"/>
        <v>0.9508582423409554</v>
      </c>
    </row>
    <row r="4002" spans="9:37" x14ac:dyDescent="0.25">
      <c r="I4002" s="90"/>
      <c r="J4002" s="94">
        <f t="shared" si="3529"/>
        <v>2.2213827346561733E-2</v>
      </c>
      <c r="K4002" s="94">
        <f t="shared" si="3524"/>
        <v>0.9688878023575066</v>
      </c>
      <c r="L4002" s="94">
        <f t="shared" si="3530"/>
        <v>8.8983702959316759E-3</v>
      </c>
      <c r="M4002" s="98"/>
      <c r="N4002" s="91"/>
      <c r="O4002" s="95">
        <f t="shared" si="3531"/>
        <v>4.9345412538285389E-4</v>
      </c>
      <c r="P4002" s="95">
        <f t="shared" si="3525"/>
        <v>0.93874357355715876</v>
      </c>
      <c r="Q4002" s="95">
        <f t="shared" si="3526"/>
        <v>7.9180993923519183E-5</v>
      </c>
      <c r="R4002" s="90"/>
      <c r="S4002" s="90"/>
      <c r="T4002" s="93">
        <f t="shared" si="3532"/>
        <v>8000</v>
      </c>
      <c r="U4002" s="93">
        <f t="shared" si="3527"/>
        <v>2000</v>
      </c>
      <c r="V4002" s="93">
        <f t="shared" si="3528"/>
        <v>1</v>
      </c>
      <c r="W4002" s="90"/>
      <c r="X4002" s="95">
        <f t="shared" si="3533"/>
        <v>4.9345412538285389E-4</v>
      </c>
      <c r="Y4002" s="96">
        <f t="shared" si="3534"/>
        <v>3.947633003062831</v>
      </c>
      <c r="Z4002" s="96">
        <f t="shared" si="3535"/>
        <v>0.98690825076570776</v>
      </c>
      <c r="AA4002" s="96">
        <f t="shared" si="3536"/>
        <v>4.9345412538285389E-4</v>
      </c>
      <c r="AB4002" s="90"/>
      <c r="AC4002" s="94">
        <f t="shared" si="3537"/>
        <v>0.93874357355715876</v>
      </c>
      <c r="AD4002" s="97">
        <f t="shared" si="3538"/>
        <v>7509.9485884572705</v>
      </c>
      <c r="AE4002" s="97">
        <f t="shared" si="3539"/>
        <v>1877.4871471143176</v>
      </c>
      <c r="AF4002" s="97">
        <f t="shared" si="3540"/>
        <v>0.93874357355715876</v>
      </c>
      <c r="AG4002" s="90"/>
      <c r="AH4002" s="95">
        <f t="shared" si="3541"/>
        <v>7.9180993923519183E-5</v>
      </c>
      <c r="AI4002" s="95">
        <f t="shared" si="3542"/>
        <v>0.63344795138815346</v>
      </c>
      <c r="AJ4002" s="95">
        <f t="shared" si="3543"/>
        <v>0.15836198784703837</v>
      </c>
      <c r="AK4002" s="95">
        <f t="shared" si="3544"/>
        <v>7.9180993923519183E-5</v>
      </c>
    </row>
    <row r="4003" spans="9:37" x14ac:dyDescent="0.25">
      <c r="I4003" s="90"/>
      <c r="J4003" s="94">
        <f t="shared" si="3529"/>
        <v>0.61240336381565119</v>
      </c>
      <c r="K4003" s="94">
        <f t="shared" si="3524"/>
        <v>0.10990182282633448</v>
      </c>
      <c r="L4003" s="94">
        <f t="shared" si="3530"/>
        <v>0.27769481335801433</v>
      </c>
      <c r="M4003" s="98"/>
      <c r="N4003" s="91"/>
      <c r="O4003" s="95">
        <f t="shared" si="3531"/>
        <v>0.37503788001272481</v>
      </c>
      <c r="P4003" s="95">
        <f t="shared" si="3525"/>
        <v>1.2078410660551014E-2</v>
      </c>
      <c r="Q4003" s="95">
        <f t="shared" si="3526"/>
        <v>7.711440936594241E-2</v>
      </c>
      <c r="R4003" s="90"/>
      <c r="S4003" s="90"/>
      <c r="T4003" s="93">
        <f t="shared" si="3532"/>
        <v>3000</v>
      </c>
      <c r="U4003" s="93">
        <f t="shared" si="3527"/>
        <v>2000</v>
      </c>
      <c r="V4003" s="93">
        <f t="shared" si="3528"/>
        <v>2</v>
      </c>
      <c r="W4003" s="90"/>
      <c r="X4003" s="95">
        <f t="shared" si="3533"/>
        <v>0.37503788001272481</v>
      </c>
      <c r="Y4003" s="96">
        <f t="shared" si="3534"/>
        <v>1125.1136400381745</v>
      </c>
      <c r="Z4003" s="96">
        <f t="shared" si="3535"/>
        <v>750.07576002544965</v>
      </c>
      <c r="AA4003" s="96">
        <f t="shared" si="3536"/>
        <v>0.75007576002544962</v>
      </c>
      <c r="AB4003" s="90"/>
      <c r="AC4003" s="94">
        <f t="shared" si="3537"/>
        <v>1.2078410660551014E-2</v>
      </c>
      <c r="AD4003" s="97">
        <f t="shared" si="3538"/>
        <v>36.235231981653044</v>
      </c>
      <c r="AE4003" s="97">
        <f t="shared" si="3539"/>
        <v>24.156821321102029</v>
      </c>
      <c r="AF4003" s="97">
        <f t="shared" si="3540"/>
        <v>2.4156821321102029E-2</v>
      </c>
      <c r="AG4003" s="90"/>
      <c r="AH4003" s="95">
        <f t="shared" si="3541"/>
        <v>7.711440936594241E-2</v>
      </c>
      <c r="AI4003" s="95">
        <f t="shared" si="3542"/>
        <v>231.34322809782722</v>
      </c>
      <c r="AJ4003" s="95">
        <f t="shared" si="3543"/>
        <v>154.22881873188481</v>
      </c>
      <c r="AK4003" s="95">
        <f t="shared" si="3544"/>
        <v>0.15422881873188482</v>
      </c>
    </row>
    <row r="4004" spans="9:37" x14ac:dyDescent="0.25">
      <c r="I4004" s="90"/>
      <c r="J4004" s="94">
        <f t="shared" si="3529"/>
        <v>2.5604543675511987E-2</v>
      </c>
      <c r="K4004" s="94">
        <f t="shared" si="3524"/>
        <v>0.9629899149780351</v>
      </c>
      <c r="L4004" s="94">
        <f t="shared" si="3530"/>
        <v>1.1405541346452929E-2</v>
      </c>
      <c r="M4004" s="98"/>
      <c r="N4004" s="91"/>
      <c r="O4004" s="95">
        <f t="shared" si="3531"/>
        <v>6.5559265683120085E-4</v>
      </c>
      <c r="P4004" s="95">
        <f t="shared" si="3525"/>
        <v>0.92734957634940329</v>
      </c>
      <c r="Q4004" s="95">
        <f t="shared" si="3526"/>
        <v>1.3008637340564729E-4</v>
      </c>
      <c r="R4004" s="90"/>
      <c r="S4004" s="90"/>
      <c r="T4004" s="93">
        <f t="shared" si="3532"/>
        <v>7000</v>
      </c>
      <c r="U4004" s="93">
        <f t="shared" si="3527"/>
        <v>3000</v>
      </c>
      <c r="V4004" s="93">
        <f t="shared" si="3528"/>
        <v>1</v>
      </c>
      <c r="W4004" s="90"/>
      <c r="X4004" s="95">
        <f t="shared" si="3533"/>
        <v>6.5559265683120085E-4</v>
      </c>
      <c r="Y4004" s="96">
        <f t="shared" si="3534"/>
        <v>4.5891485978184061</v>
      </c>
      <c r="Z4004" s="96">
        <f t="shared" si="3535"/>
        <v>1.9667779704936026</v>
      </c>
      <c r="AA4004" s="96">
        <f t="shared" si="3536"/>
        <v>6.5559265683120085E-4</v>
      </c>
      <c r="AB4004" s="90"/>
      <c r="AC4004" s="94">
        <f t="shared" si="3537"/>
        <v>0.92734957634940329</v>
      </c>
      <c r="AD4004" s="97">
        <f t="shared" si="3538"/>
        <v>6491.4470344458232</v>
      </c>
      <c r="AE4004" s="97">
        <f t="shared" si="3539"/>
        <v>2782.0487290482097</v>
      </c>
      <c r="AF4004" s="97">
        <f t="shared" si="3540"/>
        <v>0.92734957634940329</v>
      </c>
      <c r="AG4004" s="90"/>
      <c r="AH4004" s="95">
        <f t="shared" si="3541"/>
        <v>1.3008637340564729E-4</v>
      </c>
      <c r="AI4004" s="95">
        <f t="shared" si="3542"/>
        <v>0.91060461383953106</v>
      </c>
      <c r="AJ4004" s="95">
        <f t="shared" si="3543"/>
        <v>0.39025912021694187</v>
      </c>
      <c r="AK4004" s="95">
        <f t="shared" si="3544"/>
        <v>1.3008637340564729E-4</v>
      </c>
    </row>
    <row r="4005" spans="9:37" x14ac:dyDescent="0.25">
      <c r="I4005" s="90"/>
      <c r="J4005" s="94">
        <f t="shared" si="3529"/>
        <v>5.4303076173140466E-2</v>
      </c>
      <c r="K4005" s="94">
        <f t="shared" si="3524"/>
        <v>0.9264969452233921</v>
      </c>
      <c r="L4005" s="94">
        <f t="shared" si="3530"/>
        <v>1.9199978603467425E-2</v>
      </c>
      <c r="M4005" s="98"/>
      <c r="N4005" s="91"/>
      <c r="O4005" s="95">
        <f t="shared" si="3531"/>
        <v>2.9488240818658956E-3</v>
      </c>
      <c r="P4005" s="95">
        <f t="shared" si="3525"/>
        <v>0.85839658950827724</v>
      </c>
      <c r="Q4005" s="95">
        <f t="shared" si="3526"/>
        <v>3.6863917837360693E-4</v>
      </c>
      <c r="R4005" s="90"/>
      <c r="S4005" s="90"/>
      <c r="T4005" s="93">
        <f t="shared" si="3532"/>
        <v>7000</v>
      </c>
      <c r="U4005" s="93">
        <f t="shared" si="3527"/>
        <v>2000</v>
      </c>
      <c r="V4005" s="93">
        <f t="shared" si="3528"/>
        <v>1</v>
      </c>
      <c r="W4005" s="90"/>
      <c r="X4005" s="95">
        <f t="shared" si="3533"/>
        <v>2.9488240818658956E-3</v>
      </c>
      <c r="Y4005" s="96">
        <f t="shared" si="3534"/>
        <v>20.64176857306127</v>
      </c>
      <c r="Z4005" s="96">
        <f t="shared" si="3535"/>
        <v>5.897648163731791</v>
      </c>
      <c r="AA4005" s="96">
        <f t="shared" si="3536"/>
        <v>2.9488240818658956E-3</v>
      </c>
      <c r="AB4005" s="90"/>
      <c r="AC4005" s="94">
        <f t="shared" si="3537"/>
        <v>0.85839658950827724</v>
      </c>
      <c r="AD4005" s="97">
        <f t="shared" si="3538"/>
        <v>6008.7761265579411</v>
      </c>
      <c r="AE4005" s="97">
        <f t="shared" si="3539"/>
        <v>1716.7931790165544</v>
      </c>
      <c r="AF4005" s="97">
        <f t="shared" si="3540"/>
        <v>0.85839658950827724</v>
      </c>
      <c r="AG4005" s="90"/>
      <c r="AH4005" s="95">
        <f t="shared" si="3541"/>
        <v>3.6863917837360693E-4</v>
      </c>
      <c r="AI4005" s="95">
        <f t="shared" si="3542"/>
        <v>2.5804742486152485</v>
      </c>
      <c r="AJ4005" s="95">
        <f t="shared" si="3543"/>
        <v>0.73727835674721387</v>
      </c>
      <c r="AK4005" s="95">
        <f t="shared" si="3544"/>
        <v>3.6863917837360693E-4</v>
      </c>
    </row>
    <row r="4006" spans="9:37" x14ac:dyDescent="0.25">
      <c r="I4006" s="90"/>
      <c r="J4006" s="94">
        <f t="shared" si="3529"/>
        <v>0.10101709825039094</v>
      </c>
      <c r="K4006" s="94">
        <f t="shared" si="3524"/>
        <v>0.85023056253552021</v>
      </c>
      <c r="L4006" s="94">
        <f t="shared" si="3530"/>
        <v>4.875233921408878E-2</v>
      </c>
      <c r="M4006" s="98"/>
      <c r="N4006" s="91"/>
      <c r="O4006" s="95">
        <f t="shared" si="3531"/>
        <v>1.0204454138929137E-2</v>
      </c>
      <c r="P4006" s="95">
        <f t="shared" si="3525"/>
        <v>0.72289200946946719</v>
      </c>
      <c r="Q4006" s="95">
        <f t="shared" si="3526"/>
        <v>2.3767905788455788E-3</v>
      </c>
      <c r="R4006" s="90"/>
      <c r="S4006" s="90"/>
      <c r="T4006" s="93">
        <f t="shared" si="3532"/>
        <v>10000</v>
      </c>
      <c r="U4006" s="93">
        <f t="shared" si="3527"/>
        <v>2000</v>
      </c>
      <c r="V4006" s="93">
        <f t="shared" si="3528"/>
        <v>1</v>
      </c>
      <c r="W4006" s="90"/>
      <c r="X4006" s="95">
        <f t="shared" si="3533"/>
        <v>1.0204454138929137E-2</v>
      </c>
      <c r="Y4006" s="96">
        <f t="shared" si="3534"/>
        <v>102.04454138929137</v>
      </c>
      <c r="Z4006" s="96">
        <f t="shared" si="3535"/>
        <v>20.408908277858274</v>
      </c>
      <c r="AA4006" s="96">
        <f t="shared" si="3536"/>
        <v>1.0204454138929137E-2</v>
      </c>
      <c r="AB4006" s="90"/>
      <c r="AC4006" s="94">
        <f t="shared" si="3537"/>
        <v>0.72289200946946719</v>
      </c>
      <c r="AD4006" s="97">
        <f t="shared" si="3538"/>
        <v>7228.9200946946721</v>
      </c>
      <c r="AE4006" s="97">
        <f t="shared" si="3539"/>
        <v>1445.7840189389344</v>
      </c>
      <c r="AF4006" s="97">
        <f t="shared" si="3540"/>
        <v>0.72289200946946719</v>
      </c>
      <c r="AG4006" s="90"/>
      <c r="AH4006" s="95">
        <f t="shared" si="3541"/>
        <v>2.3767905788455788E-3</v>
      </c>
      <c r="AI4006" s="95">
        <f t="shared" si="3542"/>
        <v>23.767905788455788</v>
      </c>
      <c r="AJ4006" s="95">
        <f>(AH4006*U4006)</f>
        <v>4.7535811576911575</v>
      </c>
      <c r="AK4006" s="95">
        <f t="shared" si="3544"/>
        <v>2.3767905788455788E-3</v>
      </c>
    </row>
    <row r="4007" spans="9:37" x14ac:dyDescent="0.25">
      <c r="I4007" s="90"/>
      <c r="J4007" s="98"/>
      <c r="K4007" s="90"/>
      <c r="L4007" s="90"/>
      <c r="M4007" s="90"/>
      <c r="N4007" s="112" t="s">
        <v>55</v>
      </c>
      <c r="O4007" s="105">
        <f>SUM(O3997:O4006)</f>
        <v>1.1933777056690322</v>
      </c>
      <c r="P4007" s="105">
        <f t="shared" ref="P4007:Q4007" si="3545">SUM(P3997:P4006)</f>
        <v>4.4250205850292348</v>
      </c>
      <c r="Q4007" s="105">
        <f t="shared" si="3545"/>
        <v>1.2302414882294637</v>
      </c>
      <c r="R4007" s="90"/>
      <c r="S4007" s="90"/>
      <c r="T4007" s="90"/>
      <c r="U4007" s="90"/>
      <c r="V4007" s="90"/>
      <c r="W4007" s="90"/>
      <c r="X4007" s="133" t="s">
        <v>55</v>
      </c>
      <c r="Y4007" s="104">
        <f>SUM(Y3997:Y4006)</f>
        <v>3991.7101697259836</v>
      </c>
      <c r="Z4007" s="104">
        <f t="shared" ref="Z4007" si="3546">SUM(Z3997:Z4006)</f>
        <v>2247.8399076783794</v>
      </c>
      <c r="AA4007" s="104">
        <f>SUM(AA3997:AA4006)</f>
        <v>1.568415585681757</v>
      </c>
      <c r="AB4007" s="99"/>
      <c r="AC4007" s="133" t="s">
        <v>55</v>
      </c>
      <c r="AD4007" s="104">
        <f>SUM(AD3997:AD4006)</f>
        <v>34133.475095772119</v>
      </c>
      <c r="AE4007" s="104">
        <f t="shared" ref="AE4007:AF4007" si="3547">SUM(AE3997:AE4006)</f>
        <v>11996.682055597317</v>
      </c>
      <c r="AF4007" s="104">
        <f t="shared" si="3547"/>
        <v>4.4370989956897855</v>
      </c>
      <c r="AG4007" s="99"/>
      <c r="AH4007" s="133" t="s">
        <v>55</v>
      </c>
      <c r="AI4007" s="105">
        <f>SUM(AI3997:AI4006)</f>
        <v>1325.6199004097534</v>
      </c>
      <c r="AJ4007" s="105">
        <f t="shared" ref="AJ4007:AK4007" si="3548">SUM(AJ3997:AJ4006)</f>
        <v>2414.1246929249082</v>
      </c>
      <c r="AK4007" s="105">
        <f t="shared" si="3548"/>
        <v>1.307355897595406</v>
      </c>
    </row>
    <row r="4011" spans="9:37" x14ac:dyDescent="0.25">
      <c r="I4011" s="113" t="s">
        <v>253</v>
      </c>
      <c r="J4011" s="107"/>
      <c r="K4011" s="107"/>
      <c r="L4011" s="107"/>
      <c r="M4011" s="107"/>
      <c r="N4011" s="107"/>
      <c r="O4011" s="107"/>
      <c r="P4011" s="107"/>
      <c r="Q4011" s="107"/>
    </row>
    <row r="4012" spans="9:37" x14ac:dyDescent="0.25">
      <c r="I4012" s="113" t="s">
        <v>367</v>
      </c>
      <c r="J4012" s="107"/>
      <c r="K4012" s="107"/>
      <c r="L4012" s="166" t="s">
        <v>69</v>
      </c>
      <c r="M4012" s="166"/>
      <c r="N4012" s="166"/>
      <c r="O4012" s="107"/>
      <c r="P4012" s="107"/>
      <c r="Q4012" s="107"/>
    </row>
    <row r="4013" spans="9:37" x14ac:dyDescent="0.25">
      <c r="I4013" s="107"/>
      <c r="J4013" s="107"/>
      <c r="K4013" s="107"/>
      <c r="L4013" s="107"/>
      <c r="M4013" s="107"/>
      <c r="N4013" s="107"/>
      <c r="O4013" s="107"/>
      <c r="P4013" s="107"/>
      <c r="Q4013" s="107"/>
    </row>
    <row r="4014" spans="9:37" x14ac:dyDescent="0.25">
      <c r="I4014" s="108"/>
      <c r="J4014" s="167" t="s">
        <v>68</v>
      </c>
      <c r="K4014" s="168"/>
      <c r="L4014" s="169"/>
      <c r="M4014" s="107"/>
      <c r="N4014" s="108"/>
      <c r="O4014" s="167" t="s">
        <v>72</v>
      </c>
      <c r="P4014" s="168"/>
      <c r="Q4014" s="169"/>
    </row>
    <row r="4015" spans="9:37" x14ac:dyDescent="0.25">
      <c r="I4015" s="108"/>
      <c r="J4015" s="108" t="s">
        <v>38</v>
      </c>
      <c r="K4015" s="108" t="s">
        <v>39</v>
      </c>
      <c r="L4015" s="108" t="s">
        <v>41</v>
      </c>
      <c r="M4015" s="107"/>
      <c r="N4015" s="170" t="s">
        <v>64</v>
      </c>
      <c r="O4015" s="170" t="s">
        <v>38</v>
      </c>
      <c r="P4015" s="170" t="s">
        <v>39</v>
      </c>
      <c r="Q4015" s="170" t="s">
        <v>41</v>
      </c>
    </row>
    <row r="4016" spans="9:37" x14ac:dyDescent="0.25">
      <c r="I4016" s="108" t="s">
        <v>64</v>
      </c>
      <c r="J4016" s="109">
        <f>(O4007)</f>
        <v>1.1933777056690322</v>
      </c>
      <c r="K4016" s="109">
        <f t="shared" ref="K4016" si="3549">(P4007)</f>
        <v>4.4250205850292348</v>
      </c>
      <c r="L4016" s="109">
        <f t="shared" ref="L4016" si="3550">(Q4007)</f>
        <v>1.2302414882294637</v>
      </c>
      <c r="M4016" s="107"/>
      <c r="N4016" s="171"/>
      <c r="O4016" s="171"/>
      <c r="P4016" s="171"/>
      <c r="Q4016" s="171"/>
    </row>
    <row r="4017" spans="9:32" x14ac:dyDescent="0.25">
      <c r="I4017" s="108" t="s">
        <v>65</v>
      </c>
      <c r="J4017" s="110">
        <f>(Y4007)</f>
        <v>3991.7101697259836</v>
      </c>
      <c r="K4017" s="110">
        <f>(AD4007)</f>
        <v>34133.475095772119</v>
      </c>
      <c r="L4017" s="110">
        <f>(AA4007)</f>
        <v>1.568415585681757</v>
      </c>
      <c r="M4017" s="107"/>
      <c r="N4017" s="109">
        <f>(J4016)</f>
        <v>1.1933777056690322</v>
      </c>
      <c r="O4017" s="67">
        <f>(J4017/N4017)</f>
        <v>3344.8841475450126</v>
      </c>
      <c r="P4017" s="67">
        <f t="shared" ref="P4017" si="3551">(K4017/O4017)</f>
        <v>10.204680817069399</v>
      </c>
      <c r="Q4017" s="67">
        <f t="shared" ref="Q4017" si="3552">(L4017/P4017)</f>
        <v>0.15369570237397959</v>
      </c>
    </row>
    <row r="4018" spans="9:32" x14ac:dyDescent="0.25">
      <c r="I4018" s="108" t="s">
        <v>66</v>
      </c>
      <c r="J4018" s="110">
        <f>(Z4007)</f>
        <v>2247.8399076783794</v>
      </c>
      <c r="K4018" s="110">
        <f>(AE4007)</f>
        <v>11996.682055597317</v>
      </c>
      <c r="L4018" s="109">
        <f>(AJ4007)</f>
        <v>2414.1246929249082</v>
      </c>
      <c r="M4018" s="107"/>
      <c r="N4018" s="109">
        <f>(K4016)</f>
        <v>4.4250205850292348</v>
      </c>
      <c r="O4018" s="67">
        <f>(K4017/N4018)</f>
        <v>7713.7437984475746</v>
      </c>
      <c r="P4018" s="68">
        <f>(K4018/N4018)</f>
        <v>2711.1019768325118</v>
      </c>
      <c r="Q4018" s="68">
        <f>(K4019/N4018)</f>
        <v>1.0027295716321443</v>
      </c>
    </row>
    <row r="4019" spans="9:32" x14ac:dyDescent="0.25">
      <c r="I4019" s="108" t="s">
        <v>67</v>
      </c>
      <c r="J4019" s="110">
        <f>(AA4007)</f>
        <v>1.568415585681757</v>
      </c>
      <c r="K4019" s="110">
        <f>(AF4007)</f>
        <v>4.4370989956897855</v>
      </c>
      <c r="L4019" s="109">
        <f>(AK4007)</f>
        <v>1.307355897595406</v>
      </c>
      <c r="M4019" s="107"/>
      <c r="N4019" s="109">
        <f>(L4016)</f>
        <v>1.2302414882294637</v>
      </c>
      <c r="O4019" s="67">
        <f>(L4017/N4019)</f>
        <v>1.274884322052076</v>
      </c>
      <c r="P4019" s="68">
        <f>(L4018/N4019)</f>
        <v>1962.3177368203239</v>
      </c>
      <c r="Q4019" s="68">
        <f>(L4019/N4019)</f>
        <v>1.0626823352193429</v>
      </c>
    </row>
    <row r="4020" spans="9:32" x14ac:dyDescent="0.25">
      <c r="I4020" s="111"/>
      <c r="J4020" s="111"/>
      <c r="K4020" s="111"/>
      <c r="L4020" s="111"/>
      <c r="M4020" s="107"/>
      <c r="N4020" s="107"/>
      <c r="O4020" s="107"/>
      <c r="P4020" s="107"/>
      <c r="Q4020" s="107"/>
    </row>
    <row r="4024" spans="9:32" x14ac:dyDescent="0.25">
      <c r="I4024" s="114" t="s">
        <v>254</v>
      </c>
    </row>
    <row r="4025" spans="9:32" x14ac:dyDescent="0.25">
      <c r="I4025" s="114" t="s">
        <v>367</v>
      </c>
      <c r="J4025" s="152" t="s">
        <v>47</v>
      </c>
      <c r="K4025" s="153"/>
      <c r="L4025" s="154"/>
      <c r="M4025" s="43"/>
      <c r="N4025" s="43"/>
      <c r="O4025" s="152" t="s">
        <v>72</v>
      </c>
      <c r="P4025" s="153"/>
      <c r="Q4025" s="154"/>
      <c r="R4025" s="43"/>
      <c r="S4025" s="43"/>
      <c r="T4025" s="152" t="s">
        <v>73</v>
      </c>
      <c r="U4025" s="153"/>
      <c r="V4025" s="154"/>
      <c r="W4025" s="43"/>
      <c r="X4025" s="43"/>
      <c r="Y4025" s="152" t="s">
        <v>74</v>
      </c>
      <c r="Z4025" s="153"/>
      <c r="AA4025" s="154"/>
      <c r="AB4025" s="55"/>
      <c r="AC4025" s="43"/>
      <c r="AD4025" s="152" t="s">
        <v>80</v>
      </c>
      <c r="AE4025" s="154"/>
      <c r="AF4025" s="59"/>
    </row>
    <row r="4026" spans="9:32" ht="15.75" thickBot="1" x14ac:dyDescent="0.3">
      <c r="I4026" s="43"/>
      <c r="J4026" s="44" t="s">
        <v>48</v>
      </c>
      <c r="K4026" s="44" t="s">
        <v>49</v>
      </c>
      <c r="L4026" s="44" t="s">
        <v>50</v>
      </c>
      <c r="M4026" s="43"/>
      <c r="N4026" s="43"/>
      <c r="O4026" s="43"/>
      <c r="P4026" s="43"/>
      <c r="Q4026" s="43"/>
      <c r="R4026" s="43"/>
      <c r="S4026" s="43"/>
      <c r="T4026" s="44" t="s">
        <v>38</v>
      </c>
      <c r="U4026" s="44" t="s">
        <v>39</v>
      </c>
      <c r="V4026" s="44" t="s">
        <v>41</v>
      </c>
      <c r="W4026" s="43"/>
      <c r="X4026" s="43"/>
      <c r="Y4026" s="134" t="s">
        <v>75</v>
      </c>
      <c r="Z4026" s="134" t="s">
        <v>76</v>
      </c>
      <c r="AA4026" s="134" t="s">
        <v>77</v>
      </c>
      <c r="AB4026" s="61" t="s">
        <v>55</v>
      </c>
      <c r="AC4026" s="43"/>
      <c r="AD4026" s="134" t="s">
        <v>364</v>
      </c>
      <c r="AE4026" s="148">
        <f>(AE3955)</f>
        <v>94283982.600628465</v>
      </c>
      <c r="AF4026" s="42"/>
    </row>
    <row r="4027" spans="9:32" ht="16.5" thickTop="1" thickBot="1" x14ac:dyDescent="0.3">
      <c r="I4027" s="43"/>
      <c r="J4027" s="100">
        <f>(J3905)</f>
        <v>8000</v>
      </c>
      <c r="K4027" s="100">
        <f t="shared" ref="K4027:L4027" si="3553">(K3905)</f>
        <v>5000</v>
      </c>
      <c r="L4027" s="100">
        <f t="shared" si="3553"/>
        <v>1</v>
      </c>
      <c r="M4027" s="43"/>
      <c r="N4027" s="134" t="s">
        <v>75</v>
      </c>
      <c r="O4027" s="101">
        <f>(O4017)</f>
        <v>3344.8841475450126</v>
      </c>
      <c r="P4027" s="101">
        <f t="shared" ref="P4027:Q4027" si="3554">(P4017)</f>
        <v>10.204680817069399</v>
      </c>
      <c r="Q4027" s="101">
        <f t="shared" si="3554"/>
        <v>0.15369570237397959</v>
      </c>
      <c r="R4027" s="43"/>
      <c r="S4027" s="43"/>
      <c r="T4027" s="62">
        <f>(O3997)</f>
        <v>9.2671325290373634E-3</v>
      </c>
      <c r="U4027" s="62">
        <f t="shared" ref="U4027:U4036" si="3555">(P3997)</f>
        <v>0.70980257459037144</v>
      </c>
      <c r="V4027" s="62">
        <f t="shared" ref="V4027:V4036" si="3556">(Q3997)</f>
        <v>3.7498764001962469E-3</v>
      </c>
      <c r="W4027" s="43"/>
      <c r="X4027" s="43"/>
      <c r="Y4027" s="74">
        <f>((J4027 - O4027)^2 + (K4027 - P4027)^2 + (L4027 - Q4027)^2) * T4027</f>
        <v>431553.32558254566</v>
      </c>
      <c r="Z4027" s="74">
        <f>((J4027 -O4028)^2 + (K4027 - P4028)^2 + (L4027 - Q4028)^2) * U4027</f>
        <v>3776857.2091426235</v>
      </c>
      <c r="AA4027" s="75">
        <f>((J4027 -O4029)^2 + (K4027 - P4029)^2 + (L4027 - Q4029)^2) * V4027</f>
        <v>274517.64041023899</v>
      </c>
      <c r="AB4027" s="76">
        <f>SUM(Y4027:AA4027)</f>
        <v>4482928.1751354076</v>
      </c>
      <c r="AC4027" s="43"/>
      <c r="AD4027" s="134" t="s">
        <v>366</v>
      </c>
      <c r="AE4027" s="147">
        <f>(AB4037)</f>
        <v>94283982.600644469</v>
      </c>
      <c r="AF4027" s="42"/>
    </row>
    <row r="4028" spans="9:32" ht="16.5" thickTop="1" thickBot="1" x14ac:dyDescent="0.3">
      <c r="I4028" s="43"/>
      <c r="J4028" s="100">
        <f t="shared" ref="J4028:L4028" si="3557">(J3906)</f>
        <v>4000</v>
      </c>
      <c r="K4028" s="100">
        <f t="shared" si="3557"/>
        <v>3000</v>
      </c>
      <c r="L4028" s="100">
        <f t="shared" si="3557"/>
        <v>1</v>
      </c>
      <c r="M4028" s="43"/>
      <c r="N4028" s="134" t="s">
        <v>76</v>
      </c>
      <c r="O4028" s="101">
        <f t="shared" ref="O4028:P4028" si="3558">(O4018)</f>
        <v>7713.7437984475746</v>
      </c>
      <c r="P4028" s="101">
        <f t="shared" si="3558"/>
        <v>2711.1019768325118</v>
      </c>
      <c r="Q4028" s="101">
        <f>(Q4018)</f>
        <v>1.0027295716321443</v>
      </c>
      <c r="R4028" s="43"/>
      <c r="S4028" s="43"/>
      <c r="T4028" s="62">
        <f t="shared" ref="T4028:T4036" si="3559">(O3998)</f>
        <v>0.20216371631996824</v>
      </c>
      <c r="U4028" s="62">
        <f t="shared" si="3555"/>
        <v>9.215390232899269E-2</v>
      </c>
      <c r="V4028" s="62">
        <f t="shared" si="3556"/>
        <v>6.0912802581871622E-2</v>
      </c>
      <c r="W4028" s="43"/>
      <c r="X4028" s="43"/>
      <c r="Y4028" s="74">
        <f>((J4028-O4027)^2 + (K4028-P4027)^2 + (L4028-Q4027)^2) * T4028</f>
        <v>1893880.5197413203</v>
      </c>
      <c r="Z4028" s="74">
        <f>((J4028 -O4028)^2 + (K4028 - P4028)^2 + (L4028 - Q4028)^2) * U4028</f>
        <v>1278668.1157447051</v>
      </c>
      <c r="AA4028" s="75">
        <f>((J4028 -O4029)^2 + (K4028 - P4029)^2 + (L4028 - Q4029)^2) * V4028</f>
        <v>1039573.6467483956</v>
      </c>
      <c r="AB4028" s="76">
        <f t="shared" ref="AB4028:AB4036" si="3560">SUM(Y4028:AA4028)</f>
        <v>4212122.282234421</v>
      </c>
      <c r="AC4028" s="43"/>
      <c r="AD4028" s="134" t="s">
        <v>365</v>
      </c>
      <c r="AE4028" s="124">
        <f>(AE4026-AE4027)</f>
        <v>-1.6003847122192383E-5</v>
      </c>
      <c r="AF4028" s="42"/>
    </row>
    <row r="4029" spans="9:32" ht="16.5" thickTop="1" thickBot="1" x14ac:dyDescent="0.3">
      <c r="I4029" s="43"/>
      <c r="J4029" s="100">
        <f t="shared" ref="J4029:L4029" si="3561">(J3907)</f>
        <v>5000</v>
      </c>
      <c r="K4029" s="100">
        <f t="shared" si="3561"/>
        <v>2000</v>
      </c>
      <c r="L4029" s="100">
        <f t="shared" si="3561"/>
        <v>1</v>
      </c>
      <c r="M4029" s="43"/>
      <c r="N4029" s="134" t="s">
        <v>77</v>
      </c>
      <c r="O4029" s="101">
        <f t="shared" ref="O4029:Q4029" si="3562">(O4019)</f>
        <v>1.274884322052076</v>
      </c>
      <c r="P4029" s="101">
        <f t="shared" si="3562"/>
        <v>1962.3177368203239</v>
      </c>
      <c r="Q4029" s="101">
        <f t="shared" si="3562"/>
        <v>1.0626823352193429</v>
      </c>
      <c r="R4029" s="43"/>
      <c r="S4029" s="43"/>
      <c r="T4029" s="62">
        <f t="shared" si="3559"/>
        <v>0.22266086030552465</v>
      </c>
      <c r="U4029" s="62">
        <f t="shared" si="3555"/>
        <v>0.16131208087717983</v>
      </c>
      <c r="V4029" s="62">
        <f t="shared" si="3556"/>
        <v>1.6000658726064772E-2</v>
      </c>
      <c r="W4029" s="43"/>
      <c r="X4029" s="43"/>
      <c r="Y4029" s="74">
        <f>((J4029 - O4027)^2 + (K4029 - P4027)^2 + (L4029 -Q4027)^2) * T4029</f>
        <v>1491537.1055705843</v>
      </c>
      <c r="Z4029" s="74">
        <f>((J4029 -O4028)^2 + (K4029 - P4028)^2 + (L4029 - Q4028)^2) * U4029</f>
        <v>1269537.598230917</v>
      </c>
      <c r="AA4029" s="75">
        <f>((J4029 -O4029)^2 + (K4029 - P4029)^2 + (L4029 - Q4029)^2) * V4029</f>
        <v>399835.22451400803</v>
      </c>
      <c r="AB4029" s="76">
        <f t="shared" si="3560"/>
        <v>3160909.9283155096</v>
      </c>
      <c r="AC4029" s="43"/>
      <c r="AD4029" s="43"/>
      <c r="AE4029" s="43"/>
      <c r="AF4029" s="43"/>
    </row>
    <row r="4030" spans="9:32" ht="16.5" thickTop="1" thickBot="1" x14ac:dyDescent="0.3">
      <c r="I4030" s="43"/>
      <c r="J4030" s="100">
        <f t="shared" ref="J4030:L4030" si="3563">(J3908)</f>
        <v>2000</v>
      </c>
      <c r="K4030" s="100">
        <f t="shared" si="3563"/>
        <v>1000</v>
      </c>
      <c r="L4030" s="100">
        <f t="shared" si="3563"/>
        <v>1</v>
      </c>
      <c r="M4030" s="43"/>
      <c r="N4030" s="43"/>
      <c r="O4030" s="55"/>
      <c r="P4030" s="55"/>
      <c r="Q4030" s="55"/>
      <c r="R4030" s="43"/>
      <c r="S4030" s="43"/>
      <c r="T4030" s="62">
        <f t="shared" si="3559"/>
        <v>0.36953621022359723</v>
      </c>
      <c r="U4030" s="62">
        <f t="shared" si="3555"/>
        <v>2.2703169106637511E-3</v>
      </c>
      <c r="V4030" s="62">
        <f t="shared" si="3556"/>
        <v>0.11865080168988466</v>
      </c>
      <c r="W4030" s="43"/>
      <c r="X4030" s="43"/>
      <c r="Y4030" s="74">
        <f>((J4030-O4027)^2 + (K4030-P4027)^2 + (L4030-Q4027)^2) * T4030</f>
        <v>1030418.0428354571</v>
      </c>
      <c r="Z4030" s="74">
        <f>((J4030 -O4028)^2 + (K4030 - P4028)^2 + (L4030 - Q4028)^2) * U4030</f>
        <v>80765.929658482375</v>
      </c>
      <c r="AA4030" s="75">
        <f>((J4030 -O4029)^2 + (K4030 - P4029)^2 + (L4030 - Q4029)^2) * V4030</f>
        <v>583875.55466018314</v>
      </c>
      <c r="AB4030" s="76">
        <f t="shared" si="3560"/>
        <v>1695059.5271541227</v>
      </c>
      <c r="AC4030" s="43"/>
      <c r="AD4030" s="43"/>
      <c r="AE4030" s="43"/>
      <c r="AF4030" s="43"/>
    </row>
    <row r="4031" spans="9:32" ht="16.5" thickTop="1" thickBot="1" x14ac:dyDescent="0.3">
      <c r="I4031" s="43"/>
      <c r="J4031" s="100">
        <f t="shared" ref="J4031:L4031" si="3564">(J3909)</f>
        <v>500</v>
      </c>
      <c r="K4031" s="100">
        <f t="shared" si="3564"/>
        <v>2000</v>
      </c>
      <c r="L4031" s="100">
        <f t="shared" si="3564"/>
        <v>1</v>
      </c>
      <c r="M4031" s="43"/>
      <c r="N4031" s="43"/>
      <c r="O4031" s="55"/>
      <c r="P4031" s="55"/>
      <c r="Q4031" s="55"/>
      <c r="R4031" s="43"/>
      <c r="S4031" s="43"/>
      <c r="T4031" s="62">
        <f t="shared" si="3559"/>
        <v>4.0958127517092826E-4</v>
      </c>
      <c r="U4031" s="62">
        <f t="shared" si="3555"/>
        <v>2.1550777169577254E-5</v>
      </c>
      <c r="V4031" s="62">
        <f t="shared" si="3556"/>
        <v>0.9508582423409554</v>
      </c>
      <c r="W4031" s="43"/>
      <c r="X4031" s="43"/>
      <c r="Y4031" s="74">
        <f>((J4031 - O4027)^2 + (K4031 -P4027)^2 + (L4031 - Q4027)^2) * T4031</f>
        <v>4936.5405513606984</v>
      </c>
      <c r="Z4031" s="74">
        <f>((J4031 -O4028)^2 + (K4031 - P4028)^2 + (L4031 - Q4028)^2) * U4031</f>
        <v>1132.3589843353857</v>
      </c>
      <c r="AA4031" s="75">
        <f>((J4031 -O4029)^2 + (K4031 - P4029)^2 + (L4031 - Q4029)^AA4563) * V4031</f>
        <v>237854.99661046293</v>
      </c>
      <c r="AB4031" s="76">
        <f t="shared" si="3560"/>
        <v>243923.89614615901</v>
      </c>
      <c r="AC4031" s="43"/>
      <c r="AD4031" s="152" t="s">
        <v>84</v>
      </c>
      <c r="AE4031" s="153"/>
      <c r="AF4031" s="154"/>
    </row>
    <row r="4032" spans="9:32" ht="16.5" thickTop="1" thickBot="1" x14ac:dyDescent="0.3">
      <c r="I4032" s="43"/>
      <c r="J4032" s="100">
        <f t="shared" ref="J4032:L4032" si="3565">(J3910)</f>
        <v>8000</v>
      </c>
      <c r="K4032" s="100">
        <f t="shared" si="3565"/>
        <v>2000</v>
      </c>
      <c r="L4032" s="100">
        <f t="shared" si="3565"/>
        <v>1</v>
      </c>
      <c r="M4032" s="43"/>
      <c r="N4032" s="43"/>
      <c r="O4032" s="55"/>
      <c r="P4032" s="55"/>
      <c r="Q4032" s="55"/>
      <c r="R4032" s="43"/>
      <c r="S4032" s="43"/>
      <c r="T4032" s="62">
        <f t="shared" si="3559"/>
        <v>4.9345412538285389E-4</v>
      </c>
      <c r="U4032" s="62">
        <f t="shared" si="3555"/>
        <v>0.93874357355715876</v>
      </c>
      <c r="V4032" s="62">
        <f t="shared" si="3556"/>
        <v>7.9180993923519183E-5</v>
      </c>
      <c r="W4032" s="43"/>
      <c r="X4032" s="43"/>
      <c r="Y4032" s="74">
        <f>((J4032-O4027)^2 + (K4032-P4027)^2 + (L4032-Q4027)^2) * T4032</f>
        <v>12646.928092450391</v>
      </c>
      <c r="Z4032" s="74">
        <f>((J4032 -O4028)^2 + (K4032 - P4028)^2 + (L4032 - Q4028)^2) * U4032</f>
        <v>551613.82930010359</v>
      </c>
      <c r="AA4032" s="75">
        <f>((J4032 -O4029)^2 + (K4032 - P4029)^2 + (L4032 - Q4029)^2) * V4032</f>
        <v>5066.0810276740276</v>
      </c>
      <c r="AB4032" s="76">
        <f t="shared" si="3560"/>
        <v>569326.83842022798</v>
      </c>
      <c r="AC4032" s="43"/>
      <c r="AD4032" s="152" t="s">
        <v>85</v>
      </c>
      <c r="AE4032" s="153"/>
      <c r="AF4032" s="154"/>
    </row>
    <row r="4033" spans="9:32" ht="16.5" thickTop="1" thickBot="1" x14ac:dyDescent="0.3">
      <c r="I4033" s="43"/>
      <c r="J4033" s="100">
        <f t="shared" ref="J4033:L4033" si="3566">(J3911)</f>
        <v>3000</v>
      </c>
      <c r="K4033" s="100">
        <f t="shared" si="3566"/>
        <v>2000</v>
      </c>
      <c r="L4033" s="100">
        <f t="shared" si="3566"/>
        <v>2</v>
      </c>
      <c r="M4033" s="43"/>
      <c r="N4033" s="43"/>
      <c r="O4033" s="55"/>
      <c r="P4033" s="55"/>
      <c r="Q4033" s="55"/>
      <c r="R4033" s="43"/>
      <c r="S4033" s="43"/>
      <c r="T4033" s="62">
        <f t="shared" si="3559"/>
        <v>0.37503788001272481</v>
      </c>
      <c r="U4033" s="62">
        <f t="shared" si="3555"/>
        <v>1.2078410660551014E-2</v>
      </c>
      <c r="V4033" s="62">
        <f t="shared" si="3556"/>
        <v>7.711440936594241E-2</v>
      </c>
      <c r="W4033" s="43"/>
      <c r="X4033" s="43"/>
      <c r="Y4033" s="74">
        <f>((J4033 - O4027)^2 + (K4033 - P4027)^2 + (L4033 - Q4027)^2) * T4033</f>
        <v>1529492.1946680285</v>
      </c>
      <c r="Z4033" s="74">
        <f>((J4033 -O4028)^2 + (K4033 - P4028)^2 + (L4033 - Q4028)^2) * U4033</f>
        <v>274482.457355297</v>
      </c>
      <c r="AA4033" s="75">
        <f>((J4033 -O4029)^2 + (K4033 - P4029)^2 + (L4033 - Q4029)^2) * V4033</f>
        <v>693549.50450450287</v>
      </c>
      <c r="AB4033" s="76">
        <f t="shared" si="3560"/>
        <v>2497524.1565278284</v>
      </c>
      <c r="AC4033" s="43"/>
      <c r="AD4033" s="43"/>
      <c r="AE4033" s="43"/>
      <c r="AF4033" s="43"/>
    </row>
    <row r="4034" spans="9:32" ht="16.5" thickTop="1" thickBot="1" x14ac:dyDescent="0.3">
      <c r="I4034" s="43"/>
      <c r="J4034" s="100">
        <f t="shared" ref="J4034:L4034" si="3567">(J3912)</f>
        <v>7000</v>
      </c>
      <c r="K4034" s="100">
        <f t="shared" si="3567"/>
        <v>3000</v>
      </c>
      <c r="L4034" s="100">
        <f t="shared" si="3567"/>
        <v>1</v>
      </c>
      <c r="M4034" s="43"/>
      <c r="N4034" s="43"/>
      <c r="O4034" s="55"/>
      <c r="P4034" s="55"/>
      <c r="Q4034" s="55"/>
      <c r="R4034" s="43"/>
      <c r="S4034" s="43"/>
      <c r="T4034" s="62">
        <f t="shared" si="3559"/>
        <v>6.5559265683120085E-4</v>
      </c>
      <c r="U4034" s="62">
        <f t="shared" si="3555"/>
        <v>0.92734957634940329</v>
      </c>
      <c r="V4034" s="62">
        <f t="shared" si="3556"/>
        <v>1.3008637340564729E-4</v>
      </c>
      <c r="W4034" s="43"/>
      <c r="X4034" s="43"/>
      <c r="Y4034" s="74">
        <f>((J4034-O4027)^2 + (K4034-P4027)^2 + (L4034-Q4027)^2) * T4034</f>
        <v>14618.895879139593</v>
      </c>
      <c r="Z4034" s="74">
        <f>((J4034 -O4028)^2 + (K4034 - P4028)^2 + (L4034 - Q4028)^2) * U4034</f>
        <v>549818.40247165179</v>
      </c>
      <c r="AA4034" s="75">
        <f>((J4034 -O4029)^2 + (K4034 - P4029)^2 + (L4034 - Q4029)^2) * V4034</f>
        <v>6511.9856655835092</v>
      </c>
      <c r="AB4034" s="76">
        <f t="shared" si="3560"/>
        <v>570949.28401637485</v>
      </c>
      <c r="AC4034" s="43"/>
      <c r="AD4034" s="43"/>
      <c r="AE4034" s="43"/>
      <c r="AF4034" s="43"/>
    </row>
    <row r="4035" spans="9:32" ht="16.5" thickTop="1" thickBot="1" x14ac:dyDescent="0.3">
      <c r="I4035" s="43"/>
      <c r="J4035" s="100">
        <f t="shared" ref="J4035:L4035" si="3568">(J3913)</f>
        <v>7000</v>
      </c>
      <c r="K4035" s="100">
        <f t="shared" si="3568"/>
        <v>2000</v>
      </c>
      <c r="L4035" s="100">
        <f t="shared" si="3568"/>
        <v>1</v>
      </c>
      <c r="M4035" s="43"/>
      <c r="N4035" s="43"/>
      <c r="O4035" s="55"/>
      <c r="P4035" s="55"/>
      <c r="Q4035" s="55"/>
      <c r="R4035" s="43"/>
      <c r="S4035" s="43"/>
      <c r="T4035" s="62">
        <f t="shared" si="3559"/>
        <v>2.9488240818658956E-3</v>
      </c>
      <c r="U4035" s="62">
        <f t="shared" si="3555"/>
        <v>0.85839658950827724</v>
      </c>
      <c r="V4035" s="62">
        <f t="shared" si="3556"/>
        <v>3.6863917837360693E-4</v>
      </c>
      <c r="W4035" s="43"/>
      <c r="X4035" s="43"/>
      <c r="Y4035" s="74">
        <f>((J4035 - O4027)^2 + (K4035 - P4027)^2 + (L4035 - Q4027)^2) * T4035</f>
        <v>51071.150256868917</v>
      </c>
      <c r="Z4035" s="74">
        <f>((J4035 -O4028)^2 + (K4035 - P4028)^2 + (L4035 - Q4028)^2) * U4035</f>
        <v>871355.14295768819</v>
      </c>
      <c r="AA4035" s="75">
        <f>((J4035 -O4029)^2 + (K4035 - P4029)^2 + (L4035 - Q4029)^2) * V4035</f>
        <v>18057.264178881334</v>
      </c>
      <c r="AB4035" s="76">
        <f t="shared" si="3560"/>
        <v>940483.55739343842</v>
      </c>
      <c r="AC4035" s="43"/>
      <c r="AD4035" s="155" t="s">
        <v>86</v>
      </c>
      <c r="AE4035" s="155"/>
      <c r="AF4035" s="43"/>
    </row>
    <row r="4036" spans="9:32" ht="16.5" thickTop="1" thickBot="1" x14ac:dyDescent="0.3">
      <c r="I4036" s="43"/>
      <c r="J4036" s="100">
        <f t="shared" ref="J4036:L4036" si="3569">(J3914)</f>
        <v>10000</v>
      </c>
      <c r="K4036" s="100">
        <f t="shared" si="3569"/>
        <v>2000</v>
      </c>
      <c r="L4036" s="100">
        <f t="shared" si="3569"/>
        <v>1</v>
      </c>
      <c r="M4036" s="43"/>
      <c r="N4036" s="43"/>
      <c r="O4036" s="55"/>
      <c r="P4036" s="55"/>
      <c r="Q4036" s="55"/>
      <c r="R4036" s="43"/>
      <c r="S4036" s="43"/>
      <c r="T4036" s="62">
        <f t="shared" si="3559"/>
        <v>1.0204454138929137E-2</v>
      </c>
      <c r="U4036" s="62">
        <f t="shared" si="3555"/>
        <v>0.72289200946946719</v>
      </c>
      <c r="V4036" s="62">
        <f t="shared" si="3556"/>
        <v>2.3767905788455788E-3</v>
      </c>
      <c r="W4036" s="43"/>
      <c r="X4036" s="43"/>
      <c r="Y4036" s="74">
        <f>((J4036-O4027)^2 + (K4036-P4027)^2 + (L4036-Q4027)^2) * T4036</f>
        <v>492363.41355751106</v>
      </c>
      <c r="Z4036" s="74">
        <f t="shared" ref="Z4036" si="3570">((J4036 -O4037)^2 + (K4036 - P4037)^2 + (L4036 - Q4037)^2) * U4036</f>
        <v>75180769.707716599</v>
      </c>
      <c r="AA4036" s="75">
        <f>((J4036 -O4029)^2 + (K4036 - P4029)^2 + (L4036 - Q4029)^2) * V4036</f>
        <v>237621.83402686394</v>
      </c>
      <c r="AB4036" s="76">
        <f t="shared" si="3560"/>
        <v>75910754.955300972</v>
      </c>
      <c r="AC4036" s="43"/>
      <c r="AD4036" s="155"/>
      <c r="AE4036" s="155"/>
      <c r="AF4036" s="43"/>
    </row>
    <row r="4037" spans="9:32" ht="16.5" thickTop="1" thickBot="1" x14ac:dyDescent="0.3">
      <c r="I4037" s="43"/>
      <c r="J4037" s="43"/>
      <c r="K4037" s="43"/>
      <c r="L4037" s="43"/>
      <c r="M4037" s="43"/>
      <c r="N4037" s="43"/>
      <c r="O4037" s="43"/>
      <c r="P4037" s="43"/>
      <c r="Q4037" s="43"/>
      <c r="R4037" s="43"/>
      <c r="S4037" s="43"/>
      <c r="T4037" s="43"/>
      <c r="U4037" s="43"/>
      <c r="V4037" s="43"/>
      <c r="W4037" s="43"/>
      <c r="X4037" s="43"/>
      <c r="Y4037" s="43"/>
      <c r="Z4037" s="43"/>
      <c r="AA4037" s="72" t="s">
        <v>55</v>
      </c>
      <c r="AB4037" s="73">
        <f>SUM(AB4027:AB4036)</f>
        <v>94283982.600644469</v>
      </c>
      <c r="AC4037" s="43"/>
      <c r="AD4037" s="155"/>
      <c r="AE4037" s="155"/>
      <c r="AF4037" s="43"/>
    </row>
    <row r="4038" spans="9:32" ht="15.75" thickTop="1" x14ac:dyDescent="0.25">
      <c r="I4038" s="43"/>
      <c r="J4038" s="43"/>
      <c r="K4038" s="43"/>
      <c r="L4038" s="43"/>
      <c r="M4038" s="156" t="s">
        <v>78</v>
      </c>
      <c r="N4038" s="157"/>
      <c r="O4038" s="157"/>
      <c r="P4038" s="157"/>
      <c r="Q4038" s="157"/>
      <c r="R4038" s="157"/>
      <c r="S4038" s="157"/>
      <c r="T4038" s="158"/>
      <c r="U4038" s="43"/>
      <c r="V4038" s="43"/>
      <c r="W4038" s="43"/>
      <c r="X4038" s="43"/>
      <c r="Y4038" s="43"/>
      <c r="Z4038" s="43"/>
      <c r="AA4038" s="43"/>
      <c r="AB4038" s="43"/>
      <c r="AC4038" s="43"/>
      <c r="AD4038" s="162" t="s">
        <v>87</v>
      </c>
      <c r="AE4038" s="162"/>
      <c r="AF4038" s="43"/>
    </row>
    <row r="4039" spans="9:32" ht="15.75" thickBot="1" x14ac:dyDescent="0.3">
      <c r="I4039" s="43"/>
      <c r="J4039" s="43"/>
      <c r="K4039" s="43"/>
      <c r="L4039" s="43"/>
      <c r="M4039" s="159"/>
      <c r="N4039" s="160"/>
      <c r="O4039" s="160"/>
      <c r="P4039" s="160"/>
      <c r="Q4039" s="160"/>
      <c r="R4039" s="160"/>
      <c r="S4039" s="160"/>
      <c r="T4039" s="161"/>
      <c r="U4039" s="43"/>
      <c r="V4039" s="43"/>
      <c r="W4039" s="43"/>
      <c r="X4039" s="43"/>
      <c r="Y4039" s="43"/>
      <c r="Z4039" s="43"/>
      <c r="AA4039" s="43"/>
      <c r="AB4039" s="43"/>
      <c r="AC4039" s="43"/>
      <c r="AD4039" s="155" t="s">
        <v>88</v>
      </c>
      <c r="AE4039" s="155"/>
      <c r="AF4039" s="43"/>
    </row>
    <row r="4040" spans="9:32" ht="15.75" thickTop="1" x14ac:dyDescent="0.25"/>
    <row r="4043" spans="9:32" x14ac:dyDescent="0.25">
      <c r="I4043" s="83" t="s">
        <v>251</v>
      </c>
      <c r="J4043" s="83"/>
      <c r="K4043" s="78"/>
      <c r="L4043" s="78"/>
      <c r="M4043" s="78"/>
      <c r="N4043" s="78"/>
      <c r="O4043" s="78"/>
      <c r="P4043" s="78"/>
      <c r="Q4043" s="78"/>
      <c r="R4043" s="78"/>
      <c r="S4043" s="78"/>
      <c r="T4043" s="78"/>
      <c r="U4043" s="78"/>
      <c r="V4043" s="78"/>
      <c r="W4043" s="78"/>
      <c r="X4043" s="78"/>
      <c r="Y4043" s="78"/>
      <c r="Z4043" s="78"/>
      <c r="AA4043" s="78"/>
    </row>
    <row r="4044" spans="9:32" x14ac:dyDescent="0.25">
      <c r="I4044" s="83" t="s">
        <v>79</v>
      </c>
      <c r="J4044" s="83"/>
      <c r="K4044" s="78"/>
      <c r="L4044" s="78"/>
      <c r="M4044" s="78"/>
      <c r="N4044" s="78"/>
      <c r="O4044" s="78"/>
      <c r="P4044" s="78"/>
      <c r="Q4044" s="78"/>
      <c r="R4044" s="78"/>
      <c r="S4044" s="78"/>
      <c r="T4044" s="78"/>
      <c r="U4044" s="78"/>
      <c r="V4044" s="78"/>
      <c r="W4044" s="78"/>
      <c r="X4044" s="78"/>
      <c r="Y4044" s="78"/>
      <c r="Z4044" s="78"/>
      <c r="AA4044" s="78"/>
    </row>
    <row r="4045" spans="9:32" x14ac:dyDescent="0.25">
      <c r="I4045" s="115" t="s">
        <v>367</v>
      </c>
      <c r="J4045" s="78"/>
      <c r="K4045" s="78"/>
      <c r="L4045" s="78"/>
      <c r="M4045" s="78"/>
      <c r="N4045" s="78"/>
      <c r="O4045" s="78"/>
      <c r="P4045" s="78"/>
      <c r="Q4045" s="78"/>
      <c r="R4045" s="78"/>
      <c r="S4045" s="78"/>
      <c r="T4045" s="78"/>
      <c r="U4045" s="78"/>
      <c r="V4045" s="78"/>
      <c r="W4045" s="78"/>
      <c r="X4045" s="78"/>
      <c r="Y4045" s="78"/>
      <c r="Z4045" s="78"/>
      <c r="AA4045" s="78"/>
    </row>
    <row r="4046" spans="9:32" x14ac:dyDescent="0.25">
      <c r="I4046" s="78"/>
      <c r="J4046" s="78"/>
      <c r="K4046" s="78"/>
      <c r="L4046" s="78"/>
      <c r="M4046" s="78"/>
      <c r="N4046" s="78"/>
      <c r="O4046" s="78"/>
      <c r="P4046" s="78"/>
      <c r="Q4046" s="78"/>
      <c r="R4046" s="78"/>
      <c r="S4046" s="78"/>
      <c r="T4046" s="78"/>
      <c r="U4046" s="78"/>
      <c r="V4046" s="78"/>
      <c r="W4046" s="78"/>
      <c r="X4046" s="78"/>
      <c r="Y4046" s="78"/>
      <c r="Z4046" s="78"/>
      <c r="AA4046" s="78"/>
    </row>
    <row r="4047" spans="9:32" x14ac:dyDescent="0.25">
      <c r="I4047" s="78"/>
      <c r="J4047" s="172" t="s">
        <v>47</v>
      </c>
      <c r="K4047" s="173"/>
      <c r="L4047" s="174"/>
      <c r="M4047" s="78"/>
      <c r="N4047" s="78"/>
      <c r="O4047" s="172" t="s">
        <v>72</v>
      </c>
      <c r="P4047" s="173"/>
      <c r="Q4047" s="174"/>
      <c r="R4047" s="78"/>
      <c r="S4047" s="78"/>
      <c r="T4047" s="172" t="s">
        <v>90</v>
      </c>
      <c r="U4047" s="173"/>
      <c r="V4047" s="174"/>
      <c r="W4047" s="88"/>
      <c r="X4047" s="78"/>
      <c r="Y4047" s="172" t="s">
        <v>92</v>
      </c>
      <c r="Z4047" s="173"/>
      <c r="AA4047" s="174"/>
    </row>
    <row r="4048" spans="9:32" x14ac:dyDescent="0.25">
      <c r="I4048" s="78"/>
      <c r="J4048" s="89" t="s">
        <v>48</v>
      </c>
      <c r="K4048" s="89" t="s">
        <v>49</v>
      </c>
      <c r="L4048" s="89" t="s">
        <v>50</v>
      </c>
      <c r="M4048" s="78"/>
      <c r="N4048" s="78"/>
      <c r="O4048" s="79"/>
      <c r="P4048" s="79"/>
      <c r="Q4048" s="79"/>
      <c r="R4048" s="78"/>
      <c r="S4048" s="78"/>
      <c r="T4048" s="136" t="s">
        <v>75</v>
      </c>
      <c r="U4048" s="136" t="s">
        <v>76</v>
      </c>
      <c r="V4048" s="136" t="s">
        <v>77</v>
      </c>
      <c r="W4048" s="136" t="s">
        <v>91</v>
      </c>
      <c r="X4048" s="78"/>
      <c r="Y4048" s="136" t="s">
        <v>93</v>
      </c>
      <c r="Z4048" s="136" t="s">
        <v>94</v>
      </c>
      <c r="AA4048" s="136" t="s">
        <v>95</v>
      </c>
    </row>
    <row r="4049" spans="9:27" x14ac:dyDescent="0.25">
      <c r="I4049" s="78"/>
      <c r="J4049" s="79">
        <f>(J3977)</f>
        <v>8000</v>
      </c>
      <c r="K4049" s="79">
        <f t="shared" ref="K4049:L4049" si="3571">(K3977)</f>
        <v>5000</v>
      </c>
      <c r="L4049" s="79">
        <f t="shared" si="3571"/>
        <v>1</v>
      </c>
      <c r="M4049" s="78"/>
      <c r="N4049" s="78"/>
      <c r="O4049" s="116">
        <f>(O4027)</f>
        <v>3344.8841475450126</v>
      </c>
      <c r="P4049" s="116">
        <f t="shared" ref="P4049:Q4049" si="3572">(P4027)</f>
        <v>10.204680817069399</v>
      </c>
      <c r="Q4049" s="116">
        <f t="shared" si="3572"/>
        <v>0.15369570237397959</v>
      </c>
      <c r="R4049" s="78"/>
      <c r="S4049" s="78"/>
      <c r="T4049" s="117">
        <f>((J4049-O4049)^2 + (K4049-P4049)^2 + (L4049-Q4049)^2) ^ (-1/(2-1))</f>
        <v>2.1473899005477102E-8</v>
      </c>
      <c r="U4049" s="117">
        <f>((J4049-O4050)^2 + (K4049-P4050)^2 + (L4049-Q4050)^2) ^ (-1/(2-1))</f>
        <v>1.8793471272150696E-7</v>
      </c>
      <c r="V4049" s="117">
        <f>((J4049-O4051)^2 + (K4049-P4051)^2 + (L4049-Q4051)^2) ^ (-1/(2-1))</f>
        <v>1.3659874078009828E-8</v>
      </c>
      <c r="W4049" s="117">
        <f>SUM(T4049:V4049)</f>
        <v>2.2306848580499389E-7</v>
      </c>
      <c r="X4049" s="78"/>
      <c r="Y4049" s="122">
        <f>(T4049/W4049)</f>
        <v>9.6265946881665523E-2</v>
      </c>
      <c r="Z4049" s="122">
        <f>(U4049/W4049)</f>
        <v>0.84249781874522245</v>
      </c>
      <c r="AA4049" s="123">
        <f>(V4049/W4049)</f>
        <v>6.1236234373112063E-2</v>
      </c>
    </row>
    <row r="4050" spans="9:27" x14ac:dyDescent="0.25">
      <c r="I4050" s="78"/>
      <c r="J4050" s="79">
        <f t="shared" ref="J4050:L4050" si="3573">(J3978)</f>
        <v>4000</v>
      </c>
      <c r="K4050" s="79">
        <f t="shared" si="3573"/>
        <v>3000</v>
      </c>
      <c r="L4050" s="79">
        <f t="shared" si="3573"/>
        <v>1</v>
      </c>
      <c r="M4050" s="78"/>
      <c r="N4050" s="78"/>
      <c r="O4050" s="116">
        <f t="shared" ref="O4050:Q4050" si="3574">(O4028)</f>
        <v>7713.7437984475746</v>
      </c>
      <c r="P4050" s="116">
        <f t="shared" si="3574"/>
        <v>2711.1019768325118</v>
      </c>
      <c r="Q4050" s="116">
        <f t="shared" si="3574"/>
        <v>1.0027295716321443</v>
      </c>
      <c r="R4050" s="78"/>
      <c r="S4050" s="78"/>
      <c r="T4050" s="117">
        <f>((J4050-O4049)^2 + (K4050-P4049)^2 + (L4050-Q4049)^2) ^ (-1/(2-1))</f>
        <v>1.0674576047045523E-7</v>
      </c>
      <c r="U4050" s="117">
        <f>((J4050-O4050)^2 + (K4050-P4050)^2 + (L4050-Q4050)^2) ^ (-1/(2-1))</f>
        <v>7.2070227758296465E-8</v>
      </c>
      <c r="V4050" s="117">
        <f>((J4050-O4051)^2 + (K4050-P4051)^2 + (L4050-Q4051)^2) ^ (-1/(2-1))</f>
        <v>5.8594023398338544E-8</v>
      </c>
      <c r="W4050" s="117">
        <f t="shared" ref="W4050:W4058" si="3575">SUM(T4050:V4050)</f>
        <v>2.3741001162709025E-7</v>
      </c>
      <c r="X4050" s="78"/>
      <c r="Y4050" s="122">
        <f t="shared" ref="Y4050:Y4058" si="3576">(T4050/W4050)</f>
        <v>0.44962619621166278</v>
      </c>
      <c r="Z4050" s="122">
        <f t="shared" ref="Z4050:Z4058" si="3577">(U4050/W4050)</f>
        <v>0.30356861222643028</v>
      </c>
      <c r="AA4050" s="123">
        <f t="shared" ref="AA4050:AA4058" si="3578">(V4050/W4050)</f>
        <v>0.24680519156190686</v>
      </c>
    </row>
    <row r="4051" spans="9:27" x14ac:dyDescent="0.25">
      <c r="I4051" s="78"/>
      <c r="J4051" s="79">
        <f t="shared" ref="J4051:L4051" si="3579">(J3979)</f>
        <v>5000</v>
      </c>
      <c r="K4051" s="79">
        <f t="shared" si="3579"/>
        <v>2000</v>
      </c>
      <c r="L4051" s="79">
        <f t="shared" si="3579"/>
        <v>1</v>
      </c>
      <c r="M4051" s="78"/>
      <c r="N4051" s="78"/>
      <c r="O4051" s="116">
        <f t="shared" ref="O4051:Q4051" si="3580">(O4029)</f>
        <v>1.274884322052076</v>
      </c>
      <c r="P4051" s="116">
        <f t="shared" si="3580"/>
        <v>1962.3177368203239</v>
      </c>
      <c r="Q4051" s="116">
        <f t="shared" si="3580"/>
        <v>1.0626823352193429</v>
      </c>
      <c r="R4051" s="78"/>
      <c r="S4051" s="78"/>
      <c r="T4051" s="117">
        <f>((J4051-O4049)^2 + (K4051-P4049)^2 + (L4051-Q4049)^2) ^ (-1/(2-1))</f>
        <v>1.4928281668215438E-7</v>
      </c>
      <c r="U4051" s="117">
        <f>((J4051-O4050)^2 + (K4051-P4050)^2 + (L4051-Q4050)^2) ^ (-1/(2-1))</f>
        <v>1.2706364986902788E-7</v>
      </c>
      <c r="V4051" s="117">
        <f>((J4051-O4051)^2 + (K4051-P4051)^2 + (L4051-Q4051)^2) ^ (-1/(2-1))</f>
        <v>4.0018131832965093E-8</v>
      </c>
      <c r="W4051" s="117">
        <f t="shared" si="3575"/>
        <v>3.1636459838414735E-7</v>
      </c>
      <c r="X4051" s="78"/>
      <c r="Y4051" s="122">
        <f t="shared" si="3576"/>
        <v>0.47186953737752585</v>
      </c>
      <c r="Z4051" s="122">
        <f t="shared" si="3577"/>
        <v>0.40163675239901586</v>
      </c>
      <c r="AA4051" s="123">
        <f t="shared" si="3578"/>
        <v>0.12649371022345829</v>
      </c>
    </row>
    <row r="4052" spans="9:27" x14ac:dyDescent="0.25">
      <c r="I4052" s="78"/>
      <c r="J4052" s="79">
        <f t="shared" ref="J4052:L4052" si="3581">(J3980)</f>
        <v>2000</v>
      </c>
      <c r="K4052" s="79">
        <f t="shared" si="3581"/>
        <v>1000</v>
      </c>
      <c r="L4052" s="79">
        <f t="shared" si="3581"/>
        <v>1</v>
      </c>
      <c r="M4052" s="78"/>
      <c r="N4052" s="78"/>
      <c r="O4052" s="81"/>
      <c r="P4052" s="81"/>
      <c r="Q4052" s="81"/>
      <c r="R4052" s="78"/>
      <c r="S4052" s="78"/>
      <c r="T4052" s="117">
        <f>((J4052-O4049)^2 + (K4052-P4049)^2 + (L4052-Q4049)^2) ^ (-1/(2-1))</f>
        <v>3.5862746464214122E-7</v>
      </c>
      <c r="U4052" s="117">
        <f>((J4052-O4050)^2 + (K4052-P4050)^2 + (L4052-Q4050)^2) ^ (-1/(2-1))</f>
        <v>2.8109834434689912E-8</v>
      </c>
      <c r="V4052" s="117">
        <f>((J4052-O4051)^2 + (K4052-P4051)^2 + (L4052-Q4051)^2) ^ (-1/(2-1))</f>
        <v>2.0321248379535206E-7</v>
      </c>
      <c r="W4052" s="117">
        <f t="shared" si="3575"/>
        <v>5.8994978287218328E-7</v>
      </c>
      <c r="X4052" s="78"/>
      <c r="Y4052" s="122">
        <f t="shared" si="3576"/>
        <v>0.60789490064078955</v>
      </c>
      <c r="Z4052" s="122">
        <f t="shared" si="3577"/>
        <v>4.7647842665246139E-2</v>
      </c>
      <c r="AA4052" s="123">
        <f t="shared" si="3578"/>
        <v>0.34445725669396415</v>
      </c>
    </row>
    <row r="4053" spans="9:27" x14ac:dyDescent="0.25">
      <c r="I4053" s="78"/>
      <c r="J4053" s="79">
        <f t="shared" ref="J4053:L4053" si="3582">(J3981)</f>
        <v>500</v>
      </c>
      <c r="K4053" s="79">
        <f t="shared" si="3582"/>
        <v>2000</v>
      </c>
      <c r="L4053" s="79">
        <f t="shared" si="3582"/>
        <v>1</v>
      </c>
      <c r="M4053" s="78"/>
      <c r="N4053" s="78"/>
      <c r="O4053" s="78"/>
      <c r="P4053" s="78"/>
      <c r="Q4053" s="78"/>
      <c r="R4053" s="78"/>
      <c r="S4053" s="78"/>
      <c r="T4053" s="117">
        <f>((J4053-O4049)^2 + (K4053-P4049)^2 + (L4053-Q4049)^2) ^ (-1/(2-1))</f>
        <v>8.2969292140835765E-8</v>
      </c>
      <c r="U4053" s="117">
        <f>((J4053-O4050)^2 + (K4053-P4050)^2 + (L4053-Q4050)^2) ^ (-1/(2-1))</f>
        <v>1.9031753593782833E-8</v>
      </c>
      <c r="V4053" s="117">
        <f>((J4053-O4051)^2 + (K4053-P4051)^2 + (L4053-Q4051)^2) ^ (-1/(2-1))</f>
        <v>3.9976542101633278E-6</v>
      </c>
      <c r="W4053" s="117">
        <f t="shared" si="3575"/>
        <v>4.0996552558979463E-6</v>
      </c>
      <c r="X4053" s="78"/>
      <c r="Y4053" s="122">
        <f t="shared" si="3576"/>
        <v>2.023811441741899E-2</v>
      </c>
      <c r="Z4053" s="122">
        <f t="shared" si="3577"/>
        <v>4.6422814616919085E-3</v>
      </c>
      <c r="AA4053" s="123">
        <f t="shared" si="3578"/>
        <v>0.97511960412088916</v>
      </c>
    </row>
    <row r="4054" spans="9:27" x14ac:dyDescent="0.25">
      <c r="I4054" s="78"/>
      <c r="J4054" s="79">
        <f t="shared" ref="J4054:L4054" si="3583">(J3982)</f>
        <v>8000</v>
      </c>
      <c r="K4054" s="79">
        <f t="shared" si="3583"/>
        <v>2000</v>
      </c>
      <c r="L4054" s="79">
        <f t="shared" si="3583"/>
        <v>1</v>
      </c>
      <c r="M4054" s="78"/>
      <c r="N4054" s="78"/>
      <c r="O4054" s="78"/>
      <c r="P4054" s="78"/>
      <c r="Q4054" s="78"/>
      <c r="R4054" s="78"/>
      <c r="S4054" s="78"/>
      <c r="T4054" s="117">
        <f>((J4054-O4049)^2 + (K4054-P4049)^2 + (L4054-Q4049)^2) ^ (-1/(2-1))</f>
        <v>3.901770625844092E-8</v>
      </c>
      <c r="U4054" s="117">
        <f>((J4054-O4050)^2 + (K4054-P4050)^2 + (L4054-Q4050)^2) ^ (-1/(2-1))</f>
        <v>1.7018129780180666E-6</v>
      </c>
      <c r="V4054" s="117">
        <f>((J4054-O4051)^2 + (K4054-P4051)^2 + (L4054-Q4051)^2) ^ (-1/(2-1))</f>
        <v>1.5629634325030382E-8</v>
      </c>
      <c r="W4054" s="117">
        <f t="shared" si="3575"/>
        <v>1.7564603186015379E-6</v>
      </c>
      <c r="X4054" s="78"/>
      <c r="Y4054" s="122">
        <f t="shared" si="3576"/>
        <v>2.2213827346527312E-2</v>
      </c>
      <c r="Z4054" s="122">
        <f t="shared" si="3577"/>
        <v>0.96888780235753891</v>
      </c>
      <c r="AA4054" s="123">
        <f t="shared" si="3578"/>
        <v>8.8983702959338218E-3</v>
      </c>
    </row>
    <row r="4055" spans="9:27" x14ac:dyDescent="0.25">
      <c r="I4055" s="78"/>
      <c r="J4055" s="79">
        <f t="shared" ref="J4055:L4055" si="3584">(J3983)</f>
        <v>3000</v>
      </c>
      <c r="K4055" s="79">
        <f t="shared" si="3584"/>
        <v>2000</v>
      </c>
      <c r="L4055" s="79">
        <f t="shared" si="3584"/>
        <v>2</v>
      </c>
      <c r="M4055" s="78"/>
      <c r="N4055" s="78"/>
      <c r="O4055" s="78"/>
      <c r="P4055" s="78"/>
      <c r="Q4055" s="78"/>
      <c r="R4055" s="78"/>
      <c r="S4055" s="78"/>
      <c r="T4055" s="117">
        <f>((J4055-O4049)^2 + (K4055-P4049)^2 + (L4055-Q4049)^2) ^ (-1/(2-1))</f>
        <v>2.4520418039408538E-7</v>
      </c>
      <c r="U4055" s="117">
        <f>((J4055-O4050)^2 + (K4055-P4050)^2 + (L4055-Q4050)^2) ^ (-1/(2-1))</f>
        <v>4.4004308242243754E-8</v>
      </c>
      <c r="V4055" s="117">
        <f>((J4055-O4051)^2 + (K4055-P4051)^2 + (L4055-Q4051)^2) ^ (-1/(2-1))</f>
        <v>1.1118803901537752E-7</v>
      </c>
      <c r="W4055" s="117">
        <f t="shared" si="3575"/>
        <v>4.0039652765170669E-7</v>
      </c>
      <c r="X4055" s="78"/>
      <c r="Y4055" s="122">
        <f t="shared" si="3576"/>
        <v>0.61240336381583549</v>
      </c>
      <c r="Z4055" s="122">
        <f t="shared" si="3577"/>
        <v>0.10990182282630039</v>
      </c>
      <c r="AA4055" s="123">
        <f t="shared" si="3578"/>
        <v>0.277694813357864</v>
      </c>
    </row>
    <row r="4056" spans="9:27" x14ac:dyDescent="0.25">
      <c r="I4056" s="78"/>
      <c r="J4056" s="79">
        <f t="shared" ref="J4056:L4056" si="3585">(J3984)</f>
        <v>7000</v>
      </c>
      <c r="K4056" s="79">
        <f t="shared" si="3585"/>
        <v>3000</v>
      </c>
      <c r="L4056" s="79">
        <f t="shared" si="3585"/>
        <v>1</v>
      </c>
      <c r="M4056" s="78"/>
      <c r="N4056" s="78"/>
      <c r="O4056" s="78"/>
      <c r="P4056" s="78"/>
      <c r="Q4056" s="78"/>
      <c r="R4056" s="78"/>
      <c r="S4056" s="78"/>
      <c r="T4056" s="117">
        <f>((J4056-O4049)^2 + (K4056-P4049)^2 + (L4056-Q4049)^2) ^ (-1/(2-1))</f>
        <v>4.4845565783575873E-8</v>
      </c>
      <c r="U4056" s="117">
        <f>((J4056-O4050)^2 + (K4056-P4050)^2 + (L4056-Q4050)^2) ^ (-1/(2-1))</f>
        <v>1.6866470314209185E-6</v>
      </c>
      <c r="V4056" s="117">
        <f>((J4056-O4051)^2 + (K4056-P4051)^2 + (L4056-Q4051)^2) ^ (-1/(2-1))</f>
        <v>1.9976452665300955E-8</v>
      </c>
      <c r="W4056" s="117">
        <f t="shared" si="3575"/>
        <v>1.7514690498697954E-6</v>
      </c>
      <c r="X4056" s="78"/>
      <c r="Y4056" s="122">
        <f t="shared" si="3576"/>
        <v>2.5604543675441883E-2</v>
      </c>
      <c r="Z4056" s="122">
        <f t="shared" si="3577"/>
        <v>0.96298991497811748</v>
      </c>
      <c r="AA4056" s="123">
        <f t="shared" si="3578"/>
        <v>1.1405541346440583E-2</v>
      </c>
    </row>
    <row r="4057" spans="9:27" x14ac:dyDescent="0.25">
      <c r="I4057" s="78"/>
      <c r="J4057" s="79">
        <f t="shared" ref="J4057:L4057" si="3586">(J3985)</f>
        <v>7000</v>
      </c>
      <c r="K4057" s="79">
        <f t="shared" si="3586"/>
        <v>2000</v>
      </c>
      <c r="L4057" s="79">
        <f t="shared" si="3586"/>
        <v>1</v>
      </c>
      <c r="M4057" s="78"/>
      <c r="N4057" s="78"/>
      <c r="O4057" s="78"/>
      <c r="P4057" s="78"/>
      <c r="Q4057" s="78"/>
      <c r="R4057" s="78"/>
      <c r="S4057" s="78"/>
      <c r="T4057" s="117">
        <f>((J4057-O4049)^2 + (K4057-P4049)^2 + (L4057-Q4049)^2) ^ (-1/(2-1))</f>
        <v>5.7739527444249945E-8</v>
      </c>
      <c r="U4057" s="117">
        <f>((J4057-O4050)^2 + (K4057-P4050)^2 + (L4057-Q4050)^2) ^ (-1/(2-1))</f>
        <v>9.851282757046398E-7</v>
      </c>
      <c r="V4057" s="117">
        <f>((J4057-O4051)^2 + (K4057-P4051)^2 + (L4057-Q4051)^2) ^ (-1/(2-1))</f>
        <v>2.0415007208276025E-8</v>
      </c>
      <c r="W4057" s="117">
        <f t="shared" si="3575"/>
        <v>1.0632828103571658E-6</v>
      </c>
      <c r="X4057" s="78"/>
      <c r="Y4057" s="122">
        <f t="shared" si="3576"/>
        <v>5.4303076172984258E-2</v>
      </c>
      <c r="Z4057" s="122">
        <f t="shared" si="3577"/>
        <v>0.92649694522356363</v>
      </c>
      <c r="AA4057" s="123">
        <f t="shared" si="3578"/>
        <v>1.9199978603452125E-2</v>
      </c>
    </row>
    <row r="4058" spans="9:27" x14ac:dyDescent="0.25">
      <c r="I4058" s="78"/>
      <c r="J4058" s="79">
        <f t="shared" ref="J4058:L4058" si="3587">(J3986)</f>
        <v>10000</v>
      </c>
      <c r="K4058" s="79">
        <f t="shared" si="3587"/>
        <v>2000</v>
      </c>
      <c r="L4058" s="79">
        <f t="shared" si="3587"/>
        <v>1</v>
      </c>
      <c r="M4058" s="78"/>
      <c r="N4058" s="78"/>
      <c r="O4058" s="78"/>
      <c r="P4058" s="78"/>
      <c r="Q4058" s="78"/>
      <c r="R4058" s="78"/>
      <c r="S4058" s="78"/>
      <c r="T4058" s="117">
        <f>((J4058-O4049)^2 + (K4058-P4049)^2 + (L4058-Q4049)^2) ^ (-1/(2-1))</f>
        <v>2.0725451684555752E-8</v>
      </c>
      <c r="U4058" s="117">
        <f>((J4058-O4050)^2 + (K4058-P4050)^2 + (L4058-Q4050)^2) ^ (-1/(2-1))</f>
        <v>1.7443989928220956E-7</v>
      </c>
      <c r="V4058" s="117">
        <f>((J4058-O4051)^2 + (K4058-P4051)^2 + (L4058-Q4051)^2) ^ (-1/(2-1))</f>
        <v>1.0002408190220747E-8</v>
      </c>
      <c r="W4058" s="117">
        <f t="shared" si="3575"/>
        <v>2.0516775915698607E-7</v>
      </c>
      <c r="X4058" s="78"/>
      <c r="Y4058" s="122">
        <f t="shared" si="3576"/>
        <v>0.10101709825030294</v>
      </c>
      <c r="Z4058" s="122">
        <f t="shared" si="3577"/>
        <v>0.85023056253558438</v>
      </c>
      <c r="AA4058" s="123">
        <f t="shared" si="3578"/>
        <v>4.8752339214112629E-2</v>
      </c>
    </row>
    <row r="4059" spans="9:27" x14ac:dyDescent="0.25">
      <c r="I4059" s="78"/>
      <c r="J4059" s="78"/>
      <c r="K4059" s="78"/>
      <c r="L4059" s="78"/>
      <c r="M4059" s="78"/>
      <c r="N4059" s="78"/>
      <c r="O4059" s="78"/>
      <c r="P4059" s="78"/>
      <c r="Q4059" s="78"/>
      <c r="R4059" s="78"/>
      <c r="S4059" s="78"/>
      <c r="T4059" s="78"/>
      <c r="U4059" s="78"/>
      <c r="V4059" s="78"/>
      <c r="W4059" s="78"/>
      <c r="X4059" s="78"/>
      <c r="Y4059" s="78"/>
      <c r="Z4059" s="78"/>
      <c r="AA4059" s="78"/>
    </row>
    <row r="4060" spans="9:27" x14ac:dyDescent="0.25">
      <c r="I4060" s="78"/>
      <c r="J4060" s="78"/>
      <c r="K4060" s="78"/>
      <c r="L4060" s="78"/>
      <c r="M4060" s="78"/>
      <c r="N4060" s="175" t="s">
        <v>109</v>
      </c>
      <c r="O4060" s="176"/>
      <c r="P4060" s="176"/>
      <c r="Q4060" s="176"/>
      <c r="R4060" s="176"/>
      <c r="S4060" s="177"/>
      <c r="T4060" s="78"/>
      <c r="U4060" s="78"/>
      <c r="V4060" s="78"/>
      <c r="W4060" s="78"/>
      <c r="X4060" s="78"/>
      <c r="Y4060" s="78"/>
      <c r="Z4060" s="78"/>
      <c r="AA4060" s="78"/>
    </row>
    <row r="4061" spans="9:27" x14ac:dyDescent="0.25">
      <c r="I4061" s="78"/>
      <c r="J4061" s="78"/>
      <c r="K4061" s="78"/>
      <c r="L4061" s="78"/>
      <c r="M4061" s="78"/>
      <c r="N4061" s="178"/>
      <c r="O4061" s="179"/>
      <c r="P4061" s="179"/>
      <c r="Q4061" s="179"/>
      <c r="R4061" s="179"/>
      <c r="S4061" s="180"/>
      <c r="T4061" s="78"/>
      <c r="U4061" s="78"/>
      <c r="V4061" s="78"/>
      <c r="W4061" s="78"/>
      <c r="X4061" s="78"/>
      <c r="Y4061" s="78"/>
      <c r="Z4061" s="78"/>
      <c r="AA4061" s="78"/>
    </row>
    <row r="4065" spans="9:37" x14ac:dyDescent="0.25">
      <c r="I4065" s="118" t="s">
        <v>252</v>
      </c>
      <c r="J4065" s="90"/>
      <c r="K4065" s="90"/>
      <c r="L4065" s="90"/>
      <c r="M4065" s="90"/>
      <c r="N4065" s="90"/>
      <c r="O4065" s="90"/>
      <c r="P4065" s="90"/>
      <c r="Q4065" s="90"/>
      <c r="R4065" s="90"/>
      <c r="S4065" s="90"/>
      <c r="T4065" s="90"/>
      <c r="U4065" s="90"/>
      <c r="V4065" s="90"/>
      <c r="W4065" s="90"/>
      <c r="X4065" s="90"/>
      <c r="Y4065" s="90"/>
      <c r="Z4065" s="90"/>
      <c r="AA4065" s="90"/>
      <c r="AB4065" s="90"/>
      <c r="AC4065" s="90"/>
      <c r="AD4065" s="90"/>
      <c r="AE4065" s="90"/>
      <c r="AF4065" s="90"/>
      <c r="AG4065" s="90"/>
      <c r="AH4065" s="90"/>
      <c r="AI4065" s="90"/>
      <c r="AJ4065" s="90"/>
      <c r="AK4065" s="90"/>
    </row>
    <row r="4066" spans="9:37" x14ac:dyDescent="0.25">
      <c r="I4066" s="118" t="s">
        <v>367</v>
      </c>
      <c r="J4066" s="90"/>
      <c r="K4066" s="90"/>
      <c r="L4066" s="90"/>
      <c r="M4066" s="90"/>
      <c r="N4066" s="90"/>
      <c r="O4066" s="90"/>
      <c r="P4066" s="90"/>
      <c r="Q4066" s="90"/>
      <c r="R4066" s="90"/>
      <c r="S4066" s="90"/>
      <c r="T4066" s="90"/>
      <c r="U4066" s="90"/>
      <c r="V4066" s="90"/>
      <c r="W4066" s="90"/>
      <c r="X4066" s="90"/>
      <c r="Y4066" s="90"/>
      <c r="Z4066" s="90"/>
      <c r="AA4066" s="90"/>
      <c r="AB4066" s="90"/>
      <c r="AC4066" s="90"/>
      <c r="AD4066" s="90"/>
      <c r="AE4066" s="90"/>
      <c r="AF4066" s="90"/>
      <c r="AG4066" s="90"/>
      <c r="AH4066" s="90"/>
      <c r="AI4066" s="90"/>
      <c r="AJ4066" s="90"/>
      <c r="AK4066" s="90"/>
    </row>
    <row r="4067" spans="9:37" x14ac:dyDescent="0.25">
      <c r="I4067" s="90"/>
      <c r="J4067" s="181" t="s">
        <v>92</v>
      </c>
      <c r="K4067" s="182"/>
      <c r="L4067" s="183"/>
      <c r="M4067" s="90"/>
      <c r="N4067" s="91"/>
      <c r="O4067" s="163" t="s">
        <v>97</v>
      </c>
      <c r="P4067" s="164"/>
      <c r="Q4067" s="165"/>
      <c r="R4067" s="90"/>
      <c r="S4067" s="90"/>
      <c r="T4067" s="163" t="s">
        <v>47</v>
      </c>
      <c r="U4067" s="164"/>
      <c r="V4067" s="165"/>
      <c r="W4067" s="90"/>
      <c r="X4067" s="91"/>
      <c r="Y4067" s="163" t="s">
        <v>98</v>
      </c>
      <c r="Z4067" s="164"/>
      <c r="AA4067" s="165"/>
      <c r="AB4067" s="90"/>
      <c r="AC4067" s="91"/>
      <c r="AD4067" s="163" t="s">
        <v>98</v>
      </c>
      <c r="AE4067" s="164"/>
      <c r="AF4067" s="165"/>
      <c r="AG4067" s="90"/>
      <c r="AH4067" s="135"/>
      <c r="AI4067" s="163" t="s">
        <v>98</v>
      </c>
      <c r="AJ4067" s="164"/>
      <c r="AK4067" s="165"/>
    </row>
    <row r="4068" spans="9:37" x14ac:dyDescent="0.25">
      <c r="I4068" s="90"/>
      <c r="J4068" s="135" t="s">
        <v>257</v>
      </c>
      <c r="K4068" s="135" t="s">
        <v>258</v>
      </c>
      <c r="L4068" s="135" t="s">
        <v>259</v>
      </c>
      <c r="M4068" s="90"/>
      <c r="N4068" s="91"/>
      <c r="O4068" s="133" t="s">
        <v>38</v>
      </c>
      <c r="P4068" s="133" t="s">
        <v>39</v>
      </c>
      <c r="Q4068" s="133" t="s">
        <v>41</v>
      </c>
      <c r="R4068" s="90"/>
      <c r="S4068" s="90"/>
      <c r="T4068" s="106" t="s">
        <v>48</v>
      </c>
      <c r="U4068" s="106" t="s">
        <v>49</v>
      </c>
      <c r="V4068" s="106" t="s">
        <v>50</v>
      </c>
      <c r="W4068" s="90"/>
      <c r="X4068" s="133" t="s">
        <v>38</v>
      </c>
      <c r="Y4068" s="133" t="s">
        <v>99</v>
      </c>
      <c r="Z4068" s="133" t="s">
        <v>102</v>
      </c>
      <c r="AA4068" s="133" t="s">
        <v>103</v>
      </c>
      <c r="AB4068" s="90"/>
      <c r="AC4068" s="106" t="s">
        <v>39</v>
      </c>
      <c r="AD4068" s="106" t="s">
        <v>104</v>
      </c>
      <c r="AE4068" s="106" t="s">
        <v>100</v>
      </c>
      <c r="AF4068" s="106" t="s">
        <v>105</v>
      </c>
      <c r="AG4068" s="90"/>
      <c r="AH4068" s="106" t="s">
        <v>41</v>
      </c>
      <c r="AI4068" s="106" t="s">
        <v>106</v>
      </c>
      <c r="AJ4068" s="106" t="s">
        <v>107</v>
      </c>
      <c r="AK4068" s="106" t="s">
        <v>101</v>
      </c>
    </row>
    <row r="4069" spans="9:37" x14ac:dyDescent="0.25">
      <c r="I4069" s="90"/>
      <c r="J4069" s="94">
        <f>(Y4049)</f>
        <v>9.6265946881665523E-2</v>
      </c>
      <c r="K4069" s="94">
        <f t="shared" ref="K4069:K4078" si="3588">(Z4049)</f>
        <v>0.84249781874522245</v>
      </c>
      <c r="L4069" s="94">
        <f>(AA4049)</f>
        <v>6.1236234373112063E-2</v>
      </c>
      <c r="M4069" s="98"/>
      <c r="N4069" s="91"/>
      <c r="O4069" s="95">
        <f>(J4069^2)</f>
        <v>9.2671325290236486E-3</v>
      </c>
      <c r="P4069" s="95">
        <f t="shared" ref="P4069:P4078" si="3589">(K4069^2)</f>
        <v>0.7098025745904577</v>
      </c>
      <c r="Q4069" s="95">
        <f t="shared" ref="Q4069:Q4078" si="3590">(L4069^2)</f>
        <v>3.7498764001987115E-3</v>
      </c>
      <c r="R4069" s="90"/>
      <c r="S4069" s="90"/>
      <c r="T4069" s="93">
        <f>(J4049)</f>
        <v>8000</v>
      </c>
      <c r="U4069" s="93">
        <f t="shared" ref="U4069:U4078" si="3591">(K4049)</f>
        <v>5000</v>
      </c>
      <c r="V4069" s="93">
        <f t="shared" ref="V4069:V4078" si="3592">(L4049)</f>
        <v>1</v>
      </c>
      <c r="W4069" s="90"/>
      <c r="X4069" s="95">
        <f>(O4069)</f>
        <v>9.2671325290236486E-3</v>
      </c>
      <c r="Y4069" s="96">
        <f>(X4069*T4069)</f>
        <v>74.137060232189185</v>
      </c>
      <c r="Z4069" s="96">
        <f>(X4069*U4069)</f>
        <v>46.335662645118241</v>
      </c>
      <c r="AA4069" s="96">
        <f>(X4069*V4069)</f>
        <v>9.2671325290236486E-3</v>
      </c>
      <c r="AB4069" s="90"/>
      <c r="AC4069" s="94">
        <f>(P4069)</f>
        <v>0.7098025745904577</v>
      </c>
      <c r="AD4069" s="97">
        <f>(AC4069*T4069)</f>
        <v>5678.4205967236612</v>
      </c>
      <c r="AE4069" s="97">
        <f>(AC4069*U4069)</f>
        <v>3549.0128729522885</v>
      </c>
      <c r="AF4069" s="97">
        <f>(AC4069*V4069)</f>
        <v>0.7098025745904577</v>
      </c>
      <c r="AG4069" s="90"/>
      <c r="AH4069" s="95">
        <f>(Q4069)</f>
        <v>3.7498764001987115E-3</v>
      </c>
      <c r="AI4069" s="95">
        <f>(AH4069*T4069)</f>
        <v>29.999011201589692</v>
      </c>
      <c r="AJ4069" s="95">
        <f>(AH4069*U4069)</f>
        <v>18.749382000993556</v>
      </c>
      <c r="AK4069" s="95">
        <f>(V4069*AH4069)</f>
        <v>3.7498764001987115E-3</v>
      </c>
    </row>
    <row r="4070" spans="9:37" x14ac:dyDescent="0.25">
      <c r="I4070" s="90"/>
      <c r="J4070" s="94">
        <f t="shared" ref="J4070:J4078" si="3593">(Y4050)</f>
        <v>0.44962619621166278</v>
      </c>
      <c r="K4070" s="94">
        <f t="shared" si="3588"/>
        <v>0.30356861222643028</v>
      </c>
      <c r="L4070" s="94">
        <f t="shared" ref="L4070:L4078" si="3594">(AA4050)</f>
        <v>0.24680519156190686</v>
      </c>
      <c r="M4070" s="98"/>
      <c r="N4070" s="91"/>
      <c r="O4070" s="95">
        <f t="shared" ref="O4070:O4078" si="3595">(J4070^2)</f>
        <v>0.20216371631976868</v>
      </c>
      <c r="P4070" s="95">
        <f t="shared" si="3589"/>
        <v>9.21539023290808E-2</v>
      </c>
      <c r="Q4070" s="95">
        <f t="shared" si="3590"/>
        <v>6.0912802581909543E-2</v>
      </c>
      <c r="R4070" s="90"/>
      <c r="S4070" s="90"/>
      <c r="T4070" s="93">
        <f t="shared" ref="T4070:T4078" si="3596">(J4050)</f>
        <v>4000</v>
      </c>
      <c r="U4070" s="93">
        <f t="shared" si="3591"/>
        <v>3000</v>
      </c>
      <c r="V4070" s="93">
        <f t="shared" si="3592"/>
        <v>1</v>
      </c>
      <c r="W4070" s="90"/>
      <c r="X4070" s="95">
        <f t="shared" ref="X4070:X4078" si="3597">(O4070)</f>
        <v>0.20216371631976868</v>
      </c>
      <c r="Y4070" s="96">
        <f t="shared" ref="Y4070:Y4078" si="3598">(X4070*T4070)</f>
        <v>808.65486527907467</v>
      </c>
      <c r="Z4070" s="96">
        <f t="shared" ref="Z4070:Z4078" si="3599">(X4070*U4070)</f>
        <v>606.49114895930609</v>
      </c>
      <c r="AA4070" s="96">
        <f t="shared" ref="AA4070:AA4078" si="3600">(X4070*V4070)</f>
        <v>0.20216371631976868</v>
      </c>
      <c r="AB4070" s="90"/>
      <c r="AC4070" s="94">
        <f t="shared" ref="AC4070:AC4078" si="3601">(P4070)</f>
        <v>9.21539023290808E-2</v>
      </c>
      <c r="AD4070" s="97">
        <f t="shared" ref="AD4070:AD4078" si="3602">(AC4070*T4070)</f>
        <v>368.61560931632317</v>
      </c>
      <c r="AE4070" s="97">
        <f t="shared" ref="AE4070:AE4078" si="3603">(AC4070*U4070)</f>
        <v>276.46170698724239</v>
      </c>
      <c r="AF4070" s="97">
        <f t="shared" ref="AF4070:AF4078" si="3604">(AC4070*V4070)</f>
        <v>9.21539023290808E-2</v>
      </c>
      <c r="AG4070" s="90"/>
      <c r="AH4070" s="95">
        <f t="shared" ref="AH4070:AH4078" si="3605">(Q4070)</f>
        <v>6.0912802581909543E-2</v>
      </c>
      <c r="AI4070" s="95">
        <f t="shared" ref="AI4070:AI4078" si="3606">(AH4070*T4070)</f>
        <v>243.65121032763818</v>
      </c>
      <c r="AJ4070" s="95">
        <f t="shared" ref="AJ4070:AJ4077" si="3607">(AH4070*U4070)</f>
        <v>182.73840774572864</v>
      </c>
      <c r="AK4070" s="95">
        <f t="shared" ref="AK4070:AK4078" si="3608">(V4070*AH4070)</f>
        <v>6.0912802581909543E-2</v>
      </c>
    </row>
    <row r="4071" spans="9:37" x14ac:dyDescent="0.25">
      <c r="I4071" s="90"/>
      <c r="J4071" s="94">
        <f t="shared" si="3593"/>
        <v>0.47186953737752585</v>
      </c>
      <c r="K4071" s="94">
        <f t="shared" si="3588"/>
        <v>0.40163675239901586</v>
      </c>
      <c r="L4071" s="94">
        <f t="shared" si="3594"/>
        <v>0.12649371022345829</v>
      </c>
      <c r="M4071" s="98"/>
      <c r="N4071" s="91"/>
      <c r="O4071" s="95">
        <f t="shared" si="3595"/>
        <v>0.22266086030488028</v>
      </c>
      <c r="P4071" s="95">
        <f t="shared" si="3589"/>
        <v>0.16131208087762838</v>
      </c>
      <c r="Q4071" s="95">
        <f t="shared" si="3590"/>
        <v>1.6000658726096236E-2</v>
      </c>
      <c r="R4071" s="90"/>
      <c r="S4071" s="90"/>
      <c r="T4071" s="93">
        <f t="shared" si="3596"/>
        <v>5000</v>
      </c>
      <c r="U4071" s="93">
        <f t="shared" si="3591"/>
        <v>2000</v>
      </c>
      <c r="V4071" s="93">
        <f t="shared" si="3592"/>
        <v>1</v>
      </c>
      <c r="W4071" s="90"/>
      <c r="X4071" s="95">
        <f t="shared" si="3597"/>
        <v>0.22266086030488028</v>
      </c>
      <c r="Y4071" s="96">
        <f t="shared" si="3598"/>
        <v>1113.3043015244014</v>
      </c>
      <c r="Z4071" s="96">
        <f t="shared" si="3599"/>
        <v>445.32172060976058</v>
      </c>
      <c r="AA4071" s="96">
        <f t="shared" si="3600"/>
        <v>0.22266086030488028</v>
      </c>
      <c r="AB4071" s="90"/>
      <c r="AC4071" s="94">
        <f t="shared" si="3601"/>
        <v>0.16131208087762838</v>
      </c>
      <c r="AD4071" s="97">
        <f t="shared" si="3602"/>
        <v>806.56040438814193</v>
      </c>
      <c r="AE4071" s="97">
        <f t="shared" si="3603"/>
        <v>322.62416175525675</v>
      </c>
      <c r="AF4071" s="97">
        <f t="shared" si="3604"/>
        <v>0.16131208087762838</v>
      </c>
      <c r="AG4071" s="90"/>
      <c r="AH4071" s="95">
        <f t="shared" si="3605"/>
        <v>1.6000658726096236E-2</v>
      </c>
      <c r="AI4071" s="95">
        <f t="shared" si="3606"/>
        <v>80.003293630481181</v>
      </c>
      <c r="AJ4071" s="95">
        <f t="shared" si="3607"/>
        <v>32.001317452192474</v>
      </c>
      <c r="AK4071" s="95">
        <f t="shared" si="3608"/>
        <v>1.6000658726096236E-2</v>
      </c>
    </row>
    <row r="4072" spans="9:37" x14ac:dyDescent="0.25">
      <c r="I4072" s="90"/>
      <c r="J4072" s="94">
        <f t="shared" si="3593"/>
        <v>0.60789490064078955</v>
      </c>
      <c r="K4072" s="94">
        <f t="shared" si="3588"/>
        <v>4.7647842665246139E-2</v>
      </c>
      <c r="L4072" s="94">
        <f t="shared" si="3594"/>
        <v>0.34445725669396415</v>
      </c>
      <c r="M4072" s="98"/>
      <c r="N4072" s="91"/>
      <c r="O4072" s="95">
        <f t="shared" si="3595"/>
        <v>0.36953621022507538</v>
      </c>
      <c r="P4072" s="95">
        <f t="shared" si="3589"/>
        <v>2.2703169106520504E-3</v>
      </c>
      <c r="Q4072" s="95">
        <f t="shared" si="3590"/>
        <v>0.11865080168913152</v>
      </c>
      <c r="R4072" s="90"/>
      <c r="S4072" s="90"/>
      <c r="T4072" s="93">
        <f t="shared" si="3596"/>
        <v>2000</v>
      </c>
      <c r="U4072" s="93">
        <f t="shared" si="3591"/>
        <v>1000</v>
      </c>
      <c r="V4072" s="93">
        <f t="shared" si="3592"/>
        <v>1</v>
      </c>
      <c r="W4072" s="90"/>
      <c r="X4072" s="95">
        <f t="shared" si="3597"/>
        <v>0.36953621022507538</v>
      </c>
      <c r="Y4072" s="96">
        <f t="shared" si="3598"/>
        <v>739.07242045015073</v>
      </c>
      <c r="Z4072" s="96">
        <f t="shared" si="3599"/>
        <v>369.53621022507537</v>
      </c>
      <c r="AA4072" s="96">
        <f t="shared" si="3600"/>
        <v>0.36953621022507538</v>
      </c>
      <c r="AB4072" s="90"/>
      <c r="AC4072" s="94">
        <f t="shared" si="3601"/>
        <v>2.2703169106520504E-3</v>
      </c>
      <c r="AD4072" s="97">
        <f t="shared" si="3602"/>
        <v>4.5406338213041009</v>
      </c>
      <c r="AE4072" s="97">
        <f t="shared" si="3603"/>
        <v>2.2703169106520504</v>
      </c>
      <c r="AF4072" s="97">
        <f t="shared" si="3604"/>
        <v>2.2703169106520504E-3</v>
      </c>
      <c r="AG4072" s="90"/>
      <c r="AH4072" s="95">
        <f t="shared" si="3605"/>
        <v>0.11865080168913152</v>
      </c>
      <c r="AI4072" s="95">
        <f t="shared" si="3606"/>
        <v>237.30160337826302</v>
      </c>
      <c r="AJ4072" s="95">
        <f t="shared" si="3607"/>
        <v>118.65080168913151</v>
      </c>
      <c r="AK4072" s="95">
        <f t="shared" si="3608"/>
        <v>0.11865080168913152</v>
      </c>
    </row>
    <row r="4073" spans="9:37" x14ac:dyDescent="0.25">
      <c r="I4073" s="90"/>
      <c r="J4073" s="94">
        <f t="shared" si="3593"/>
        <v>2.023811441741899E-2</v>
      </c>
      <c r="K4073" s="94">
        <f t="shared" si="3588"/>
        <v>4.6422814616919085E-3</v>
      </c>
      <c r="L4073" s="94">
        <f t="shared" si="3594"/>
        <v>0.97511960412088916</v>
      </c>
      <c r="M4073" s="98"/>
      <c r="N4073" s="91"/>
      <c r="O4073" s="95">
        <f t="shared" si="3595"/>
        <v>4.0958127517254237E-4</v>
      </c>
      <c r="P4073" s="95">
        <f t="shared" si="3589"/>
        <v>2.1550777169568363E-5</v>
      </c>
      <c r="Q4073" s="95">
        <f t="shared" si="3590"/>
        <v>0.95085824234087957</v>
      </c>
      <c r="R4073" s="90"/>
      <c r="S4073" s="90"/>
      <c r="T4073" s="93">
        <f t="shared" si="3596"/>
        <v>500</v>
      </c>
      <c r="U4073" s="93">
        <f t="shared" si="3591"/>
        <v>2000</v>
      </c>
      <c r="V4073" s="93">
        <f t="shared" si="3592"/>
        <v>1</v>
      </c>
      <c r="W4073" s="90"/>
      <c r="X4073" s="95">
        <f t="shared" si="3597"/>
        <v>4.0958127517254237E-4</v>
      </c>
      <c r="Y4073" s="96">
        <f t="shared" si="3598"/>
        <v>0.2047906375862712</v>
      </c>
      <c r="Z4073" s="96">
        <f t="shared" si="3599"/>
        <v>0.81916255034508478</v>
      </c>
      <c r="AA4073" s="96">
        <f t="shared" si="3600"/>
        <v>4.0958127517254237E-4</v>
      </c>
      <c r="AB4073" s="90"/>
      <c r="AC4073" s="94">
        <f t="shared" si="3601"/>
        <v>2.1550777169568363E-5</v>
      </c>
      <c r="AD4073" s="97">
        <f t="shared" si="3602"/>
        <v>1.0775388584784181E-2</v>
      </c>
      <c r="AE4073" s="97">
        <f t="shared" si="3603"/>
        <v>4.3101554339136726E-2</v>
      </c>
      <c r="AF4073" s="97">
        <f t="shared" si="3604"/>
        <v>2.1550777169568363E-5</v>
      </c>
      <c r="AG4073" s="90"/>
      <c r="AH4073" s="95">
        <f t="shared" si="3605"/>
        <v>0.95085824234087957</v>
      </c>
      <c r="AI4073" s="95">
        <f t="shared" si="3606"/>
        <v>475.42912117043977</v>
      </c>
      <c r="AJ4073" s="95">
        <f t="shared" si="3607"/>
        <v>1901.7164846817591</v>
      </c>
      <c r="AK4073" s="95">
        <f t="shared" si="3608"/>
        <v>0.95085824234087957</v>
      </c>
    </row>
    <row r="4074" spans="9:37" x14ac:dyDescent="0.25">
      <c r="I4074" s="90"/>
      <c r="J4074" s="94">
        <f t="shared" si="3593"/>
        <v>2.2213827346527312E-2</v>
      </c>
      <c r="K4074" s="94">
        <f t="shared" si="3588"/>
        <v>0.96888780235753891</v>
      </c>
      <c r="L4074" s="94">
        <f t="shared" si="3594"/>
        <v>8.8983702959338218E-3</v>
      </c>
      <c r="M4074" s="98"/>
      <c r="N4074" s="91"/>
      <c r="O4074" s="95">
        <f t="shared" si="3595"/>
        <v>4.9345412538132462E-4</v>
      </c>
      <c r="P4074" s="95">
        <f t="shared" si="3589"/>
        <v>0.93874357355722138</v>
      </c>
      <c r="Q4074" s="95">
        <f t="shared" si="3590"/>
        <v>7.9180993923557374E-5</v>
      </c>
      <c r="R4074" s="90"/>
      <c r="S4074" s="90"/>
      <c r="T4074" s="93">
        <f t="shared" si="3596"/>
        <v>8000</v>
      </c>
      <c r="U4074" s="93">
        <f t="shared" si="3591"/>
        <v>2000</v>
      </c>
      <c r="V4074" s="93">
        <f t="shared" si="3592"/>
        <v>1</v>
      </c>
      <c r="W4074" s="90"/>
      <c r="X4074" s="95">
        <f t="shared" si="3597"/>
        <v>4.9345412538132462E-4</v>
      </c>
      <c r="Y4074" s="96">
        <f t="shared" si="3598"/>
        <v>3.9476330030505968</v>
      </c>
      <c r="Z4074" s="96">
        <f t="shared" si="3599"/>
        <v>0.98690825076264921</v>
      </c>
      <c r="AA4074" s="96">
        <f t="shared" si="3600"/>
        <v>4.9345412538132462E-4</v>
      </c>
      <c r="AB4074" s="90"/>
      <c r="AC4074" s="94">
        <f t="shared" si="3601"/>
        <v>0.93874357355722138</v>
      </c>
      <c r="AD4074" s="97">
        <f t="shared" si="3602"/>
        <v>7509.9485884577707</v>
      </c>
      <c r="AE4074" s="97">
        <f t="shared" si="3603"/>
        <v>1877.4871471144427</v>
      </c>
      <c r="AF4074" s="97">
        <f t="shared" si="3604"/>
        <v>0.93874357355722138</v>
      </c>
      <c r="AG4074" s="90"/>
      <c r="AH4074" s="95">
        <f t="shared" si="3605"/>
        <v>7.9180993923557374E-5</v>
      </c>
      <c r="AI4074" s="95">
        <f t="shared" si="3606"/>
        <v>0.633447951388459</v>
      </c>
      <c r="AJ4074" s="95">
        <f t="shared" si="3607"/>
        <v>0.15836198784711475</v>
      </c>
      <c r="AK4074" s="95">
        <f t="shared" si="3608"/>
        <v>7.9180993923557374E-5</v>
      </c>
    </row>
    <row r="4075" spans="9:37" x14ac:dyDescent="0.25">
      <c r="I4075" s="90"/>
      <c r="J4075" s="94">
        <f t="shared" si="3593"/>
        <v>0.61240336381583549</v>
      </c>
      <c r="K4075" s="94">
        <f t="shared" si="3588"/>
        <v>0.10990182282630039</v>
      </c>
      <c r="L4075" s="94">
        <f t="shared" si="3594"/>
        <v>0.277694813357864</v>
      </c>
      <c r="M4075" s="98"/>
      <c r="N4075" s="91"/>
      <c r="O4075" s="95">
        <f t="shared" si="3595"/>
        <v>0.37503788001295058</v>
      </c>
      <c r="P4075" s="95">
        <f t="shared" si="3589"/>
        <v>1.207841066054352E-2</v>
      </c>
      <c r="Q4075" s="95">
        <f t="shared" si="3590"/>
        <v>7.7114409365858921E-2</v>
      </c>
      <c r="R4075" s="90"/>
      <c r="S4075" s="90"/>
      <c r="T4075" s="93">
        <f t="shared" si="3596"/>
        <v>3000</v>
      </c>
      <c r="U4075" s="93">
        <f t="shared" si="3591"/>
        <v>2000</v>
      </c>
      <c r="V4075" s="93">
        <f t="shared" si="3592"/>
        <v>2</v>
      </c>
      <c r="W4075" s="90"/>
      <c r="X4075" s="95">
        <f t="shared" si="3597"/>
        <v>0.37503788001295058</v>
      </c>
      <c r="Y4075" s="96">
        <f t="shared" si="3598"/>
        <v>1125.1136400388518</v>
      </c>
      <c r="Z4075" s="96">
        <f t="shared" si="3599"/>
        <v>750.0757600259011</v>
      </c>
      <c r="AA4075" s="96">
        <f t="shared" si="3600"/>
        <v>0.75007576002590115</v>
      </c>
      <c r="AB4075" s="90"/>
      <c r="AC4075" s="94">
        <f t="shared" si="3601"/>
        <v>1.207841066054352E-2</v>
      </c>
      <c r="AD4075" s="97">
        <f t="shared" si="3602"/>
        <v>36.235231981630562</v>
      </c>
      <c r="AE4075" s="97">
        <f t="shared" si="3603"/>
        <v>24.15682132108704</v>
      </c>
      <c r="AF4075" s="97">
        <f t="shared" si="3604"/>
        <v>2.4156821321087041E-2</v>
      </c>
      <c r="AG4075" s="90"/>
      <c r="AH4075" s="95">
        <f t="shared" si="3605"/>
        <v>7.7114409365858921E-2</v>
      </c>
      <c r="AI4075" s="95">
        <f t="shared" si="3606"/>
        <v>231.34322809757677</v>
      </c>
      <c r="AJ4075" s="95">
        <f t="shared" si="3607"/>
        <v>154.22881873171784</v>
      </c>
      <c r="AK4075" s="95">
        <f t="shared" si="3608"/>
        <v>0.15422881873171784</v>
      </c>
    </row>
    <row r="4076" spans="9:37" x14ac:dyDescent="0.25">
      <c r="I4076" s="90"/>
      <c r="J4076" s="94">
        <f t="shared" si="3593"/>
        <v>2.5604543675441883E-2</v>
      </c>
      <c r="K4076" s="94">
        <f t="shared" si="3588"/>
        <v>0.96298991497811748</v>
      </c>
      <c r="L4076" s="94">
        <f t="shared" si="3594"/>
        <v>1.1405541346440583E-2</v>
      </c>
      <c r="M4076" s="98"/>
      <c r="N4076" s="91"/>
      <c r="O4076" s="95">
        <f t="shared" si="3595"/>
        <v>6.5559265682761094E-4</v>
      </c>
      <c r="P4076" s="95">
        <f t="shared" si="3589"/>
        <v>0.92734957634956194</v>
      </c>
      <c r="Q4076" s="95">
        <f t="shared" si="3590"/>
        <v>1.3008637340536567E-4</v>
      </c>
      <c r="R4076" s="90"/>
      <c r="S4076" s="90"/>
      <c r="T4076" s="93">
        <f t="shared" si="3596"/>
        <v>7000</v>
      </c>
      <c r="U4076" s="93">
        <f t="shared" si="3591"/>
        <v>3000</v>
      </c>
      <c r="V4076" s="93">
        <f t="shared" si="3592"/>
        <v>1</v>
      </c>
      <c r="W4076" s="90"/>
      <c r="X4076" s="95">
        <f t="shared" si="3597"/>
        <v>6.5559265682761094E-4</v>
      </c>
      <c r="Y4076" s="96">
        <f t="shared" si="3598"/>
        <v>4.5891485977932769</v>
      </c>
      <c r="Z4076" s="96">
        <f t="shared" si="3599"/>
        <v>1.9667779704828328</v>
      </c>
      <c r="AA4076" s="96">
        <f t="shared" si="3600"/>
        <v>6.5559265682761094E-4</v>
      </c>
      <c r="AB4076" s="90"/>
      <c r="AC4076" s="94">
        <f t="shared" si="3601"/>
        <v>0.92734957634956194</v>
      </c>
      <c r="AD4076" s="97">
        <f t="shared" si="3602"/>
        <v>6491.4470344469337</v>
      </c>
      <c r="AE4076" s="97">
        <f t="shared" si="3603"/>
        <v>2782.0487290486858</v>
      </c>
      <c r="AF4076" s="97">
        <f t="shared" si="3604"/>
        <v>0.92734957634956194</v>
      </c>
      <c r="AG4076" s="90"/>
      <c r="AH4076" s="95">
        <f t="shared" si="3605"/>
        <v>1.3008637340536567E-4</v>
      </c>
      <c r="AI4076" s="95">
        <f t="shared" si="3606"/>
        <v>0.91060461383755964</v>
      </c>
      <c r="AJ4076" s="95">
        <f t="shared" si="3607"/>
        <v>0.39025912021609699</v>
      </c>
      <c r="AK4076" s="95">
        <f t="shared" si="3608"/>
        <v>1.3008637340536567E-4</v>
      </c>
    </row>
    <row r="4077" spans="9:37" x14ac:dyDescent="0.25">
      <c r="I4077" s="90"/>
      <c r="J4077" s="94">
        <f t="shared" si="3593"/>
        <v>5.4303076172984258E-2</v>
      </c>
      <c r="K4077" s="94">
        <f t="shared" si="3588"/>
        <v>0.92649694522356363</v>
      </c>
      <c r="L4077" s="94">
        <f t="shared" si="3594"/>
        <v>1.9199978603452125E-2</v>
      </c>
      <c r="M4077" s="98"/>
      <c r="N4077" s="91"/>
      <c r="O4077" s="95">
        <f t="shared" si="3595"/>
        <v>2.9488240818489305E-3</v>
      </c>
      <c r="P4077" s="95">
        <f t="shared" si="3589"/>
        <v>0.8583965895085951</v>
      </c>
      <c r="Q4077" s="95">
        <f t="shared" si="3590"/>
        <v>3.686391783730194E-4</v>
      </c>
      <c r="R4077" s="90"/>
      <c r="S4077" s="90"/>
      <c r="T4077" s="93">
        <f t="shared" si="3596"/>
        <v>7000</v>
      </c>
      <c r="U4077" s="93">
        <f t="shared" si="3591"/>
        <v>2000</v>
      </c>
      <c r="V4077" s="93">
        <f t="shared" si="3592"/>
        <v>1</v>
      </c>
      <c r="W4077" s="90"/>
      <c r="X4077" s="95">
        <f t="shared" si="3597"/>
        <v>2.9488240818489305E-3</v>
      </c>
      <c r="Y4077" s="96">
        <f t="shared" si="3598"/>
        <v>20.641768572942514</v>
      </c>
      <c r="Z4077" s="96">
        <f t="shared" si="3599"/>
        <v>5.8976481636978608</v>
      </c>
      <c r="AA4077" s="96">
        <f t="shared" si="3600"/>
        <v>2.9488240818489305E-3</v>
      </c>
      <c r="AB4077" s="90"/>
      <c r="AC4077" s="94">
        <f t="shared" si="3601"/>
        <v>0.8583965895085951</v>
      </c>
      <c r="AD4077" s="97">
        <f t="shared" si="3602"/>
        <v>6008.7761265601657</v>
      </c>
      <c r="AE4077" s="97">
        <f t="shared" si="3603"/>
        <v>1716.7931790171901</v>
      </c>
      <c r="AF4077" s="97">
        <f t="shared" si="3604"/>
        <v>0.8583965895085951</v>
      </c>
      <c r="AG4077" s="90"/>
      <c r="AH4077" s="95">
        <f t="shared" si="3605"/>
        <v>3.686391783730194E-4</v>
      </c>
      <c r="AI4077" s="95">
        <f t="shared" si="3606"/>
        <v>2.5804742486111358</v>
      </c>
      <c r="AJ4077" s="95">
        <f t="shared" si="3607"/>
        <v>0.73727835674603881</v>
      </c>
      <c r="AK4077" s="95">
        <f t="shared" si="3608"/>
        <v>3.686391783730194E-4</v>
      </c>
    </row>
    <row r="4078" spans="9:37" x14ac:dyDescent="0.25">
      <c r="I4078" s="90"/>
      <c r="J4078" s="94">
        <f t="shared" si="3593"/>
        <v>0.10101709825030294</v>
      </c>
      <c r="K4078" s="94">
        <f t="shared" si="3588"/>
        <v>0.85023056253558438</v>
      </c>
      <c r="L4078" s="94">
        <f t="shared" si="3594"/>
        <v>4.8752339214112629E-2</v>
      </c>
      <c r="M4078" s="98"/>
      <c r="N4078" s="91"/>
      <c r="O4078" s="95">
        <f t="shared" si="3595"/>
        <v>1.0204454138911358E-2</v>
      </c>
      <c r="P4078" s="95">
        <f t="shared" si="3589"/>
        <v>0.72289200946957621</v>
      </c>
      <c r="Q4078" s="95">
        <f t="shared" si="3590"/>
        <v>2.3767905788479038E-3</v>
      </c>
      <c r="R4078" s="90"/>
      <c r="S4078" s="90"/>
      <c r="T4078" s="93">
        <f t="shared" si="3596"/>
        <v>10000</v>
      </c>
      <c r="U4078" s="93">
        <f t="shared" si="3591"/>
        <v>2000</v>
      </c>
      <c r="V4078" s="93">
        <f t="shared" si="3592"/>
        <v>1</v>
      </c>
      <c r="W4078" s="90"/>
      <c r="X4078" s="95">
        <f t="shared" si="3597"/>
        <v>1.0204454138911358E-2</v>
      </c>
      <c r="Y4078" s="96">
        <f t="shared" si="3598"/>
        <v>102.04454138911358</v>
      </c>
      <c r="Z4078" s="96">
        <f t="shared" si="3599"/>
        <v>20.408908277822714</v>
      </c>
      <c r="AA4078" s="96">
        <f t="shared" si="3600"/>
        <v>1.0204454138911358E-2</v>
      </c>
      <c r="AB4078" s="90"/>
      <c r="AC4078" s="94">
        <f t="shared" si="3601"/>
        <v>0.72289200946957621</v>
      </c>
      <c r="AD4078" s="97">
        <f t="shared" si="3602"/>
        <v>7228.9200946957617</v>
      </c>
      <c r="AE4078" s="97">
        <f t="shared" si="3603"/>
        <v>1445.7840189391525</v>
      </c>
      <c r="AF4078" s="97">
        <f t="shared" si="3604"/>
        <v>0.72289200946957621</v>
      </c>
      <c r="AG4078" s="90"/>
      <c r="AH4078" s="95">
        <f t="shared" si="3605"/>
        <v>2.3767905788479038E-3</v>
      </c>
      <c r="AI4078" s="95">
        <f t="shared" si="3606"/>
        <v>23.767905788479037</v>
      </c>
      <c r="AJ4078" s="95">
        <f>(AH4078*U4078)</f>
        <v>4.7535811576958071</v>
      </c>
      <c r="AK4078" s="95">
        <f t="shared" si="3608"/>
        <v>2.3767905788479038E-3</v>
      </c>
    </row>
    <row r="4079" spans="9:37" x14ac:dyDescent="0.25">
      <c r="I4079" s="90"/>
      <c r="J4079" s="98"/>
      <c r="K4079" s="90"/>
      <c r="L4079" s="90"/>
      <c r="M4079" s="90"/>
      <c r="N4079" s="112" t="s">
        <v>55</v>
      </c>
      <c r="O4079" s="105">
        <f>SUM(O4069:O4078)</f>
        <v>1.1933777056698405</v>
      </c>
      <c r="P4079" s="105">
        <f t="shared" ref="P4079:Q4079" si="3609">SUM(P4069:P4078)</f>
        <v>4.4250205850304871</v>
      </c>
      <c r="Q4079" s="105">
        <f t="shared" si="3609"/>
        <v>1.2302414882286243</v>
      </c>
      <c r="R4079" s="90"/>
      <c r="S4079" s="90"/>
      <c r="T4079" s="90"/>
      <c r="U4079" s="90"/>
      <c r="V4079" s="90"/>
      <c r="W4079" s="90"/>
      <c r="X4079" s="133" t="s">
        <v>55</v>
      </c>
      <c r="Y4079" s="104">
        <f>SUM(Y4069:Y4078)</f>
        <v>3991.7101697251542</v>
      </c>
      <c r="Z4079" s="104">
        <f t="shared" ref="Z4079" si="3610">SUM(Z4069:Z4078)</f>
        <v>2247.8399076782721</v>
      </c>
      <c r="AA4079" s="104">
        <f>SUM(AA4069:AA4078)</f>
        <v>1.568415585682791</v>
      </c>
      <c r="AB4079" s="99"/>
      <c r="AC4079" s="133" t="s">
        <v>55</v>
      </c>
      <c r="AD4079" s="104">
        <f>SUM(AD4069:AD4078)</f>
        <v>34133.475095780283</v>
      </c>
      <c r="AE4079" s="104">
        <f t="shared" ref="AE4079:AF4079" si="3611">SUM(AE4069:AE4078)</f>
        <v>11996.682055600335</v>
      </c>
      <c r="AF4079" s="104">
        <f t="shared" si="3611"/>
        <v>4.4370989956910307</v>
      </c>
      <c r="AG4079" s="99"/>
      <c r="AH4079" s="133" t="s">
        <v>55</v>
      </c>
      <c r="AI4079" s="105">
        <f>SUM(AI4069:AI4078)</f>
        <v>1325.6199004083046</v>
      </c>
      <c r="AJ4079" s="105">
        <f t="shared" ref="AJ4079:AK4079" si="3612">SUM(AJ4069:AJ4078)</f>
        <v>2414.1246929240278</v>
      </c>
      <c r="AK4079" s="105">
        <f t="shared" si="3612"/>
        <v>1.3073558975944832</v>
      </c>
    </row>
    <row r="4083" spans="9:17" x14ac:dyDescent="0.25">
      <c r="I4083" s="113" t="s">
        <v>253</v>
      </c>
      <c r="J4083" s="107"/>
      <c r="K4083" s="107"/>
      <c r="L4083" s="107"/>
      <c r="M4083" s="107"/>
      <c r="N4083" s="107"/>
      <c r="O4083" s="107"/>
      <c r="P4083" s="107"/>
      <c r="Q4083" s="107"/>
    </row>
    <row r="4084" spans="9:17" x14ac:dyDescent="0.25">
      <c r="I4084" s="113" t="s">
        <v>367</v>
      </c>
      <c r="J4084" s="107"/>
      <c r="K4084" s="107"/>
      <c r="L4084" s="166" t="s">
        <v>69</v>
      </c>
      <c r="M4084" s="166"/>
      <c r="N4084" s="166"/>
      <c r="O4084" s="107"/>
      <c r="P4084" s="107"/>
      <c r="Q4084" s="107"/>
    </row>
    <row r="4085" spans="9:17" x14ac:dyDescent="0.25">
      <c r="I4085" s="107"/>
      <c r="J4085" s="107"/>
      <c r="K4085" s="107"/>
      <c r="L4085" s="107"/>
      <c r="M4085" s="107"/>
      <c r="N4085" s="107"/>
      <c r="O4085" s="107"/>
      <c r="P4085" s="107"/>
      <c r="Q4085" s="107"/>
    </row>
    <row r="4086" spans="9:17" x14ac:dyDescent="0.25">
      <c r="I4086" s="108"/>
      <c r="J4086" s="167" t="s">
        <v>68</v>
      </c>
      <c r="K4086" s="168"/>
      <c r="L4086" s="169"/>
      <c r="M4086" s="107"/>
      <c r="N4086" s="108"/>
      <c r="O4086" s="167" t="s">
        <v>72</v>
      </c>
      <c r="P4086" s="168"/>
      <c r="Q4086" s="169"/>
    </row>
    <row r="4087" spans="9:17" x14ac:dyDescent="0.25">
      <c r="I4087" s="108"/>
      <c r="J4087" s="108" t="s">
        <v>38</v>
      </c>
      <c r="K4087" s="108" t="s">
        <v>39</v>
      </c>
      <c r="L4087" s="108" t="s">
        <v>41</v>
      </c>
      <c r="M4087" s="107"/>
      <c r="N4087" s="170" t="s">
        <v>64</v>
      </c>
      <c r="O4087" s="170" t="s">
        <v>38</v>
      </c>
      <c r="P4087" s="170" t="s">
        <v>39</v>
      </c>
      <c r="Q4087" s="170" t="s">
        <v>41</v>
      </c>
    </row>
    <row r="4088" spans="9:17" x14ac:dyDescent="0.25">
      <c r="I4088" s="108" t="s">
        <v>64</v>
      </c>
      <c r="J4088" s="109">
        <f>(O4079)</f>
        <v>1.1933777056698405</v>
      </c>
      <c r="K4088" s="109">
        <f t="shared" ref="K4088" si="3613">(P4079)</f>
        <v>4.4250205850304871</v>
      </c>
      <c r="L4088" s="109">
        <f t="shared" ref="L4088" si="3614">(Q4079)</f>
        <v>1.2302414882286243</v>
      </c>
      <c r="M4088" s="107"/>
      <c r="N4088" s="171"/>
      <c r="O4088" s="171"/>
      <c r="P4088" s="171"/>
      <c r="Q4088" s="171"/>
    </row>
    <row r="4089" spans="9:17" x14ac:dyDescent="0.25">
      <c r="I4089" s="108" t="s">
        <v>65</v>
      </c>
      <c r="J4089" s="110">
        <f>(Y4079)</f>
        <v>3991.7101697251542</v>
      </c>
      <c r="K4089" s="110">
        <f>(AD4079)</f>
        <v>34133.475095780283</v>
      </c>
      <c r="L4089" s="110">
        <f>(AA4079)</f>
        <v>1.568415585682791</v>
      </c>
      <c r="M4089" s="107"/>
      <c r="N4089" s="109">
        <f>(J4088)</f>
        <v>1.1933777056698405</v>
      </c>
      <c r="O4089" s="67">
        <f>(J4089/N4089)</f>
        <v>3344.8841475420518</v>
      </c>
      <c r="P4089" s="67">
        <f t="shared" ref="P4089" si="3615">(K4089/O4089)</f>
        <v>10.204680817080872</v>
      </c>
      <c r="Q4089" s="67">
        <f t="shared" ref="Q4089" si="3616">(L4089/P4089)</f>
        <v>0.15369570237390809</v>
      </c>
    </row>
    <row r="4090" spans="9:17" x14ac:dyDescent="0.25">
      <c r="I4090" s="108" t="s">
        <v>66</v>
      </c>
      <c r="J4090" s="110">
        <f>(Z4079)</f>
        <v>2247.8399076782721</v>
      </c>
      <c r="K4090" s="110">
        <f>(AE4079)</f>
        <v>11996.682055600335</v>
      </c>
      <c r="L4090" s="109">
        <f>(AJ4079)</f>
        <v>2414.1246929240278</v>
      </c>
      <c r="M4090" s="107"/>
      <c r="N4090" s="109">
        <f>(K4088)</f>
        <v>4.4250205850304871</v>
      </c>
      <c r="O4090" s="67">
        <f>(K4089/N4090)</f>
        <v>7713.7437984472363</v>
      </c>
      <c r="P4090" s="68">
        <f>(K4090/N4090)</f>
        <v>2711.1019768324268</v>
      </c>
      <c r="Q4090" s="68">
        <f>(K4091/N4090)</f>
        <v>1.002729571632142</v>
      </c>
    </row>
    <row r="4091" spans="9:17" x14ac:dyDescent="0.25">
      <c r="I4091" s="108" t="s">
        <v>67</v>
      </c>
      <c r="J4091" s="110">
        <f>(AA4079)</f>
        <v>1.568415585682791</v>
      </c>
      <c r="K4091" s="110">
        <f>(AF4079)</f>
        <v>4.4370989956910307</v>
      </c>
      <c r="L4091" s="109">
        <f>(AK4079)</f>
        <v>1.3073558975944832</v>
      </c>
      <c r="M4091" s="107"/>
      <c r="N4091" s="109">
        <f>(L4088)</f>
        <v>1.2302414882286243</v>
      </c>
      <c r="O4091" s="67">
        <f>(L4089/N4091)</f>
        <v>1.2748843220537864</v>
      </c>
      <c r="P4091" s="68">
        <f>(L4090/N4091)</f>
        <v>1962.3177368209469</v>
      </c>
      <c r="Q4091" s="68">
        <f>(L4091/N4091)</f>
        <v>1.0626823352193178</v>
      </c>
    </row>
    <row r="4092" spans="9:17" x14ac:dyDescent="0.25">
      <c r="I4092" s="111"/>
      <c r="J4092" s="111"/>
      <c r="K4092" s="111"/>
      <c r="L4092" s="111"/>
      <c r="M4092" s="107"/>
      <c r="N4092" s="107"/>
      <c r="O4092" s="107"/>
      <c r="P4092" s="107"/>
      <c r="Q4092" s="107"/>
    </row>
    <row r="4096" spans="9:17" x14ac:dyDescent="0.25">
      <c r="I4096" s="114" t="s">
        <v>254</v>
      </c>
    </row>
    <row r="4097" spans="9:32" x14ac:dyDescent="0.25">
      <c r="I4097" s="114" t="s">
        <v>367</v>
      </c>
      <c r="J4097" s="152" t="s">
        <v>47</v>
      </c>
      <c r="K4097" s="153"/>
      <c r="L4097" s="154"/>
      <c r="M4097" s="43"/>
      <c r="N4097" s="43"/>
      <c r="O4097" s="152" t="s">
        <v>72</v>
      </c>
      <c r="P4097" s="153"/>
      <c r="Q4097" s="154"/>
      <c r="R4097" s="43"/>
      <c r="S4097" s="43"/>
      <c r="T4097" s="152" t="s">
        <v>73</v>
      </c>
      <c r="U4097" s="153"/>
      <c r="V4097" s="154"/>
      <c r="W4097" s="43"/>
      <c r="X4097" s="43"/>
      <c r="Y4097" s="152" t="s">
        <v>74</v>
      </c>
      <c r="Z4097" s="153"/>
      <c r="AA4097" s="154"/>
      <c r="AB4097" s="55"/>
      <c r="AC4097" s="43"/>
      <c r="AD4097" s="152" t="s">
        <v>80</v>
      </c>
      <c r="AE4097" s="154"/>
      <c r="AF4097" s="59"/>
    </row>
    <row r="4098" spans="9:32" ht="15.75" thickBot="1" x14ac:dyDescent="0.3">
      <c r="I4098" s="43"/>
      <c r="J4098" s="44" t="s">
        <v>48</v>
      </c>
      <c r="K4098" s="44" t="s">
        <v>49</v>
      </c>
      <c r="L4098" s="44" t="s">
        <v>50</v>
      </c>
      <c r="M4098" s="43"/>
      <c r="N4098" s="43"/>
      <c r="O4098" s="43"/>
      <c r="P4098" s="43"/>
      <c r="Q4098" s="43"/>
      <c r="R4098" s="43"/>
      <c r="S4098" s="43"/>
      <c r="T4098" s="44" t="s">
        <v>38</v>
      </c>
      <c r="U4098" s="44" t="s">
        <v>39</v>
      </c>
      <c r="V4098" s="44" t="s">
        <v>41</v>
      </c>
      <c r="W4098" s="43"/>
      <c r="X4098" s="43"/>
      <c r="Y4098" s="134" t="s">
        <v>75</v>
      </c>
      <c r="Z4098" s="134" t="s">
        <v>76</v>
      </c>
      <c r="AA4098" s="134" t="s">
        <v>77</v>
      </c>
      <c r="AB4098" s="61" t="s">
        <v>55</v>
      </c>
      <c r="AC4098" s="43"/>
      <c r="AD4098" s="134" t="s">
        <v>366</v>
      </c>
      <c r="AE4098" s="148">
        <f>(AE4027)</f>
        <v>94283982.600644469</v>
      </c>
      <c r="AF4098" s="42"/>
    </row>
    <row r="4099" spans="9:32" ht="16.5" thickTop="1" thickBot="1" x14ac:dyDescent="0.3">
      <c r="I4099" s="43"/>
      <c r="J4099" s="100">
        <f>(J3977)</f>
        <v>8000</v>
      </c>
      <c r="K4099" s="100">
        <f t="shared" ref="K4099:L4099" si="3617">(K3977)</f>
        <v>5000</v>
      </c>
      <c r="L4099" s="100">
        <f t="shared" si="3617"/>
        <v>1</v>
      </c>
      <c r="M4099" s="43"/>
      <c r="N4099" s="134" t="s">
        <v>75</v>
      </c>
      <c r="O4099" s="101">
        <f>(O4089)</f>
        <v>3344.8841475420518</v>
      </c>
      <c r="P4099" s="101">
        <f t="shared" ref="P4099:Q4099" si="3618">(P4089)</f>
        <v>10.204680817080872</v>
      </c>
      <c r="Q4099" s="101">
        <f t="shared" si="3618"/>
        <v>0.15369570237390809</v>
      </c>
      <c r="R4099" s="43"/>
      <c r="S4099" s="43"/>
      <c r="T4099" s="62">
        <f>(O4069)</f>
        <v>9.2671325290236486E-3</v>
      </c>
      <c r="U4099" s="62">
        <f t="shared" ref="U4099:U4108" si="3619">(P4069)</f>
        <v>0.7098025745904577</v>
      </c>
      <c r="V4099" s="62">
        <f t="shared" ref="V4099:V4108" si="3620">(Q4069)</f>
        <v>3.7498764001987115E-3</v>
      </c>
      <c r="W4099" s="43"/>
      <c r="X4099" s="43"/>
      <c r="Y4099" s="74">
        <f>((J4099 - O4099)^2 + (K4099 - P4099)^2 + (L4099 - Q4099)^2) * T4099</f>
        <v>431553.32558216131</v>
      </c>
      <c r="Z4099" s="74">
        <f>((J4099 -O4100)^2 + (K4099 - P4100)^2 + (L4099 - Q4100)^2) * U4099</f>
        <v>3776857.2091434961</v>
      </c>
      <c r="AA4099" s="75">
        <f>((J4099 -O4101)^2 + (K4099 - P4101)^2 + (L4099 - Q4101)^2) * V4099</f>
        <v>274517.64041040518</v>
      </c>
      <c r="AB4099" s="76">
        <f>SUM(Y4099:AA4099)</f>
        <v>4482928.1751360632</v>
      </c>
      <c r="AC4099" s="43"/>
      <c r="AD4099" s="134" t="s">
        <v>369</v>
      </c>
      <c r="AE4099" s="147">
        <f>(AB4109)</f>
        <v>94283982.600654095</v>
      </c>
      <c r="AF4099" s="42"/>
    </row>
    <row r="4100" spans="9:32" ht="16.5" thickTop="1" thickBot="1" x14ac:dyDescent="0.3">
      <c r="I4100" s="43"/>
      <c r="J4100" s="100">
        <f t="shared" ref="J4100:L4100" si="3621">(J3978)</f>
        <v>4000</v>
      </c>
      <c r="K4100" s="100">
        <f t="shared" si="3621"/>
        <v>3000</v>
      </c>
      <c r="L4100" s="100">
        <f t="shared" si="3621"/>
        <v>1</v>
      </c>
      <c r="M4100" s="43"/>
      <c r="N4100" s="134" t="s">
        <v>76</v>
      </c>
      <c r="O4100" s="101">
        <f t="shared" ref="O4100:P4100" si="3622">(O4090)</f>
        <v>7713.7437984472363</v>
      </c>
      <c r="P4100" s="101">
        <f t="shared" si="3622"/>
        <v>2711.1019768324268</v>
      </c>
      <c r="Q4100" s="101">
        <f>(Q4090)</f>
        <v>1.002729571632142</v>
      </c>
      <c r="R4100" s="43"/>
      <c r="S4100" s="43"/>
      <c r="T4100" s="62">
        <f t="shared" ref="T4100:T4108" si="3623">(O4070)</f>
        <v>0.20216371631976868</v>
      </c>
      <c r="U4100" s="62">
        <f t="shared" si="3619"/>
        <v>9.21539023290808E-2</v>
      </c>
      <c r="V4100" s="62">
        <f t="shared" si="3620"/>
        <v>6.0912802581909543E-2</v>
      </c>
      <c r="W4100" s="43"/>
      <c r="X4100" s="43"/>
      <c r="Y4100" s="74">
        <f>((J4100-O4099)^2 + (K4100-P4099)^2 + (L4100-Q4099)^2) * T4100</f>
        <v>1893880.5197402218</v>
      </c>
      <c r="Z4100" s="74">
        <f>((J4100 -O4100)^2 + (K4100 - P4100)^2 + (L4100 - Q4100)^2) * U4100</f>
        <v>1278668.1157457007</v>
      </c>
      <c r="AA4100" s="75">
        <f>((J4100 -O4101)^2 + (K4100 - P4101)^2 + (L4100 - Q4101)^2) * V4100</f>
        <v>1039573.6467489632</v>
      </c>
      <c r="AB4100" s="76">
        <f t="shared" ref="AB4100:AB4108" si="3624">SUM(Y4100:AA4100)</f>
        <v>4212122.2822348857</v>
      </c>
      <c r="AC4100" s="43"/>
      <c r="AD4100" s="134" t="s">
        <v>368</v>
      </c>
      <c r="AE4100" s="124">
        <f>(AE4098-AE4099)</f>
        <v>-9.6261501312255859E-6</v>
      </c>
      <c r="AF4100" s="42"/>
    </row>
    <row r="4101" spans="9:32" ht="16.5" thickTop="1" thickBot="1" x14ac:dyDescent="0.3">
      <c r="I4101" s="43"/>
      <c r="J4101" s="100">
        <f t="shared" ref="J4101:L4101" si="3625">(J3979)</f>
        <v>5000</v>
      </c>
      <c r="K4101" s="100">
        <f t="shared" si="3625"/>
        <v>2000</v>
      </c>
      <c r="L4101" s="100">
        <f t="shared" si="3625"/>
        <v>1</v>
      </c>
      <c r="M4101" s="43"/>
      <c r="N4101" s="134" t="s">
        <v>77</v>
      </c>
      <c r="O4101" s="101">
        <f t="shared" ref="O4101:Q4101" si="3626">(O4091)</f>
        <v>1.2748843220537864</v>
      </c>
      <c r="P4101" s="101">
        <f t="shared" si="3626"/>
        <v>1962.3177368209469</v>
      </c>
      <c r="Q4101" s="101">
        <f t="shared" si="3626"/>
        <v>1.0626823352193178</v>
      </c>
      <c r="R4101" s="43"/>
      <c r="S4101" s="43"/>
      <c r="T4101" s="62">
        <f t="shared" si="3623"/>
        <v>0.22266086030488028</v>
      </c>
      <c r="U4101" s="62">
        <f t="shared" si="3619"/>
        <v>0.16131208087762838</v>
      </c>
      <c r="V4101" s="62">
        <f t="shared" si="3620"/>
        <v>1.6000658726096236E-2</v>
      </c>
      <c r="W4101" s="43"/>
      <c r="X4101" s="43"/>
      <c r="Y4101" s="74">
        <f>((J4101 - O4099)^2 + (K4101 - P4099)^2 + (L4101 -Q4099)^2) * T4101</f>
        <v>1491537.1055684399</v>
      </c>
      <c r="Z4101" s="74">
        <f>((J4101 -O4100)^2 + (K4101 - P4100)^2 + (L4101 - Q4100)^2) * U4101</f>
        <v>1269537.5982341315</v>
      </c>
      <c r="AA4101" s="75">
        <f>((J4101 -O4101)^2 + (K4101 - P4101)^2 + (L4101 - Q4101)^2) * V4101</f>
        <v>399835.22451479349</v>
      </c>
      <c r="AB4101" s="76">
        <f t="shared" si="3624"/>
        <v>3160909.9283173652</v>
      </c>
      <c r="AC4101" s="43"/>
      <c r="AD4101" s="43"/>
      <c r="AE4101" s="43"/>
      <c r="AF4101" s="43"/>
    </row>
    <row r="4102" spans="9:32" ht="16.5" thickTop="1" thickBot="1" x14ac:dyDescent="0.3">
      <c r="I4102" s="43"/>
      <c r="J4102" s="100">
        <f t="shared" ref="J4102:L4102" si="3627">(J3980)</f>
        <v>2000</v>
      </c>
      <c r="K4102" s="100">
        <f t="shared" si="3627"/>
        <v>1000</v>
      </c>
      <c r="L4102" s="100">
        <f t="shared" si="3627"/>
        <v>1</v>
      </c>
      <c r="M4102" s="43"/>
      <c r="N4102" s="43"/>
      <c r="O4102" s="55"/>
      <c r="P4102" s="55"/>
      <c r="Q4102" s="55"/>
      <c r="R4102" s="43"/>
      <c r="S4102" s="43"/>
      <c r="T4102" s="62">
        <f t="shared" si="3623"/>
        <v>0.36953621022507538</v>
      </c>
      <c r="U4102" s="62">
        <f t="shared" si="3619"/>
        <v>2.2703169106520504E-3</v>
      </c>
      <c r="V4102" s="62">
        <f t="shared" si="3620"/>
        <v>0.11865080168913152</v>
      </c>
      <c r="W4102" s="43"/>
      <c r="X4102" s="43"/>
      <c r="Y4102" s="74">
        <f>((J4102-O4099)^2 + (K4102-P4099)^2 + (L4102-Q4099)^2) * T4102</f>
        <v>1030418.0428366275</v>
      </c>
      <c r="Z4102" s="74">
        <f>((J4102 -O4100)^2 + (K4102 - P4100)^2 + (L4102 - Q4100)^2) * U4102</f>
        <v>80765.929658056688</v>
      </c>
      <c r="AA4102" s="75">
        <f>((J4102 -O4101)^2 + (K4102 - P4101)^2 + (L4102 - Q4101)^2) * V4102</f>
        <v>583875.55465661839</v>
      </c>
      <c r="AB4102" s="76">
        <f t="shared" si="3624"/>
        <v>1695059.5271513024</v>
      </c>
      <c r="AC4102" s="43"/>
      <c r="AD4102" s="43"/>
      <c r="AE4102" s="43"/>
      <c r="AF4102" s="43"/>
    </row>
    <row r="4103" spans="9:32" ht="16.5" thickTop="1" thickBot="1" x14ac:dyDescent="0.3">
      <c r="I4103" s="43"/>
      <c r="J4103" s="100">
        <f t="shared" ref="J4103:L4103" si="3628">(J3981)</f>
        <v>500</v>
      </c>
      <c r="K4103" s="100">
        <f t="shared" si="3628"/>
        <v>2000</v>
      </c>
      <c r="L4103" s="100">
        <f t="shared" si="3628"/>
        <v>1</v>
      </c>
      <c r="M4103" s="43"/>
      <c r="N4103" s="43"/>
      <c r="O4103" s="55"/>
      <c r="P4103" s="55"/>
      <c r="Q4103" s="55"/>
      <c r="R4103" s="43"/>
      <c r="S4103" s="43"/>
      <c r="T4103" s="62">
        <f t="shared" si="3623"/>
        <v>4.0958127517254237E-4</v>
      </c>
      <c r="U4103" s="62">
        <f t="shared" si="3619"/>
        <v>2.1550777169568363E-5</v>
      </c>
      <c r="V4103" s="62">
        <f t="shared" si="3620"/>
        <v>0.95085824234087957</v>
      </c>
      <c r="W4103" s="43"/>
      <c r="X4103" s="43"/>
      <c r="Y4103" s="74">
        <f>((J4103 - O4099)^2 + (K4103 -P4099)^2 + (L4103 - Q4099)^2) * T4103</f>
        <v>4936.5405513732339</v>
      </c>
      <c r="Z4103" s="74">
        <f>((J4103 -O4100)^2 + (K4103 - P4100)^2 + (L4103 - Q4100)^2) * U4103</f>
        <v>1132.3589843348107</v>
      </c>
      <c r="AA4103" s="75">
        <f>((J4103 -O4101)^2 + (K4103 - P4101)^2 + (L4103 - Q4101)^AA4635) * V4103</f>
        <v>237854.99661039771</v>
      </c>
      <c r="AB4103" s="76">
        <f t="shared" si="3624"/>
        <v>243923.89614610575</v>
      </c>
      <c r="AC4103" s="43"/>
      <c r="AD4103" s="152" t="s">
        <v>84</v>
      </c>
      <c r="AE4103" s="153"/>
      <c r="AF4103" s="154"/>
    </row>
    <row r="4104" spans="9:32" ht="16.5" thickTop="1" thickBot="1" x14ac:dyDescent="0.3">
      <c r="I4104" s="43"/>
      <c r="J4104" s="100">
        <f t="shared" ref="J4104:L4104" si="3629">(J3982)</f>
        <v>8000</v>
      </c>
      <c r="K4104" s="100">
        <f t="shared" si="3629"/>
        <v>2000</v>
      </c>
      <c r="L4104" s="100">
        <f t="shared" si="3629"/>
        <v>1</v>
      </c>
      <c r="M4104" s="43"/>
      <c r="N4104" s="43"/>
      <c r="O4104" s="55"/>
      <c r="P4104" s="55"/>
      <c r="Q4104" s="55"/>
      <c r="R4104" s="43"/>
      <c r="S4104" s="43"/>
      <c r="T4104" s="62">
        <f t="shared" si="3623"/>
        <v>4.9345412538132462E-4</v>
      </c>
      <c r="U4104" s="62">
        <f t="shared" si="3619"/>
        <v>0.93874357355722138</v>
      </c>
      <c r="V4104" s="62">
        <f t="shared" si="3620"/>
        <v>7.9180993923557374E-5</v>
      </c>
      <c r="W4104" s="43"/>
      <c r="X4104" s="43"/>
      <c r="Y4104" s="74">
        <f>((J4104-O4099)^2 + (K4104-P4099)^2 + (L4104-Q4099)^2) * T4104</f>
        <v>12646.928092424774</v>
      </c>
      <c r="Z4104" s="74">
        <f>((J4104 -O4100)^2 + (K4104 - P4100)^2 + (L4104 - Q4100)^2) * U4104</f>
        <v>551613.82930020872</v>
      </c>
      <c r="AA4104" s="75">
        <f>((J4104 -O4101)^2 + (K4104 - P4101)^2 + (L4104 - Q4101)^2) * V4104</f>
        <v>5066.081027676466</v>
      </c>
      <c r="AB4104" s="76">
        <f t="shared" si="3624"/>
        <v>569326.83842030994</v>
      </c>
      <c r="AC4104" s="43"/>
      <c r="AD4104" s="152" t="s">
        <v>85</v>
      </c>
      <c r="AE4104" s="153"/>
      <c r="AF4104" s="154"/>
    </row>
    <row r="4105" spans="9:32" ht="16.5" thickTop="1" thickBot="1" x14ac:dyDescent="0.3">
      <c r="I4105" s="43"/>
      <c r="J4105" s="100">
        <f t="shared" ref="J4105:L4105" si="3630">(J3983)</f>
        <v>3000</v>
      </c>
      <c r="K4105" s="100">
        <f t="shared" si="3630"/>
        <v>2000</v>
      </c>
      <c r="L4105" s="100">
        <f t="shared" si="3630"/>
        <v>2</v>
      </c>
      <c r="M4105" s="43"/>
      <c r="N4105" s="43"/>
      <c r="O4105" s="55"/>
      <c r="P4105" s="55"/>
      <c r="Q4105" s="55"/>
      <c r="R4105" s="43"/>
      <c r="S4105" s="43"/>
      <c r="T4105" s="62">
        <f t="shared" si="3623"/>
        <v>0.37503788001295058</v>
      </c>
      <c r="U4105" s="62">
        <f t="shared" si="3619"/>
        <v>1.207841066054352E-2</v>
      </c>
      <c r="V4105" s="62">
        <f t="shared" si="3620"/>
        <v>7.7114409365858921E-2</v>
      </c>
      <c r="W4105" s="43"/>
      <c r="X4105" s="43"/>
      <c r="Y4105" s="74">
        <f>((J4105 - O4099)^2 + (K4105 - P4099)^2 + (L4105 - Q4099)^2) * T4105</f>
        <v>1529492.1946681663</v>
      </c>
      <c r="Z4105" s="74">
        <f>((J4105 -O4100)^2 + (K4105 - P4100)^2 + (L4105 - Q4100)^2) * U4105</f>
        <v>274482.45735508675</v>
      </c>
      <c r="AA4105" s="75">
        <f>((J4105 -O4101)^2 + (K4105 - P4101)^2 + (L4105 - Q4101)^2) * V4105</f>
        <v>693549.50450374745</v>
      </c>
      <c r="AB4105" s="76">
        <f t="shared" si="3624"/>
        <v>2497524.1565270005</v>
      </c>
      <c r="AC4105" s="43"/>
      <c r="AD4105" s="43"/>
      <c r="AE4105" s="43"/>
      <c r="AF4105" s="43"/>
    </row>
    <row r="4106" spans="9:32" ht="16.5" thickTop="1" thickBot="1" x14ac:dyDescent="0.3">
      <c r="I4106" s="43"/>
      <c r="J4106" s="100">
        <f t="shared" ref="J4106:L4106" si="3631">(J3984)</f>
        <v>7000</v>
      </c>
      <c r="K4106" s="100">
        <f t="shared" si="3631"/>
        <v>3000</v>
      </c>
      <c r="L4106" s="100">
        <f t="shared" si="3631"/>
        <v>1</v>
      </c>
      <c r="M4106" s="43"/>
      <c r="N4106" s="43"/>
      <c r="O4106" s="55"/>
      <c r="P4106" s="55"/>
      <c r="Q4106" s="55"/>
      <c r="R4106" s="43"/>
      <c r="S4106" s="43"/>
      <c r="T4106" s="62">
        <f t="shared" si="3623"/>
        <v>6.5559265682761094E-4</v>
      </c>
      <c r="U4106" s="62">
        <f t="shared" si="3619"/>
        <v>0.92734957634956194</v>
      </c>
      <c r="V4106" s="62">
        <f t="shared" si="3620"/>
        <v>1.3008637340536567E-4</v>
      </c>
      <c r="W4106" s="43"/>
      <c r="X4106" s="43"/>
      <c r="Y4106" s="74">
        <f>((J4106-O4099)^2 + (K4106-P4099)^2 + (L4106-Q4099)^2) * T4106</f>
        <v>14618.895879073691</v>
      </c>
      <c r="Z4106" s="74">
        <f>((J4106 -O4100)^2 + (K4106 - P4100)^2 + (L4106 - Q4100)^2) * U4106</f>
        <v>549818.40247134364</v>
      </c>
      <c r="AA4106" s="75">
        <f>((J4106 -O4101)^2 + (K4106 - P4101)^2 + (L4106 - Q4101)^2) * V4106</f>
        <v>6511.9856655692402</v>
      </c>
      <c r="AB4106" s="76">
        <f t="shared" si="3624"/>
        <v>570949.28401598649</v>
      </c>
      <c r="AC4106" s="43"/>
      <c r="AD4106" s="43"/>
      <c r="AE4106" s="43"/>
      <c r="AF4106" s="43"/>
    </row>
    <row r="4107" spans="9:32" ht="16.5" thickTop="1" thickBot="1" x14ac:dyDescent="0.3">
      <c r="I4107" s="43"/>
      <c r="J4107" s="100">
        <f t="shared" ref="J4107:L4107" si="3632">(J3985)</f>
        <v>7000</v>
      </c>
      <c r="K4107" s="100">
        <f t="shared" si="3632"/>
        <v>2000</v>
      </c>
      <c r="L4107" s="100">
        <f t="shared" si="3632"/>
        <v>1</v>
      </c>
      <c r="M4107" s="43"/>
      <c r="N4107" s="43"/>
      <c r="O4107" s="55"/>
      <c r="P4107" s="55"/>
      <c r="Q4107" s="55"/>
      <c r="R4107" s="43"/>
      <c r="S4107" s="43"/>
      <c r="T4107" s="62">
        <f t="shared" si="3623"/>
        <v>2.9488240818489305E-3</v>
      </c>
      <c r="U4107" s="62">
        <f t="shared" si="3619"/>
        <v>0.8583965895085951</v>
      </c>
      <c r="V4107" s="62">
        <f t="shared" si="3620"/>
        <v>3.686391783730194E-4</v>
      </c>
      <c r="W4107" s="43"/>
      <c r="X4107" s="43"/>
      <c r="Y4107" s="74">
        <f>((J4107 - O4099)^2 + (K4107 - P4099)^2 + (L4107 - Q4099)^2) * T4107</f>
        <v>51071.150256638786</v>
      </c>
      <c r="Z4107" s="74">
        <f>((J4107 -O4100)^2 + (K4107 - P4100)^2 + (L4107 - Q4100)^2) * U4107</f>
        <v>871355.1429574925</v>
      </c>
      <c r="AA4107" s="75">
        <f>((J4107 -O4101)^2 + (K4107 - P4101)^2 + (L4107 - Q4101)^2) * V4107</f>
        <v>18057.264178852532</v>
      </c>
      <c r="AB4107" s="76">
        <f t="shared" si="3624"/>
        <v>940483.55739298381</v>
      </c>
      <c r="AC4107" s="43"/>
      <c r="AD4107" s="155" t="s">
        <v>86</v>
      </c>
      <c r="AE4107" s="155"/>
      <c r="AF4107" s="43"/>
    </row>
    <row r="4108" spans="9:32" ht="16.5" thickTop="1" thickBot="1" x14ac:dyDescent="0.3">
      <c r="I4108" s="43"/>
      <c r="J4108" s="100">
        <f t="shared" ref="J4108:L4108" si="3633">(J3986)</f>
        <v>10000</v>
      </c>
      <c r="K4108" s="100">
        <f t="shared" si="3633"/>
        <v>2000</v>
      </c>
      <c r="L4108" s="100">
        <f t="shared" si="3633"/>
        <v>1</v>
      </c>
      <c r="M4108" s="43"/>
      <c r="N4108" s="43"/>
      <c r="O4108" s="55"/>
      <c r="P4108" s="55"/>
      <c r="Q4108" s="55"/>
      <c r="R4108" s="43"/>
      <c r="S4108" s="43"/>
      <c r="T4108" s="62">
        <f t="shared" si="3623"/>
        <v>1.0204454138911358E-2</v>
      </c>
      <c r="U4108" s="62">
        <f t="shared" si="3619"/>
        <v>0.72289200946957621</v>
      </c>
      <c r="V4108" s="62">
        <f t="shared" si="3620"/>
        <v>2.3767905788479038E-3</v>
      </c>
      <c r="W4108" s="43"/>
      <c r="X4108" s="43"/>
      <c r="Y4108" s="74">
        <f>((J4108-O4099)^2 + (K4108-P4099)^2 + (L4108-Q4099)^2) * T4108</f>
        <v>492363.41355705488</v>
      </c>
      <c r="Z4108" s="74">
        <f t="shared" ref="Z4108" si="3634">((J4108 -O4109)^2 + (K4108 - P4109)^2 + (L4108 - Q4109)^2) * U4108</f>
        <v>75180769.707727939</v>
      </c>
      <c r="AA4108" s="75">
        <f>((J4108 -O4101)^2 + (K4108 - P4101)^2 + (L4108 - Q4101)^2) * V4108</f>
        <v>237621.83402709619</v>
      </c>
      <c r="AB4108" s="76">
        <f t="shared" si="3624"/>
        <v>75910754.955312088</v>
      </c>
      <c r="AC4108" s="43"/>
      <c r="AD4108" s="155"/>
      <c r="AE4108" s="155"/>
      <c r="AF4108" s="43"/>
    </row>
    <row r="4109" spans="9:32" ht="16.5" thickTop="1" thickBot="1" x14ac:dyDescent="0.3">
      <c r="I4109" s="43"/>
      <c r="J4109" s="43"/>
      <c r="K4109" s="43"/>
      <c r="L4109" s="43"/>
      <c r="M4109" s="43"/>
      <c r="N4109" s="43"/>
      <c r="O4109" s="43"/>
      <c r="P4109" s="43"/>
      <c r="Q4109" s="43"/>
      <c r="R4109" s="43"/>
      <c r="S4109" s="43"/>
      <c r="T4109" s="43"/>
      <c r="U4109" s="43"/>
      <c r="V4109" s="43"/>
      <c r="W4109" s="43"/>
      <c r="X4109" s="43"/>
      <c r="Y4109" s="43"/>
      <c r="Z4109" s="43"/>
      <c r="AA4109" s="72" t="s">
        <v>55</v>
      </c>
      <c r="AB4109" s="73">
        <f>SUM(AB4099:AB4108)</f>
        <v>94283982.600654095</v>
      </c>
      <c r="AC4109" s="43"/>
      <c r="AD4109" s="155"/>
      <c r="AE4109" s="155"/>
      <c r="AF4109" s="43"/>
    </row>
    <row r="4110" spans="9:32" ht="15.75" thickTop="1" x14ac:dyDescent="0.25">
      <c r="I4110" s="43"/>
      <c r="J4110" s="43"/>
      <c r="K4110" s="43"/>
      <c r="L4110" s="43"/>
      <c r="M4110" s="156" t="s">
        <v>78</v>
      </c>
      <c r="N4110" s="157"/>
      <c r="O4110" s="157"/>
      <c r="P4110" s="157"/>
      <c r="Q4110" s="157"/>
      <c r="R4110" s="157"/>
      <c r="S4110" s="157"/>
      <c r="T4110" s="158"/>
      <c r="U4110" s="43"/>
      <c r="V4110" s="43"/>
      <c r="W4110" s="43"/>
      <c r="X4110" s="43"/>
      <c r="Y4110" s="43"/>
      <c r="Z4110" s="43"/>
      <c r="AA4110" s="43"/>
      <c r="AB4110" s="43"/>
      <c r="AC4110" s="43"/>
      <c r="AD4110" s="162" t="s">
        <v>87</v>
      </c>
      <c r="AE4110" s="162"/>
      <c r="AF4110" s="43"/>
    </row>
    <row r="4111" spans="9:32" ht="15.75" thickBot="1" x14ac:dyDescent="0.3">
      <c r="I4111" s="43"/>
      <c r="J4111" s="43"/>
      <c r="K4111" s="43"/>
      <c r="L4111" s="43"/>
      <c r="M4111" s="159"/>
      <c r="N4111" s="160"/>
      <c r="O4111" s="160"/>
      <c r="P4111" s="160"/>
      <c r="Q4111" s="160"/>
      <c r="R4111" s="160"/>
      <c r="S4111" s="160"/>
      <c r="T4111" s="161"/>
      <c r="U4111" s="43"/>
      <c r="V4111" s="43"/>
      <c r="W4111" s="43"/>
      <c r="X4111" s="43"/>
      <c r="Y4111" s="43"/>
      <c r="Z4111" s="43"/>
      <c r="AA4111" s="43"/>
      <c r="AB4111" s="43"/>
      <c r="AC4111" s="43"/>
      <c r="AD4111" s="155" t="s">
        <v>88</v>
      </c>
      <c r="AE4111" s="155"/>
      <c r="AF4111" s="43"/>
    </row>
    <row r="4112" spans="9:32" ht="15.75" thickTop="1" x14ac:dyDescent="0.25"/>
  </sheetData>
  <mergeCells count="1683">
    <mergeCell ref="AR3748:AS3748"/>
    <mergeCell ref="AR3749:AS3749"/>
    <mergeCell ref="AR3750:AS3750"/>
    <mergeCell ref="AR3751:AS3751"/>
    <mergeCell ref="AM3739:AQ3739"/>
    <mergeCell ref="AK3740:AK3741"/>
    <mergeCell ref="AL3740:AL3741"/>
    <mergeCell ref="AM3740:AM3741"/>
    <mergeCell ref="AN3740:AN3741"/>
    <mergeCell ref="AO3740:AQ3740"/>
    <mergeCell ref="AR3740:AS3741"/>
    <mergeCell ref="AT3740:AT3741"/>
    <mergeCell ref="AW3740:AW3741"/>
    <mergeCell ref="AX3740:AX3741"/>
    <mergeCell ref="AY3740:AY3741"/>
    <mergeCell ref="AR3742:AS3742"/>
    <mergeCell ref="AR3743:AS3743"/>
    <mergeCell ref="AR3744:AS3744"/>
    <mergeCell ref="AR3745:AS3745"/>
    <mergeCell ref="AR3746:AS3746"/>
    <mergeCell ref="AR3747:AS3747"/>
    <mergeCell ref="AI4067:AK4067"/>
    <mergeCell ref="L4084:N4084"/>
    <mergeCell ref="J4086:L4086"/>
    <mergeCell ref="O4086:Q4086"/>
    <mergeCell ref="N4087:N4088"/>
    <mergeCell ref="O4087:O4088"/>
    <mergeCell ref="P4087:P4088"/>
    <mergeCell ref="Q4087:Q4088"/>
    <mergeCell ref="J4097:L4097"/>
    <mergeCell ref="O4097:Q4097"/>
    <mergeCell ref="T4097:V4097"/>
    <mergeCell ref="Y4097:AA4097"/>
    <mergeCell ref="AD4097:AE4097"/>
    <mergeCell ref="AD4103:AF4103"/>
    <mergeCell ref="AD4104:AF4104"/>
    <mergeCell ref="AD4107:AE4109"/>
    <mergeCell ref="M4110:T4111"/>
    <mergeCell ref="AD4110:AE4110"/>
    <mergeCell ref="AD4111:AE4111"/>
    <mergeCell ref="J4025:L4025"/>
    <mergeCell ref="O4025:Q4025"/>
    <mergeCell ref="T4025:V4025"/>
    <mergeCell ref="Y4025:AA4025"/>
    <mergeCell ref="AD4025:AE4025"/>
    <mergeCell ref="AD4031:AF4031"/>
    <mergeCell ref="AD4032:AF4032"/>
    <mergeCell ref="AD4035:AE4037"/>
    <mergeCell ref="M4038:T4039"/>
    <mergeCell ref="AD4038:AE4038"/>
    <mergeCell ref="AD4039:AE4039"/>
    <mergeCell ref="J4047:L4047"/>
    <mergeCell ref="O4047:Q4047"/>
    <mergeCell ref="T4047:V4047"/>
    <mergeCell ref="Y4047:AA4047"/>
    <mergeCell ref="N4060:S4061"/>
    <mergeCell ref="J4067:L4067"/>
    <mergeCell ref="O4067:Q4067"/>
    <mergeCell ref="T4067:V4067"/>
    <mergeCell ref="Y4067:AA4067"/>
    <mergeCell ref="AD4067:AF4067"/>
    <mergeCell ref="J3975:L3975"/>
    <mergeCell ref="O3975:Q3975"/>
    <mergeCell ref="T3975:V3975"/>
    <mergeCell ref="Y3975:AA3975"/>
    <mergeCell ref="N3988:S3989"/>
    <mergeCell ref="J3995:L3995"/>
    <mergeCell ref="O3995:Q3995"/>
    <mergeCell ref="T3995:V3995"/>
    <mergeCell ref="Y3995:AA3995"/>
    <mergeCell ref="AD3995:AF3995"/>
    <mergeCell ref="AI3995:AK3995"/>
    <mergeCell ref="L4012:N4012"/>
    <mergeCell ref="J4014:L4014"/>
    <mergeCell ref="O4014:Q4014"/>
    <mergeCell ref="N4015:N4016"/>
    <mergeCell ref="O4015:O4016"/>
    <mergeCell ref="P4015:P4016"/>
    <mergeCell ref="Q4015:Q4016"/>
    <mergeCell ref="AI3923:AK3923"/>
    <mergeCell ref="L3940:N3940"/>
    <mergeCell ref="J3942:L3942"/>
    <mergeCell ref="O3942:Q3942"/>
    <mergeCell ref="N3943:N3944"/>
    <mergeCell ref="O3943:O3944"/>
    <mergeCell ref="P3943:P3944"/>
    <mergeCell ref="Q3943:Q3944"/>
    <mergeCell ref="J3953:L3953"/>
    <mergeCell ref="O3953:Q3953"/>
    <mergeCell ref="T3953:V3953"/>
    <mergeCell ref="Y3953:AA3953"/>
    <mergeCell ref="AD3953:AE3953"/>
    <mergeCell ref="AD3959:AF3959"/>
    <mergeCell ref="AD3960:AF3960"/>
    <mergeCell ref="AD3963:AE3965"/>
    <mergeCell ref="M3966:T3967"/>
    <mergeCell ref="AD3966:AE3966"/>
    <mergeCell ref="AD3967:AE3967"/>
    <mergeCell ref="J3881:L3881"/>
    <mergeCell ref="O3881:Q3881"/>
    <mergeCell ref="T3881:V3881"/>
    <mergeCell ref="Y3881:AA3881"/>
    <mergeCell ref="AD3881:AE3881"/>
    <mergeCell ref="AD3887:AF3887"/>
    <mergeCell ref="AD3888:AF3888"/>
    <mergeCell ref="AD3891:AE3893"/>
    <mergeCell ref="M3894:T3895"/>
    <mergeCell ref="AD3894:AE3894"/>
    <mergeCell ref="AD3895:AE3895"/>
    <mergeCell ref="J3903:L3903"/>
    <mergeCell ref="O3903:Q3903"/>
    <mergeCell ref="T3903:V3903"/>
    <mergeCell ref="Y3903:AA3903"/>
    <mergeCell ref="N3916:S3917"/>
    <mergeCell ref="J3923:L3923"/>
    <mergeCell ref="O3923:Q3923"/>
    <mergeCell ref="T3923:V3923"/>
    <mergeCell ref="Y3923:AA3923"/>
    <mergeCell ref="AD3923:AF3923"/>
    <mergeCell ref="J3831:L3831"/>
    <mergeCell ref="O3831:Q3831"/>
    <mergeCell ref="T3831:V3831"/>
    <mergeCell ref="Y3831:AA3831"/>
    <mergeCell ref="N3844:S3845"/>
    <mergeCell ref="J3851:L3851"/>
    <mergeCell ref="O3851:Q3851"/>
    <mergeCell ref="T3851:V3851"/>
    <mergeCell ref="Y3851:AA3851"/>
    <mergeCell ref="AD3851:AF3851"/>
    <mergeCell ref="AI3851:AK3851"/>
    <mergeCell ref="L3868:N3868"/>
    <mergeCell ref="J3870:L3870"/>
    <mergeCell ref="O3870:Q3870"/>
    <mergeCell ref="N3871:N3872"/>
    <mergeCell ref="O3871:O3872"/>
    <mergeCell ref="P3871:P3872"/>
    <mergeCell ref="Q3871:Q3872"/>
    <mergeCell ref="AI3779:AK3779"/>
    <mergeCell ref="L3796:N3796"/>
    <mergeCell ref="J3798:L3798"/>
    <mergeCell ref="O3798:Q3798"/>
    <mergeCell ref="N3799:N3800"/>
    <mergeCell ref="O3799:O3800"/>
    <mergeCell ref="P3799:P3800"/>
    <mergeCell ref="Q3799:Q3800"/>
    <mergeCell ref="J3809:L3809"/>
    <mergeCell ref="O3809:Q3809"/>
    <mergeCell ref="T3809:V3809"/>
    <mergeCell ref="Y3809:AA3809"/>
    <mergeCell ref="AD3809:AE3809"/>
    <mergeCell ref="AD3815:AF3815"/>
    <mergeCell ref="AD3816:AF3816"/>
    <mergeCell ref="AD3819:AE3821"/>
    <mergeCell ref="M3822:T3823"/>
    <mergeCell ref="AD3822:AE3822"/>
    <mergeCell ref="AD3823:AE3823"/>
    <mergeCell ref="J3737:L3737"/>
    <mergeCell ref="O3737:Q3737"/>
    <mergeCell ref="T3737:V3737"/>
    <mergeCell ref="Y3737:AA3737"/>
    <mergeCell ref="AD3737:AE3737"/>
    <mergeCell ref="AD3743:AF3743"/>
    <mergeCell ref="AD3744:AF3744"/>
    <mergeCell ref="AD3747:AE3749"/>
    <mergeCell ref="M3750:T3751"/>
    <mergeCell ref="AD3750:AE3750"/>
    <mergeCell ref="AD3751:AE3751"/>
    <mergeCell ref="J3759:L3759"/>
    <mergeCell ref="O3759:Q3759"/>
    <mergeCell ref="T3759:V3759"/>
    <mergeCell ref="Y3759:AA3759"/>
    <mergeCell ref="N3772:S3773"/>
    <mergeCell ref="J3779:L3779"/>
    <mergeCell ref="O3779:Q3779"/>
    <mergeCell ref="T3779:V3779"/>
    <mergeCell ref="Y3779:AA3779"/>
    <mergeCell ref="AD3779:AF3779"/>
    <mergeCell ref="J3687:L3687"/>
    <mergeCell ref="O3687:Q3687"/>
    <mergeCell ref="T3687:V3687"/>
    <mergeCell ref="Y3687:AA3687"/>
    <mergeCell ref="N3700:S3701"/>
    <mergeCell ref="J3707:L3707"/>
    <mergeCell ref="O3707:Q3707"/>
    <mergeCell ref="T3707:V3707"/>
    <mergeCell ref="Y3707:AA3707"/>
    <mergeCell ref="AD3707:AF3707"/>
    <mergeCell ref="AI3707:AK3707"/>
    <mergeCell ref="L3724:N3724"/>
    <mergeCell ref="J3726:L3726"/>
    <mergeCell ref="O3726:Q3726"/>
    <mergeCell ref="N3727:N3728"/>
    <mergeCell ref="O3727:O3728"/>
    <mergeCell ref="P3727:P3728"/>
    <mergeCell ref="Q3727:Q3728"/>
    <mergeCell ref="AI3635:AK3635"/>
    <mergeCell ref="L3652:N3652"/>
    <mergeCell ref="J3654:L3654"/>
    <mergeCell ref="O3654:Q3654"/>
    <mergeCell ref="N3655:N3656"/>
    <mergeCell ref="O3655:O3656"/>
    <mergeCell ref="P3655:P3656"/>
    <mergeCell ref="Q3655:Q3656"/>
    <mergeCell ref="J3665:L3665"/>
    <mergeCell ref="O3665:Q3665"/>
    <mergeCell ref="T3665:V3665"/>
    <mergeCell ref="Y3665:AA3665"/>
    <mergeCell ref="AD3665:AE3665"/>
    <mergeCell ref="AD3671:AF3671"/>
    <mergeCell ref="AD3672:AF3672"/>
    <mergeCell ref="AD3675:AE3677"/>
    <mergeCell ref="M3678:T3679"/>
    <mergeCell ref="AD3678:AE3678"/>
    <mergeCell ref="AD3679:AE3679"/>
    <mergeCell ref="J3593:L3593"/>
    <mergeCell ref="O3593:Q3593"/>
    <mergeCell ref="T3593:V3593"/>
    <mergeCell ref="Y3593:AA3593"/>
    <mergeCell ref="AD3593:AE3593"/>
    <mergeCell ref="AD3599:AF3599"/>
    <mergeCell ref="AD3600:AF3600"/>
    <mergeCell ref="AD3603:AE3605"/>
    <mergeCell ref="M3606:T3607"/>
    <mergeCell ref="AD3606:AE3606"/>
    <mergeCell ref="AD3607:AE3607"/>
    <mergeCell ref="J3615:L3615"/>
    <mergeCell ref="O3615:Q3615"/>
    <mergeCell ref="T3615:V3615"/>
    <mergeCell ref="Y3615:AA3615"/>
    <mergeCell ref="N3628:S3629"/>
    <mergeCell ref="J3635:L3635"/>
    <mergeCell ref="O3635:Q3635"/>
    <mergeCell ref="T3635:V3635"/>
    <mergeCell ref="Y3635:AA3635"/>
    <mergeCell ref="AD3635:AF3635"/>
    <mergeCell ref="J3543:L3543"/>
    <mergeCell ref="O3543:Q3543"/>
    <mergeCell ref="T3543:V3543"/>
    <mergeCell ref="Y3543:AA3543"/>
    <mergeCell ref="N3556:S3557"/>
    <mergeCell ref="J3563:L3563"/>
    <mergeCell ref="O3563:Q3563"/>
    <mergeCell ref="T3563:V3563"/>
    <mergeCell ref="Y3563:AA3563"/>
    <mergeCell ref="AD3563:AF3563"/>
    <mergeCell ref="AI3563:AK3563"/>
    <mergeCell ref="L3580:N3580"/>
    <mergeCell ref="J3582:L3582"/>
    <mergeCell ref="O3582:Q3582"/>
    <mergeCell ref="N3583:N3584"/>
    <mergeCell ref="O3583:O3584"/>
    <mergeCell ref="P3583:P3584"/>
    <mergeCell ref="Q3583:Q3584"/>
    <mergeCell ref="AI3491:AK3491"/>
    <mergeCell ref="L3508:N3508"/>
    <mergeCell ref="J3510:L3510"/>
    <mergeCell ref="O3510:Q3510"/>
    <mergeCell ref="N3511:N3512"/>
    <mergeCell ref="O3511:O3512"/>
    <mergeCell ref="P3511:P3512"/>
    <mergeCell ref="Q3511:Q3512"/>
    <mergeCell ref="J3521:L3521"/>
    <mergeCell ref="O3521:Q3521"/>
    <mergeCell ref="T3521:V3521"/>
    <mergeCell ref="Y3521:AA3521"/>
    <mergeCell ref="AD3521:AE3521"/>
    <mergeCell ref="AD3527:AF3527"/>
    <mergeCell ref="AD3528:AF3528"/>
    <mergeCell ref="AD3531:AE3533"/>
    <mergeCell ref="M3534:T3535"/>
    <mergeCell ref="AD3534:AE3534"/>
    <mergeCell ref="AD3535:AE3535"/>
    <mergeCell ref="J3449:L3449"/>
    <mergeCell ref="O3449:Q3449"/>
    <mergeCell ref="T3449:V3449"/>
    <mergeCell ref="Y3449:AA3449"/>
    <mergeCell ref="AD3449:AE3449"/>
    <mergeCell ref="AD3455:AF3455"/>
    <mergeCell ref="AD3456:AF3456"/>
    <mergeCell ref="AD3459:AE3461"/>
    <mergeCell ref="M3462:T3463"/>
    <mergeCell ref="AD3462:AE3462"/>
    <mergeCell ref="AD3463:AE3463"/>
    <mergeCell ref="J3471:L3471"/>
    <mergeCell ref="O3471:Q3471"/>
    <mergeCell ref="T3471:V3471"/>
    <mergeCell ref="Y3471:AA3471"/>
    <mergeCell ref="N3484:S3485"/>
    <mergeCell ref="J3491:L3491"/>
    <mergeCell ref="O3491:Q3491"/>
    <mergeCell ref="T3491:V3491"/>
    <mergeCell ref="Y3491:AA3491"/>
    <mergeCell ref="AD3491:AF3491"/>
    <mergeCell ref="J3399:L3399"/>
    <mergeCell ref="O3399:Q3399"/>
    <mergeCell ref="T3399:V3399"/>
    <mergeCell ref="Y3399:AA3399"/>
    <mergeCell ref="N3412:S3413"/>
    <mergeCell ref="J3419:L3419"/>
    <mergeCell ref="O3419:Q3419"/>
    <mergeCell ref="T3419:V3419"/>
    <mergeCell ref="Y3419:AA3419"/>
    <mergeCell ref="AD3419:AF3419"/>
    <mergeCell ref="AI3419:AK3419"/>
    <mergeCell ref="L3436:N3436"/>
    <mergeCell ref="J3438:L3438"/>
    <mergeCell ref="O3438:Q3438"/>
    <mergeCell ref="N3439:N3440"/>
    <mergeCell ref="O3439:O3440"/>
    <mergeCell ref="P3439:P3440"/>
    <mergeCell ref="Q3439:Q3440"/>
    <mergeCell ref="AI3347:AK3347"/>
    <mergeCell ref="L3364:N3364"/>
    <mergeCell ref="J3366:L3366"/>
    <mergeCell ref="O3366:Q3366"/>
    <mergeCell ref="N3367:N3368"/>
    <mergeCell ref="O3367:O3368"/>
    <mergeCell ref="P3367:P3368"/>
    <mergeCell ref="Q3367:Q3368"/>
    <mergeCell ref="J3377:L3377"/>
    <mergeCell ref="O3377:Q3377"/>
    <mergeCell ref="T3377:V3377"/>
    <mergeCell ref="Y3377:AA3377"/>
    <mergeCell ref="AD3377:AE3377"/>
    <mergeCell ref="AD3383:AF3383"/>
    <mergeCell ref="AD3384:AF3384"/>
    <mergeCell ref="AD3387:AE3389"/>
    <mergeCell ref="M3390:T3391"/>
    <mergeCell ref="AD3390:AE3390"/>
    <mergeCell ref="AD3391:AE3391"/>
    <mergeCell ref="J3305:L3305"/>
    <mergeCell ref="O3305:Q3305"/>
    <mergeCell ref="T3305:V3305"/>
    <mergeCell ref="Y3305:AA3305"/>
    <mergeCell ref="AD3305:AE3305"/>
    <mergeCell ref="AD3311:AF3311"/>
    <mergeCell ref="AD3312:AF3312"/>
    <mergeCell ref="AD3315:AE3317"/>
    <mergeCell ref="M3318:T3319"/>
    <mergeCell ref="AD3318:AE3318"/>
    <mergeCell ref="AD3319:AE3319"/>
    <mergeCell ref="J3327:L3327"/>
    <mergeCell ref="O3327:Q3327"/>
    <mergeCell ref="T3327:V3327"/>
    <mergeCell ref="Y3327:AA3327"/>
    <mergeCell ref="N3340:S3341"/>
    <mergeCell ref="J3347:L3347"/>
    <mergeCell ref="O3347:Q3347"/>
    <mergeCell ref="T3347:V3347"/>
    <mergeCell ref="Y3347:AA3347"/>
    <mergeCell ref="AD3347:AF3347"/>
    <mergeCell ref="J3255:L3255"/>
    <mergeCell ref="O3255:Q3255"/>
    <mergeCell ref="T3255:V3255"/>
    <mergeCell ref="Y3255:AA3255"/>
    <mergeCell ref="N3268:S3269"/>
    <mergeCell ref="J3275:L3275"/>
    <mergeCell ref="O3275:Q3275"/>
    <mergeCell ref="T3275:V3275"/>
    <mergeCell ref="Y3275:AA3275"/>
    <mergeCell ref="AD3275:AF3275"/>
    <mergeCell ref="AI3275:AK3275"/>
    <mergeCell ref="L3292:N3292"/>
    <mergeCell ref="J3294:L3294"/>
    <mergeCell ref="O3294:Q3294"/>
    <mergeCell ref="N3295:N3296"/>
    <mergeCell ref="O3295:O3296"/>
    <mergeCell ref="P3295:P3296"/>
    <mergeCell ref="Q3295:Q3296"/>
    <mergeCell ref="AI3203:AK3203"/>
    <mergeCell ref="L3220:N3220"/>
    <mergeCell ref="J3222:L3222"/>
    <mergeCell ref="O3222:Q3222"/>
    <mergeCell ref="N3223:N3224"/>
    <mergeCell ref="O3223:O3224"/>
    <mergeCell ref="P3223:P3224"/>
    <mergeCell ref="Q3223:Q3224"/>
    <mergeCell ref="J3233:L3233"/>
    <mergeCell ref="O3233:Q3233"/>
    <mergeCell ref="T3233:V3233"/>
    <mergeCell ref="Y3233:AA3233"/>
    <mergeCell ref="AD3233:AE3233"/>
    <mergeCell ref="AD3239:AF3239"/>
    <mergeCell ref="AD3240:AF3240"/>
    <mergeCell ref="AD3243:AE3245"/>
    <mergeCell ref="M3246:T3247"/>
    <mergeCell ref="AD3246:AE3246"/>
    <mergeCell ref="AD3247:AE3247"/>
    <mergeCell ref="J3161:L3161"/>
    <mergeCell ref="O3161:Q3161"/>
    <mergeCell ref="T3161:V3161"/>
    <mergeCell ref="Y3161:AA3161"/>
    <mergeCell ref="AD3161:AE3161"/>
    <mergeCell ref="AD3167:AF3167"/>
    <mergeCell ref="AD3168:AF3168"/>
    <mergeCell ref="AD3171:AE3173"/>
    <mergeCell ref="M3174:T3175"/>
    <mergeCell ref="AD3174:AE3174"/>
    <mergeCell ref="AD3175:AE3175"/>
    <mergeCell ref="J3183:L3183"/>
    <mergeCell ref="O3183:Q3183"/>
    <mergeCell ref="T3183:V3183"/>
    <mergeCell ref="Y3183:AA3183"/>
    <mergeCell ref="N3196:S3197"/>
    <mergeCell ref="J3203:L3203"/>
    <mergeCell ref="O3203:Q3203"/>
    <mergeCell ref="T3203:V3203"/>
    <mergeCell ref="Y3203:AA3203"/>
    <mergeCell ref="AD3203:AF3203"/>
    <mergeCell ref="J3111:L3111"/>
    <mergeCell ref="O3111:Q3111"/>
    <mergeCell ref="T3111:V3111"/>
    <mergeCell ref="Y3111:AA3111"/>
    <mergeCell ref="N3124:S3125"/>
    <mergeCell ref="J3131:L3131"/>
    <mergeCell ref="O3131:Q3131"/>
    <mergeCell ref="T3131:V3131"/>
    <mergeCell ref="Y3131:AA3131"/>
    <mergeCell ref="AD3131:AF3131"/>
    <mergeCell ref="AI3131:AK3131"/>
    <mergeCell ref="L3148:N3148"/>
    <mergeCell ref="J3150:L3150"/>
    <mergeCell ref="O3150:Q3150"/>
    <mergeCell ref="N3151:N3152"/>
    <mergeCell ref="O3151:O3152"/>
    <mergeCell ref="P3151:P3152"/>
    <mergeCell ref="Q3151:Q3152"/>
    <mergeCell ref="AI3059:AK3059"/>
    <mergeCell ref="L3076:N3076"/>
    <mergeCell ref="J3078:L3078"/>
    <mergeCell ref="O3078:Q3078"/>
    <mergeCell ref="N3079:N3080"/>
    <mergeCell ref="O3079:O3080"/>
    <mergeCell ref="P3079:P3080"/>
    <mergeCell ref="Q3079:Q3080"/>
    <mergeCell ref="J3089:L3089"/>
    <mergeCell ref="O3089:Q3089"/>
    <mergeCell ref="T3089:V3089"/>
    <mergeCell ref="Y3089:AA3089"/>
    <mergeCell ref="AD3089:AE3089"/>
    <mergeCell ref="AD3095:AF3095"/>
    <mergeCell ref="AD3096:AF3096"/>
    <mergeCell ref="AD3099:AE3101"/>
    <mergeCell ref="M3102:T3103"/>
    <mergeCell ref="AD3102:AE3102"/>
    <mergeCell ref="AD3103:AE3103"/>
    <mergeCell ref="J3017:L3017"/>
    <mergeCell ref="O3017:Q3017"/>
    <mergeCell ref="T3017:V3017"/>
    <mergeCell ref="Y3017:AA3017"/>
    <mergeCell ref="AD3017:AE3017"/>
    <mergeCell ref="AD3023:AF3023"/>
    <mergeCell ref="AD3024:AF3024"/>
    <mergeCell ref="AD3027:AE3029"/>
    <mergeCell ref="M3030:T3031"/>
    <mergeCell ref="AD3030:AE3030"/>
    <mergeCell ref="AD3031:AE3031"/>
    <mergeCell ref="J3039:L3039"/>
    <mergeCell ref="O3039:Q3039"/>
    <mergeCell ref="T3039:V3039"/>
    <mergeCell ref="Y3039:AA3039"/>
    <mergeCell ref="N3052:S3053"/>
    <mergeCell ref="J3059:L3059"/>
    <mergeCell ref="O3059:Q3059"/>
    <mergeCell ref="T3059:V3059"/>
    <mergeCell ref="Y3059:AA3059"/>
    <mergeCell ref="AD3059:AF3059"/>
    <mergeCell ref="J2967:L2967"/>
    <mergeCell ref="O2967:Q2967"/>
    <mergeCell ref="T2967:V2967"/>
    <mergeCell ref="Y2967:AA2967"/>
    <mergeCell ref="N2980:S2981"/>
    <mergeCell ref="J2987:L2987"/>
    <mergeCell ref="O2987:Q2987"/>
    <mergeCell ref="T2987:V2987"/>
    <mergeCell ref="Y2987:AA2987"/>
    <mergeCell ref="AD2987:AF2987"/>
    <mergeCell ref="AI2987:AK2987"/>
    <mergeCell ref="L3004:N3004"/>
    <mergeCell ref="J3006:L3006"/>
    <mergeCell ref="O3006:Q3006"/>
    <mergeCell ref="N3007:N3008"/>
    <mergeCell ref="O3007:O3008"/>
    <mergeCell ref="P3007:P3008"/>
    <mergeCell ref="Q3007:Q3008"/>
    <mergeCell ref="AI2915:AK2915"/>
    <mergeCell ref="L2932:N2932"/>
    <mergeCell ref="J2934:L2934"/>
    <mergeCell ref="O2934:Q2934"/>
    <mergeCell ref="N2935:N2936"/>
    <mergeCell ref="O2935:O2936"/>
    <mergeCell ref="P2935:P2936"/>
    <mergeCell ref="Q2935:Q2936"/>
    <mergeCell ref="J2945:L2945"/>
    <mergeCell ref="O2945:Q2945"/>
    <mergeCell ref="T2945:V2945"/>
    <mergeCell ref="Y2945:AA2945"/>
    <mergeCell ref="AD2945:AE2945"/>
    <mergeCell ref="AD2951:AF2951"/>
    <mergeCell ref="AD2952:AF2952"/>
    <mergeCell ref="AD2955:AE2957"/>
    <mergeCell ref="M2958:T2959"/>
    <mergeCell ref="AD2958:AE2958"/>
    <mergeCell ref="AD2959:AE2959"/>
    <mergeCell ref="J2873:L2873"/>
    <mergeCell ref="O2873:Q2873"/>
    <mergeCell ref="T2873:V2873"/>
    <mergeCell ref="Y2873:AA2873"/>
    <mergeCell ref="AD2873:AE2873"/>
    <mergeCell ref="AD2879:AF2879"/>
    <mergeCell ref="AD2880:AF2880"/>
    <mergeCell ref="AD2883:AE2885"/>
    <mergeCell ref="M2886:T2887"/>
    <mergeCell ref="AD2886:AE2886"/>
    <mergeCell ref="AD2887:AE2887"/>
    <mergeCell ref="J2895:L2895"/>
    <mergeCell ref="O2895:Q2895"/>
    <mergeCell ref="T2895:V2895"/>
    <mergeCell ref="Y2895:AA2895"/>
    <mergeCell ref="N2908:S2909"/>
    <mergeCell ref="J2915:L2915"/>
    <mergeCell ref="O2915:Q2915"/>
    <mergeCell ref="T2915:V2915"/>
    <mergeCell ref="Y2915:AA2915"/>
    <mergeCell ref="AD2915:AF2915"/>
    <mergeCell ref="J2823:L2823"/>
    <mergeCell ref="O2823:Q2823"/>
    <mergeCell ref="T2823:V2823"/>
    <mergeCell ref="Y2823:AA2823"/>
    <mergeCell ref="N2836:S2837"/>
    <mergeCell ref="J2843:L2843"/>
    <mergeCell ref="O2843:Q2843"/>
    <mergeCell ref="T2843:V2843"/>
    <mergeCell ref="Y2843:AA2843"/>
    <mergeCell ref="AD2843:AF2843"/>
    <mergeCell ref="AI2843:AK2843"/>
    <mergeCell ref="L2860:N2860"/>
    <mergeCell ref="J2862:L2862"/>
    <mergeCell ref="O2862:Q2862"/>
    <mergeCell ref="N2863:N2864"/>
    <mergeCell ref="O2863:O2864"/>
    <mergeCell ref="P2863:P2864"/>
    <mergeCell ref="Q2863:Q2864"/>
    <mergeCell ref="AI2771:AK2771"/>
    <mergeCell ref="L2788:N2788"/>
    <mergeCell ref="J2790:L2790"/>
    <mergeCell ref="O2790:Q2790"/>
    <mergeCell ref="N2791:N2792"/>
    <mergeCell ref="O2791:O2792"/>
    <mergeCell ref="P2791:P2792"/>
    <mergeCell ref="Q2791:Q2792"/>
    <mergeCell ref="J2801:L2801"/>
    <mergeCell ref="O2801:Q2801"/>
    <mergeCell ref="T2801:V2801"/>
    <mergeCell ref="Y2801:AA2801"/>
    <mergeCell ref="AD2801:AE2801"/>
    <mergeCell ref="AD2807:AF2807"/>
    <mergeCell ref="AD2808:AF2808"/>
    <mergeCell ref="AD2811:AE2813"/>
    <mergeCell ref="M2814:T2815"/>
    <mergeCell ref="AD2814:AE2814"/>
    <mergeCell ref="AD2815:AE2815"/>
    <mergeCell ref="J2729:L2729"/>
    <mergeCell ref="O2729:Q2729"/>
    <mergeCell ref="T2729:V2729"/>
    <mergeCell ref="Y2729:AA2729"/>
    <mergeCell ref="AD2729:AE2729"/>
    <mergeCell ref="AD2735:AF2735"/>
    <mergeCell ref="AD2736:AF2736"/>
    <mergeCell ref="AD2739:AE2741"/>
    <mergeCell ref="M2742:T2743"/>
    <mergeCell ref="AD2742:AE2742"/>
    <mergeCell ref="AD2743:AE2743"/>
    <mergeCell ref="J2751:L2751"/>
    <mergeCell ref="O2751:Q2751"/>
    <mergeCell ref="T2751:V2751"/>
    <mergeCell ref="Y2751:AA2751"/>
    <mergeCell ref="N2764:S2765"/>
    <mergeCell ref="J2771:L2771"/>
    <mergeCell ref="O2771:Q2771"/>
    <mergeCell ref="T2771:V2771"/>
    <mergeCell ref="Y2771:AA2771"/>
    <mergeCell ref="AD2771:AF2771"/>
    <mergeCell ref="J2679:L2679"/>
    <mergeCell ref="O2679:Q2679"/>
    <mergeCell ref="T2679:V2679"/>
    <mergeCell ref="Y2679:AA2679"/>
    <mergeCell ref="N2692:S2693"/>
    <mergeCell ref="J2699:L2699"/>
    <mergeCell ref="O2699:Q2699"/>
    <mergeCell ref="T2699:V2699"/>
    <mergeCell ref="Y2699:AA2699"/>
    <mergeCell ref="AD2699:AF2699"/>
    <mergeCell ref="AI2699:AK2699"/>
    <mergeCell ref="L2716:N2716"/>
    <mergeCell ref="J2718:L2718"/>
    <mergeCell ref="O2718:Q2718"/>
    <mergeCell ref="N2719:N2720"/>
    <mergeCell ref="O2719:O2720"/>
    <mergeCell ref="P2719:P2720"/>
    <mergeCell ref="Q2719:Q2720"/>
    <mergeCell ref="J2009:L2009"/>
    <mergeCell ref="O2009:Q2009"/>
    <mergeCell ref="T2009:V2009"/>
    <mergeCell ref="Y2009:AA2009"/>
    <mergeCell ref="AD2009:AE2009"/>
    <mergeCell ref="N1972:S1973"/>
    <mergeCell ref="J1979:L1979"/>
    <mergeCell ref="O1979:Q1979"/>
    <mergeCell ref="T1979:V1979"/>
    <mergeCell ref="Y1979:AA1979"/>
    <mergeCell ref="AD1979:AF1979"/>
    <mergeCell ref="AD2015:AF2015"/>
    <mergeCell ref="AD2016:AF2016"/>
    <mergeCell ref="AD2019:AE2021"/>
    <mergeCell ref="M2022:T2023"/>
    <mergeCell ref="AD2022:AE2022"/>
    <mergeCell ref="AD2023:AE2023"/>
    <mergeCell ref="N1999:N2000"/>
    <mergeCell ref="O1999:O2000"/>
    <mergeCell ref="P1999:P2000"/>
    <mergeCell ref="Q1999:Q2000"/>
    <mergeCell ref="L1924:N1924"/>
    <mergeCell ref="J1926:L1926"/>
    <mergeCell ref="O1926:Q1926"/>
    <mergeCell ref="N1927:N1928"/>
    <mergeCell ref="O1927:O1928"/>
    <mergeCell ref="P1927:P1928"/>
    <mergeCell ref="Q1927:Q1928"/>
    <mergeCell ref="J1937:L1937"/>
    <mergeCell ref="O1937:Q1937"/>
    <mergeCell ref="T1937:V1937"/>
    <mergeCell ref="Y1937:AA1937"/>
    <mergeCell ref="AD1937:AE1937"/>
    <mergeCell ref="AI1979:AK1979"/>
    <mergeCell ref="L1996:N1996"/>
    <mergeCell ref="J1998:L1998"/>
    <mergeCell ref="O1998:Q1998"/>
    <mergeCell ref="AD1943:AF1943"/>
    <mergeCell ref="AD1944:AF1944"/>
    <mergeCell ref="AD1947:AE1949"/>
    <mergeCell ref="M1950:T1951"/>
    <mergeCell ref="AD1950:AE1950"/>
    <mergeCell ref="AD1951:AE1951"/>
    <mergeCell ref="J1959:L1959"/>
    <mergeCell ref="O1959:Q1959"/>
    <mergeCell ref="T1959:V1959"/>
    <mergeCell ref="Y1959:AA1959"/>
    <mergeCell ref="AD1871:AF1871"/>
    <mergeCell ref="AD1872:AF1872"/>
    <mergeCell ref="AD1875:AE1877"/>
    <mergeCell ref="M1878:T1879"/>
    <mergeCell ref="AD1878:AE1878"/>
    <mergeCell ref="AD1879:AE1879"/>
    <mergeCell ref="J1887:L1887"/>
    <mergeCell ref="O1887:Q1887"/>
    <mergeCell ref="T1887:V1887"/>
    <mergeCell ref="Y1887:AA1887"/>
    <mergeCell ref="N1900:S1901"/>
    <mergeCell ref="J1907:L1907"/>
    <mergeCell ref="O1907:Q1907"/>
    <mergeCell ref="T1907:V1907"/>
    <mergeCell ref="Y1907:AA1907"/>
    <mergeCell ref="AD1907:AF1907"/>
    <mergeCell ref="AI1907:AK1907"/>
    <mergeCell ref="J1743:L1743"/>
    <mergeCell ref="J1763:L1763"/>
    <mergeCell ref="O1763:Q1763"/>
    <mergeCell ref="T1763:V1763"/>
    <mergeCell ref="Y1763:AA1763"/>
    <mergeCell ref="AI1835:AK1835"/>
    <mergeCell ref="L1852:N1852"/>
    <mergeCell ref="J1854:L1854"/>
    <mergeCell ref="O1854:Q1854"/>
    <mergeCell ref="N1855:N1856"/>
    <mergeCell ref="O1855:O1856"/>
    <mergeCell ref="P1855:P1856"/>
    <mergeCell ref="Q1855:Q1856"/>
    <mergeCell ref="J1865:L1865"/>
    <mergeCell ref="O1865:Q1865"/>
    <mergeCell ref="T1865:V1865"/>
    <mergeCell ref="Y1865:AA1865"/>
    <mergeCell ref="AD1865:AE1865"/>
    <mergeCell ref="J1835:L1835"/>
    <mergeCell ref="O1835:Q1835"/>
    <mergeCell ref="T1835:V1835"/>
    <mergeCell ref="Y1835:AA1835"/>
    <mergeCell ref="AD1835:AF1835"/>
    <mergeCell ref="L1780:N1780"/>
    <mergeCell ref="J1782:L1782"/>
    <mergeCell ref="O1782:Q1782"/>
    <mergeCell ref="N1783:N1784"/>
    <mergeCell ref="O1783:O1784"/>
    <mergeCell ref="P1783:P1784"/>
    <mergeCell ref="N1828:S1829"/>
    <mergeCell ref="J1815:L1815"/>
    <mergeCell ref="O1815:Q1815"/>
    <mergeCell ref="T1815:V1815"/>
    <mergeCell ref="Y1815:AA1815"/>
    <mergeCell ref="J1793:L1793"/>
    <mergeCell ref="O1793:Q1793"/>
    <mergeCell ref="T1793:V1793"/>
    <mergeCell ref="Y1793:AA1793"/>
    <mergeCell ref="AD1793:AE1793"/>
    <mergeCell ref="AD1799:AF1799"/>
    <mergeCell ref="AD1800:AF1800"/>
    <mergeCell ref="AD1803:AE1805"/>
    <mergeCell ref="M1806:T1807"/>
    <mergeCell ref="AD1806:AE1806"/>
    <mergeCell ref="AD1807:AE1807"/>
    <mergeCell ref="Q1783:Q1784"/>
    <mergeCell ref="AY51:AY52"/>
    <mergeCell ref="BK51:BK52"/>
    <mergeCell ref="BL51:BL52"/>
    <mergeCell ref="O1619:Q1619"/>
    <mergeCell ref="T1619:V1619"/>
    <mergeCell ref="Y1619:AA1619"/>
    <mergeCell ref="AD1763:AF1763"/>
    <mergeCell ref="AI1763:AK1763"/>
    <mergeCell ref="N1756:S1757"/>
    <mergeCell ref="Y1743:AA1743"/>
    <mergeCell ref="T1743:V1743"/>
    <mergeCell ref="O1743:Q1743"/>
    <mergeCell ref="M1734:T1735"/>
    <mergeCell ref="AD1734:AE1734"/>
    <mergeCell ref="AD1735:AE1735"/>
    <mergeCell ref="J1721:L1721"/>
    <mergeCell ref="O1721:Q1721"/>
    <mergeCell ref="T1721:V1721"/>
    <mergeCell ref="BM51:BM52"/>
    <mergeCell ref="BF59:BG59"/>
    <mergeCell ref="BF60:BG60"/>
    <mergeCell ref="AZ51:AZ52"/>
    <mergeCell ref="BF61:BG61"/>
    <mergeCell ref="BF62:BG62"/>
    <mergeCell ref="BF54:BG54"/>
    <mergeCell ref="BF55:BG55"/>
    <mergeCell ref="BF56:BG56"/>
    <mergeCell ref="BF57:BG57"/>
    <mergeCell ref="BF58:BG58"/>
    <mergeCell ref="BA51:BA52"/>
    <mergeCell ref="BB51:BB52"/>
    <mergeCell ref="BF51:BG52"/>
    <mergeCell ref="BF53:BG53"/>
    <mergeCell ref="AD1691:AF1691"/>
    <mergeCell ref="AI1691:AK1691"/>
    <mergeCell ref="AD1655:AF1655"/>
    <mergeCell ref="AD1656:AF1656"/>
    <mergeCell ref="AD1659:AE1661"/>
    <mergeCell ref="AD1439:AF1439"/>
    <mergeCell ref="AD1440:AF1440"/>
    <mergeCell ref="AD1443:AE1445"/>
    <mergeCell ref="AD1295:AF1295"/>
    <mergeCell ref="AD1296:AF1296"/>
    <mergeCell ref="AD1299:AE1301"/>
    <mergeCell ref="AD1151:AF1151"/>
    <mergeCell ref="AD1152:AF1152"/>
    <mergeCell ref="AD1155:AE1157"/>
    <mergeCell ref="AD1007:AF1007"/>
    <mergeCell ref="AD1008:AF1008"/>
    <mergeCell ref="AD1011:AE1013"/>
    <mergeCell ref="Y1721:AA1721"/>
    <mergeCell ref="AD1721:AE1721"/>
    <mergeCell ref="L1708:N1708"/>
    <mergeCell ref="J1710:L1710"/>
    <mergeCell ref="O1710:Q1710"/>
    <mergeCell ref="N1711:N1712"/>
    <mergeCell ref="O1711:O1712"/>
    <mergeCell ref="P1711:P1712"/>
    <mergeCell ref="Q1711:Q1712"/>
    <mergeCell ref="O1691:Q1691"/>
    <mergeCell ref="AD1727:AF1727"/>
    <mergeCell ref="T1691:V1691"/>
    <mergeCell ref="Y1691:AA1691"/>
    <mergeCell ref="J1671:L1671"/>
    <mergeCell ref="O1671:Q1671"/>
    <mergeCell ref="T1671:V1671"/>
    <mergeCell ref="Y1671:AA1671"/>
    <mergeCell ref="N1684:S1685"/>
    <mergeCell ref="J1691:L1691"/>
    <mergeCell ref="M1662:T1663"/>
    <mergeCell ref="AD1662:AE1662"/>
    <mergeCell ref="AD1663:AE1663"/>
    <mergeCell ref="BA50:BE50"/>
    <mergeCell ref="BC51:BE51"/>
    <mergeCell ref="BH51:BH52"/>
    <mergeCell ref="AD1728:AF1728"/>
    <mergeCell ref="AD1731:AE1733"/>
    <mergeCell ref="AD1619:AF1619"/>
    <mergeCell ref="AI1619:AK1619"/>
    <mergeCell ref="J1599:L1599"/>
    <mergeCell ref="O1599:Q1599"/>
    <mergeCell ref="T1599:V1599"/>
    <mergeCell ref="Y1599:AA1599"/>
    <mergeCell ref="N1612:S1613"/>
    <mergeCell ref="AD1583:AF1583"/>
    <mergeCell ref="AD1584:AF1584"/>
    <mergeCell ref="AD1587:AE1589"/>
    <mergeCell ref="M1590:T1591"/>
    <mergeCell ref="AD1590:AE1590"/>
    <mergeCell ref="AD1591:AE1591"/>
    <mergeCell ref="J1649:L1649"/>
    <mergeCell ref="O1649:Q1649"/>
    <mergeCell ref="T1649:V1649"/>
    <mergeCell ref="Y1649:AA1649"/>
    <mergeCell ref="AD1649:AE1649"/>
    <mergeCell ref="J1620:L1620"/>
    <mergeCell ref="L1636:N1636"/>
    <mergeCell ref="J1638:L1638"/>
    <mergeCell ref="O1638:Q1638"/>
    <mergeCell ref="N1639:N1640"/>
    <mergeCell ref="O1639:O1640"/>
    <mergeCell ref="P1639:P1640"/>
    <mergeCell ref="Q1639:Q1640"/>
    <mergeCell ref="O1547:Q1547"/>
    <mergeCell ref="T1547:V1547"/>
    <mergeCell ref="Y1547:AA1547"/>
    <mergeCell ref="AD1547:AF1547"/>
    <mergeCell ref="AI1547:AK1547"/>
    <mergeCell ref="J1527:L1527"/>
    <mergeCell ref="O1527:Q1527"/>
    <mergeCell ref="T1527:V1527"/>
    <mergeCell ref="Y1527:AA1527"/>
    <mergeCell ref="N1540:S1541"/>
    <mergeCell ref="J1577:L1577"/>
    <mergeCell ref="O1577:Q1577"/>
    <mergeCell ref="T1577:V1577"/>
    <mergeCell ref="Y1577:AA1577"/>
    <mergeCell ref="AD1577:AE1577"/>
    <mergeCell ref="J1548:L1548"/>
    <mergeCell ref="L1564:N1564"/>
    <mergeCell ref="J1566:L1566"/>
    <mergeCell ref="O1566:Q1566"/>
    <mergeCell ref="N1567:N1568"/>
    <mergeCell ref="O1567:O1568"/>
    <mergeCell ref="P1567:P1568"/>
    <mergeCell ref="Q1567:Q1568"/>
    <mergeCell ref="J1476:L1476"/>
    <mergeCell ref="L1492:N1492"/>
    <mergeCell ref="J1494:L1494"/>
    <mergeCell ref="O1494:Q1494"/>
    <mergeCell ref="N1495:N1496"/>
    <mergeCell ref="O1495:O1496"/>
    <mergeCell ref="P1495:P1496"/>
    <mergeCell ref="Q1495:Q1496"/>
    <mergeCell ref="O1475:Q1475"/>
    <mergeCell ref="AD1511:AF1511"/>
    <mergeCell ref="AD1512:AF1512"/>
    <mergeCell ref="AD1515:AE1517"/>
    <mergeCell ref="M1518:T1519"/>
    <mergeCell ref="AD1518:AE1518"/>
    <mergeCell ref="AD1519:AE1519"/>
    <mergeCell ref="J1505:L1505"/>
    <mergeCell ref="O1505:Q1505"/>
    <mergeCell ref="T1505:V1505"/>
    <mergeCell ref="Y1505:AA1505"/>
    <mergeCell ref="AD1505:AE1505"/>
    <mergeCell ref="M1446:T1447"/>
    <mergeCell ref="AD1446:AE1446"/>
    <mergeCell ref="AD1447:AE1447"/>
    <mergeCell ref="J1433:L1433"/>
    <mergeCell ref="O1433:Q1433"/>
    <mergeCell ref="T1433:V1433"/>
    <mergeCell ref="Y1433:AA1433"/>
    <mergeCell ref="AD1433:AE1433"/>
    <mergeCell ref="T1475:V1475"/>
    <mergeCell ref="Y1475:AA1475"/>
    <mergeCell ref="AD1475:AF1475"/>
    <mergeCell ref="AI1475:AK1475"/>
    <mergeCell ref="J1455:L1455"/>
    <mergeCell ref="O1455:Q1455"/>
    <mergeCell ref="T1455:V1455"/>
    <mergeCell ref="Y1455:AA1455"/>
    <mergeCell ref="N1468:S1469"/>
    <mergeCell ref="T1403:V1403"/>
    <mergeCell ref="Y1403:AA1403"/>
    <mergeCell ref="AD1403:AF1403"/>
    <mergeCell ref="AI1403:AK1403"/>
    <mergeCell ref="J1383:L1383"/>
    <mergeCell ref="O1383:Q1383"/>
    <mergeCell ref="T1383:V1383"/>
    <mergeCell ref="Y1383:AA1383"/>
    <mergeCell ref="N1396:S1397"/>
    <mergeCell ref="J1404:L1404"/>
    <mergeCell ref="L1420:N1420"/>
    <mergeCell ref="J1422:L1422"/>
    <mergeCell ref="O1422:Q1422"/>
    <mergeCell ref="N1423:N1424"/>
    <mergeCell ref="O1423:O1424"/>
    <mergeCell ref="P1423:P1424"/>
    <mergeCell ref="Q1423:Q1424"/>
    <mergeCell ref="O1403:Q1403"/>
    <mergeCell ref="J1332:L1332"/>
    <mergeCell ref="L1348:N1348"/>
    <mergeCell ref="J1350:L1350"/>
    <mergeCell ref="O1350:Q1350"/>
    <mergeCell ref="N1351:N1352"/>
    <mergeCell ref="O1351:O1352"/>
    <mergeCell ref="P1351:P1352"/>
    <mergeCell ref="Q1351:Q1352"/>
    <mergeCell ref="O1331:Q1331"/>
    <mergeCell ref="AD1367:AF1367"/>
    <mergeCell ref="AD1368:AF1368"/>
    <mergeCell ref="AD1371:AE1373"/>
    <mergeCell ref="M1374:T1375"/>
    <mergeCell ref="AD1374:AE1374"/>
    <mergeCell ref="AD1375:AE1375"/>
    <mergeCell ref="J1361:L1361"/>
    <mergeCell ref="O1361:Q1361"/>
    <mergeCell ref="T1361:V1361"/>
    <mergeCell ref="Y1361:AA1361"/>
    <mergeCell ref="AD1361:AE1361"/>
    <mergeCell ref="M1302:T1303"/>
    <mergeCell ref="AD1302:AE1302"/>
    <mergeCell ref="AD1303:AE1303"/>
    <mergeCell ref="J1289:L1289"/>
    <mergeCell ref="O1289:Q1289"/>
    <mergeCell ref="T1289:V1289"/>
    <mergeCell ref="Y1289:AA1289"/>
    <mergeCell ref="AD1289:AE1289"/>
    <mergeCell ref="T1331:V1331"/>
    <mergeCell ref="Y1331:AA1331"/>
    <mergeCell ref="AD1331:AF1331"/>
    <mergeCell ref="AI1331:AK1331"/>
    <mergeCell ref="J1311:L1311"/>
    <mergeCell ref="O1311:Q1311"/>
    <mergeCell ref="T1311:V1311"/>
    <mergeCell ref="Y1311:AA1311"/>
    <mergeCell ref="N1324:S1325"/>
    <mergeCell ref="T1259:V1259"/>
    <mergeCell ref="Y1259:AA1259"/>
    <mergeCell ref="AD1259:AF1259"/>
    <mergeCell ref="AI1259:AK1259"/>
    <mergeCell ref="J1239:L1239"/>
    <mergeCell ref="O1239:Q1239"/>
    <mergeCell ref="T1239:V1239"/>
    <mergeCell ref="Y1239:AA1239"/>
    <mergeCell ref="N1252:S1253"/>
    <mergeCell ref="J1260:L1260"/>
    <mergeCell ref="L1276:N1276"/>
    <mergeCell ref="J1278:L1278"/>
    <mergeCell ref="O1278:Q1278"/>
    <mergeCell ref="N1279:N1280"/>
    <mergeCell ref="O1279:O1280"/>
    <mergeCell ref="P1279:P1280"/>
    <mergeCell ref="Q1279:Q1280"/>
    <mergeCell ref="O1259:Q1259"/>
    <mergeCell ref="J1188:L1188"/>
    <mergeCell ref="L1204:N1204"/>
    <mergeCell ref="J1206:L1206"/>
    <mergeCell ref="O1206:Q1206"/>
    <mergeCell ref="N1207:N1208"/>
    <mergeCell ref="O1207:O1208"/>
    <mergeCell ref="P1207:P1208"/>
    <mergeCell ref="Q1207:Q1208"/>
    <mergeCell ref="O1187:Q1187"/>
    <mergeCell ref="AD1223:AF1223"/>
    <mergeCell ref="AD1224:AF1224"/>
    <mergeCell ref="AD1227:AE1229"/>
    <mergeCell ref="M1230:T1231"/>
    <mergeCell ref="AD1230:AE1230"/>
    <mergeCell ref="AD1231:AE1231"/>
    <mergeCell ref="J1217:L1217"/>
    <mergeCell ref="O1217:Q1217"/>
    <mergeCell ref="T1217:V1217"/>
    <mergeCell ref="Y1217:AA1217"/>
    <mergeCell ref="AD1217:AE1217"/>
    <mergeCell ref="M1158:T1159"/>
    <mergeCell ref="AD1158:AE1158"/>
    <mergeCell ref="AD1159:AE1159"/>
    <mergeCell ref="J1145:L1145"/>
    <mergeCell ref="O1145:Q1145"/>
    <mergeCell ref="T1145:V1145"/>
    <mergeCell ref="Y1145:AA1145"/>
    <mergeCell ref="AD1145:AE1145"/>
    <mergeCell ref="T1187:V1187"/>
    <mergeCell ref="Y1187:AA1187"/>
    <mergeCell ref="AD1187:AF1187"/>
    <mergeCell ref="AI1187:AK1187"/>
    <mergeCell ref="J1167:L1167"/>
    <mergeCell ref="O1167:Q1167"/>
    <mergeCell ref="T1167:V1167"/>
    <mergeCell ref="Y1167:AA1167"/>
    <mergeCell ref="N1180:S1181"/>
    <mergeCell ref="T1115:V1115"/>
    <mergeCell ref="Y1115:AA1115"/>
    <mergeCell ref="AD1115:AF1115"/>
    <mergeCell ref="AI1115:AK1115"/>
    <mergeCell ref="J1095:L1095"/>
    <mergeCell ref="O1095:Q1095"/>
    <mergeCell ref="T1095:V1095"/>
    <mergeCell ref="Y1095:AA1095"/>
    <mergeCell ref="N1108:S1109"/>
    <mergeCell ref="J1116:L1116"/>
    <mergeCell ref="L1132:N1132"/>
    <mergeCell ref="J1134:L1134"/>
    <mergeCell ref="O1134:Q1134"/>
    <mergeCell ref="N1135:N1136"/>
    <mergeCell ref="O1135:O1136"/>
    <mergeCell ref="P1135:P1136"/>
    <mergeCell ref="Q1135:Q1136"/>
    <mergeCell ref="O1115:Q1115"/>
    <mergeCell ref="J1044:L1044"/>
    <mergeCell ref="L1060:N1060"/>
    <mergeCell ref="J1062:L1062"/>
    <mergeCell ref="O1062:Q1062"/>
    <mergeCell ref="N1063:N1064"/>
    <mergeCell ref="O1063:O1064"/>
    <mergeCell ref="P1063:P1064"/>
    <mergeCell ref="Q1063:Q1064"/>
    <mergeCell ref="O1043:Q1043"/>
    <mergeCell ref="AD1079:AF1079"/>
    <mergeCell ref="AD1080:AF1080"/>
    <mergeCell ref="AD1083:AE1085"/>
    <mergeCell ref="M1086:T1087"/>
    <mergeCell ref="AD1086:AE1086"/>
    <mergeCell ref="AD1087:AE1087"/>
    <mergeCell ref="J1073:L1073"/>
    <mergeCell ref="O1073:Q1073"/>
    <mergeCell ref="T1073:V1073"/>
    <mergeCell ref="Y1073:AA1073"/>
    <mergeCell ref="AD1073:AE1073"/>
    <mergeCell ref="M1014:T1015"/>
    <mergeCell ref="AD1014:AE1014"/>
    <mergeCell ref="AD1015:AE1015"/>
    <mergeCell ref="J1001:L1001"/>
    <mergeCell ref="O1001:Q1001"/>
    <mergeCell ref="T1001:V1001"/>
    <mergeCell ref="Y1001:AA1001"/>
    <mergeCell ref="AD1001:AE1001"/>
    <mergeCell ref="T1043:V1043"/>
    <mergeCell ref="Y1043:AA1043"/>
    <mergeCell ref="AD1043:AF1043"/>
    <mergeCell ref="AI1043:AK1043"/>
    <mergeCell ref="J1023:L1023"/>
    <mergeCell ref="O1023:Q1023"/>
    <mergeCell ref="T1023:V1023"/>
    <mergeCell ref="Y1023:AA1023"/>
    <mergeCell ref="N1036:S1037"/>
    <mergeCell ref="T971:V971"/>
    <mergeCell ref="Y971:AA971"/>
    <mergeCell ref="AD971:AF971"/>
    <mergeCell ref="AI971:AK971"/>
    <mergeCell ref="J951:L951"/>
    <mergeCell ref="O951:Q951"/>
    <mergeCell ref="T951:V951"/>
    <mergeCell ref="Y951:AA951"/>
    <mergeCell ref="N964:S965"/>
    <mergeCell ref="J972:L972"/>
    <mergeCell ref="L988:N988"/>
    <mergeCell ref="J990:L990"/>
    <mergeCell ref="O990:Q990"/>
    <mergeCell ref="N991:N992"/>
    <mergeCell ref="O991:O992"/>
    <mergeCell ref="P991:P992"/>
    <mergeCell ref="Q991:Q992"/>
    <mergeCell ref="O971:Q971"/>
    <mergeCell ref="J900:L900"/>
    <mergeCell ref="L916:N916"/>
    <mergeCell ref="J918:L918"/>
    <mergeCell ref="O918:Q918"/>
    <mergeCell ref="N919:N920"/>
    <mergeCell ref="O919:O920"/>
    <mergeCell ref="P919:P920"/>
    <mergeCell ref="Q919:Q920"/>
    <mergeCell ref="O899:Q899"/>
    <mergeCell ref="AD935:AF935"/>
    <mergeCell ref="AD936:AF936"/>
    <mergeCell ref="AD939:AE941"/>
    <mergeCell ref="M942:T943"/>
    <mergeCell ref="AD942:AE942"/>
    <mergeCell ref="AD943:AE943"/>
    <mergeCell ref="J929:L929"/>
    <mergeCell ref="O929:Q929"/>
    <mergeCell ref="T929:V929"/>
    <mergeCell ref="Y929:AA929"/>
    <mergeCell ref="AD929:AE929"/>
    <mergeCell ref="AD863:AF863"/>
    <mergeCell ref="AD864:AF864"/>
    <mergeCell ref="AD867:AE869"/>
    <mergeCell ref="M870:T871"/>
    <mergeCell ref="AD870:AE870"/>
    <mergeCell ref="AD871:AE871"/>
    <mergeCell ref="J857:L857"/>
    <mergeCell ref="O857:Q857"/>
    <mergeCell ref="T857:V857"/>
    <mergeCell ref="Y857:AA857"/>
    <mergeCell ref="AD857:AE857"/>
    <mergeCell ref="T899:V899"/>
    <mergeCell ref="Y899:AA899"/>
    <mergeCell ref="AD899:AF899"/>
    <mergeCell ref="AI899:AK899"/>
    <mergeCell ref="J879:L879"/>
    <mergeCell ref="O879:Q879"/>
    <mergeCell ref="T879:V879"/>
    <mergeCell ref="Y879:AA879"/>
    <mergeCell ref="N892:S893"/>
    <mergeCell ref="T827:V827"/>
    <mergeCell ref="Y827:AA827"/>
    <mergeCell ref="AD827:AF827"/>
    <mergeCell ref="AI827:AK827"/>
    <mergeCell ref="J807:L807"/>
    <mergeCell ref="O807:Q807"/>
    <mergeCell ref="T807:V807"/>
    <mergeCell ref="Y807:AA807"/>
    <mergeCell ref="N820:S821"/>
    <mergeCell ref="J828:L828"/>
    <mergeCell ref="L844:N844"/>
    <mergeCell ref="J846:L846"/>
    <mergeCell ref="O846:Q846"/>
    <mergeCell ref="N847:N848"/>
    <mergeCell ref="O847:O848"/>
    <mergeCell ref="P847:P848"/>
    <mergeCell ref="Q847:Q848"/>
    <mergeCell ref="O827:Q827"/>
    <mergeCell ref="J756:L756"/>
    <mergeCell ref="L772:N772"/>
    <mergeCell ref="J774:L774"/>
    <mergeCell ref="O774:Q774"/>
    <mergeCell ref="N775:N776"/>
    <mergeCell ref="O775:O776"/>
    <mergeCell ref="P775:P776"/>
    <mergeCell ref="Q775:Q776"/>
    <mergeCell ref="O755:Q755"/>
    <mergeCell ref="AD791:AF791"/>
    <mergeCell ref="AD792:AF792"/>
    <mergeCell ref="AD795:AE797"/>
    <mergeCell ref="M798:T799"/>
    <mergeCell ref="AD798:AE798"/>
    <mergeCell ref="AD799:AE799"/>
    <mergeCell ref="J785:L785"/>
    <mergeCell ref="O785:Q785"/>
    <mergeCell ref="T785:V785"/>
    <mergeCell ref="Y785:AA785"/>
    <mergeCell ref="AD785:AE785"/>
    <mergeCell ref="AD719:AF719"/>
    <mergeCell ref="AD720:AF720"/>
    <mergeCell ref="AD723:AE725"/>
    <mergeCell ref="M726:T727"/>
    <mergeCell ref="AD726:AE726"/>
    <mergeCell ref="AD727:AE727"/>
    <mergeCell ref="J713:L713"/>
    <mergeCell ref="O713:Q713"/>
    <mergeCell ref="T713:V713"/>
    <mergeCell ref="Y713:AA713"/>
    <mergeCell ref="AD713:AE713"/>
    <mergeCell ref="T755:V755"/>
    <mergeCell ref="Y755:AA755"/>
    <mergeCell ref="AD755:AF755"/>
    <mergeCell ref="AI755:AK755"/>
    <mergeCell ref="J735:L735"/>
    <mergeCell ref="O735:Q735"/>
    <mergeCell ref="T735:V735"/>
    <mergeCell ref="Y735:AA735"/>
    <mergeCell ref="N748:S749"/>
    <mergeCell ref="T683:V683"/>
    <mergeCell ref="Y683:AA683"/>
    <mergeCell ref="AD683:AF683"/>
    <mergeCell ref="AI683:AK683"/>
    <mergeCell ref="J663:L663"/>
    <mergeCell ref="O663:Q663"/>
    <mergeCell ref="T663:V663"/>
    <mergeCell ref="Y663:AA663"/>
    <mergeCell ref="N676:S677"/>
    <mergeCell ref="J684:L684"/>
    <mergeCell ref="L700:N700"/>
    <mergeCell ref="J702:L702"/>
    <mergeCell ref="O702:Q702"/>
    <mergeCell ref="N703:N704"/>
    <mergeCell ref="O703:O704"/>
    <mergeCell ref="P703:P704"/>
    <mergeCell ref="Q703:Q704"/>
    <mergeCell ref="O683:Q683"/>
    <mergeCell ref="J612:L612"/>
    <mergeCell ref="L628:N628"/>
    <mergeCell ref="J630:L630"/>
    <mergeCell ref="O630:Q630"/>
    <mergeCell ref="N631:N632"/>
    <mergeCell ref="O631:O632"/>
    <mergeCell ref="P631:P632"/>
    <mergeCell ref="Q631:Q632"/>
    <mergeCell ref="O611:Q611"/>
    <mergeCell ref="AD647:AF647"/>
    <mergeCell ref="AD648:AF648"/>
    <mergeCell ref="AD651:AE653"/>
    <mergeCell ref="M654:T655"/>
    <mergeCell ref="AD654:AE654"/>
    <mergeCell ref="AD655:AE655"/>
    <mergeCell ref="J641:L641"/>
    <mergeCell ref="O641:Q641"/>
    <mergeCell ref="T641:V641"/>
    <mergeCell ref="Y641:AA641"/>
    <mergeCell ref="AD641:AE641"/>
    <mergeCell ref="AD575:AF575"/>
    <mergeCell ref="AD576:AF576"/>
    <mergeCell ref="AD579:AE581"/>
    <mergeCell ref="M582:T583"/>
    <mergeCell ref="AD582:AE582"/>
    <mergeCell ref="AD583:AE583"/>
    <mergeCell ref="J569:L569"/>
    <mergeCell ref="O569:Q569"/>
    <mergeCell ref="T569:V569"/>
    <mergeCell ref="Y569:AA569"/>
    <mergeCell ref="AD569:AE569"/>
    <mergeCell ref="T611:V611"/>
    <mergeCell ref="Y611:AA611"/>
    <mergeCell ref="AD611:AF611"/>
    <mergeCell ref="AI611:AK611"/>
    <mergeCell ref="J591:L591"/>
    <mergeCell ref="O591:Q591"/>
    <mergeCell ref="T591:V591"/>
    <mergeCell ref="Y591:AA591"/>
    <mergeCell ref="N604:S605"/>
    <mergeCell ref="T539:V539"/>
    <mergeCell ref="Y539:AA539"/>
    <mergeCell ref="AD539:AF539"/>
    <mergeCell ref="AI539:AK539"/>
    <mergeCell ref="J519:L519"/>
    <mergeCell ref="O519:Q519"/>
    <mergeCell ref="T519:V519"/>
    <mergeCell ref="Y519:AA519"/>
    <mergeCell ref="N532:S533"/>
    <mergeCell ref="J540:L540"/>
    <mergeCell ref="L556:N556"/>
    <mergeCell ref="J558:L558"/>
    <mergeCell ref="O558:Q558"/>
    <mergeCell ref="N559:N560"/>
    <mergeCell ref="O559:O560"/>
    <mergeCell ref="P559:P560"/>
    <mergeCell ref="Q559:Q560"/>
    <mergeCell ref="O539:Q539"/>
    <mergeCell ref="J468:L468"/>
    <mergeCell ref="L484:N484"/>
    <mergeCell ref="J486:L486"/>
    <mergeCell ref="O486:Q486"/>
    <mergeCell ref="N487:N488"/>
    <mergeCell ref="O487:O488"/>
    <mergeCell ref="P487:P488"/>
    <mergeCell ref="Q487:Q488"/>
    <mergeCell ref="O467:Q467"/>
    <mergeCell ref="AD503:AF503"/>
    <mergeCell ref="AD504:AF504"/>
    <mergeCell ref="AD507:AE509"/>
    <mergeCell ref="M510:T511"/>
    <mergeCell ref="AD510:AE510"/>
    <mergeCell ref="AD511:AE511"/>
    <mergeCell ref="J497:L497"/>
    <mergeCell ref="O497:Q497"/>
    <mergeCell ref="T497:V497"/>
    <mergeCell ref="Y497:AA497"/>
    <mergeCell ref="AD497:AE497"/>
    <mergeCell ref="AD431:AF431"/>
    <mergeCell ref="AD432:AF432"/>
    <mergeCell ref="AD435:AE437"/>
    <mergeCell ref="M438:T439"/>
    <mergeCell ref="AD438:AE438"/>
    <mergeCell ref="AD439:AE439"/>
    <mergeCell ref="J425:L425"/>
    <mergeCell ref="O425:Q425"/>
    <mergeCell ref="T425:V425"/>
    <mergeCell ref="Y425:AA425"/>
    <mergeCell ref="AD425:AE425"/>
    <mergeCell ref="T467:V467"/>
    <mergeCell ref="Y467:AA467"/>
    <mergeCell ref="AD467:AF467"/>
    <mergeCell ref="AI467:AK467"/>
    <mergeCell ref="J447:L447"/>
    <mergeCell ref="O447:Q447"/>
    <mergeCell ref="T447:V447"/>
    <mergeCell ref="Y447:AA447"/>
    <mergeCell ref="N460:S461"/>
    <mergeCell ref="T395:V395"/>
    <mergeCell ref="Y395:AA395"/>
    <mergeCell ref="AD395:AF395"/>
    <mergeCell ref="AI395:AK395"/>
    <mergeCell ref="J375:L375"/>
    <mergeCell ref="O375:Q375"/>
    <mergeCell ref="T375:V375"/>
    <mergeCell ref="Y375:AA375"/>
    <mergeCell ref="N388:S389"/>
    <mergeCell ref="J396:L396"/>
    <mergeCell ref="L412:N412"/>
    <mergeCell ref="J414:L414"/>
    <mergeCell ref="O414:Q414"/>
    <mergeCell ref="N415:N416"/>
    <mergeCell ref="O415:O416"/>
    <mergeCell ref="P415:P416"/>
    <mergeCell ref="Q415:Q416"/>
    <mergeCell ref="O395:Q395"/>
    <mergeCell ref="J324:L324"/>
    <mergeCell ref="L340:N340"/>
    <mergeCell ref="J342:L342"/>
    <mergeCell ref="O342:Q342"/>
    <mergeCell ref="N343:N344"/>
    <mergeCell ref="O343:O344"/>
    <mergeCell ref="P343:P344"/>
    <mergeCell ref="Q343:Q344"/>
    <mergeCell ref="O323:Q323"/>
    <mergeCell ref="AD359:AF359"/>
    <mergeCell ref="AD360:AF360"/>
    <mergeCell ref="AD363:AE365"/>
    <mergeCell ref="M366:T367"/>
    <mergeCell ref="AD366:AE366"/>
    <mergeCell ref="AD367:AE367"/>
    <mergeCell ref="J353:L353"/>
    <mergeCell ref="O353:Q353"/>
    <mergeCell ref="T353:V353"/>
    <mergeCell ref="Y353:AA353"/>
    <mergeCell ref="AD353:AE353"/>
    <mergeCell ref="AD287:AF287"/>
    <mergeCell ref="AD288:AF288"/>
    <mergeCell ref="AD291:AE293"/>
    <mergeCell ref="M294:T295"/>
    <mergeCell ref="AD294:AE294"/>
    <mergeCell ref="AD295:AE295"/>
    <mergeCell ref="J281:L281"/>
    <mergeCell ref="O281:Q281"/>
    <mergeCell ref="T281:V281"/>
    <mergeCell ref="Y281:AA281"/>
    <mergeCell ref="AD281:AE281"/>
    <mergeCell ref="T323:V323"/>
    <mergeCell ref="Y323:AA323"/>
    <mergeCell ref="AD323:AF323"/>
    <mergeCell ref="AI323:AK323"/>
    <mergeCell ref="J303:L303"/>
    <mergeCell ref="O303:Q303"/>
    <mergeCell ref="T303:V303"/>
    <mergeCell ref="Y303:AA303"/>
    <mergeCell ref="N316:S317"/>
    <mergeCell ref="T251:V251"/>
    <mergeCell ref="Y251:AA251"/>
    <mergeCell ref="AD251:AF251"/>
    <mergeCell ref="AI251:AK251"/>
    <mergeCell ref="J231:L231"/>
    <mergeCell ref="O231:Q231"/>
    <mergeCell ref="T231:V231"/>
    <mergeCell ref="Y231:AA231"/>
    <mergeCell ref="N244:S245"/>
    <mergeCell ref="J252:L252"/>
    <mergeCell ref="L268:N268"/>
    <mergeCell ref="J270:L270"/>
    <mergeCell ref="O270:Q270"/>
    <mergeCell ref="N271:N272"/>
    <mergeCell ref="O271:O272"/>
    <mergeCell ref="P271:P272"/>
    <mergeCell ref="Q271:Q272"/>
    <mergeCell ref="O251:Q251"/>
    <mergeCell ref="O198:Q198"/>
    <mergeCell ref="N199:N200"/>
    <mergeCell ref="O199:O200"/>
    <mergeCell ref="P199:P200"/>
    <mergeCell ref="Q199:Q200"/>
    <mergeCell ref="O179:Q179"/>
    <mergeCell ref="AD215:AF215"/>
    <mergeCell ref="AD216:AF216"/>
    <mergeCell ref="AD219:AE221"/>
    <mergeCell ref="M222:T223"/>
    <mergeCell ref="AD222:AE222"/>
    <mergeCell ref="AD223:AE223"/>
    <mergeCell ref="J209:L209"/>
    <mergeCell ref="O209:Q209"/>
    <mergeCell ref="T209:V209"/>
    <mergeCell ref="Y209:AA209"/>
    <mergeCell ref="AD209:AE209"/>
    <mergeCell ref="AI179:AK179"/>
    <mergeCell ref="J159:L159"/>
    <mergeCell ref="O159:Q159"/>
    <mergeCell ref="T159:V159"/>
    <mergeCell ref="Y159:AA159"/>
    <mergeCell ref="N172:S173"/>
    <mergeCell ref="AD107:AF107"/>
    <mergeCell ref="AI107:AK107"/>
    <mergeCell ref="J126:L126"/>
    <mergeCell ref="O126:Q126"/>
    <mergeCell ref="AD77:AE77"/>
    <mergeCell ref="AD78:AE78"/>
    <mergeCell ref="AD143:AF143"/>
    <mergeCell ref="AD144:AF144"/>
    <mergeCell ref="AD147:AE149"/>
    <mergeCell ref="M150:T151"/>
    <mergeCell ref="AD150:AE150"/>
    <mergeCell ref="AD151:AE151"/>
    <mergeCell ref="J20:N20"/>
    <mergeCell ref="J87:L87"/>
    <mergeCell ref="O87:Q87"/>
    <mergeCell ref="T87:V87"/>
    <mergeCell ref="N100:S101"/>
    <mergeCell ref="O54:Q54"/>
    <mergeCell ref="O53:Q53"/>
    <mergeCell ref="O64:Q64"/>
    <mergeCell ref="J64:L64"/>
    <mergeCell ref="S21:U21"/>
    <mergeCell ref="J36:L36"/>
    <mergeCell ref="I52:J52"/>
    <mergeCell ref="T64:V64"/>
    <mergeCell ref="AD74:AE76"/>
    <mergeCell ref="T179:V179"/>
    <mergeCell ref="Y179:AA179"/>
    <mergeCell ref="AD179:AF179"/>
    <mergeCell ref="J2031:L2031"/>
    <mergeCell ref="O2031:Q2031"/>
    <mergeCell ref="T2031:V2031"/>
    <mergeCell ref="Y2031:AA2031"/>
    <mergeCell ref="N2044:S2045"/>
    <mergeCell ref="J2051:L2051"/>
    <mergeCell ref="O2051:Q2051"/>
    <mergeCell ref="T2051:V2051"/>
    <mergeCell ref="Y2051:AA2051"/>
    <mergeCell ref="Y64:AA64"/>
    <mergeCell ref="M77:T78"/>
    <mergeCell ref="AD64:AE64"/>
    <mergeCell ref="AD70:AF70"/>
    <mergeCell ref="AD71:AF71"/>
    <mergeCell ref="L124:N124"/>
    <mergeCell ref="J137:L137"/>
    <mergeCell ref="O137:Q137"/>
    <mergeCell ref="T137:V137"/>
    <mergeCell ref="Y137:AA137"/>
    <mergeCell ref="Y87:AA87"/>
    <mergeCell ref="J108:L108"/>
    <mergeCell ref="O107:Q107"/>
    <mergeCell ref="T107:V107"/>
    <mergeCell ref="Y107:AA107"/>
    <mergeCell ref="AD137:AE137"/>
    <mergeCell ref="N127:N128"/>
    <mergeCell ref="O127:O128"/>
    <mergeCell ref="P127:P128"/>
    <mergeCell ref="Q127:Q128"/>
    <mergeCell ref="J180:L180"/>
    <mergeCell ref="L196:N196"/>
    <mergeCell ref="J198:L198"/>
    <mergeCell ref="J2081:L2081"/>
    <mergeCell ref="O2081:Q2081"/>
    <mergeCell ref="T2081:V2081"/>
    <mergeCell ref="Y2081:AA2081"/>
    <mergeCell ref="AD2081:AE2081"/>
    <mergeCell ref="AD2087:AF2087"/>
    <mergeCell ref="AD2088:AF2088"/>
    <mergeCell ref="AD2091:AE2093"/>
    <mergeCell ref="M2094:T2095"/>
    <mergeCell ref="AD2094:AE2094"/>
    <mergeCell ref="AD2095:AE2095"/>
    <mergeCell ref="AD2051:AF2051"/>
    <mergeCell ref="AI2051:AK2051"/>
    <mergeCell ref="L2068:N2068"/>
    <mergeCell ref="J2070:L2070"/>
    <mergeCell ref="O2070:Q2070"/>
    <mergeCell ref="N2071:N2072"/>
    <mergeCell ref="O2071:O2072"/>
    <mergeCell ref="P2071:P2072"/>
    <mergeCell ref="Q2071:Q2072"/>
    <mergeCell ref="AD2123:AF2123"/>
    <mergeCell ref="AI2123:AK2123"/>
    <mergeCell ref="L2140:N2140"/>
    <mergeCell ref="J2142:L2142"/>
    <mergeCell ref="O2142:Q2142"/>
    <mergeCell ref="N2143:N2144"/>
    <mergeCell ref="O2143:O2144"/>
    <mergeCell ref="P2143:P2144"/>
    <mergeCell ref="Q2143:Q2144"/>
    <mergeCell ref="J2103:L2103"/>
    <mergeCell ref="O2103:Q2103"/>
    <mergeCell ref="T2103:V2103"/>
    <mergeCell ref="Y2103:AA2103"/>
    <mergeCell ref="N2116:S2117"/>
    <mergeCell ref="J2123:L2123"/>
    <mergeCell ref="O2123:Q2123"/>
    <mergeCell ref="T2123:V2123"/>
    <mergeCell ref="Y2123:AA2123"/>
    <mergeCell ref="J2175:L2175"/>
    <mergeCell ref="O2175:Q2175"/>
    <mergeCell ref="T2175:V2175"/>
    <mergeCell ref="Y2175:AA2175"/>
    <mergeCell ref="N2188:S2189"/>
    <mergeCell ref="J2195:L2195"/>
    <mergeCell ref="O2195:Q2195"/>
    <mergeCell ref="T2195:V2195"/>
    <mergeCell ref="Y2195:AA2195"/>
    <mergeCell ref="J2153:L2153"/>
    <mergeCell ref="O2153:Q2153"/>
    <mergeCell ref="T2153:V2153"/>
    <mergeCell ref="Y2153:AA2153"/>
    <mergeCell ref="AD2153:AE2153"/>
    <mergeCell ref="AD2159:AF2159"/>
    <mergeCell ref="AD2160:AF2160"/>
    <mergeCell ref="AD2163:AE2165"/>
    <mergeCell ref="M2166:T2167"/>
    <mergeCell ref="AD2166:AE2166"/>
    <mergeCell ref="AD2167:AE2167"/>
    <mergeCell ref="J2225:L2225"/>
    <mergeCell ref="O2225:Q2225"/>
    <mergeCell ref="T2225:V2225"/>
    <mergeCell ref="Y2225:AA2225"/>
    <mergeCell ref="AD2225:AE2225"/>
    <mergeCell ref="AD2231:AF2231"/>
    <mergeCell ref="AD2232:AF2232"/>
    <mergeCell ref="AD2235:AE2237"/>
    <mergeCell ref="M2238:T2239"/>
    <mergeCell ref="AD2238:AE2238"/>
    <mergeCell ref="AD2239:AE2239"/>
    <mergeCell ref="AD2195:AF2195"/>
    <mergeCell ref="AI2195:AK2195"/>
    <mergeCell ref="L2212:N2212"/>
    <mergeCell ref="J2214:L2214"/>
    <mergeCell ref="O2214:Q2214"/>
    <mergeCell ref="N2215:N2216"/>
    <mergeCell ref="O2215:O2216"/>
    <mergeCell ref="P2215:P2216"/>
    <mergeCell ref="Q2215:Q2216"/>
    <mergeCell ref="AD2267:AF2267"/>
    <mergeCell ref="AI2267:AK2267"/>
    <mergeCell ref="L2284:N2284"/>
    <mergeCell ref="J2286:L2286"/>
    <mergeCell ref="O2286:Q2286"/>
    <mergeCell ref="N2287:N2288"/>
    <mergeCell ref="O2287:O2288"/>
    <mergeCell ref="P2287:P2288"/>
    <mergeCell ref="Q2287:Q2288"/>
    <mergeCell ref="J2247:L2247"/>
    <mergeCell ref="O2247:Q2247"/>
    <mergeCell ref="T2247:V2247"/>
    <mergeCell ref="Y2247:AA2247"/>
    <mergeCell ref="N2260:S2261"/>
    <mergeCell ref="J2267:L2267"/>
    <mergeCell ref="O2267:Q2267"/>
    <mergeCell ref="T2267:V2267"/>
    <mergeCell ref="Y2267:AA2267"/>
    <mergeCell ref="J2319:L2319"/>
    <mergeCell ref="O2319:Q2319"/>
    <mergeCell ref="T2319:V2319"/>
    <mergeCell ref="Y2319:AA2319"/>
    <mergeCell ref="N2332:S2333"/>
    <mergeCell ref="J2339:L2339"/>
    <mergeCell ref="O2339:Q2339"/>
    <mergeCell ref="T2339:V2339"/>
    <mergeCell ref="Y2339:AA2339"/>
    <mergeCell ref="J2297:L2297"/>
    <mergeCell ref="O2297:Q2297"/>
    <mergeCell ref="T2297:V2297"/>
    <mergeCell ref="Y2297:AA2297"/>
    <mergeCell ref="AD2297:AE2297"/>
    <mergeCell ref="AD2303:AF2303"/>
    <mergeCell ref="AD2304:AF2304"/>
    <mergeCell ref="AD2307:AE2309"/>
    <mergeCell ref="M2310:T2311"/>
    <mergeCell ref="AD2310:AE2310"/>
    <mergeCell ref="AD2311:AE2311"/>
    <mergeCell ref="J2369:L2369"/>
    <mergeCell ref="O2369:Q2369"/>
    <mergeCell ref="T2369:V2369"/>
    <mergeCell ref="Y2369:AA2369"/>
    <mergeCell ref="AD2369:AE2369"/>
    <mergeCell ref="AD2375:AF2375"/>
    <mergeCell ref="AD2376:AF2376"/>
    <mergeCell ref="AD2379:AE2381"/>
    <mergeCell ref="M2382:T2383"/>
    <mergeCell ref="AD2382:AE2382"/>
    <mergeCell ref="AD2383:AE2383"/>
    <mergeCell ref="AD2339:AF2339"/>
    <mergeCell ref="AI2339:AK2339"/>
    <mergeCell ref="L2356:N2356"/>
    <mergeCell ref="J2358:L2358"/>
    <mergeCell ref="O2358:Q2358"/>
    <mergeCell ref="N2359:N2360"/>
    <mergeCell ref="O2359:O2360"/>
    <mergeCell ref="P2359:P2360"/>
    <mergeCell ref="Q2359:Q2360"/>
    <mergeCell ref="AD2411:AF2411"/>
    <mergeCell ref="AI2411:AK2411"/>
    <mergeCell ref="L2428:N2428"/>
    <mergeCell ref="J2430:L2430"/>
    <mergeCell ref="O2430:Q2430"/>
    <mergeCell ref="N2431:N2432"/>
    <mergeCell ref="O2431:O2432"/>
    <mergeCell ref="P2431:P2432"/>
    <mergeCell ref="Q2431:Q2432"/>
    <mergeCell ref="J2391:L2391"/>
    <mergeCell ref="O2391:Q2391"/>
    <mergeCell ref="T2391:V2391"/>
    <mergeCell ref="Y2391:AA2391"/>
    <mergeCell ref="N2404:S2405"/>
    <mergeCell ref="J2411:L2411"/>
    <mergeCell ref="O2411:Q2411"/>
    <mergeCell ref="T2411:V2411"/>
    <mergeCell ref="Y2411:AA2411"/>
    <mergeCell ref="J2463:L2463"/>
    <mergeCell ref="O2463:Q2463"/>
    <mergeCell ref="T2463:V2463"/>
    <mergeCell ref="Y2463:AA2463"/>
    <mergeCell ref="N2476:S2477"/>
    <mergeCell ref="J2483:L2483"/>
    <mergeCell ref="O2483:Q2483"/>
    <mergeCell ref="T2483:V2483"/>
    <mergeCell ref="Y2483:AA2483"/>
    <mergeCell ref="J2441:L2441"/>
    <mergeCell ref="O2441:Q2441"/>
    <mergeCell ref="T2441:V2441"/>
    <mergeCell ref="Y2441:AA2441"/>
    <mergeCell ref="AD2441:AE2441"/>
    <mergeCell ref="AD2447:AF2447"/>
    <mergeCell ref="AD2448:AF2448"/>
    <mergeCell ref="AD2451:AE2453"/>
    <mergeCell ref="M2454:T2455"/>
    <mergeCell ref="AD2454:AE2454"/>
    <mergeCell ref="AD2455:AE2455"/>
    <mergeCell ref="J2513:L2513"/>
    <mergeCell ref="O2513:Q2513"/>
    <mergeCell ref="T2513:V2513"/>
    <mergeCell ref="Y2513:AA2513"/>
    <mergeCell ref="AD2513:AE2513"/>
    <mergeCell ref="AD2519:AF2519"/>
    <mergeCell ref="AD2520:AF2520"/>
    <mergeCell ref="AD2523:AE2525"/>
    <mergeCell ref="M2526:T2527"/>
    <mergeCell ref="AD2526:AE2526"/>
    <mergeCell ref="AD2527:AE2527"/>
    <mergeCell ref="AD2483:AF2483"/>
    <mergeCell ref="AI2483:AK2483"/>
    <mergeCell ref="L2500:N2500"/>
    <mergeCell ref="J2502:L2502"/>
    <mergeCell ref="O2502:Q2502"/>
    <mergeCell ref="N2503:N2504"/>
    <mergeCell ref="O2503:O2504"/>
    <mergeCell ref="P2503:P2504"/>
    <mergeCell ref="Q2503:Q2504"/>
    <mergeCell ref="AD2555:AF2555"/>
    <mergeCell ref="AI2555:AK2555"/>
    <mergeCell ref="L2572:N2572"/>
    <mergeCell ref="J2574:L2574"/>
    <mergeCell ref="O2574:Q2574"/>
    <mergeCell ref="N2575:N2576"/>
    <mergeCell ref="O2575:O2576"/>
    <mergeCell ref="P2575:P2576"/>
    <mergeCell ref="Q2575:Q2576"/>
    <mergeCell ref="J2535:L2535"/>
    <mergeCell ref="O2535:Q2535"/>
    <mergeCell ref="T2535:V2535"/>
    <mergeCell ref="Y2535:AA2535"/>
    <mergeCell ref="N2548:S2549"/>
    <mergeCell ref="J2555:L2555"/>
    <mergeCell ref="O2555:Q2555"/>
    <mergeCell ref="T2555:V2555"/>
    <mergeCell ref="Y2555:AA2555"/>
    <mergeCell ref="J2607:L2607"/>
    <mergeCell ref="O2607:Q2607"/>
    <mergeCell ref="T2607:V2607"/>
    <mergeCell ref="Y2607:AA2607"/>
    <mergeCell ref="N2620:S2621"/>
    <mergeCell ref="J2627:L2627"/>
    <mergeCell ref="O2627:Q2627"/>
    <mergeCell ref="T2627:V2627"/>
    <mergeCell ref="Y2627:AA2627"/>
    <mergeCell ref="J2585:L2585"/>
    <mergeCell ref="O2585:Q2585"/>
    <mergeCell ref="T2585:V2585"/>
    <mergeCell ref="Y2585:AA2585"/>
    <mergeCell ref="AD2585:AE2585"/>
    <mergeCell ref="AD2591:AF2591"/>
    <mergeCell ref="AD2592:AF2592"/>
    <mergeCell ref="AD2595:AE2597"/>
    <mergeCell ref="M2598:T2599"/>
    <mergeCell ref="AD2598:AE2598"/>
    <mergeCell ref="AD2599:AE2599"/>
    <mergeCell ref="J2657:L2657"/>
    <mergeCell ref="O2657:Q2657"/>
    <mergeCell ref="T2657:V2657"/>
    <mergeCell ref="Y2657:AA2657"/>
    <mergeCell ref="AD2657:AE2657"/>
    <mergeCell ref="AD2663:AF2663"/>
    <mergeCell ref="AD2664:AF2664"/>
    <mergeCell ref="AD2667:AE2669"/>
    <mergeCell ref="M2670:T2671"/>
    <mergeCell ref="AD2670:AE2670"/>
    <mergeCell ref="AD2671:AE2671"/>
    <mergeCell ref="AD2627:AF2627"/>
    <mergeCell ref="AI2627:AK2627"/>
    <mergeCell ref="L2644:N2644"/>
    <mergeCell ref="J2646:L2646"/>
    <mergeCell ref="O2646:Q2646"/>
    <mergeCell ref="N2647:N2648"/>
    <mergeCell ref="O2647:O2648"/>
    <mergeCell ref="P2647:P2648"/>
    <mergeCell ref="Q2647:Q2648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yonatan</dc:creator>
  <cp:lastModifiedBy>Ariel</cp:lastModifiedBy>
  <dcterms:created xsi:type="dcterms:W3CDTF">2021-05-25T07:37:34Z</dcterms:created>
  <dcterms:modified xsi:type="dcterms:W3CDTF">2021-08-05T06:33:09Z</dcterms:modified>
</cp:coreProperties>
</file>