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WNSTORE\"/>
    </mc:Choice>
  </mc:AlternateContent>
  <bookViews>
    <workbookView xWindow="-120" yWindow="-120" windowWidth="21720" windowHeight="9720"/>
  </bookViews>
  <sheets>
    <sheet name="Sheet1" sheetId="1" r:id="rId1"/>
  </sheets>
  <definedNames>
    <definedName name="_xlnm.Print_Area" localSheetId="0">Table14[#All]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9" i="1" l="1"/>
  <c r="J683" i="1" l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682" i="1"/>
  <c r="G718" i="1" l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41" i="1"/>
  <c r="G679" i="1" l="1"/>
  <c r="J606" i="1" l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05" i="1"/>
  <c r="G638" i="1" l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570" i="1"/>
  <c r="G602" i="1" l="1"/>
  <c r="J465" i="1" l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464" i="1"/>
  <c r="G567" i="1" l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362" i="1"/>
  <c r="G461" i="1" l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15" i="1"/>
  <c r="G359" i="1" l="1"/>
  <c r="J257" i="1" l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56" i="1"/>
  <c r="G312" i="1" l="1"/>
  <c r="J222" i="1" l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21" i="1"/>
  <c r="G253" i="1" l="1"/>
  <c r="J176" i="1" l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75" i="1"/>
  <c r="G218" i="1" l="1"/>
  <c r="J112" i="1" l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11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5" i="1"/>
  <c r="G172" i="1" l="1"/>
  <c r="G108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G72" i="1" l="1"/>
</calcChain>
</file>

<file path=xl/sharedStrings.xml><?xml version="1.0" encoding="utf-8"?>
<sst xmlns="http://schemas.openxmlformats.org/spreadsheetml/2006/main" count="2908" uniqueCount="1234">
  <si>
    <t>NO</t>
  </si>
  <si>
    <t>TANGGAL</t>
  </si>
  <si>
    <t>AGEN</t>
  </si>
  <si>
    <t>BRAND</t>
  </si>
  <si>
    <t>ONGKIR</t>
  </si>
  <si>
    <t>NAMA</t>
  </si>
  <si>
    <t>EKSPEDISI</t>
  </si>
  <si>
    <t xml:space="preserve"> Saras Setyowati</t>
  </si>
  <si>
    <t>MELATI</t>
  </si>
  <si>
    <t>DAWNSTORE</t>
  </si>
  <si>
    <t>JNT</t>
  </si>
  <si>
    <t xml:space="preserve"> arves.id</t>
  </si>
  <si>
    <t>Raja</t>
  </si>
  <si>
    <t>FAJAR</t>
  </si>
  <si>
    <t>JP6788865580</t>
  </si>
  <si>
    <t>Arif Triwibowo</t>
  </si>
  <si>
    <t xml:space="preserve"> JP1864057434 </t>
  </si>
  <si>
    <t>SADUL</t>
  </si>
  <si>
    <t>WAHANA</t>
  </si>
  <si>
    <t>Fitri erma</t>
  </si>
  <si>
    <t>YUDHA</t>
  </si>
  <si>
    <t>ROANOCA</t>
  </si>
  <si>
    <t>JP9165951757</t>
  </si>
  <si>
    <t>reza pranata</t>
  </si>
  <si>
    <t>JP1955641150</t>
  </si>
  <si>
    <t>Ronggo Surya Alfawwaz</t>
  </si>
  <si>
    <t>Wildan</t>
  </si>
  <si>
    <t>JP6249267066</t>
  </si>
  <si>
    <t>Ade Arifin</t>
  </si>
  <si>
    <t>PUTRA</t>
  </si>
  <si>
    <t>JNE REG</t>
  </si>
  <si>
    <t>Wibby algifari</t>
  </si>
  <si>
    <t>INDAH CARGO</t>
  </si>
  <si>
    <t>Muhamad Fajar</t>
  </si>
  <si>
    <t>JP5959116756</t>
  </si>
  <si>
    <t>Nunki Hayyu Pertiwi</t>
  </si>
  <si>
    <t xml:space="preserve">JP0777004667 </t>
  </si>
  <si>
    <t>MUHAMMAD YUSUF FIRMANSYAH,</t>
  </si>
  <si>
    <t>JP9776112185</t>
  </si>
  <si>
    <t>pipihelia</t>
  </si>
  <si>
    <t xml:space="preserve"> JP7835104431 </t>
  </si>
  <si>
    <t>Komang surya ardiwinata</t>
  </si>
  <si>
    <t>JP4301670649</t>
  </si>
  <si>
    <t>M Dean permana sidik</t>
  </si>
  <si>
    <t xml:space="preserve">JP8725796367 </t>
  </si>
  <si>
    <t>Alfri prasetya</t>
  </si>
  <si>
    <t>RIZAL</t>
  </si>
  <si>
    <t>OCTOBOX</t>
  </si>
  <si>
    <t>JP6561941869</t>
  </si>
  <si>
    <t>Nimas Ayu Winanti</t>
  </si>
  <si>
    <t>JP6055216344</t>
  </si>
  <si>
    <t>Ana Yuliyana</t>
  </si>
  <si>
    <t>JP0139114325</t>
  </si>
  <si>
    <t>fika ramadhani</t>
  </si>
  <si>
    <t xml:space="preserve"> JP4689400587</t>
  </si>
  <si>
    <t>Abdul Ghani Surya Kusuma</t>
  </si>
  <si>
    <t xml:space="preserve">JP2009508828 </t>
  </si>
  <si>
    <t xml:space="preserve"> JP1862793378 </t>
  </si>
  <si>
    <t>JP0476286541</t>
  </si>
  <si>
    <t>Bembeng</t>
  </si>
  <si>
    <t xml:space="preserve">JP9067030990 </t>
  </si>
  <si>
    <t>Toko Usaha Jaya</t>
  </si>
  <si>
    <t>Dedi erfan</t>
  </si>
  <si>
    <t>Erik surya</t>
  </si>
  <si>
    <t>JP5785153621</t>
  </si>
  <si>
    <t>Nicolas Ganeswara</t>
  </si>
  <si>
    <t>Warung Luh Yasi</t>
  </si>
  <si>
    <t>JP2895612892</t>
  </si>
  <si>
    <t>BAMBANG TRI ATMOJO</t>
  </si>
  <si>
    <t>Ayu</t>
  </si>
  <si>
    <t>JNE OKE</t>
  </si>
  <si>
    <t>Aulia Wahyu R</t>
  </si>
  <si>
    <t>MAWAR</t>
  </si>
  <si>
    <t xml:space="preserve"> Rini Apriliani</t>
  </si>
  <si>
    <t>Pasha Muhammad Arsyad</t>
  </si>
  <si>
    <t>Putri Andini Nurwis</t>
  </si>
  <si>
    <t>Supriyadi</t>
  </si>
  <si>
    <t>UnboxerID</t>
  </si>
  <si>
    <t>Pras etyo</t>
  </si>
  <si>
    <t>JP4968879645</t>
  </si>
  <si>
    <t>Roberto Frinsen</t>
  </si>
  <si>
    <t>JP8845568499</t>
  </si>
  <si>
    <t>Fachril Regawa</t>
  </si>
  <si>
    <t xml:space="preserve"> JP5686326895</t>
  </si>
  <si>
    <t>Lifah muhrom</t>
  </si>
  <si>
    <t>JP0664793254</t>
  </si>
  <si>
    <t>Rahmi Hayati</t>
  </si>
  <si>
    <t>JP9440703012</t>
  </si>
  <si>
    <t>Dena Sonia Rhy</t>
  </si>
  <si>
    <t>JP8078693806</t>
  </si>
  <si>
    <t>Linda</t>
  </si>
  <si>
    <t>JP6519159942</t>
  </si>
  <si>
    <t>JP1640719562</t>
  </si>
  <si>
    <t>Dzaky Galang Pratama</t>
  </si>
  <si>
    <t>Rullin Dian Permadi</t>
  </si>
  <si>
    <t>JP7676199363</t>
  </si>
  <si>
    <t>Lisaanul uswah</t>
  </si>
  <si>
    <t>JP5159674707</t>
  </si>
  <si>
    <t>Stephan Ofel</t>
  </si>
  <si>
    <t>JP8549423827</t>
  </si>
  <si>
    <t>irfan</t>
  </si>
  <si>
    <t>POS - Paket Kilat Khusus</t>
  </si>
  <si>
    <t>tri mayasari</t>
  </si>
  <si>
    <t>Boxergue</t>
  </si>
  <si>
    <t>Achmat Firdaos</t>
  </si>
  <si>
    <t>yanti</t>
  </si>
  <si>
    <t>A.uky febriady</t>
  </si>
  <si>
    <t>Giga Hasda</t>
  </si>
  <si>
    <t>JP8466991811</t>
  </si>
  <si>
    <t>Ketut Sude</t>
  </si>
  <si>
    <t>JP7680318020</t>
  </si>
  <si>
    <t>Ketut ruta</t>
  </si>
  <si>
    <t>JP5716123846</t>
  </si>
  <si>
    <t>I GEDE WAHYUDI</t>
  </si>
  <si>
    <t>Nisa</t>
  </si>
  <si>
    <t>JP4667855537</t>
  </si>
  <si>
    <t>Nada krisdianto</t>
  </si>
  <si>
    <t>JP3912640661</t>
  </si>
  <si>
    <t>IIN NOVIANTI WULANDARI</t>
  </si>
  <si>
    <t xml:space="preserve">Woopscloth </t>
  </si>
  <si>
    <t>Nadhifur Rohman</t>
  </si>
  <si>
    <t>Renaldi pratama,</t>
  </si>
  <si>
    <t xml:space="preserve">JP2954268632 </t>
  </si>
  <si>
    <t xml:space="preserve">Rizky Akbar </t>
  </si>
  <si>
    <t>Eko Sugianto</t>
  </si>
  <si>
    <t xml:space="preserve"> Givari Abdillah </t>
  </si>
  <si>
    <t>Made Apri Sugiana</t>
  </si>
  <si>
    <t>JP1313214920</t>
  </si>
  <si>
    <t>kiderick</t>
  </si>
  <si>
    <t>JP0536453114</t>
  </si>
  <si>
    <t>Sahila</t>
  </si>
  <si>
    <t>iqbal Cannavaro/ruroh</t>
  </si>
  <si>
    <t>Septo Prasetyo</t>
  </si>
  <si>
    <t>I Putu Andika Putra</t>
  </si>
  <si>
    <t>AHMAD</t>
  </si>
  <si>
    <t xml:space="preserve"> JP4829640240 </t>
  </si>
  <si>
    <t xml:space="preserve"> NurLatief</t>
  </si>
  <si>
    <t>Rizki akbar</t>
  </si>
  <si>
    <t>Nuris Fattahillah</t>
  </si>
  <si>
    <t>zily</t>
  </si>
  <si>
    <t>Arif Subakti</t>
  </si>
  <si>
    <t>Tassya putri tiarani</t>
  </si>
  <si>
    <t>JP8680203038</t>
  </si>
  <si>
    <t>Yuli yulianti</t>
  </si>
  <si>
    <t>JP9265346063</t>
  </si>
  <si>
    <t>Safrina</t>
  </si>
  <si>
    <t>JP1870986690</t>
  </si>
  <si>
    <t>Akhmad Maulana ( imung )</t>
  </si>
  <si>
    <t xml:space="preserve"> JP7059995674</t>
  </si>
  <si>
    <t>Susan</t>
  </si>
  <si>
    <t>JP5258161641</t>
  </si>
  <si>
    <t>Ageng rizky hartadi</t>
  </si>
  <si>
    <t>JP6616720683</t>
  </si>
  <si>
    <t>Dewi Kartika</t>
  </si>
  <si>
    <t>JP9127783000</t>
  </si>
  <si>
    <t>Yusman taufik</t>
  </si>
  <si>
    <t>JP3076248083</t>
  </si>
  <si>
    <t>Indriyani,</t>
  </si>
  <si>
    <t xml:space="preserve"> JP4489691709</t>
  </si>
  <si>
    <t>Dimasprayoga</t>
  </si>
  <si>
    <t>JP5951560838</t>
  </si>
  <si>
    <t>Tia riana</t>
  </si>
  <si>
    <t>JP0374333127</t>
  </si>
  <si>
    <t>Akbarudin</t>
  </si>
  <si>
    <t xml:space="preserve">JP9793098342 </t>
  </si>
  <si>
    <t>Nanda Ledun</t>
  </si>
  <si>
    <t>JP1284532926</t>
  </si>
  <si>
    <t>Nito Widagdo</t>
  </si>
  <si>
    <t>Kikuchi Takeru</t>
  </si>
  <si>
    <t xml:space="preserve">  JP1539305594</t>
  </si>
  <si>
    <t>syaepul bahri (ipung)</t>
  </si>
  <si>
    <t xml:space="preserve"> JP7610793078</t>
  </si>
  <si>
    <t>Fasta Umbara Azied/Syamhudi</t>
  </si>
  <si>
    <t>JP1011411309</t>
  </si>
  <si>
    <t>Farrell kesek</t>
  </si>
  <si>
    <t xml:space="preserve">JP1519385165 </t>
  </si>
  <si>
    <t>AndrianAsmaransyah</t>
  </si>
  <si>
    <t>Rendi agustian</t>
  </si>
  <si>
    <t xml:space="preserve"> JP8378556208 </t>
  </si>
  <si>
    <t>isef noprizal arief</t>
  </si>
  <si>
    <t xml:space="preserve"> JP9121218264</t>
  </si>
  <si>
    <t>Lyna Murtiastuti</t>
  </si>
  <si>
    <t xml:space="preserve"> JP9695459176 </t>
  </si>
  <si>
    <t>Muhammad husein</t>
  </si>
  <si>
    <t xml:space="preserve">JP6660002189 </t>
  </si>
  <si>
    <t>Yayang Tri Sadewa</t>
  </si>
  <si>
    <t xml:space="preserve">JP0259292751 </t>
  </si>
  <si>
    <t>Hermi aprianto</t>
  </si>
  <si>
    <t>JP1615307253</t>
  </si>
  <si>
    <t>Muhammad Iqbal Maulana</t>
  </si>
  <si>
    <t xml:space="preserve"> JP5922159548</t>
  </si>
  <si>
    <t>DITA PUTRI ARFANI</t>
  </si>
  <si>
    <t>JP6280087785</t>
  </si>
  <si>
    <t>Kevin Otniel</t>
  </si>
  <si>
    <t>JP5512314591</t>
  </si>
  <si>
    <t>Derma Intan</t>
  </si>
  <si>
    <t xml:space="preserve">JP4623187852 </t>
  </si>
  <si>
    <t>Karisma Bagas Prayogo</t>
  </si>
  <si>
    <t>JP3621326988</t>
  </si>
  <si>
    <t>Mila Karmila</t>
  </si>
  <si>
    <t xml:space="preserve"> kolorand.mu</t>
  </si>
  <si>
    <t xml:space="preserve">MIA </t>
  </si>
  <si>
    <t>JP0972112441</t>
  </si>
  <si>
    <t>Sopian Nurrohman</t>
  </si>
  <si>
    <t>JP6060054950</t>
  </si>
  <si>
    <t>Muhamad sahal</t>
  </si>
  <si>
    <t>@BIAWAKKOLORAN</t>
  </si>
  <si>
    <t>ABD ROZAK JAELANI</t>
  </si>
  <si>
    <t>ravly praya p</t>
  </si>
  <si>
    <t>faisal kodut</t>
  </si>
  <si>
    <t>JP3516851310</t>
  </si>
  <si>
    <t>Nurul Pitasari</t>
  </si>
  <si>
    <t>Yani Aprilia Irawan</t>
  </si>
  <si>
    <t>IRFAN</t>
  </si>
  <si>
    <t>Student_markett</t>
  </si>
  <si>
    <t xml:space="preserve">JP9394861440 </t>
  </si>
  <si>
    <t>Bagas Pratama</t>
  </si>
  <si>
    <t>Indah Putri Cendi</t>
  </si>
  <si>
    <t>Bambang Widhiyanto Laboratory</t>
  </si>
  <si>
    <t>Edi Suandana</t>
  </si>
  <si>
    <t>JNE JTR</t>
  </si>
  <si>
    <t>fajrin</t>
  </si>
  <si>
    <t>Ira</t>
  </si>
  <si>
    <t>JP3468934262</t>
  </si>
  <si>
    <t>Mazefa Collection</t>
  </si>
  <si>
    <t>Ade Susilowati</t>
  </si>
  <si>
    <t xml:space="preserve">JP7034447408 </t>
  </si>
  <si>
    <t>Muslaini</t>
  </si>
  <si>
    <t xml:space="preserve">JP4476555362 </t>
  </si>
  <si>
    <t>LieLiem</t>
  </si>
  <si>
    <t xml:space="preserve">JP2245904997 </t>
  </si>
  <si>
    <t>Jojo</t>
  </si>
  <si>
    <t xml:space="preserve">JP8789067815 </t>
  </si>
  <si>
    <t>Manuhara (popo)</t>
  </si>
  <si>
    <t xml:space="preserve">JP8281121840 </t>
  </si>
  <si>
    <t>Agustinus Indra Eka Riyanto</t>
  </si>
  <si>
    <t>JP5935494177</t>
  </si>
  <si>
    <t>Novika Sari Erlikusuma,</t>
  </si>
  <si>
    <t xml:space="preserve">JP3233578211 </t>
  </si>
  <si>
    <t>Ahmad zainuddin</t>
  </si>
  <si>
    <t>JP3745399180</t>
  </si>
  <si>
    <t>Kak Zulpendi</t>
  </si>
  <si>
    <t>JP2911404449</t>
  </si>
  <si>
    <t>Muhamad indra saputra</t>
  </si>
  <si>
    <t>JP1067809661</t>
  </si>
  <si>
    <t>Ari apriana</t>
  </si>
  <si>
    <t>JP4196851301</t>
  </si>
  <si>
    <t>M rizalul fikri</t>
  </si>
  <si>
    <t>JP7468385686</t>
  </si>
  <si>
    <t>Gusti Pangestu Mahendra</t>
  </si>
  <si>
    <t>JP6185757427</t>
  </si>
  <si>
    <t>OKTA DWI LUKI</t>
  </si>
  <si>
    <t xml:space="preserve"> JP4884968908</t>
  </si>
  <si>
    <t>Yohanes Cahyo</t>
  </si>
  <si>
    <t xml:space="preserve">JP8088098617 </t>
  </si>
  <si>
    <t>Urgo,</t>
  </si>
  <si>
    <t xml:space="preserve"> JP2512374649</t>
  </si>
  <si>
    <t>Pak kembar</t>
  </si>
  <si>
    <t xml:space="preserve">JP5472990634 </t>
  </si>
  <si>
    <t>Ahdiat dwi</t>
  </si>
  <si>
    <t>JP6805924589</t>
  </si>
  <si>
    <t>I Made Ari Pamungkas</t>
  </si>
  <si>
    <t>JP6843770617</t>
  </si>
  <si>
    <t>Albani Imdad</t>
  </si>
  <si>
    <t>JP1968957551</t>
  </si>
  <si>
    <t>alvian</t>
  </si>
  <si>
    <t>JP5289240937</t>
  </si>
  <si>
    <t>Rizky Aditya</t>
  </si>
  <si>
    <t xml:space="preserve">JP8236158081 </t>
  </si>
  <si>
    <t>Bimo Indra</t>
  </si>
  <si>
    <t xml:space="preserve">JP2692789649 </t>
  </si>
  <si>
    <t>Zainul mustofa</t>
  </si>
  <si>
    <t xml:space="preserve"> JP6504681066</t>
  </si>
  <si>
    <t>Lizara Syafilah,</t>
  </si>
  <si>
    <t xml:space="preserve"> JP2759334623</t>
  </si>
  <si>
    <t>rahmattulloh ramadhoni (Aweng)</t>
  </si>
  <si>
    <t>Nisaa</t>
  </si>
  <si>
    <t>Ida</t>
  </si>
  <si>
    <t>JP2213113893</t>
  </si>
  <si>
    <t>Dio Agmaulana</t>
  </si>
  <si>
    <t>JP3812081110</t>
  </si>
  <si>
    <t>Shintiacp</t>
  </si>
  <si>
    <t>JP7135636043</t>
  </si>
  <si>
    <t>Wina ningsih</t>
  </si>
  <si>
    <t xml:space="preserve">JP1385348100 </t>
  </si>
  <si>
    <t>Kukuh Adi Prasetyo</t>
  </si>
  <si>
    <t>JP5295699933</t>
  </si>
  <si>
    <t>Liani herawati</t>
  </si>
  <si>
    <t xml:space="preserve"> JP2913358374</t>
  </si>
  <si>
    <t xml:space="preserve"> yuliana</t>
  </si>
  <si>
    <t>riyan hidayat</t>
  </si>
  <si>
    <t>JP6601987286</t>
  </si>
  <si>
    <t>ajo</t>
  </si>
  <si>
    <t>Jaenal Abidin</t>
  </si>
  <si>
    <t>Santi Septiyani</t>
  </si>
  <si>
    <t>JP4072201616</t>
  </si>
  <si>
    <t>Amran</t>
  </si>
  <si>
    <t>JP8265727936</t>
  </si>
  <si>
    <t>Ajay Tri Yansyah</t>
  </si>
  <si>
    <t xml:space="preserve">JP3669825821 </t>
  </si>
  <si>
    <t>Veby alivhia</t>
  </si>
  <si>
    <t>JP5219842863</t>
  </si>
  <si>
    <t>Tonny Guntoro</t>
  </si>
  <si>
    <t xml:space="preserve">Nurul Habibah </t>
  </si>
  <si>
    <t>JP0917320307</t>
  </si>
  <si>
    <t>Nonik Mariyani</t>
  </si>
  <si>
    <t>JP6665809607</t>
  </si>
  <si>
    <t>SESKY</t>
  </si>
  <si>
    <t>JP1530117250</t>
  </si>
  <si>
    <t>Risha pak jagir</t>
  </si>
  <si>
    <t xml:space="preserve">JP3706089153 </t>
  </si>
  <si>
    <t>Niko</t>
  </si>
  <si>
    <t>JP6237450871</t>
  </si>
  <si>
    <t>Sulaeman ( lemon )</t>
  </si>
  <si>
    <t>JP4071163335</t>
  </si>
  <si>
    <t>Fery Meriyansyah / butet</t>
  </si>
  <si>
    <t xml:space="preserve"> JP6492045868 </t>
  </si>
  <si>
    <t>Benny kim</t>
  </si>
  <si>
    <t>JP6645569295</t>
  </si>
  <si>
    <t>Ichwan Nur Sulistiawan</t>
  </si>
  <si>
    <t xml:space="preserve"> JP9453997520 </t>
  </si>
  <si>
    <t>Nini karlina</t>
  </si>
  <si>
    <t>Aji Kurnia Sudarmawan</t>
  </si>
  <si>
    <t>Muhammad Agung</t>
  </si>
  <si>
    <t>Rini Apriliani</t>
  </si>
  <si>
    <t>Willy rosmansyah</t>
  </si>
  <si>
    <t>JP2136553090</t>
  </si>
  <si>
    <t>Daniel Kristian</t>
  </si>
  <si>
    <t>JP7620871811</t>
  </si>
  <si>
    <t>Mush'ab Faza</t>
  </si>
  <si>
    <t>CV Himeka Perkasa</t>
  </si>
  <si>
    <t xml:space="preserve">JP1955048631 </t>
  </si>
  <si>
    <t>Agung basofi</t>
  </si>
  <si>
    <t>JP3030273278</t>
  </si>
  <si>
    <t>Fandy Hartanto</t>
  </si>
  <si>
    <t>H.A.R.T.A by Fandy</t>
  </si>
  <si>
    <t xml:space="preserve"> JP8287071505</t>
  </si>
  <si>
    <t>afdhol iman</t>
  </si>
  <si>
    <t>JP1774035274</t>
  </si>
  <si>
    <t>Ricko sahureka</t>
  </si>
  <si>
    <t>JP5633463900</t>
  </si>
  <si>
    <t>Anto</t>
  </si>
  <si>
    <t xml:space="preserve">JP7118453300 </t>
  </si>
  <si>
    <t xml:space="preserve"> yuri ramado</t>
  </si>
  <si>
    <t>Kiki risky</t>
  </si>
  <si>
    <t>JP7666219031</t>
  </si>
  <si>
    <t>DIK DIK ABDUL ROJAK</t>
  </si>
  <si>
    <t>Budi christian</t>
  </si>
  <si>
    <t>Nindy (Iman Hufron )</t>
  </si>
  <si>
    <t>JP5853739757</t>
  </si>
  <si>
    <t>Muhammadan</t>
  </si>
  <si>
    <t>JP4958989351</t>
  </si>
  <si>
    <t>Rahmat Hidayat</t>
  </si>
  <si>
    <t>Heryanto Susilo</t>
  </si>
  <si>
    <t xml:space="preserve"> JP9422962787</t>
  </si>
  <si>
    <t>Sonya kesuma</t>
  </si>
  <si>
    <t xml:space="preserve"> JP8820343427</t>
  </si>
  <si>
    <t>suhendar sandri</t>
  </si>
  <si>
    <t>JP6785001401</t>
  </si>
  <si>
    <t>M IRZAM FARODIS</t>
  </si>
  <si>
    <t>Mohammad Angga Eka Aditya</t>
  </si>
  <si>
    <t>JP3999578474</t>
  </si>
  <si>
    <t>Bobby Rizky Aditya</t>
  </si>
  <si>
    <t xml:space="preserve"> JP5375132994 </t>
  </si>
  <si>
    <t>Dimas arya</t>
  </si>
  <si>
    <t xml:space="preserve"> JP5373171379</t>
  </si>
  <si>
    <t>Aditya Wiranata Kusuma</t>
  </si>
  <si>
    <t xml:space="preserve"> JP9214451063</t>
  </si>
  <si>
    <t>Valen</t>
  </si>
  <si>
    <t>Nurdiansyah</t>
  </si>
  <si>
    <t>JP9347856726</t>
  </si>
  <si>
    <t>Lucky Andri pribadi</t>
  </si>
  <si>
    <t>Rizky Wulandari</t>
  </si>
  <si>
    <t xml:space="preserve"> JP1417199665</t>
  </si>
  <si>
    <t>Nekmah/aliyah</t>
  </si>
  <si>
    <t xml:space="preserve"> JP9695720795 </t>
  </si>
  <si>
    <t>Dian intan</t>
  </si>
  <si>
    <t xml:space="preserve">JP0061658680 </t>
  </si>
  <si>
    <t>Machika</t>
  </si>
  <si>
    <t xml:space="preserve"> JP0732009065</t>
  </si>
  <si>
    <t>Ravina sugiana</t>
  </si>
  <si>
    <t>JP7189748715</t>
  </si>
  <si>
    <t>Kevin ravi romadoni</t>
  </si>
  <si>
    <t>Ervian Danu</t>
  </si>
  <si>
    <t>JP7444949383</t>
  </si>
  <si>
    <t>Putra Riski</t>
  </si>
  <si>
    <t>JP5957215192</t>
  </si>
  <si>
    <t xml:space="preserve">Deby hariska (mega) </t>
  </si>
  <si>
    <t>Audia nurki anggarani</t>
  </si>
  <si>
    <t>JP1234191018</t>
  </si>
  <si>
    <t>Rochmad Dwi Saputro</t>
  </si>
  <si>
    <t>Kania Revariyanti</t>
  </si>
  <si>
    <t xml:space="preserve">JP3856797019 </t>
  </si>
  <si>
    <t>Krisna Wisnu Pambudi</t>
  </si>
  <si>
    <t>Sawal</t>
  </si>
  <si>
    <t>RIZKY ARDIANSYAH</t>
  </si>
  <si>
    <t>JP9429458809</t>
  </si>
  <si>
    <t>Aprilia Bagas Rahmawati</t>
  </si>
  <si>
    <t>Eci</t>
  </si>
  <si>
    <t>JP2293897024</t>
  </si>
  <si>
    <t>Yafi Hidayat</t>
  </si>
  <si>
    <t xml:space="preserve">JP0670903977 </t>
  </si>
  <si>
    <t>Achmad Hadromy Muchtar (Romy)</t>
  </si>
  <si>
    <t>Denny Bayu</t>
  </si>
  <si>
    <t>irfan nofryandi</t>
  </si>
  <si>
    <t>Chaterina Balukh</t>
  </si>
  <si>
    <t>JP3549514556</t>
  </si>
  <si>
    <t>Muhammad Mardan Arafah</t>
  </si>
  <si>
    <t>Bintang Kusuma</t>
  </si>
  <si>
    <t>JP2976514722</t>
  </si>
  <si>
    <t>Yoga</t>
  </si>
  <si>
    <t>JP9440715346</t>
  </si>
  <si>
    <t>Luthfi izdihar</t>
  </si>
  <si>
    <t xml:space="preserve">Yudo Darmansyah </t>
  </si>
  <si>
    <t>Azis asmoro</t>
  </si>
  <si>
    <t>JP1141592810</t>
  </si>
  <si>
    <t>Heru Setyawan</t>
  </si>
  <si>
    <t>JP1244767615</t>
  </si>
  <si>
    <t>taufik akbar</t>
  </si>
  <si>
    <t>DAWNSTIRE</t>
  </si>
  <si>
    <t>JP8285112349</t>
  </si>
  <si>
    <t>Maulana Assadicky</t>
  </si>
  <si>
    <t xml:space="preserve"> JP2336585396</t>
  </si>
  <si>
    <t>Wena novita</t>
  </si>
  <si>
    <t>JP5998381438</t>
  </si>
  <si>
    <t>Darsono</t>
  </si>
  <si>
    <t>JP8146444244</t>
  </si>
  <si>
    <t>Yuni Novitasari</t>
  </si>
  <si>
    <t xml:space="preserve">JP0027087982 </t>
  </si>
  <si>
    <t>Dimas Hugo</t>
  </si>
  <si>
    <t xml:space="preserve"> JP3617475212</t>
  </si>
  <si>
    <t>Foodstuff</t>
  </si>
  <si>
    <t xml:space="preserve"> JP5102498042</t>
  </si>
  <si>
    <t>Mbak unyun</t>
  </si>
  <si>
    <t>JP3470732680</t>
  </si>
  <si>
    <t>Rizki insyani putri</t>
  </si>
  <si>
    <t xml:space="preserve"> JP8547419841 </t>
  </si>
  <si>
    <t xml:space="preserve"> Bestario</t>
  </si>
  <si>
    <t>Rahmad alviano</t>
  </si>
  <si>
    <t>JP3207237971</t>
  </si>
  <si>
    <t>Ferdy Jodi</t>
  </si>
  <si>
    <t>JP4907405282</t>
  </si>
  <si>
    <t>Stefhani</t>
  </si>
  <si>
    <t>Shela aristia</t>
  </si>
  <si>
    <t>JP6417195671</t>
  </si>
  <si>
    <t>muh agung nursim</t>
  </si>
  <si>
    <t>JP8740727356</t>
  </si>
  <si>
    <t>Henry Kurniawan</t>
  </si>
  <si>
    <t>JP1634740863</t>
  </si>
  <si>
    <t>Astri Apriliya</t>
  </si>
  <si>
    <t>JP2185570326</t>
  </si>
  <si>
    <t>Muhammad Alka Khameswara</t>
  </si>
  <si>
    <t>JP5300552218</t>
  </si>
  <si>
    <t>Risang</t>
  </si>
  <si>
    <t xml:space="preserve"> JP7892960197 </t>
  </si>
  <si>
    <t xml:space="preserve"> Larasati</t>
  </si>
  <si>
    <t>Azriel Sadam</t>
  </si>
  <si>
    <t xml:space="preserve">JP4212858906 </t>
  </si>
  <si>
    <t>Arisandi</t>
  </si>
  <si>
    <t>JP5789984916</t>
  </si>
  <si>
    <t>Assyifa Nuril Fadhila</t>
  </si>
  <si>
    <t>JP4499608043</t>
  </si>
  <si>
    <t>Reza Adrian</t>
  </si>
  <si>
    <t>JP7239106152</t>
  </si>
  <si>
    <t>reza pahlevi</t>
  </si>
  <si>
    <t>JP2040167931</t>
  </si>
  <si>
    <t>Frans Bago</t>
  </si>
  <si>
    <t xml:space="preserve"> JP3493657085</t>
  </si>
  <si>
    <t>ALFA DESTA ADJIE</t>
  </si>
  <si>
    <t>JP6716925283</t>
  </si>
  <si>
    <t>Dwi wahyudi</t>
  </si>
  <si>
    <t>JP9167978706</t>
  </si>
  <si>
    <t>Tri Mardiyansyah</t>
  </si>
  <si>
    <t>JP1732665171</t>
  </si>
  <si>
    <t>Aditya Rehan</t>
  </si>
  <si>
    <t>JP0638992495</t>
  </si>
  <si>
    <t>Andi Anugrah Putra</t>
  </si>
  <si>
    <t>JP7549252316</t>
  </si>
  <si>
    <t>Evelyn Christinawati</t>
  </si>
  <si>
    <t xml:space="preserve">JP2190247274 </t>
  </si>
  <si>
    <t>Daniel tamimy / ibu nurjanah</t>
  </si>
  <si>
    <t xml:space="preserve">JP3111948080 </t>
  </si>
  <si>
    <t xml:space="preserve">rendi(inyek) </t>
  </si>
  <si>
    <t>Sendy</t>
  </si>
  <si>
    <t>heru wijaya</t>
  </si>
  <si>
    <t xml:space="preserve"> JP4441468709</t>
  </si>
  <si>
    <t>Eriq Cantona</t>
  </si>
  <si>
    <t>ramdan</t>
  </si>
  <si>
    <t>Syarah wifani,</t>
  </si>
  <si>
    <t xml:space="preserve"> JP9636260660 </t>
  </si>
  <si>
    <t>Riski Adi Novanto</t>
  </si>
  <si>
    <t xml:space="preserve"> Andara Swa Baghazkara</t>
  </si>
  <si>
    <t>ryandika achmad</t>
  </si>
  <si>
    <t>Elaura</t>
  </si>
  <si>
    <t>Ivana Yandra</t>
  </si>
  <si>
    <t>Ulfia Favorita</t>
  </si>
  <si>
    <t>JP1598336008</t>
  </si>
  <si>
    <t>Kiki / gokil</t>
  </si>
  <si>
    <t>JP7446961021</t>
  </si>
  <si>
    <t>Wahyu irfan</t>
  </si>
  <si>
    <t>wahyu ari pramana</t>
  </si>
  <si>
    <t>R. Zaki Hartawan Djoni Putra</t>
  </si>
  <si>
    <t>JP3721207993</t>
  </si>
  <si>
    <t>Rendi Sulistian</t>
  </si>
  <si>
    <t xml:space="preserve">JP8485682739 </t>
  </si>
  <si>
    <t>Arifin</t>
  </si>
  <si>
    <t>JP8730567897</t>
  </si>
  <si>
    <t>Siti Nazlah R</t>
  </si>
  <si>
    <t>sundusiyah</t>
  </si>
  <si>
    <t xml:space="preserve">Brigadir nova </t>
  </si>
  <si>
    <t>beliidongsclothing</t>
  </si>
  <si>
    <t>Afid surya</t>
  </si>
  <si>
    <t>JP1720645771</t>
  </si>
  <si>
    <t>Ryan Adriansyah</t>
  </si>
  <si>
    <t xml:space="preserve">JP1500200875 </t>
  </si>
  <si>
    <t>Dennis</t>
  </si>
  <si>
    <t>Wulan kurnia sari</t>
  </si>
  <si>
    <t>Dewi</t>
  </si>
  <si>
    <t>JP4583515507</t>
  </si>
  <si>
    <t>Nanda Melandri</t>
  </si>
  <si>
    <t>JP3361466984</t>
  </si>
  <si>
    <t>Nandi ardian</t>
  </si>
  <si>
    <t>bachrul anwar suryadi</t>
  </si>
  <si>
    <t>Lutfi</t>
  </si>
  <si>
    <t>JP1761715460</t>
  </si>
  <si>
    <t>dinda putri rifanti</t>
  </si>
  <si>
    <t xml:space="preserve">JP7623040923 </t>
  </si>
  <si>
    <t>Andri Pasaribu</t>
  </si>
  <si>
    <t>JP7201361112</t>
  </si>
  <si>
    <t>Duta Aulia</t>
  </si>
  <si>
    <t xml:space="preserve"> JP9687832691</t>
  </si>
  <si>
    <t>aditya f putra</t>
  </si>
  <si>
    <t xml:space="preserve"> JP0007883132</t>
  </si>
  <si>
    <t>Alvin Farelti</t>
  </si>
  <si>
    <t>JP1954791619</t>
  </si>
  <si>
    <t>Septi</t>
  </si>
  <si>
    <t>JP6942943677</t>
  </si>
  <si>
    <t>donny cahyanto</t>
  </si>
  <si>
    <t xml:space="preserve">JP9866466735 </t>
  </si>
  <si>
    <t>Yogi adam p</t>
  </si>
  <si>
    <t>Erlangga Ananta Prasetya</t>
  </si>
  <si>
    <t>Sisi Nuraeni</t>
  </si>
  <si>
    <t>Kokoloran</t>
  </si>
  <si>
    <t>Egi afiyatul qolbi</t>
  </si>
  <si>
    <t>Mohammad Rizki Febrian</t>
  </si>
  <si>
    <t>JP1489399246</t>
  </si>
  <si>
    <t>A.n Dicky satria nanda</t>
  </si>
  <si>
    <t>Andre Gita Putra Pratama</t>
  </si>
  <si>
    <t>Deka Abdi</t>
  </si>
  <si>
    <t>JP8387519367</t>
  </si>
  <si>
    <t>Happy Siwi</t>
  </si>
  <si>
    <t xml:space="preserve"> JP9648071053 </t>
  </si>
  <si>
    <t>dicky arif nur wahyudi</t>
  </si>
  <si>
    <t>JP3515371536</t>
  </si>
  <si>
    <t>Rafi setiawan</t>
  </si>
  <si>
    <t xml:space="preserve"> JP8078116952 </t>
  </si>
  <si>
    <t>Poniti</t>
  </si>
  <si>
    <t>JP4747359246</t>
  </si>
  <si>
    <t>Moch Fitrah</t>
  </si>
  <si>
    <t>JP1748250567</t>
  </si>
  <si>
    <t>Pebriska Yana</t>
  </si>
  <si>
    <t>JP4819875579</t>
  </si>
  <si>
    <t>Erzha</t>
  </si>
  <si>
    <t>Mbak Pipit Soediro</t>
  </si>
  <si>
    <t xml:space="preserve">Anastasia Dewi </t>
  </si>
  <si>
    <t>Maulana yusuf</t>
  </si>
  <si>
    <t>JP1041445569</t>
  </si>
  <si>
    <t>Amirul Muttaqien</t>
  </si>
  <si>
    <t xml:space="preserve"> Ainun rusidi</t>
  </si>
  <si>
    <t>Niken</t>
  </si>
  <si>
    <t>JP8233433429</t>
  </si>
  <si>
    <t>Sulistiyo</t>
  </si>
  <si>
    <t xml:space="preserve"> JP0100764073 </t>
  </si>
  <si>
    <t>Ajeng</t>
  </si>
  <si>
    <t>ovan</t>
  </si>
  <si>
    <t>Marcelina dian</t>
  </si>
  <si>
    <t>Happy pramesti</t>
  </si>
  <si>
    <t>Fachri Burhanudin .R</t>
  </si>
  <si>
    <t>JP2974665979</t>
  </si>
  <si>
    <t xml:space="preserve">Arsalsa Diar </t>
  </si>
  <si>
    <t>JP8542562154</t>
  </si>
  <si>
    <t>Farel Ramadhan</t>
  </si>
  <si>
    <t>Galuh herma</t>
  </si>
  <si>
    <t>JP1225438063</t>
  </si>
  <si>
    <t>Gilang ramadhan</t>
  </si>
  <si>
    <t>Hamdan</t>
  </si>
  <si>
    <t>JP2913723098</t>
  </si>
  <si>
    <t>unyunzee</t>
  </si>
  <si>
    <t>JP4884281297</t>
  </si>
  <si>
    <t>Emanuela Wijaya</t>
  </si>
  <si>
    <t>JP3535536695</t>
  </si>
  <si>
    <t>Novi Andriyanti</t>
  </si>
  <si>
    <t>JP7832292964</t>
  </si>
  <si>
    <t>Riki Gustiana (Warung Opik)</t>
  </si>
  <si>
    <t xml:space="preserve">JP6530821498 </t>
  </si>
  <si>
    <t>Haikal Achwani</t>
  </si>
  <si>
    <t xml:space="preserve">JP9491131108 </t>
  </si>
  <si>
    <t>Ikhsan gunawan</t>
  </si>
  <si>
    <t xml:space="preserve"> JP1186579598</t>
  </si>
  <si>
    <t>Linda eka maila</t>
  </si>
  <si>
    <t xml:space="preserve"> JP2019084695 </t>
  </si>
  <si>
    <t>Mardiyanto</t>
  </si>
  <si>
    <t xml:space="preserve">JP3836323967 </t>
  </si>
  <si>
    <t>Dawa Pratamaa</t>
  </si>
  <si>
    <t xml:space="preserve">JP7626727444 </t>
  </si>
  <si>
    <t>Muhamad Faizal Fahad (Aden)</t>
  </si>
  <si>
    <t xml:space="preserve">JP1540535926 </t>
  </si>
  <si>
    <t>Shopia Muller</t>
  </si>
  <si>
    <t>JP1310761543</t>
  </si>
  <si>
    <t>Bachtiar Aditya Nurfauzi</t>
  </si>
  <si>
    <t>Momy / Ashilla</t>
  </si>
  <si>
    <t>JP4359414189</t>
  </si>
  <si>
    <t>Additya jnt</t>
  </si>
  <si>
    <t>JP0888785235</t>
  </si>
  <si>
    <t>Cristianto vianus</t>
  </si>
  <si>
    <t>JP2900940648</t>
  </si>
  <si>
    <t>Ratu</t>
  </si>
  <si>
    <t>JP6069459790</t>
  </si>
  <si>
    <t>radifan</t>
  </si>
  <si>
    <t xml:space="preserve">JP8453415889 </t>
  </si>
  <si>
    <t>Icang</t>
  </si>
  <si>
    <t xml:space="preserve"> JP0119176338</t>
  </si>
  <si>
    <t>pujiansyah</t>
  </si>
  <si>
    <t>JP4392458883</t>
  </si>
  <si>
    <t>Andre Rizal Hanafi</t>
  </si>
  <si>
    <t>JP1803754370</t>
  </si>
  <si>
    <t>Feri fitra</t>
  </si>
  <si>
    <t>JP7369020809</t>
  </si>
  <si>
    <t>EDWAR</t>
  </si>
  <si>
    <t>JP4066616883</t>
  </si>
  <si>
    <t>Dede Yusuf</t>
  </si>
  <si>
    <t>Arull</t>
  </si>
  <si>
    <t xml:space="preserve"> JP3829620161</t>
  </si>
  <si>
    <t>Daeni</t>
  </si>
  <si>
    <t>JP3734698444</t>
  </si>
  <si>
    <t>Andre Daniel Sinaga</t>
  </si>
  <si>
    <t>JP8122157615</t>
  </si>
  <si>
    <t>Dicky Ardiansyah (Ade Maman)</t>
  </si>
  <si>
    <t xml:space="preserve">JP6252701048 </t>
  </si>
  <si>
    <t>Irfan Chandra</t>
  </si>
  <si>
    <t xml:space="preserve"> JP9763602572</t>
  </si>
  <si>
    <t>Novianto eko prasetio</t>
  </si>
  <si>
    <t>JP1594242242</t>
  </si>
  <si>
    <t>Wiwi Hari Kurniawati</t>
  </si>
  <si>
    <t>JP4132321278</t>
  </si>
  <si>
    <t>Dwi Putro Bayu</t>
  </si>
  <si>
    <t>JP0658274992</t>
  </si>
  <si>
    <t>Ari</t>
  </si>
  <si>
    <t>JP5780524959</t>
  </si>
  <si>
    <t>Panji Setiaji (Pak RT Soy)</t>
  </si>
  <si>
    <t>JP7867885971</t>
  </si>
  <si>
    <t>Akok/Irmansur</t>
  </si>
  <si>
    <t>JP0891305113</t>
  </si>
  <si>
    <t xml:space="preserve"> JP3761781885 </t>
  </si>
  <si>
    <t>Yovie Jalle</t>
  </si>
  <si>
    <t>JP6977542859</t>
  </si>
  <si>
    <t>Dwi Hardianti</t>
  </si>
  <si>
    <t>JP9954281773</t>
  </si>
  <si>
    <t>Sri Winarni</t>
  </si>
  <si>
    <t>JP4433859213</t>
  </si>
  <si>
    <t>Intan Lidwina</t>
  </si>
  <si>
    <t>JP7599530630</t>
  </si>
  <si>
    <t>Triana Oktavianingtyas</t>
  </si>
  <si>
    <t xml:space="preserve"> JP2249520520</t>
  </si>
  <si>
    <t>Tika aryani</t>
  </si>
  <si>
    <t xml:space="preserve"> JP0108799057</t>
  </si>
  <si>
    <t>Silvia Frismasari</t>
  </si>
  <si>
    <t>JP4041105135</t>
  </si>
  <si>
    <t>Ivon</t>
  </si>
  <si>
    <t xml:space="preserve"> JP2709956820</t>
  </si>
  <si>
    <t>Muhamad Faqih</t>
  </si>
  <si>
    <t>JP5495485639</t>
  </si>
  <si>
    <t>Nabila</t>
  </si>
  <si>
    <t>JP5120955675</t>
  </si>
  <si>
    <t>Mira</t>
  </si>
  <si>
    <t xml:space="preserve">JP3130434716 </t>
  </si>
  <si>
    <t>Mohammad Irham Abdul Basith</t>
  </si>
  <si>
    <t>TETYNASA PUTRI</t>
  </si>
  <si>
    <t>JP9477189408</t>
  </si>
  <si>
    <t>Krisna dewantara</t>
  </si>
  <si>
    <t>Bunga Julita Avianti</t>
  </si>
  <si>
    <t>Alvine Daffa Naufal</t>
  </si>
  <si>
    <t xml:space="preserve"> Ida Bagus Putu Andri Prawira</t>
  </si>
  <si>
    <t>bidan heni candrawati</t>
  </si>
  <si>
    <t>Elda Ramadhani</t>
  </si>
  <si>
    <t>WaOde Musriati</t>
  </si>
  <si>
    <t>JP2786813894</t>
  </si>
  <si>
    <t>dedy</t>
  </si>
  <si>
    <t>Leo</t>
  </si>
  <si>
    <t>JP4364108666</t>
  </si>
  <si>
    <t>Joko bengkel</t>
  </si>
  <si>
    <t>JP5469350187</t>
  </si>
  <si>
    <t xml:space="preserve"> Anastasia hesti</t>
  </si>
  <si>
    <t>Deaz Zenasti / Bp.husen</t>
  </si>
  <si>
    <t>JP7603135795</t>
  </si>
  <si>
    <t>Yuni Pratiwi</t>
  </si>
  <si>
    <t>JP9339657868</t>
  </si>
  <si>
    <t>Muhammad Aqiel Syawali</t>
  </si>
  <si>
    <t>Reny Lasanti</t>
  </si>
  <si>
    <t>I PUTU AGUS SEMARA PUTRA</t>
  </si>
  <si>
    <t>JP2350012057</t>
  </si>
  <si>
    <t>Hasan basri</t>
  </si>
  <si>
    <t>JP0075801934</t>
  </si>
  <si>
    <t>Ahmad Yanuar Nunu</t>
  </si>
  <si>
    <t>JP8914690400</t>
  </si>
  <si>
    <t>Takbir</t>
  </si>
  <si>
    <t>JP4512244736</t>
  </si>
  <si>
    <t>Ibnu irawan</t>
  </si>
  <si>
    <t>JP8344159136</t>
  </si>
  <si>
    <t>Yuli Chen</t>
  </si>
  <si>
    <t xml:space="preserve"> JP3231034582 </t>
  </si>
  <si>
    <t>Endra</t>
  </si>
  <si>
    <t xml:space="preserve">JP5697228491 </t>
  </si>
  <si>
    <t>Panji ismanto</t>
  </si>
  <si>
    <t>Reza cell</t>
  </si>
  <si>
    <t>JP1114228495</t>
  </si>
  <si>
    <t>Andre kurnia pratama</t>
  </si>
  <si>
    <t xml:space="preserve">JP2700301019 </t>
  </si>
  <si>
    <t>Shafwan Halim</t>
  </si>
  <si>
    <t>JP2807402116</t>
  </si>
  <si>
    <t>adriati</t>
  </si>
  <si>
    <t>JP8914564259</t>
  </si>
  <si>
    <t>Tri wahyuningsih(ayuk)</t>
  </si>
  <si>
    <t xml:space="preserve">JP0026035804 </t>
  </si>
  <si>
    <t>M.Raihan Wahib</t>
  </si>
  <si>
    <t>JP5989422350</t>
  </si>
  <si>
    <t>muharram dwi</t>
  </si>
  <si>
    <t xml:space="preserve"> JP0634300745</t>
  </si>
  <si>
    <t>Kyka ikvyna</t>
  </si>
  <si>
    <t xml:space="preserve">JP0697034707 </t>
  </si>
  <si>
    <t>Nur Aprilianti Siregar</t>
  </si>
  <si>
    <t>JP4634661850</t>
  </si>
  <si>
    <t>Winda Aprilia (Mas Hendro)</t>
  </si>
  <si>
    <t>JP7028322350</t>
  </si>
  <si>
    <t>Ahmad Nizaar</t>
  </si>
  <si>
    <t>JP3859202735</t>
  </si>
  <si>
    <t>rita setiawati</t>
  </si>
  <si>
    <t>JP3481547470</t>
  </si>
  <si>
    <t>ade putri (uput)</t>
  </si>
  <si>
    <t>JP9359925850</t>
  </si>
  <si>
    <t>Erna nur wastuti,</t>
  </si>
  <si>
    <t>JP3416994812</t>
  </si>
  <si>
    <t>Dentis Kumala Sari</t>
  </si>
  <si>
    <t>JP5085587012</t>
  </si>
  <si>
    <t>Jalu</t>
  </si>
  <si>
    <t xml:space="preserve"> JP4273764520</t>
  </si>
  <si>
    <t>Apriliani Rahayu</t>
  </si>
  <si>
    <t>JP3397290641</t>
  </si>
  <si>
    <t>Zelin Feby</t>
  </si>
  <si>
    <t>JP4253399413</t>
  </si>
  <si>
    <t>adit</t>
  </si>
  <si>
    <t>JP3616394999</t>
  </si>
  <si>
    <t>Teuku Branny (Siswa Medis)</t>
  </si>
  <si>
    <t>Dayu asih,</t>
  </si>
  <si>
    <t>JP8128726199</t>
  </si>
  <si>
    <t>112852036913928</t>
  </si>
  <si>
    <t>8825112004022090</t>
  </si>
  <si>
    <t>Isfan Fajar alfathan</t>
  </si>
  <si>
    <t>JP3086458398</t>
  </si>
  <si>
    <t xml:space="preserve"> 8825112005328199</t>
  </si>
  <si>
    <t>8825112005051171</t>
  </si>
  <si>
    <t>Esti</t>
  </si>
  <si>
    <t>JP9326929713</t>
  </si>
  <si>
    <t xml:space="preserve"> JP3017913737</t>
  </si>
  <si>
    <t>cristian.artonsena(wisena laundry)</t>
  </si>
  <si>
    <t>JP4507878373</t>
  </si>
  <si>
    <t>Fitri Eriyanti</t>
  </si>
  <si>
    <t>JP5492787012</t>
  </si>
  <si>
    <t>Chalih Ramadhan</t>
  </si>
  <si>
    <t>JP2827760818</t>
  </si>
  <si>
    <t>Ruly Ariyanto</t>
  </si>
  <si>
    <t>JP3263928297</t>
  </si>
  <si>
    <t>AGUS SUSANTO</t>
  </si>
  <si>
    <t>JP3561565228</t>
  </si>
  <si>
    <t>Deafanny Ayunda</t>
  </si>
  <si>
    <t>JP9055109062</t>
  </si>
  <si>
    <t>Beni</t>
  </si>
  <si>
    <t>JP9856620301</t>
  </si>
  <si>
    <t>Hanif ivan maulana</t>
  </si>
  <si>
    <t xml:space="preserve"> JP7583129127 </t>
  </si>
  <si>
    <t>Reza/Dina hardiyanti</t>
  </si>
  <si>
    <t xml:space="preserve"> JP6488664664 </t>
  </si>
  <si>
    <t>Yoganantasw</t>
  </si>
  <si>
    <t>JP5275610413</t>
  </si>
  <si>
    <t>ILYAS</t>
  </si>
  <si>
    <t>JP1193749009</t>
  </si>
  <si>
    <t>Zahratun nissa(Zahra)</t>
  </si>
  <si>
    <t>JP8272229812</t>
  </si>
  <si>
    <t>FIRMAN,</t>
  </si>
  <si>
    <t xml:space="preserve">JP7894718994 </t>
  </si>
  <si>
    <t>deni kurnia shoffa</t>
  </si>
  <si>
    <t>JP2267457151</t>
  </si>
  <si>
    <t>zakky musthofa</t>
  </si>
  <si>
    <t xml:space="preserve">JP8521359197 </t>
  </si>
  <si>
    <t>Denis Hendrianto</t>
  </si>
  <si>
    <t xml:space="preserve">JP5452520281 </t>
  </si>
  <si>
    <t>Ahmad qosim/umi pengajian,</t>
  </si>
  <si>
    <t>JP3338933557</t>
  </si>
  <si>
    <t>Kadek Yudhy Setiawan/ ibu eddy</t>
  </si>
  <si>
    <t xml:space="preserve">JP4641638036 </t>
  </si>
  <si>
    <t>Beni Sumantri,</t>
  </si>
  <si>
    <t xml:space="preserve">JP0782658417 </t>
  </si>
  <si>
    <t>Fajar Maulana</t>
  </si>
  <si>
    <t xml:space="preserve">JP3379889928 </t>
  </si>
  <si>
    <t>nyariadi</t>
  </si>
  <si>
    <t xml:space="preserve"> JP6442695912</t>
  </si>
  <si>
    <t>Ami Priono</t>
  </si>
  <si>
    <t>JP1081648051</t>
  </si>
  <si>
    <t>IIsnan mang amid</t>
  </si>
  <si>
    <t>JP4147525541</t>
  </si>
  <si>
    <t>Indi Nazila</t>
  </si>
  <si>
    <t>JP5132273518</t>
  </si>
  <si>
    <t>Mutiara Febriana</t>
  </si>
  <si>
    <t>JP6403885031</t>
  </si>
  <si>
    <t>Tintin Maita Listiani</t>
  </si>
  <si>
    <t>JP9113347811</t>
  </si>
  <si>
    <t>Riezki Artha Jingga</t>
  </si>
  <si>
    <t>JP7696548719</t>
  </si>
  <si>
    <t>JP0607061148</t>
  </si>
  <si>
    <t>Vanizius</t>
  </si>
  <si>
    <t>JP9116403510</t>
  </si>
  <si>
    <t>YENI RUSDIANA</t>
  </si>
  <si>
    <t>JP7121995062</t>
  </si>
  <si>
    <t>Desy Suprapti</t>
  </si>
  <si>
    <t>JP9126718415</t>
  </si>
  <si>
    <t>Rosi Bara Iman Nur</t>
  </si>
  <si>
    <t>JP4339894110</t>
  </si>
  <si>
    <t>JP8232055624</t>
  </si>
  <si>
    <t>Normalasari</t>
  </si>
  <si>
    <t>JP4893323244</t>
  </si>
  <si>
    <t>Reza Khaidir</t>
  </si>
  <si>
    <t>JP3276761728</t>
  </si>
  <si>
    <t>aan arfinur hakim</t>
  </si>
  <si>
    <t>JP7642073262</t>
  </si>
  <si>
    <t>Dimas affan</t>
  </si>
  <si>
    <t>JP2316126509</t>
  </si>
  <si>
    <t>Eka Rahmania Oktavia</t>
  </si>
  <si>
    <t>JP0244854831</t>
  </si>
  <si>
    <t>Iman</t>
  </si>
  <si>
    <t>JP8557983171</t>
  </si>
  <si>
    <t>Pramadewi</t>
  </si>
  <si>
    <t>JP8497087581</t>
  </si>
  <si>
    <t>Tanti</t>
  </si>
  <si>
    <t>Farhannudin</t>
  </si>
  <si>
    <t>8825112009710616</t>
  </si>
  <si>
    <t>Lusi safitri</t>
  </si>
  <si>
    <t>JP8098102169</t>
  </si>
  <si>
    <t>SILVANI FADILAH</t>
  </si>
  <si>
    <t>JP9764762738</t>
  </si>
  <si>
    <t>Stev</t>
  </si>
  <si>
    <t>0112852042681279</t>
  </si>
  <si>
    <t>Rahmat</t>
  </si>
  <si>
    <t>JP0033982283</t>
  </si>
  <si>
    <t>Genda Ananta Rahmat</t>
  </si>
  <si>
    <t>JP2709576402</t>
  </si>
  <si>
    <t>Nyoman Artha Wibawa</t>
  </si>
  <si>
    <t>JP6916346454</t>
  </si>
  <si>
    <t>Haidir</t>
  </si>
  <si>
    <t>JP1719568478</t>
  </si>
  <si>
    <t>Andrik Hermanto</t>
  </si>
  <si>
    <t xml:space="preserve"> 8825112009417493 </t>
  </si>
  <si>
    <t>Faizal Badaruzzaman</t>
  </si>
  <si>
    <t xml:space="preserve">JP1110097778 </t>
  </si>
  <si>
    <t>Suhartono</t>
  </si>
  <si>
    <t xml:space="preserve">JP7942845318 </t>
  </si>
  <si>
    <t>Putu yasa (pengkoh)</t>
  </si>
  <si>
    <t>0112852041465419</t>
  </si>
  <si>
    <t>Fernaldy Rifky Pradana</t>
  </si>
  <si>
    <t>JP3182009449</t>
  </si>
  <si>
    <t>Isa Rahmadhi Setiawan</t>
  </si>
  <si>
    <t>JP4024350616</t>
  </si>
  <si>
    <t xml:space="preserve"> JP3305747146 </t>
  </si>
  <si>
    <t>Melinda Dwi Pratiwi</t>
  </si>
  <si>
    <t>JP4014606044</t>
  </si>
  <si>
    <t>Aggi ariessakti,</t>
  </si>
  <si>
    <t>JP5998733890</t>
  </si>
  <si>
    <t>arif Indra Lesmana</t>
  </si>
  <si>
    <t xml:space="preserve"> JP1940999250 </t>
  </si>
  <si>
    <t>Imam alhafizh</t>
  </si>
  <si>
    <t xml:space="preserve">JP9558187178 </t>
  </si>
  <si>
    <t>Vivia dwi amelia</t>
  </si>
  <si>
    <t xml:space="preserve">JP2295207904 </t>
  </si>
  <si>
    <t>Wiweka</t>
  </si>
  <si>
    <t>JP4997527278</t>
  </si>
  <si>
    <t>harlinda irwanti</t>
  </si>
  <si>
    <t xml:space="preserve"> JP3915638202</t>
  </si>
  <si>
    <t>Asa permana</t>
  </si>
  <si>
    <t>JP6553218054</t>
  </si>
  <si>
    <t>Edo septian dika</t>
  </si>
  <si>
    <t>JP9317377648</t>
  </si>
  <si>
    <t>Andri</t>
  </si>
  <si>
    <t>JP7422481032</t>
  </si>
  <si>
    <t>Indra Ramadan</t>
  </si>
  <si>
    <t>BOYRIDHWAN_SHOP</t>
  </si>
  <si>
    <t xml:space="preserve">JP9120628312     </t>
  </si>
  <si>
    <t>Arif Sungkono</t>
  </si>
  <si>
    <t xml:space="preserve"> JP1640272599</t>
  </si>
  <si>
    <t>Elsa Rosita</t>
  </si>
  <si>
    <t xml:space="preserve"> JP3586289115</t>
  </si>
  <si>
    <t>Tommy</t>
  </si>
  <si>
    <t>JP0853167546</t>
  </si>
  <si>
    <t>desy</t>
  </si>
  <si>
    <t>JP6785669783</t>
  </si>
  <si>
    <t>Stikes Telogorejo /Devinta Dwi</t>
  </si>
  <si>
    <t xml:space="preserve"> JP3768956372 </t>
  </si>
  <si>
    <t>Lenny</t>
  </si>
  <si>
    <t>JP5341582430</t>
  </si>
  <si>
    <t>Dedy setiawan</t>
  </si>
  <si>
    <t xml:space="preserve"> JP4826440110 </t>
  </si>
  <si>
    <t>Ilvi nur dianah (dian)</t>
  </si>
  <si>
    <t xml:space="preserve"> JP3771033268</t>
  </si>
  <si>
    <t>Filo kamar 1B</t>
  </si>
  <si>
    <t>JP4270078282</t>
  </si>
  <si>
    <t>Kiki (jamal)</t>
  </si>
  <si>
    <t>JP2321406638</t>
  </si>
  <si>
    <t>kevin Cerwyn dedwydd</t>
  </si>
  <si>
    <t>Kevin</t>
  </si>
  <si>
    <t>JP7222012511</t>
  </si>
  <si>
    <t>Dessy Roslianitq</t>
  </si>
  <si>
    <t>JP4943697976</t>
  </si>
  <si>
    <t>Azka Febriawan</t>
  </si>
  <si>
    <t>JP9500524321</t>
  </si>
  <si>
    <t>Maria regina oktaria</t>
  </si>
  <si>
    <t>JP0088746775</t>
  </si>
  <si>
    <t xml:space="preserve">JP4062292671 </t>
  </si>
  <si>
    <t>Agung Prayogi Kusnanto</t>
  </si>
  <si>
    <t>JP3542323600</t>
  </si>
  <si>
    <t>Firmansyah / Terjebak cakngir,</t>
  </si>
  <si>
    <t xml:space="preserve"> JP0806730261</t>
  </si>
  <si>
    <t>Ahmad Irwansya</t>
  </si>
  <si>
    <t>JP2659221375</t>
  </si>
  <si>
    <t>Sahdan Tambunan</t>
  </si>
  <si>
    <t>JP0881212788</t>
  </si>
  <si>
    <t>Wahyu Arga Kusuma</t>
  </si>
  <si>
    <t>JP5295980720</t>
  </si>
  <si>
    <t>Anti</t>
  </si>
  <si>
    <t xml:space="preserve"> JP7183547496</t>
  </si>
  <si>
    <t>Nanda aprilia</t>
  </si>
  <si>
    <t xml:space="preserve">JP1588825290     </t>
  </si>
  <si>
    <t>Ade putri nurazizah,</t>
  </si>
  <si>
    <t xml:space="preserve">Noviana ade saputri, </t>
  </si>
  <si>
    <t xml:space="preserve">JP0257001345 </t>
  </si>
  <si>
    <t>Irwansyah,</t>
  </si>
  <si>
    <t xml:space="preserve"> JP6991906480</t>
  </si>
  <si>
    <t>Raffi,</t>
  </si>
  <si>
    <t xml:space="preserve"> JP1544384758 </t>
  </si>
  <si>
    <t>Nabila Wahyu Alfarizki</t>
  </si>
  <si>
    <t>Ratna Sari Dewi (Sella)</t>
  </si>
  <si>
    <t>JP6512968821</t>
  </si>
  <si>
    <t>Ni Putu Sarasuastini</t>
  </si>
  <si>
    <t xml:space="preserve"> JP6607270911</t>
  </si>
  <si>
    <t>Guntur eko</t>
  </si>
  <si>
    <t>JP5583014292</t>
  </si>
  <si>
    <t xml:space="preserve"> MBAK NYONYO </t>
  </si>
  <si>
    <t xml:space="preserve">Anastasia Hesti </t>
  </si>
  <si>
    <t>reza adi nugraha</t>
  </si>
  <si>
    <t>Rio Aditya Adam Pratama</t>
  </si>
  <si>
    <t xml:space="preserve">JP2738250223 </t>
  </si>
  <si>
    <t>Dinda Audina Mulya</t>
  </si>
  <si>
    <t>Donny Afif</t>
  </si>
  <si>
    <t xml:space="preserve">JP1431014728 </t>
  </si>
  <si>
    <t>JP5079874586</t>
  </si>
  <si>
    <t>Febry Aprillyanti</t>
  </si>
  <si>
    <t xml:space="preserve"> JP4039033095 </t>
  </si>
  <si>
    <t>Restu Adi Wicaksono</t>
  </si>
  <si>
    <t>JP7901553558</t>
  </si>
  <si>
    <t>Feri yuliyanto</t>
  </si>
  <si>
    <t xml:space="preserve">JP6271348720 </t>
  </si>
  <si>
    <t>ERIKA ROMANA</t>
  </si>
  <si>
    <t>JP3682299160</t>
  </si>
  <si>
    <t>Sisi Yoza</t>
  </si>
  <si>
    <t>JP4710141676</t>
  </si>
  <si>
    <t>Andri H</t>
  </si>
  <si>
    <t>JP8054173801</t>
  </si>
  <si>
    <t>Rinaldi Ardiansyah</t>
  </si>
  <si>
    <t>JP8766924887</t>
  </si>
  <si>
    <t>Mama ocang</t>
  </si>
  <si>
    <t xml:space="preserve"> JP3810362482</t>
  </si>
  <si>
    <t>Rizky Atmawan</t>
  </si>
  <si>
    <t>JP3031539300</t>
  </si>
  <si>
    <t>Andre Rizkiyansyah</t>
  </si>
  <si>
    <t>Dani Ramdani</t>
  </si>
  <si>
    <t>Iswii septyaaa vitaraaa</t>
  </si>
  <si>
    <t xml:space="preserve">JP3838710419 </t>
  </si>
  <si>
    <t>Jenisa AS</t>
  </si>
  <si>
    <t>JP7573629677</t>
  </si>
  <si>
    <t>M Nurul Yakin</t>
  </si>
  <si>
    <t xml:space="preserve">JP9027210067 </t>
  </si>
  <si>
    <t>Fernanda Dwi Herlambang</t>
  </si>
  <si>
    <t>BarracStore.id</t>
  </si>
  <si>
    <t xml:space="preserve">JP5562547323  </t>
  </si>
  <si>
    <t>Bagus prayogo</t>
  </si>
  <si>
    <t>zaqi rahman</t>
  </si>
  <si>
    <t>I Gede Eka Purwata</t>
  </si>
  <si>
    <t>JP6030435473</t>
  </si>
  <si>
    <t>Linda Fatmasari</t>
  </si>
  <si>
    <t>JP7995572956</t>
  </si>
  <si>
    <t>Rifal budiman</t>
  </si>
  <si>
    <t>Lindawidyaa</t>
  </si>
  <si>
    <t>Azi nazili,</t>
  </si>
  <si>
    <t>JP5601007921</t>
  </si>
  <si>
    <t>santoso</t>
  </si>
  <si>
    <t>Sukron Riyadi</t>
  </si>
  <si>
    <t>JP1377620182</t>
  </si>
  <si>
    <t>JP4060818025</t>
  </si>
  <si>
    <t>Jero dibia prabawa</t>
  </si>
  <si>
    <t xml:space="preserve"> JP7013514451</t>
  </si>
  <si>
    <t>lham Rizky Sulaeman</t>
  </si>
  <si>
    <t xml:space="preserve"> JP8215661310</t>
  </si>
  <si>
    <t>Ahmad Ghofar</t>
  </si>
  <si>
    <t>NurLatief</t>
  </si>
  <si>
    <t>liyana</t>
  </si>
  <si>
    <t xml:space="preserve">widy rahmat saputra </t>
  </si>
  <si>
    <t>Aldi Maulana Taufiqurrahman</t>
  </si>
  <si>
    <t>SHOPEE DAWNSTORE</t>
  </si>
  <si>
    <t>JP3124080046</t>
  </si>
  <si>
    <t>Eka fitri marlina</t>
  </si>
  <si>
    <t>Netucollection</t>
  </si>
  <si>
    <t>8825112014604900</t>
  </si>
  <si>
    <t>Rama Krisnanda</t>
  </si>
  <si>
    <t>Hafiza krisnanda store</t>
  </si>
  <si>
    <t>JP9649418494</t>
  </si>
  <si>
    <t>Diana Nasution</t>
  </si>
  <si>
    <t>JP2772707394</t>
  </si>
  <si>
    <t>Beauty Me Shop</t>
  </si>
  <si>
    <t>JP3411263481</t>
  </si>
  <si>
    <t>Zaenal abidin</t>
  </si>
  <si>
    <t>Wawa (coolheart distro)</t>
  </si>
  <si>
    <t>8825112014155340</t>
  </si>
  <si>
    <t>112852043684207</t>
  </si>
  <si>
    <t>ANGELINA GRACE DIVERA YARMAN</t>
  </si>
  <si>
    <t xml:space="preserve">JP1010509738 </t>
  </si>
  <si>
    <t>Irfan Fadhlirahman</t>
  </si>
  <si>
    <t>JP2535965835</t>
  </si>
  <si>
    <t>Hiero dennis torika liberty</t>
  </si>
  <si>
    <t>JP7066235386</t>
  </si>
  <si>
    <t>Fauzi ramdani</t>
  </si>
  <si>
    <t>JP1689991579</t>
  </si>
  <si>
    <t>Afrizal Ahmad B.A</t>
  </si>
  <si>
    <t>JP9618276520</t>
  </si>
  <si>
    <t>Ade Suhada</t>
  </si>
  <si>
    <t>8825112014706790</t>
  </si>
  <si>
    <t>Andika Setiawan</t>
  </si>
  <si>
    <t>JP4035519334</t>
  </si>
  <si>
    <t>Yogi</t>
  </si>
  <si>
    <t>JP3201394060</t>
  </si>
  <si>
    <t>Akmal aufa</t>
  </si>
  <si>
    <t>JP4535788741</t>
  </si>
  <si>
    <t>Suryani</t>
  </si>
  <si>
    <t>8825112014836687</t>
  </si>
  <si>
    <t>AFFLUENT.STUFF</t>
  </si>
  <si>
    <t>0112852041916973</t>
  </si>
  <si>
    <t>Nur Cholis</t>
  </si>
  <si>
    <t>M ilham habibi</t>
  </si>
  <si>
    <t>Deny hermawan</t>
  </si>
  <si>
    <t>JP5577250673</t>
  </si>
  <si>
    <t>Roni Baroon</t>
  </si>
  <si>
    <t xml:space="preserve"> JP5056319231</t>
  </si>
  <si>
    <t>Bobby Raditya</t>
  </si>
  <si>
    <t>Desi Malasari</t>
  </si>
  <si>
    <t xml:space="preserve"> JP6525494341</t>
  </si>
  <si>
    <t>Ovi</t>
  </si>
  <si>
    <t>JP4363437268</t>
  </si>
  <si>
    <t>Gandung/Martha</t>
  </si>
  <si>
    <t xml:space="preserve">  JP6980961624 </t>
  </si>
  <si>
    <t>Kiki amelia</t>
  </si>
  <si>
    <t>JP4471511805</t>
  </si>
  <si>
    <t xml:space="preserve"> JP6179345467 </t>
  </si>
  <si>
    <t>Lala</t>
  </si>
  <si>
    <t>JP2134069440</t>
  </si>
  <si>
    <t xml:space="preserve">Dimas Arya </t>
  </si>
  <si>
    <t>Sandi Saputra Hidayat</t>
  </si>
  <si>
    <t>JP3491865162</t>
  </si>
  <si>
    <t>M.Jalu Nugroho</t>
  </si>
  <si>
    <t xml:space="preserve"> JP4360300505 </t>
  </si>
  <si>
    <t>Theodorus Apto (BTE)</t>
  </si>
  <si>
    <t xml:space="preserve">JP9113971068 </t>
  </si>
  <si>
    <t>Aris firmanto</t>
  </si>
  <si>
    <t xml:space="preserve"> JP8628679953</t>
  </si>
  <si>
    <t>NICKO PRASETYO</t>
  </si>
  <si>
    <t xml:space="preserve">Yanti </t>
  </si>
  <si>
    <t xml:space="preserve">RIKI RAHMADANA </t>
  </si>
  <si>
    <t>Maheza Prasetya</t>
  </si>
  <si>
    <t>JP4273312464</t>
  </si>
  <si>
    <t>Wendi Arta</t>
  </si>
  <si>
    <t>JP7543663898</t>
  </si>
  <si>
    <t>Farel Alif / Warkop Uptown</t>
  </si>
  <si>
    <t>JP0435316959</t>
  </si>
  <si>
    <t>Mahesa pandan aji</t>
  </si>
  <si>
    <t xml:space="preserve">JP9231606776 </t>
  </si>
  <si>
    <t>Muhammad Reza Wijaya</t>
  </si>
  <si>
    <t>JP8360731279</t>
  </si>
  <si>
    <t>Dandi</t>
  </si>
  <si>
    <t>JP4597936577</t>
  </si>
  <si>
    <t>Erina karvita</t>
  </si>
  <si>
    <t>JP5759357168</t>
  </si>
  <si>
    <t>Ani wijayanti</t>
  </si>
  <si>
    <t xml:space="preserve">JP8545787917 </t>
  </si>
  <si>
    <t>Andre</t>
  </si>
  <si>
    <t>JP6284843401</t>
  </si>
  <si>
    <t>Dani,</t>
  </si>
  <si>
    <t>JP7303828213</t>
  </si>
  <si>
    <t>iskandar al ayubi,</t>
  </si>
  <si>
    <t>JP7193397829</t>
  </si>
  <si>
    <t>Resi Amril</t>
  </si>
  <si>
    <t xml:space="preserve"> JP7897168090</t>
  </si>
  <si>
    <t>Komang Ary Sandy</t>
  </si>
  <si>
    <t>JP2555852337</t>
  </si>
  <si>
    <t>Hilal,</t>
  </si>
  <si>
    <t xml:space="preserve">JP2548691599 </t>
  </si>
  <si>
    <t>Ricard hari darmawan</t>
  </si>
  <si>
    <t xml:space="preserve"> JP3281608722 </t>
  </si>
  <si>
    <t>KASMIANTO</t>
  </si>
  <si>
    <t>JP6958947716</t>
  </si>
  <si>
    <t>Tiara Aprilia Taqwita</t>
  </si>
  <si>
    <t xml:space="preserve">JP7891153326 </t>
  </si>
  <si>
    <t xml:space="preserve">Samsul </t>
  </si>
  <si>
    <t>POS -Paket Kilat Khusus</t>
  </si>
  <si>
    <t>akhmad irfhandi</t>
  </si>
  <si>
    <t xml:space="preserve"> Teguh wijanarko</t>
  </si>
  <si>
    <t>Emilia Puspitasari</t>
  </si>
  <si>
    <t>JP7959687721</t>
  </si>
  <si>
    <t xml:space="preserve">ilyas </t>
  </si>
  <si>
    <t>Daden Zalaludin</t>
  </si>
  <si>
    <t xml:space="preserve"> JP3130466934 </t>
  </si>
  <si>
    <t>Nurul Pramesti</t>
  </si>
  <si>
    <t>Cibulan Collection/CB Puncak</t>
  </si>
  <si>
    <t>0112852044698370</t>
  </si>
  <si>
    <t>Cokorda gede dibya utama</t>
  </si>
  <si>
    <t xml:space="preserve"> JP1975653313 </t>
  </si>
  <si>
    <t xml:space="preserve"> irfin rizki</t>
  </si>
  <si>
    <t>rizki rinaldi</t>
  </si>
  <si>
    <t>Elpin wahyu illahi</t>
  </si>
  <si>
    <t>JP6407261487</t>
  </si>
  <si>
    <t>Rina</t>
  </si>
  <si>
    <t>JP3543122875</t>
  </si>
  <si>
    <t>Misbaghul munir</t>
  </si>
  <si>
    <t>JP4753998077</t>
  </si>
  <si>
    <t>rizky aji</t>
  </si>
  <si>
    <t>JP1587492694</t>
  </si>
  <si>
    <t>Rosayanti</t>
  </si>
  <si>
    <t>JP9954254001</t>
  </si>
  <si>
    <t>irsal mauludi mahardika</t>
  </si>
  <si>
    <t>Nata Wibawa</t>
  </si>
  <si>
    <t>JP0587456610</t>
  </si>
  <si>
    <t>Jansen Wijayanto</t>
  </si>
  <si>
    <t>JP9543853357</t>
  </si>
  <si>
    <t>JP5998456209</t>
  </si>
  <si>
    <t>Adrian Juan</t>
  </si>
  <si>
    <t>JP1674957511</t>
  </si>
  <si>
    <t>M. Reza Phalevi</t>
  </si>
  <si>
    <t>JP3297160347</t>
  </si>
  <si>
    <t>Sulistio eka saputra</t>
  </si>
  <si>
    <t>JP9541792133</t>
  </si>
  <si>
    <t>Dwi cipta</t>
  </si>
  <si>
    <t>JP3407636731</t>
  </si>
  <si>
    <t>Dezky Imam, pak gunanto</t>
  </si>
  <si>
    <t>JP4990886156</t>
  </si>
  <si>
    <t>Alfiansyah mulyana</t>
  </si>
  <si>
    <t>JP9976767149</t>
  </si>
  <si>
    <t>JP3365810401</t>
  </si>
  <si>
    <t>JP9446819796</t>
  </si>
  <si>
    <t>Sri Purwatiningsih</t>
  </si>
  <si>
    <t xml:space="preserve">8825112021293898 </t>
  </si>
  <si>
    <t>Kalih Alif Putra (Alif)</t>
  </si>
  <si>
    <t xml:space="preserve"> JP7375660465</t>
  </si>
  <si>
    <t>IKAWATI</t>
  </si>
  <si>
    <t>JP4943862151</t>
  </si>
  <si>
    <t>pian</t>
  </si>
  <si>
    <t>floradianaskha</t>
  </si>
  <si>
    <t>JP5302061905</t>
  </si>
  <si>
    <t>Umar sanjaya</t>
  </si>
  <si>
    <t>JP6150544860</t>
  </si>
  <si>
    <t>rifky febrian</t>
  </si>
  <si>
    <t>Fajar Saputra</t>
  </si>
  <si>
    <t>Aga ganjar lingga janitra</t>
  </si>
  <si>
    <t xml:space="preserve"> JP2235333374</t>
  </si>
  <si>
    <t>H.Mulyadi (amar)</t>
  </si>
  <si>
    <t>JP1409517018</t>
  </si>
  <si>
    <t>Tri sutrisno</t>
  </si>
  <si>
    <t>JP4886664735</t>
  </si>
  <si>
    <t>Bukit Sandriova</t>
  </si>
  <si>
    <t>JP5216091703</t>
  </si>
  <si>
    <t xml:space="preserve"> Samuel panjaitan</t>
  </si>
  <si>
    <t>Fajar Eka Pribadi</t>
  </si>
  <si>
    <t>Wisnu setyo nugroho</t>
  </si>
  <si>
    <t xml:space="preserve"> JP8210728948</t>
  </si>
  <si>
    <t>Semuel Riak</t>
  </si>
  <si>
    <t>JP1373726146</t>
  </si>
  <si>
    <t>Aldo / Bunciit</t>
  </si>
  <si>
    <t>JP8009999230</t>
  </si>
  <si>
    <t xml:space="preserve"> widy rahmat saputra </t>
  </si>
  <si>
    <t>Dwi Ary Ardiansyah</t>
  </si>
  <si>
    <t>JP3450900185</t>
  </si>
  <si>
    <t>Fikry alkarim</t>
  </si>
  <si>
    <t>JP0131591080</t>
  </si>
  <si>
    <t>Fransiskus simson</t>
  </si>
  <si>
    <t xml:space="preserve"> JP6338395381 </t>
  </si>
  <si>
    <t>Shintya</t>
  </si>
  <si>
    <t xml:space="preserve"> JP4465332239</t>
  </si>
  <si>
    <t>DIFO ALFIAN DORFI</t>
  </si>
  <si>
    <t xml:space="preserve"> JP7979259715</t>
  </si>
  <si>
    <t>Nurul Aida</t>
  </si>
  <si>
    <t xml:space="preserve"> JP9813165136 </t>
  </si>
  <si>
    <t>Ibu khadijah daulay</t>
  </si>
  <si>
    <t>JP5521520899</t>
  </si>
  <si>
    <t>Suci Gitasari (Ucik)</t>
  </si>
  <si>
    <t>JP9088650955</t>
  </si>
  <si>
    <t>Marsyanda Deony</t>
  </si>
  <si>
    <t>JP8391023724</t>
  </si>
  <si>
    <t>Suntina wati</t>
  </si>
  <si>
    <t>JP9727327775</t>
  </si>
  <si>
    <t>Dado</t>
  </si>
  <si>
    <t>JP5820680873</t>
  </si>
  <si>
    <t>Ega rahmat saputra</t>
  </si>
  <si>
    <t>JP1102295160</t>
  </si>
  <si>
    <t>mad sayudi</t>
  </si>
  <si>
    <t>Try rombe</t>
  </si>
  <si>
    <t>JP0929617209</t>
  </si>
  <si>
    <t>BAYU HERLAMBANG (kinanti )</t>
  </si>
  <si>
    <t>janu tri dermawan</t>
  </si>
  <si>
    <t>Rivan Nofiardo Vinaldi</t>
  </si>
  <si>
    <t>Fridolin Roganda Manik</t>
  </si>
  <si>
    <t>JP1478215001</t>
  </si>
  <si>
    <t>Abdul hafid</t>
  </si>
  <si>
    <t>JP4604897859</t>
  </si>
  <si>
    <t>Bimanda Widyatama Priambodho</t>
  </si>
  <si>
    <t>JP1432944280</t>
  </si>
  <si>
    <t xml:space="preserve">harris soehartono </t>
  </si>
  <si>
    <t>Yudha Adi Pratama</t>
  </si>
  <si>
    <t>JP5860901821</t>
  </si>
  <si>
    <t xml:space="preserve">Happy pramesti </t>
  </si>
  <si>
    <t>JP3052753316</t>
  </si>
  <si>
    <t>JP3051421936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</si>
</sst>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9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0" fillId="0" borderId="0" xfId="0" applyFont="1" applyFill="1" applyBorder="1"/>
    <xf numFmtId="0" fontId="2" fillId="2" borderId="1" xfId="1"/>
    <xf numFmtId="14" fontId="2" fillId="2" borderId="1" xfId="1" applyNumberFormat="1"/>
    <xf numFmtId="0" fontId="2" fillId="2" borderId="2" xfId="1" applyBorder="1"/>
    <xf numFmtId="0" fontId="2" fillId="2" borderId="1" xfId="1" applyBorder="1"/>
    <xf numFmtId="1" fontId="2" fillId="2" borderId="1" xfId="1" applyNumberFormat="1"/>
    <xf numFmtId="14" fontId="2" fillId="3" borderId="2" xfId="0" applyNumberFormat="1" applyFont="1" applyFill="1" applyBorder="1"/>
    <xf numFmtId="0" fontId="2" fillId="3" borderId="2" xfId="0" applyFont="1" applyFill="1" applyBorder="1"/>
    <xf numFmtId="14" fontId="2" fillId="2" borderId="2" xfId="0" applyNumberFormat="1" applyFont="1" applyFill="1" applyBorder="1"/>
    <xf numFmtId="0" fontId="2" fillId="2" borderId="2" xfId="0" applyFont="1" applyFill="1" applyBorder="1"/>
    <xf numFmtId="14" fontId="2" fillId="2" borderId="2" xfId="1" applyNumberFormat="1" applyBorder="1"/>
    <xf numFmtId="0" fontId="2" fillId="2" borderId="1" xfId="1" quotePrefix="1"/>
    <xf numFmtId="0" fontId="2" fillId="2" borderId="1" xfId="1" quotePrefix="1" applyBorder="1"/>
    <xf numFmtId="0" fontId="2" fillId="2" borderId="3" xfId="1" applyBorder="1"/>
    <xf numFmtId="0" fontId="2" fillId="2" borderId="4" xfId="1" applyBorder="1"/>
    <xf numFmtId="0" fontId="2" fillId="2" borderId="5" xfId="1" applyBorder="1"/>
  </cellXfs>
  <cellStyles count="2">
    <cellStyle name="Input" xfId="1" builtinId="20"/>
    <cellStyle name="Normal" xfId="0" builtinId="0"/>
  </cellStyles>
  <dxfs count="108"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outline="0">
        <right style="thin">
          <color rgb="FF7F7F7F"/>
        </right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dd/mm/yyyy"/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4" formatCode="dd/mm/yyyy"/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H72" totalsRowCount="1" headerRowCellStyle="Input" dataCellStyle="Input">
  <autoFilter ref="B2:H71"/>
  <sortState ref="B3:H70">
    <sortCondition ref="H2:H70"/>
  </sortState>
  <tableColumns count="7">
    <tableColumn id="1" name="TANGGAL" totalsRowDxfId="107" dataCellStyle="Input"/>
    <tableColumn id="2" name="NO" totalsRowDxfId="106" dataCellStyle="Input"/>
    <tableColumn id="3" name="NAMA" totalsRowDxfId="105" dataCellStyle="Input"/>
    <tableColumn id="4" name="AGEN" totalsRowDxfId="104" dataCellStyle="Input"/>
    <tableColumn id="5" name="BRAND" totalsRowDxfId="103" dataCellStyle="Input"/>
    <tableColumn id="6" name="ONGKIR" totalsRowFunction="sum" totalsRowDxfId="102" dataCellStyle="Input"/>
    <tableColumn id="7" name="EKSPEDISI" dataCellStyle="Input"/>
  </tableColumns>
  <tableStyleInfo name="TableStyleDark4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569:H602" totalsRowCount="1" headerRowCellStyle="Input" dataCellStyle="Input">
  <autoFilter ref="B569:H601"/>
  <sortState ref="B570:H601">
    <sortCondition ref="H569:H601"/>
  </sortState>
  <tableColumns count="7">
    <tableColumn id="1" name="TANGGAL" dataDxfId="39" totalsRowDxfId="38" dataCellStyle="Input"/>
    <tableColumn id="2" name="NO" totalsRowDxfId="37" dataCellStyle="Input"/>
    <tableColumn id="3" name="NAMA" totalsRowDxfId="36" dataCellStyle="Input"/>
    <tableColumn id="4" name="AGEN" totalsRowDxfId="35" dataCellStyle="Input"/>
    <tableColumn id="5" name="BRAND" totalsRowDxfId="34" dataCellStyle="Input"/>
    <tableColumn id="6" name="ONGKIR" totalsRowFunction="sum" totalsRowDxfId="33" dataCellStyle="Input"/>
    <tableColumn id="7" name="EKSPEDISI" totalsRowDxfId="32" dataCellStyle="Input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604:H638" totalsRowCount="1" headerRowCellStyle="Input" dataCellStyle="Input">
  <autoFilter ref="B604:H637"/>
  <sortState ref="B605:H637">
    <sortCondition ref="H604:H637"/>
  </sortState>
  <tableColumns count="7">
    <tableColumn id="1" name="TANGGAL" dataDxfId="31" totalsRowDxfId="30" dataCellStyle="Input"/>
    <tableColumn id="2" name="NO" totalsRowDxfId="29" dataCellStyle="Input"/>
    <tableColumn id="3" name="NAMA" totalsRowDxfId="28" dataCellStyle="Input"/>
    <tableColumn id="4" name="AGEN" totalsRowDxfId="27" dataCellStyle="Input"/>
    <tableColumn id="5" name="BRAND" totalsRowDxfId="26" dataCellStyle="Input"/>
    <tableColumn id="6" name="ONGKIR" totalsRowFunction="sum" totalsRowDxfId="25" dataCellStyle="Input"/>
    <tableColumn id="7" name="EKSPEDISI" totalsRowDxfId="24" dataCellStyle="Input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640:H679" totalsRowCount="1" headerRowCellStyle="Input" dataCellStyle="Input">
  <autoFilter ref="B640:H678"/>
  <sortState ref="B641:H678">
    <sortCondition ref="H640:H678"/>
  </sortState>
  <tableColumns count="7">
    <tableColumn id="1" name="TANGGAL" dataDxfId="23" totalsRowDxfId="22" dataCellStyle="Input"/>
    <tableColumn id="2" name="NO" totalsRowDxfId="21" dataCellStyle="Input"/>
    <tableColumn id="3" name="NAMA" totalsRowDxfId="20" dataCellStyle="Input"/>
    <tableColumn id="4" name="AGEN" totalsRowDxfId="19" dataCellStyle="Input"/>
    <tableColumn id="5" name="BRAND" totalsRowDxfId="18" dataCellStyle="Input"/>
    <tableColumn id="6" name="ONGKIR" totalsRowFunction="sum" totalsRowDxfId="17" dataCellStyle="Input"/>
    <tableColumn id="7" name="EKSPEDISI" totalsRowDxfId="16" dataCellStyle="Input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681:H718" totalsRowCount="1" headerRowCellStyle="Input" dataCellStyle="Input">
  <autoFilter ref="B681:H717"/>
  <sortState ref="B682:H717">
    <sortCondition ref="H681:H718"/>
  </sortState>
  <tableColumns count="7">
    <tableColumn id="1" name="TANGGAL" dataDxfId="15" totalsRowDxfId="14" dataCellStyle="Input"/>
    <tableColumn id="2" name="NO" totalsRowDxfId="13" dataCellStyle="Input"/>
    <tableColumn id="3" name="NAMA" totalsRowDxfId="12" dataCellStyle="Input"/>
    <tableColumn id="4" name="AGEN" totalsRowDxfId="11" dataCellStyle="Input"/>
    <tableColumn id="5" name="BRAND" totalsRowDxfId="10" dataCellStyle="Input"/>
    <tableColumn id="6" name="ONGKIR" totalsRowFunction="sum" totalsRowDxfId="9" dataCellStyle="Input"/>
    <tableColumn id="7" name="EKSPEDISI" totalsRowDxfId="8" dataCellStyle="Input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B720:H749" totalsRowCount="1" headerRowCellStyle="Input" dataCellStyle="Input">
  <autoFilter ref="B720:H748"/>
  <sortState ref="B721:H748">
    <sortCondition ref="H720:H749"/>
  </sortState>
  <tableColumns count="7">
    <tableColumn id="1" name="TANGGAL" dataDxfId="7" totalsRowDxfId="6" dataCellStyle="Input"/>
    <tableColumn id="2" name="NO" totalsRowDxfId="5" dataCellStyle="Input"/>
    <tableColumn id="3" name="NAMA" totalsRowDxfId="4" dataCellStyle="Input"/>
    <tableColumn id="4" name="AGEN" totalsRowDxfId="3" dataCellStyle="Input"/>
    <tableColumn id="5" name="BRAND" totalsRowDxfId="2" dataCellStyle="Input"/>
    <tableColumn id="6" name="ONGKIR" totalsRowFunction="sum" totalsRowDxfId="1" dataCellStyle="Input"/>
    <tableColumn id="7" name="EKSPEDISI" totalsRowDxfId="0" dataCellStyle="Inpu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74:H108" totalsRowCount="1" headerRowCellStyle="Input" dataCellStyle="Input">
  <autoFilter ref="B74:H107"/>
  <sortState ref="B75:H107">
    <sortCondition ref="H74:H108"/>
  </sortState>
  <tableColumns count="7">
    <tableColumn id="1" name="TANGGAL" dataDxfId="101" totalsRowDxfId="100" dataCellStyle="Input"/>
    <tableColumn id="2" name="NO" totalsRowDxfId="99" dataCellStyle="Input"/>
    <tableColumn id="3" name="NAMA" totalsRowDxfId="98" dataCellStyle="Input"/>
    <tableColumn id="4" name="AGEN" totalsRowDxfId="97" dataCellStyle="Input"/>
    <tableColumn id="5" name="BRAND" totalsRowDxfId="96" dataCellStyle="Input"/>
    <tableColumn id="6" name="ONGKIR" totalsRowFunction="sum" totalsRowDxfId="95" dataCellStyle="Input"/>
    <tableColumn id="7" name="EKSPEDISI" dataCellStyle="Inpu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10:H172" totalsRowCount="1" headerRowCellStyle="Input" dataCellStyle="Input">
  <autoFilter ref="B110:H171"/>
  <sortState ref="B111:H171">
    <sortCondition ref="H110:H172"/>
  </sortState>
  <tableColumns count="7">
    <tableColumn id="1" name="TANGGAL" dataDxfId="94" totalsRowDxfId="93" dataCellStyle="Input"/>
    <tableColumn id="2" name="NO" totalsRowDxfId="92" dataCellStyle="Input"/>
    <tableColumn id="3" name="NAMA" totalsRowDxfId="91" dataCellStyle="Input"/>
    <tableColumn id="4" name="AGEN" totalsRowDxfId="90" dataCellStyle="Input"/>
    <tableColumn id="5" name="BRAND" totalsRowDxfId="89" dataCellStyle="Input"/>
    <tableColumn id="6" name="ONGKIR" totalsRowFunction="sum" totalsRowDxfId="88" dataCellStyle="Input"/>
    <tableColumn id="7" name="EKSPEDISI" dataCellStyle="Input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74:H218" totalsRowCount="1" headerRowCellStyle="Input" dataCellStyle="Input">
  <autoFilter ref="B174:H217"/>
  <sortState ref="B175:H217">
    <sortCondition ref="H174:H217"/>
  </sortState>
  <tableColumns count="7">
    <tableColumn id="1" name="TANGGAL" dataDxfId="87" totalsRowDxfId="86" dataCellStyle="Input"/>
    <tableColumn id="2" name="NO" totalsRowDxfId="85" dataCellStyle="Input"/>
    <tableColumn id="3" name="NAMA" totalsRowDxfId="84" dataCellStyle="Input"/>
    <tableColumn id="4" name="AGEN" totalsRowDxfId="83" dataCellStyle="Input"/>
    <tableColumn id="5" name="BRAND" totalsRowDxfId="82" dataCellStyle="Input"/>
    <tableColumn id="6" name="ONGKIR" totalsRowFunction="sum" dataDxfId="81" totalsRowDxfId="80" dataCellStyle="Input"/>
    <tableColumn id="7" name="EKSPEDISI" dataCellStyle="Inpu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20:H253" totalsRowCount="1" headerRowCellStyle="Input" dataCellStyle="Input">
  <autoFilter ref="B220:H252"/>
  <sortState ref="B221:H252">
    <sortCondition ref="H220:H252"/>
  </sortState>
  <tableColumns count="7">
    <tableColumn id="1" name="TANGGAL" dataDxfId="79" totalsRowDxfId="78" dataCellStyle="Input"/>
    <tableColumn id="2" name="NO" totalsRowDxfId="77" dataCellStyle="Input"/>
    <tableColumn id="3" name="NAMA" totalsRowDxfId="76" dataCellStyle="Input"/>
    <tableColumn id="4" name="AGEN" totalsRowDxfId="75" dataCellStyle="Input"/>
    <tableColumn id="5" name="BRAND" totalsRowDxfId="74" dataCellStyle="Input"/>
    <tableColumn id="6" name="ONGKIR" totalsRowFunction="sum" totalsRowDxfId="73" dataCellStyle="Input"/>
    <tableColumn id="7" name="EKSPEDISI" totalsRowDxfId="72" dataCellStyle="Input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255:H312" totalsRowCount="1" headerRowCellStyle="Input" dataCellStyle="Input">
  <autoFilter ref="B255:H311"/>
  <sortState ref="B256:H311">
    <sortCondition ref="H255:H311"/>
  </sortState>
  <tableColumns count="7">
    <tableColumn id="1" name="TANGGAL" dataDxfId="71" totalsRowDxfId="70" dataCellStyle="Input"/>
    <tableColumn id="2" name="NO" totalsRowDxfId="69" dataCellStyle="Input"/>
    <tableColumn id="3" name="NAMA" totalsRowDxfId="68" dataCellStyle="Input"/>
    <tableColumn id="4" name="AGEN" totalsRowDxfId="67" dataCellStyle="Input"/>
    <tableColumn id="5" name="BRAND" totalsRowDxfId="66" dataCellStyle="Input"/>
    <tableColumn id="6" name="ONGKIR" totalsRowFunction="sum" totalsRowDxfId="65" dataCellStyle="Input"/>
    <tableColumn id="7" name="EKSPEDISI" totalsRowDxfId="64" dataCellStyle="Input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314:H359" totalsRowCount="1" headerRowCellStyle="Input" dataCellStyle="Input">
  <autoFilter ref="B314:H358"/>
  <sortState ref="B315:H359">
    <sortCondition ref="H314:H359"/>
  </sortState>
  <tableColumns count="7">
    <tableColumn id="1" name="TANGGAL" dataDxfId="63" totalsRowDxfId="62" dataCellStyle="Input"/>
    <tableColumn id="2" name="NO" totalsRowDxfId="61" dataCellStyle="Input"/>
    <tableColumn id="3" name="NAMA" totalsRowDxfId="60" dataCellStyle="Input"/>
    <tableColumn id="4" name="AGEN" totalsRowDxfId="59" dataCellStyle="Input"/>
    <tableColumn id="5" name="BRAND" totalsRowDxfId="58" dataCellStyle="Input"/>
    <tableColumn id="6" name="ONGKIR" totalsRowFunction="sum" totalsRowDxfId="57" dataCellStyle="Input"/>
    <tableColumn id="7" name="EKSPEDISI" totalsRowDxfId="56" dataCellStyle="Input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61:H461" totalsRowCount="1" headerRowCellStyle="Input" dataCellStyle="Input">
  <autoFilter ref="B361:H460"/>
  <sortState ref="B362:H460">
    <sortCondition ref="H361:H460"/>
  </sortState>
  <tableColumns count="7">
    <tableColumn id="1" name="TANGGAL" dataDxfId="55" totalsRowDxfId="54" dataCellStyle="Input"/>
    <tableColumn id="2" name="NO" totalsRowDxfId="53" dataCellStyle="Input"/>
    <tableColumn id="3" name="NAMA" totalsRowDxfId="52" dataCellStyle="Input"/>
    <tableColumn id="4" name="AGEN" totalsRowDxfId="51" dataCellStyle="Input"/>
    <tableColumn id="5" name="BRAND" totalsRowDxfId="50" dataCellStyle="Input"/>
    <tableColumn id="6" name="ONGKIR" totalsRowFunction="sum" totalsRowDxfId="49" dataCellStyle="Input"/>
    <tableColumn id="7" name="EKSPEDISI" totalsRowDxfId="48" dataCellStyle="Input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463:H567" totalsRowCount="1" headerRowCellStyle="Input" dataCellStyle="Input">
  <autoFilter ref="B463:H566"/>
  <sortState ref="B464:H568">
    <sortCondition ref="H463:H568"/>
  </sortState>
  <tableColumns count="7">
    <tableColumn id="1" name="TANGGAL" dataDxfId="47" totalsRowDxfId="46" dataCellStyle="Input"/>
    <tableColumn id="2" name="NO" totalsRowDxfId="45" dataCellStyle="Input"/>
    <tableColumn id="3" name="NAMA" totalsRowDxfId="44" dataCellStyle="Input"/>
    <tableColumn id="4" name="AGEN" totalsRowDxfId="43" dataCellStyle="Input"/>
    <tableColumn id="5" name="BRAND" totalsRowDxfId="42" dataCellStyle="Input"/>
    <tableColumn id="6" name="ONGKIR" totalsRowFunction="sum" totalsRowDxfId="41" dataCellStyle="Input"/>
    <tableColumn id="7" name="EKSPEDISI" totalsRowDxfId="40" dataCellStyle="Inpu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12"/>
  <sheetViews>
    <sheetView tabSelected="1" topLeftCell="A642" zoomScaleNormal="100" workbookViewId="0">
      <selection activeCell="M650" sqref="M650"/>
    </sheetView>
  </sheetViews>
  <sheetFormatPr defaultRowHeight="15" x14ac:dyDescent="0.25"/>
  <cols>
    <col min="1" max="1" width="9.140625" style="1"/>
    <col min="2" max="2" width="12.7109375" style="1" customWidth="1"/>
    <col min="3" max="3" width="6.140625" style="1" customWidth="1"/>
    <col min="4" max="4" width="24.42578125" style="1" customWidth="1"/>
    <col min="5" max="5" width="11" style="1" customWidth="1"/>
    <col min="6" max="6" width="17.28515625" style="1" customWidth="1"/>
    <col min="7" max="7" width="11" style="1" customWidth="1"/>
    <col min="8" max="8" width="23.5703125" style="3" customWidth="1"/>
    <col min="9" max="16384" width="9.140625" style="1"/>
  </cols>
  <sheetData>
    <row r="2" spans="2:10" x14ac:dyDescent="0.25">
      <c r="B2" s="4" t="s">
        <v>1</v>
      </c>
      <c r="C2" s="4" t="s">
        <v>0</v>
      </c>
      <c r="D2" s="4" t="s">
        <v>5</v>
      </c>
      <c r="E2" s="4" t="s">
        <v>2</v>
      </c>
      <c r="F2" s="4" t="s">
        <v>3</v>
      </c>
      <c r="G2" s="4" t="s">
        <v>4</v>
      </c>
      <c r="H2" s="4" t="s">
        <v>6</v>
      </c>
    </row>
    <row r="3" spans="2:10" x14ac:dyDescent="0.25">
      <c r="B3" s="5">
        <v>44075</v>
      </c>
      <c r="C3" s="4">
        <v>1</v>
      </c>
      <c r="D3" s="4" t="s">
        <v>25</v>
      </c>
      <c r="E3" s="4" t="s">
        <v>20</v>
      </c>
      <c r="F3" s="4" t="s">
        <v>21</v>
      </c>
      <c r="G3" s="4">
        <v>0</v>
      </c>
      <c r="H3" s="8">
        <v>112852031284572</v>
      </c>
      <c r="J3" s="2">
        <f>Table1[[#This Row],[ONGKIR]]-I3</f>
        <v>0</v>
      </c>
    </row>
    <row r="4" spans="2:10" x14ac:dyDescent="0.25">
      <c r="B4" s="5">
        <v>44075</v>
      </c>
      <c r="C4" s="4">
        <v>2</v>
      </c>
      <c r="D4" s="4" t="s">
        <v>65</v>
      </c>
      <c r="E4" s="4" t="s">
        <v>13</v>
      </c>
      <c r="F4" s="4" t="s">
        <v>9</v>
      </c>
      <c r="G4" s="4">
        <v>0</v>
      </c>
      <c r="H4" s="8">
        <v>112852031842023</v>
      </c>
      <c r="J4" s="2">
        <f>Table1[[#This Row],[ONGKIR]]-I4</f>
        <v>0</v>
      </c>
    </row>
    <row r="5" spans="2:10" x14ac:dyDescent="0.25">
      <c r="B5" s="5">
        <v>44075</v>
      </c>
      <c r="C5" s="4">
        <v>3</v>
      </c>
      <c r="D5" s="4" t="s">
        <v>61</v>
      </c>
      <c r="E5" s="4" t="s">
        <v>13</v>
      </c>
      <c r="F5" s="4" t="s">
        <v>9</v>
      </c>
      <c r="G5" s="4">
        <v>0</v>
      </c>
      <c r="H5" s="4" t="s">
        <v>57</v>
      </c>
      <c r="J5" s="2">
        <f>Table1[[#This Row],[ONGKIR]]-I5</f>
        <v>0</v>
      </c>
    </row>
    <row r="6" spans="2:10" x14ac:dyDescent="0.25">
      <c r="B6" s="5">
        <v>44075</v>
      </c>
      <c r="C6" s="4">
        <v>4</v>
      </c>
      <c r="D6" s="4" t="s">
        <v>15</v>
      </c>
      <c r="E6" s="4" t="s">
        <v>13</v>
      </c>
      <c r="F6" s="4" t="s">
        <v>9</v>
      </c>
      <c r="G6" s="4">
        <v>0</v>
      </c>
      <c r="H6" s="4" t="s">
        <v>16</v>
      </c>
      <c r="J6" s="2">
        <f>Table1[[#This Row],[ONGKIR]]-I6</f>
        <v>0</v>
      </c>
    </row>
    <row r="7" spans="2:10" x14ac:dyDescent="0.25">
      <c r="B7" s="5">
        <v>44075</v>
      </c>
      <c r="C7" s="4">
        <v>5</v>
      </c>
      <c r="D7" s="4" t="s">
        <v>53</v>
      </c>
      <c r="E7" s="4" t="s">
        <v>13</v>
      </c>
      <c r="F7" s="4" t="s">
        <v>9</v>
      </c>
      <c r="G7" s="4">
        <v>0</v>
      </c>
      <c r="H7" s="4" t="s">
        <v>54</v>
      </c>
      <c r="J7" s="2">
        <f>Table1[[#This Row],[ONGKIR]]-I7</f>
        <v>0</v>
      </c>
    </row>
    <row r="8" spans="2:10" x14ac:dyDescent="0.25">
      <c r="B8" s="5">
        <v>44075</v>
      </c>
      <c r="C8" s="4">
        <v>6</v>
      </c>
      <c r="D8" s="7" t="s">
        <v>133</v>
      </c>
      <c r="E8" s="7" t="s">
        <v>134</v>
      </c>
      <c r="F8" s="7" t="s">
        <v>9</v>
      </c>
      <c r="G8" s="7">
        <v>0</v>
      </c>
      <c r="H8" s="4" t="s">
        <v>135</v>
      </c>
      <c r="J8" s="2">
        <f>Table1[[#This Row],[ONGKIR]]-I8</f>
        <v>0</v>
      </c>
    </row>
    <row r="9" spans="2:10" x14ac:dyDescent="0.25">
      <c r="B9" s="5">
        <v>44075</v>
      </c>
      <c r="C9" s="4">
        <v>7</v>
      </c>
      <c r="D9" s="4" t="s">
        <v>82</v>
      </c>
      <c r="E9" s="4" t="s">
        <v>13</v>
      </c>
      <c r="F9" s="4" t="s">
        <v>9</v>
      </c>
      <c r="G9" s="4">
        <v>0</v>
      </c>
      <c r="H9" s="4" t="s">
        <v>83</v>
      </c>
      <c r="J9" s="2">
        <f>Table1[[#This Row],[ONGKIR]]-I9</f>
        <v>0</v>
      </c>
    </row>
    <row r="10" spans="2:10" x14ac:dyDescent="0.25">
      <c r="B10" s="5">
        <v>44075</v>
      </c>
      <c r="C10" s="4">
        <v>8</v>
      </c>
      <c r="D10" s="4" t="s">
        <v>39</v>
      </c>
      <c r="E10" s="4" t="s">
        <v>13</v>
      </c>
      <c r="F10" s="4" t="s">
        <v>9</v>
      </c>
      <c r="G10" s="4">
        <v>0</v>
      </c>
      <c r="H10" s="4" t="s">
        <v>40</v>
      </c>
      <c r="J10" s="2">
        <f>Table1[[#This Row],[ONGKIR]]-I10</f>
        <v>0</v>
      </c>
    </row>
    <row r="11" spans="2:10" x14ac:dyDescent="0.25">
      <c r="B11" s="5">
        <v>44075</v>
      </c>
      <c r="C11" s="4">
        <v>9</v>
      </c>
      <c r="D11" s="4" t="s">
        <v>31</v>
      </c>
      <c r="E11" s="4" t="s">
        <v>29</v>
      </c>
      <c r="F11" s="4" t="s">
        <v>9</v>
      </c>
      <c r="G11" s="4">
        <v>47500</v>
      </c>
      <c r="H11" s="4" t="s">
        <v>32</v>
      </c>
      <c r="J11" s="2">
        <f>Table1[[#This Row],[ONGKIR]]-I11</f>
        <v>47500</v>
      </c>
    </row>
    <row r="12" spans="2:10" x14ac:dyDescent="0.25">
      <c r="B12" s="5">
        <v>44075</v>
      </c>
      <c r="C12" s="4">
        <v>10</v>
      </c>
      <c r="D12" s="4" t="s">
        <v>68</v>
      </c>
      <c r="E12" s="4" t="s">
        <v>46</v>
      </c>
      <c r="F12" s="4" t="s">
        <v>69</v>
      </c>
      <c r="G12" s="4">
        <v>13000</v>
      </c>
      <c r="H12" s="4" t="s">
        <v>70</v>
      </c>
      <c r="I12" s="1">
        <v>13000</v>
      </c>
      <c r="J12" s="2">
        <f>Table1[[#This Row],[ONGKIR]]-I12</f>
        <v>0</v>
      </c>
    </row>
    <row r="13" spans="2:10" x14ac:dyDescent="0.25">
      <c r="B13" s="5">
        <v>44075</v>
      </c>
      <c r="C13" s="4">
        <v>11</v>
      </c>
      <c r="D13" s="4" t="s">
        <v>104</v>
      </c>
      <c r="E13" s="4" t="s">
        <v>13</v>
      </c>
      <c r="F13" s="4" t="s">
        <v>103</v>
      </c>
      <c r="G13" s="4">
        <v>13000</v>
      </c>
      <c r="H13" s="4" t="s">
        <v>70</v>
      </c>
      <c r="I13" s="1">
        <v>13000</v>
      </c>
      <c r="J13" s="2">
        <f>Table1[[#This Row],[ONGKIR]]-I13</f>
        <v>0</v>
      </c>
    </row>
    <row r="14" spans="2:10" x14ac:dyDescent="0.25">
      <c r="B14" s="5">
        <v>44075</v>
      </c>
      <c r="C14" s="4">
        <v>12</v>
      </c>
      <c r="D14" s="4" t="s">
        <v>105</v>
      </c>
      <c r="E14" s="4" t="s">
        <v>13</v>
      </c>
      <c r="F14" s="4" t="s">
        <v>103</v>
      </c>
      <c r="G14" s="4">
        <v>34000</v>
      </c>
      <c r="H14" s="4" t="s">
        <v>70</v>
      </c>
      <c r="I14" s="1">
        <v>34000</v>
      </c>
      <c r="J14" s="2">
        <f>Table1[[#This Row],[ONGKIR]]-I14</f>
        <v>0</v>
      </c>
    </row>
    <row r="15" spans="2:10" x14ac:dyDescent="0.25">
      <c r="B15" s="5">
        <v>44075</v>
      </c>
      <c r="C15" s="4">
        <v>13</v>
      </c>
      <c r="D15" s="7" t="s">
        <v>136</v>
      </c>
      <c r="E15" s="7" t="s">
        <v>72</v>
      </c>
      <c r="F15" s="7" t="s">
        <v>9</v>
      </c>
      <c r="G15" s="7">
        <v>13000</v>
      </c>
      <c r="H15" s="4" t="s">
        <v>70</v>
      </c>
      <c r="I15" s="1">
        <v>13000</v>
      </c>
      <c r="J15" s="2">
        <f>Table1[[#This Row],[ONGKIR]]-I15</f>
        <v>0</v>
      </c>
    </row>
    <row r="16" spans="2:10" x14ac:dyDescent="0.25">
      <c r="B16" s="5">
        <v>44075</v>
      </c>
      <c r="C16" s="4">
        <v>14</v>
      </c>
      <c r="D16" s="4" t="s">
        <v>28</v>
      </c>
      <c r="E16" s="4" t="s">
        <v>29</v>
      </c>
      <c r="F16" s="4" t="s">
        <v>9</v>
      </c>
      <c r="G16" s="4">
        <v>15000</v>
      </c>
      <c r="H16" s="4" t="s">
        <v>30</v>
      </c>
      <c r="I16" s="1">
        <v>15000</v>
      </c>
      <c r="J16" s="2">
        <f>Table1[[#This Row],[ONGKIR]]-I16</f>
        <v>0</v>
      </c>
    </row>
    <row r="17" spans="2:10" x14ac:dyDescent="0.25">
      <c r="B17" s="5">
        <v>44075</v>
      </c>
      <c r="C17" s="4">
        <v>15</v>
      </c>
      <c r="D17" s="4" t="s">
        <v>102</v>
      </c>
      <c r="E17" s="4" t="s">
        <v>13</v>
      </c>
      <c r="F17" s="4" t="s">
        <v>103</v>
      </c>
      <c r="G17" s="4">
        <v>15000</v>
      </c>
      <c r="H17" s="4" t="s">
        <v>30</v>
      </c>
      <c r="I17" s="1">
        <v>15000</v>
      </c>
      <c r="J17" s="2">
        <f>Table1[[#This Row],[ONGKIR]]-I17</f>
        <v>0</v>
      </c>
    </row>
    <row r="18" spans="2:10" x14ac:dyDescent="0.25">
      <c r="B18" s="5">
        <v>44075</v>
      </c>
      <c r="C18" s="4">
        <v>16</v>
      </c>
      <c r="D18" s="4" t="s">
        <v>123</v>
      </c>
      <c r="E18" s="4" t="s">
        <v>29</v>
      </c>
      <c r="F18" s="4" t="s">
        <v>124</v>
      </c>
      <c r="G18" s="4">
        <v>17000</v>
      </c>
      <c r="H18" s="4" t="s">
        <v>30</v>
      </c>
      <c r="I18" s="1">
        <v>17000</v>
      </c>
      <c r="J18" s="2">
        <f>Table1[[#This Row],[ONGKIR]]-I18</f>
        <v>0</v>
      </c>
    </row>
    <row r="19" spans="2:10" x14ac:dyDescent="0.25">
      <c r="B19" s="5">
        <v>44075</v>
      </c>
      <c r="C19" s="4">
        <v>17</v>
      </c>
      <c r="D19" s="4" t="s">
        <v>125</v>
      </c>
      <c r="E19" s="4" t="s">
        <v>46</v>
      </c>
      <c r="F19" s="4" t="s">
        <v>47</v>
      </c>
      <c r="G19" s="4">
        <v>12000</v>
      </c>
      <c r="H19" s="4" t="s">
        <v>30</v>
      </c>
      <c r="I19" s="3">
        <v>12000</v>
      </c>
      <c r="J19" s="2">
        <f>Table1[[#This Row],[ONGKIR]]-I19</f>
        <v>0</v>
      </c>
    </row>
    <row r="20" spans="2:10" x14ac:dyDescent="0.25">
      <c r="B20" s="5">
        <v>44075</v>
      </c>
      <c r="C20" s="4">
        <v>18</v>
      </c>
      <c r="D20" s="4" t="s">
        <v>7</v>
      </c>
      <c r="E20" s="4" t="s">
        <v>8</v>
      </c>
      <c r="F20" s="4" t="s">
        <v>11</v>
      </c>
      <c r="G20" s="4">
        <v>11000</v>
      </c>
      <c r="H20" s="4" t="s">
        <v>10</v>
      </c>
      <c r="I20" s="1">
        <v>11000</v>
      </c>
      <c r="J20" s="2">
        <f>Table1[[#This Row],[ONGKIR]]-I20</f>
        <v>0</v>
      </c>
    </row>
    <row r="21" spans="2:10" x14ac:dyDescent="0.25">
      <c r="B21" s="5">
        <v>44075</v>
      </c>
      <c r="C21" s="4">
        <v>19</v>
      </c>
      <c r="D21" s="4" t="s">
        <v>71</v>
      </c>
      <c r="E21" s="4" t="s">
        <v>72</v>
      </c>
      <c r="F21" s="4" t="s">
        <v>9</v>
      </c>
      <c r="G21" s="4">
        <v>19000</v>
      </c>
      <c r="H21" s="4" t="s">
        <v>10</v>
      </c>
      <c r="I21" s="1">
        <v>19000</v>
      </c>
      <c r="J21" s="2">
        <f>Table1[[#This Row],[ONGKIR]]-I21</f>
        <v>0</v>
      </c>
    </row>
    <row r="22" spans="2:10" x14ac:dyDescent="0.25">
      <c r="B22" s="5">
        <v>44075</v>
      </c>
      <c r="C22" s="4">
        <v>20</v>
      </c>
      <c r="D22" s="4" t="s">
        <v>76</v>
      </c>
      <c r="E22" s="4" t="s">
        <v>72</v>
      </c>
      <c r="F22" s="4" t="s">
        <v>9</v>
      </c>
      <c r="G22" s="4">
        <v>21000</v>
      </c>
      <c r="H22" s="4" t="s">
        <v>10</v>
      </c>
      <c r="I22" s="1">
        <v>21000</v>
      </c>
      <c r="J22" s="2">
        <f>Table1[[#This Row],[ONGKIR]]-I22</f>
        <v>0</v>
      </c>
    </row>
    <row r="23" spans="2:10" x14ac:dyDescent="0.25">
      <c r="B23" s="5">
        <v>44075</v>
      </c>
      <c r="C23" s="4">
        <v>21</v>
      </c>
      <c r="D23" s="4" t="s">
        <v>106</v>
      </c>
      <c r="E23" s="4" t="s">
        <v>13</v>
      </c>
      <c r="F23" s="4" t="s">
        <v>103</v>
      </c>
      <c r="G23" s="4">
        <v>150000</v>
      </c>
      <c r="H23" s="4" t="s">
        <v>10</v>
      </c>
      <c r="I23" s="3">
        <v>150000</v>
      </c>
      <c r="J23" s="2">
        <f>Table1[[#This Row],[ONGKIR]]-I23</f>
        <v>0</v>
      </c>
    </row>
    <row r="24" spans="2:10" x14ac:dyDescent="0.25">
      <c r="B24" s="5">
        <v>44075</v>
      </c>
      <c r="C24" s="4">
        <v>22</v>
      </c>
      <c r="D24" s="4" t="s">
        <v>118</v>
      </c>
      <c r="E24" s="4" t="s">
        <v>20</v>
      </c>
      <c r="F24" s="4" t="s">
        <v>119</v>
      </c>
      <c r="G24" s="4">
        <v>10000</v>
      </c>
      <c r="H24" s="4" t="s">
        <v>10</v>
      </c>
      <c r="I24" s="1">
        <v>10000</v>
      </c>
      <c r="J24" s="2">
        <f>Table1[[#This Row],[ONGKIR]]-I24</f>
        <v>0</v>
      </c>
    </row>
    <row r="25" spans="2:10" x14ac:dyDescent="0.25">
      <c r="B25" s="5">
        <v>44075</v>
      </c>
      <c r="C25" s="4">
        <v>23</v>
      </c>
      <c r="D25" s="4" t="s">
        <v>51</v>
      </c>
      <c r="E25" s="4" t="s">
        <v>13</v>
      </c>
      <c r="F25" s="4" t="s">
        <v>9</v>
      </c>
      <c r="G25" s="4">
        <v>0</v>
      </c>
      <c r="H25" s="4" t="s">
        <v>52</v>
      </c>
      <c r="J25" s="2">
        <f>Table1[[#This Row],[ONGKIR]]-I25</f>
        <v>0</v>
      </c>
    </row>
    <row r="26" spans="2:10" x14ac:dyDescent="0.25">
      <c r="B26" s="5">
        <v>44075</v>
      </c>
      <c r="C26" s="4">
        <v>24</v>
      </c>
      <c r="D26" s="4" t="s">
        <v>62</v>
      </c>
      <c r="E26" s="4" t="s">
        <v>13</v>
      </c>
      <c r="F26" s="4" t="s">
        <v>9</v>
      </c>
      <c r="G26" s="4">
        <v>0</v>
      </c>
      <c r="H26" s="4" t="s">
        <v>58</v>
      </c>
      <c r="J26" s="2">
        <f>Table1[[#This Row],[ONGKIR]]-I26</f>
        <v>0</v>
      </c>
    </row>
    <row r="27" spans="2:10" x14ac:dyDescent="0.25">
      <c r="B27" s="5">
        <v>44075</v>
      </c>
      <c r="C27" s="4">
        <v>25</v>
      </c>
      <c r="D27" s="7" t="s">
        <v>128</v>
      </c>
      <c r="E27" s="7" t="s">
        <v>72</v>
      </c>
      <c r="F27" s="7" t="s">
        <v>9</v>
      </c>
      <c r="G27" s="7">
        <v>0</v>
      </c>
      <c r="H27" s="4" t="s">
        <v>129</v>
      </c>
      <c r="J27" s="2">
        <f>Table1[[#This Row],[ONGKIR]]-I27</f>
        <v>0</v>
      </c>
    </row>
    <row r="28" spans="2:10" x14ac:dyDescent="0.25">
      <c r="B28" s="5">
        <v>44075</v>
      </c>
      <c r="C28" s="4">
        <v>26</v>
      </c>
      <c r="D28" s="4" t="s">
        <v>84</v>
      </c>
      <c r="E28" s="4" t="s">
        <v>13</v>
      </c>
      <c r="F28" s="4" t="s">
        <v>9</v>
      </c>
      <c r="G28" s="4">
        <v>0</v>
      </c>
      <c r="H28" s="4" t="s">
        <v>85</v>
      </c>
      <c r="J28" s="2">
        <f>Table1[[#This Row],[ONGKIR]]-I28</f>
        <v>0</v>
      </c>
    </row>
    <row r="29" spans="2:10" x14ac:dyDescent="0.25">
      <c r="B29" s="5">
        <v>44075</v>
      </c>
      <c r="C29" s="4">
        <v>27</v>
      </c>
      <c r="D29" s="4" t="s">
        <v>35</v>
      </c>
      <c r="E29" s="4" t="s">
        <v>13</v>
      </c>
      <c r="F29" s="4" t="s">
        <v>9</v>
      </c>
      <c r="G29" s="4">
        <v>0</v>
      </c>
      <c r="H29" s="4" t="s">
        <v>36</v>
      </c>
      <c r="J29" s="2">
        <f>Table1[[#This Row],[ONGKIR]]-I29</f>
        <v>0</v>
      </c>
    </row>
    <row r="30" spans="2:10" x14ac:dyDescent="0.25">
      <c r="B30" s="5">
        <v>44075</v>
      </c>
      <c r="C30" s="4">
        <v>28</v>
      </c>
      <c r="D30" s="4" t="s">
        <v>126</v>
      </c>
      <c r="E30" s="4" t="s">
        <v>13</v>
      </c>
      <c r="F30" s="4" t="s">
        <v>9</v>
      </c>
      <c r="G30" s="4">
        <v>0</v>
      </c>
      <c r="H30" s="4" t="s">
        <v>127</v>
      </c>
      <c r="J30" s="2">
        <f>Table1[[#This Row],[ONGKIR]]-I30</f>
        <v>0</v>
      </c>
    </row>
    <row r="31" spans="2:10" x14ac:dyDescent="0.25">
      <c r="B31" s="5">
        <v>44075</v>
      </c>
      <c r="C31" s="4">
        <v>29</v>
      </c>
      <c r="D31" s="4" t="s">
        <v>93</v>
      </c>
      <c r="E31" s="4" t="s">
        <v>13</v>
      </c>
      <c r="F31" s="4" t="s">
        <v>9</v>
      </c>
      <c r="G31" s="4">
        <v>0</v>
      </c>
      <c r="H31" s="4" t="s">
        <v>92</v>
      </c>
      <c r="J31" s="2">
        <f>Table1[[#This Row],[ONGKIR]]-I31</f>
        <v>0</v>
      </c>
    </row>
    <row r="32" spans="2:10" x14ac:dyDescent="0.25">
      <c r="B32" s="5">
        <v>44075</v>
      </c>
      <c r="C32" s="4">
        <v>30</v>
      </c>
      <c r="D32" s="4" t="s">
        <v>23</v>
      </c>
      <c r="E32" s="4" t="s">
        <v>20</v>
      </c>
      <c r="F32" s="4" t="s">
        <v>21</v>
      </c>
      <c r="G32" s="4">
        <v>0</v>
      </c>
      <c r="H32" s="4" t="s">
        <v>24</v>
      </c>
      <c r="J32" s="2">
        <f>Table1[[#This Row],[ONGKIR]]-I32</f>
        <v>0</v>
      </c>
    </row>
    <row r="33" spans="2:10" x14ac:dyDescent="0.25">
      <c r="B33" s="5">
        <v>44075</v>
      </c>
      <c r="C33" s="4">
        <v>31</v>
      </c>
      <c r="D33" s="4" t="s">
        <v>55</v>
      </c>
      <c r="E33" s="4" t="s">
        <v>13</v>
      </c>
      <c r="F33" s="4" t="s">
        <v>9</v>
      </c>
      <c r="G33" s="4">
        <v>0</v>
      </c>
      <c r="H33" s="4" t="s">
        <v>56</v>
      </c>
      <c r="J33" s="2">
        <f>Table1[[#This Row],[ONGKIR]]-I33</f>
        <v>0</v>
      </c>
    </row>
    <row r="34" spans="2:10" x14ac:dyDescent="0.25">
      <c r="B34" s="5">
        <v>44075</v>
      </c>
      <c r="C34" s="4">
        <v>32</v>
      </c>
      <c r="D34" s="4" t="s">
        <v>66</v>
      </c>
      <c r="E34" s="4" t="s">
        <v>13</v>
      </c>
      <c r="F34" s="4" t="s">
        <v>9</v>
      </c>
      <c r="G34" s="4">
        <v>0</v>
      </c>
      <c r="H34" s="4" t="s">
        <v>67</v>
      </c>
      <c r="J34" s="2">
        <f>Table1[[#This Row],[ONGKIR]]-I34</f>
        <v>0</v>
      </c>
    </row>
    <row r="35" spans="2:10" x14ac:dyDescent="0.25">
      <c r="B35" s="5">
        <v>44075</v>
      </c>
      <c r="C35" s="4">
        <v>33</v>
      </c>
      <c r="D35" s="4" t="s">
        <v>121</v>
      </c>
      <c r="E35" s="4" t="s">
        <v>72</v>
      </c>
      <c r="F35" s="4" t="s">
        <v>9</v>
      </c>
      <c r="G35" s="4">
        <v>0</v>
      </c>
      <c r="H35" s="4" t="s">
        <v>122</v>
      </c>
      <c r="J35" s="2">
        <f>Table1[[#This Row],[ONGKIR]]-I35</f>
        <v>0</v>
      </c>
    </row>
    <row r="36" spans="2:10" x14ac:dyDescent="0.25">
      <c r="B36" s="5">
        <v>44075</v>
      </c>
      <c r="C36" s="4">
        <v>34</v>
      </c>
      <c r="D36" s="4" t="s">
        <v>116</v>
      </c>
      <c r="E36" s="4" t="s">
        <v>46</v>
      </c>
      <c r="F36" s="4" t="s">
        <v>47</v>
      </c>
      <c r="G36" s="4">
        <v>0</v>
      </c>
      <c r="H36" s="4" t="s">
        <v>117</v>
      </c>
      <c r="J36" s="2">
        <f>Table1[[#This Row],[ONGKIR]]-I36</f>
        <v>0</v>
      </c>
    </row>
    <row r="37" spans="2:10" x14ac:dyDescent="0.25">
      <c r="B37" s="5">
        <v>44075</v>
      </c>
      <c r="C37" s="4">
        <v>35</v>
      </c>
      <c r="D37" s="4" t="s">
        <v>41</v>
      </c>
      <c r="E37" s="4" t="s">
        <v>13</v>
      </c>
      <c r="F37" s="4" t="s">
        <v>9</v>
      </c>
      <c r="G37" s="4">
        <v>0</v>
      </c>
      <c r="H37" s="4" t="s">
        <v>42</v>
      </c>
      <c r="J37" s="2">
        <f>Table1[[#This Row],[ONGKIR]]-I37</f>
        <v>0</v>
      </c>
    </row>
    <row r="38" spans="2:10" x14ac:dyDescent="0.25">
      <c r="B38" s="5">
        <v>44075</v>
      </c>
      <c r="C38" s="4">
        <v>36</v>
      </c>
      <c r="D38" s="4" t="s">
        <v>114</v>
      </c>
      <c r="E38" s="4" t="s">
        <v>46</v>
      </c>
      <c r="F38" s="4" t="s">
        <v>47</v>
      </c>
      <c r="G38" s="4">
        <v>0</v>
      </c>
      <c r="H38" s="4" t="s">
        <v>115</v>
      </c>
      <c r="J38" s="2">
        <f>Table1[[#This Row],[ONGKIR]]-I38</f>
        <v>0</v>
      </c>
    </row>
    <row r="39" spans="2:10" x14ac:dyDescent="0.25">
      <c r="B39" s="5">
        <v>44075</v>
      </c>
      <c r="C39" s="4">
        <v>37</v>
      </c>
      <c r="D39" s="4" t="s">
        <v>78</v>
      </c>
      <c r="E39" s="4" t="s">
        <v>20</v>
      </c>
      <c r="F39" s="4" t="s">
        <v>21</v>
      </c>
      <c r="G39" s="4">
        <v>0</v>
      </c>
      <c r="H39" s="4" t="s">
        <v>79</v>
      </c>
      <c r="J39" s="2">
        <f>Table1[[#This Row],[ONGKIR]]-I39</f>
        <v>0</v>
      </c>
    </row>
    <row r="40" spans="2:10" x14ac:dyDescent="0.25">
      <c r="B40" s="5">
        <v>44075</v>
      </c>
      <c r="C40" s="4">
        <v>38</v>
      </c>
      <c r="D40" s="4" t="s">
        <v>96</v>
      </c>
      <c r="E40" s="4" t="s">
        <v>20</v>
      </c>
      <c r="F40" s="4" t="s">
        <v>21</v>
      </c>
      <c r="G40" s="4">
        <v>0</v>
      </c>
      <c r="H40" s="4" t="s">
        <v>97</v>
      </c>
      <c r="J40" s="2">
        <f>Table1[[#This Row],[ONGKIR]]-I40</f>
        <v>0</v>
      </c>
    </row>
    <row r="41" spans="2:10" x14ac:dyDescent="0.25">
      <c r="B41" s="5">
        <v>44075</v>
      </c>
      <c r="C41" s="4">
        <v>39</v>
      </c>
      <c r="D41" s="4" t="s">
        <v>111</v>
      </c>
      <c r="E41" s="4" t="s">
        <v>13</v>
      </c>
      <c r="F41" s="4" t="s">
        <v>9</v>
      </c>
      <c r="G41" s="4">
        <v>0</v>
      </c>
      <c r="H41" s="4" t="s">
        <v>112</v>
      </c>
      <c r="J41" s="2">
        <f>Table1[[#This Row],[ONGKIR]]-I41</f>
        <v>0</v>
      </c>
    </row>
    <row r="42" spans="2:10" x14ac:dyDescent="0.25">
      <c r="B42" s="5">
        <v>44075</v>
      </c>
      <c r="C42" s="4">
        <v>40</v>
      </c>
      <c r="D42" s="4" t="s">
        <v>63</v>
      </c>
      <c r="E42" s="4" t="s">
        <v>13</v>
      </c>
      <c r="F42" s="4" t="s">
        <v>9</v>
      </c>
      <c r="G42" s="4">
        <v>0</v>
      </c>
      <c r="H42" s="4" t="s">
        <v>64</v>
      </c>
      <c r="J42" s="2">
        <f>Table1[[#This Row],[ONGKIR]]-I42</f>
        <v>0</v>
      </c>
    </row>
    <row r="43" spans="2:10" x14ac:dyDescent="0.25">
      <c r="B43" s="5">
        <v>44075</v>
      </c>
      <c r="C43" s="4">
        <v>41</v>
      </c>
      <c r="D43" s="4" t="s">
        <v>33</v>
      </c>
      <c r="E43" s="4" t="s">
        <v>13</v>
      </c>
      <c r="F43" s="4" t="s">
        <v>9</v>
      </c>
      <c r="G43" s="4">
        <v>0</v>
      </c>
      <c r="H43" s="4" t="s">
        <v>34</v>
      </c>
      <c r="J43" s="2">
        <f>Table1[[#This Row],[ONGKIR]]-I43</f>
        <v>0</v>
      </c>
    </row>
    <row r="44" spans="2:10" x14ac:dyDescent="0.25">
      <c r="B44" s="5">
        <v>44075</v>
      </c>
      <c r="C44" s="4">
        <v>42</v>
      </c>
      <c r="D44" s="4" t="s">
        <v>49</v>
      </c>
      <c r="E44" s="4" t="s">
        <v>46</v>
      </c>
      <c r="F44" s="4" t="s">
        <v>47</v>
      </c>
      <c r="G44" s="4">
        <v>0</v>
      </c>
      <c r="H44" s="4" t="s">
        <v>50</v>
      </c>
      <c r="J44" s="2">
        <f>Table1[[#This Row],[ONGKIR]]-I44</f>
        <v>0</v>
      </c>
    </row>
    <row r="45" spans="2:10" x14ac:dyDescent="0.25">
      <c r="B45" s="5">
        <v>44075</v>
      </c>
      <c r="C45" s="4">
        <v>43</v>
      </c>
      <c r="D45" s="4" t="s">
        <v>26</v>
      </c>
      <c r="E45" s="4" t="s">
        <v>20</v>
      </c>
      <c r="F45" s="4" t="s">
        <v>21</v>
      </c>
      <c r="G45" s="4">
        <v>0</v>
      </c>
      <c r="H45" s="4" t="s">
        <v>27</v>
      </c>
      <c r="J45" s="2">
        <f>Table1[[#This Row],[ONGKIR]]-I45</f>
        <v>0</v>
      </c>
    </row>
    <row r="46" spans="2:10" x14ac:dyDescent="0.25">
      <c r="B46" s="5">
        <v>44075</v>
      </c>
      <c r="C46" s="4">
        <v>44</v>
      </c>
      <c r="D46" s="4" t="s">
        <v>90</v>
      </c>
      <c r="E46" s="4" t="s">
        <v>46</v>
      </c>
      <c r="F46" s="4" t="s">
        <v>47</v>
      </c>
      <c r="G46" s="4">
        <v>0</v>
      </c>
      <c r="H46" s="4" t="s">
        <v>91</v>
      </c>
      <c r="J46" s="2">
        <f>Table1[[#This Row],[ONGKIR]]-I46</f>
        <v>0</v>
      </c>
    </row>
    <row r="47" spans="2:10" x14ac:dyDescent="0.25">
      <c r="B47" s="5">
        <v>44075</v>
      </c>
      <c r="C47" s="4">
        <v>45</v>
      </c>
      <c r="D47" s="4" t="s">
        <v>45</v>
      </c>
      <c r="E47" s="4" t="s">
        <v>46</v>
      </c>
      <c r="F47" s="4" t="s">
        <v>47</v>
      </c>
      <c r="G47" s="4">
        <v>0</v>
      </c>
      <c r="H47" s="4" t="s">
        <v>48</v>
      </c>
      <c r="J47" s="2">
        <f>Table1[[#This Row],[ONGKIR]]-I47</f>
        <v>0</v>
      </c>
    </row>
    <row r="48" spans="2:10" x14ac:dyDescent="0.25">
      <c r="B48" s="5">
        <v>44075</v>
      </c>
      <c r="C48" s="4">
        <v>46</v>
      </c>
      <c r="D48" s="4" t="s">
        <v>12</v>
      </c>
      <c r="E48" s="4" t="s">
        <v>13</v>
      </c>
      <c r="F48" s="4" t="s">
        <v>9</v>
      </c>
      <c r="G48" s="4">
        <v>0</v>
      </c>
      <c r="H48" s="4" t="s">
        <v>14</v>
      </c>
      <c r="J48" s="2">
        <f>Table1[[#This Row],[ONGKIR]]-I48</f>
        <v>0</v>
      </c>
    </row>
    <row r="49" spans="2:10" x14ac:dyDescent="0.25">
      <c r="B49" s="5">
        <v>44075</v>
      </c>
      <c r="C49" s="4">
        <v>47</v>
      </c>
      <c r="D49" s="4" t="s">
        <v>94</v>
      </c>
      <c r="E49" s="4" t="s">
        <v>20</v>
      </c>
      <c r="F49" s="4" t="s">
        <v>21</v>
      </c>
      <c r="G49" s="4">
        <v>0</v>
      </c>
      <c r="H49" s="4" t="s">
        <v>95</v>
      </c>
      <c r="J49" s="2">
        <f>Table1[[#This Row],[ONGKIR]]-I49</f>
        <v>0</v>
      </c>
    </row>
    <row r="50" spans="2:10" x14ac:dyDescent="0.25">
      <c r="B50" s="5">
        <v>44075</v>
      </c>
      <c r="C50" s="4">
        <v>48</v>
      </c>
      <c r="D50" s="4" t="s">
        <v>109</v>
      </c>
      <c r="E50" s="4" t="s">
        <v>13</v>
      </c>
      <c r="F50" s="4" t="s">
        <v>9</v>
      </c>
      <c r="G50" s="4">
        <v>0</v>
      </c>
      <c r="H50" s="4" t="s">
        <v>110</v>
      </c>
      <c r="J50" s="2">
        <f>Table1[[#This Row],[ONGKIR]]-I50</f>
        <v>0</v>
      </c>
    </row>
    <row r="51" spans="2:10" x14ac:dyDescent="0.25">
      <c r="B51" s="5">
        <v>44075</v>
      </c>
      <c r="C51" s="4">
        <v>49</v>
      </c>
      <c r="D51" s="4" t="s">
        <v>88</v>
      </c>
      <c r="E51" s="4" t="s">
        <v>13</v>
      </c>
      <c r="F51" s="4" t="s">
        <v>9</v>
      </c>
      <c r="G51" s="4">
        <v>0</v>
      </c>
      <c r="H51" s="4" t="s">
        <v>89</v>
      </c>
      <c r="J51" s="2">
        <f>Table1[[#This Row],[ONGKIR]]-I51</f>
        <v>0</v>
      </c>
    </row>
    <row r="52" spans="2:10" x14ac:dyDescent="0.25">
      <c r="B52" s="5">
        <v>44075</v>
      </c>
      <c r="C52" s="4">
        <v>50</v>
      </c>
      <c r="D52" s="4" t="s">
        <v>107</v>
      </c>
      <c r="E52" s="4" t="s">
        <v>13</v>
      </c>
      <c r="F52" s="4" t="s">
        <v>9</v>
      </c>
      <c r="G52" s="4">
        <v>0</v>
      </c>
      <c r="H52" s="4" t="s">
        <v>108</v>
      </c>
      <c r="J52" s="2">
        <f>Table1[[#This Row],[ONGKIR]]-I52</f>
        <v>0</v>
      </c>
    </row>
    <row r="53" spans="2:10" x14ac:dyDescent="0.25">
      <c r="B53" s="5">
        <v>44075</v>
      </c>
      <c r="C53" s="4">
        <v>51</v>
      </c>
      <c r="D53" s="4" t="s">
        <v>98</v>
      </c>
      <c r="E53" s="4" t="s">
        <v>20</v>
      </c>
      <c r="F53" s="4" t="s">
        <v>21</v>
      </c>
      <c r="G53" s="4">
        <v>0</v>
      </c>
      <c r="H53" s="4" t="s">
        <v>99</v>
      </c>
      <c r="J53" s="2">
        <f>Table1[[#This Row],[ONGKIR]]-I53</f>
        <v>0</v>
      </c>
    </row>
    <row r="54" spans="2:10" x14ac:dyDescent="0.25">
      <c r="B54" s="5">
        <v>44075</v>
      </c>
      <c r="C54" s="4">
        <v>52</v>
      </c>
      <c r="D54" s="4" t="s">
        <v>43</v>
      </c>
      <c r="E54" s="4" t="s">
        <v>13</v>
      </c>
      <c r="F54" s="4" t="s">
        <v>9</v>
      </c>
      <c r="G54" s="4">
        <v>0</v>
      </c>
      <c r="H54" s="4" t="s">
        <v>44</v>
      </c>
      <c r="J54" s="2">
        <f>Table1[[#This Row],[ONGKIR]]-I54</f>
        <v>0</v>
      </c>
    </row>
    <row r="55" spans="2:10" x14ac:dyDescent="0.25">
      <c r="B55" s="5">
        <v>44075</v>
      </c>
      <c r="C55" s="4">
        <v>53</v>
      </c>
      <c r="D55" s="4" t="s">
        <v>80</v>
      </c>
      <c r="E55" s="4" t="s">
        <v>20</v>
      </c>
      <c r="F55" s="4" t="s">
        <v>21</v>
      </c>
      <c r="G55" s="4">
        <v>0</v>
      </c>
      <c r="H55" s="4" t="s">
        <v>81</v>
      </c>
      <c r="J55" s="2">
        <f>Table1[[#This Row],[ONGKIR]]-I55</f>
        <v>0</v>
      </c>
    </row>
    <row r="56" spans="2:10" x14ac:dyDescent="0.25">
      <c r="B56" s="5">
        <v>44075</v>
      </c>
      <c r="C56" s="4">
        <v>54</v>
      </c>
      <c r="D56" s="4" t="s">
        <v>59</v>
      </c>
      <c r="E56" s="4" t="s">
        <v>13</v>
      </c>
      <c r="F56" s="4" t="s">
        <v>9</v>
      </c>
      <c r="G56" s="4">
        <v>0</v>
      </c>
      <c r="H56" s="4" t="s">
        <v>60</v>
      </c>
      <c r="J56" s="2">
        <f>Table1[[#This Row],[ONGKIR]]-I56</f>
        <v>0</v>
      </c>
    </row>
    <row r="57" spans="2:10" x14ac:dyDescent="0.25">
      <c r="B57" s="5">
        <v>44075</v>
      </c>
      <c r="C57" s="4">
        <v>55</v>
      </c>
      <c r="D57" s="4" t="s">
        <v>19</v>
      </c>
      <c r="E57" s="4" t="s">
        <v>20</v>
      </c>
      <c r="F57" s="4" t="s">
        <v>21</v>
      </c>
      <c r="G57" s="4">
        <v>0</v>
      </c>
      <c r="H57" s="4" t="s">
        <v>22</v>
      </c>
      <c r="J57" s="2">
        <f>Table1[[#This Row],[ONGKIR]]-I57</f>
        <v>0</v>
      </c>
    </row>
    <row r="58" spans="2:10" x14ac:dyDescent="0.25">
      <c r="B58" s="5">
        <v>44075</v>
      </c>
      <c r="C58" s="4">
        <v>56</v>
      </c>
      <c r="D58" s="4" t="s">
        <v>86</v>
      </c>
      <c r="E58" s="4" t="s">
        <v>13</v>
      </c>
      <c r="F58" s="4" t="s">
        <v>9</v>
      </c>
      <c r="G58" s="4">
        <v>0</v>
      </c>
      <c r="H58" s="4" t="s">
        <v>87</v>
      </c>
      <c r="J58" s="2">
        <f>Table1[[#This Row],[ONGKIR]]-I58</f>
        <v>0</v>
      </c>
    </row>
    <row r="59" spans="2:10" x14ac:dyDescent="0.25">
      <c r="B59" s="5">
        <v>44075</v>
      </c>
      <c r="C59" s="4">
        <v>57</v>
      </c>
      <c r="D59" s="4" t="s">
        <v>37</v>
      </c>
      <c r="E59" s="4" t="s">
        <v>13</v>
      </c>
      <c r="F59" s="4" t="s">
        <v>9</v>
      </c>
      <c r="G59" s="4">
        <v>0</v>
      </c>
      <c r="H59" s="4" t="s">
        <v>38</v>
      </c>
      <c r="J59" s="2">
        <f>Table1[[#This Row],[ONGKIR]]-I59</f>
        <v>0</v>
      </c>
    </row>
    <row r="60" spans="2:10" x14ac:dyDescent="0.25">
      <c r="B60" s="5">
        <v>44075</v>
      </c>
      <c r="C60" s="4">
        <v>58</v>
      </c>
      <c r="D60" s="4" t="s">
        <v>100</v>
      </c>
      <c r="E60" s="4" t="s">
        <v>13</v>
      </c>
      <c r="F60" s="4" t="s">
        <v>9</v>
      </c>
      <c r="G60" s="4">
        <v>45000</v>
      </c>
      <c r="H60" s="4" t="s">
        <v>101</v>
      </c>
      <c r="I60" s="1">
        <v>45000</v>
      </c>
      <c r="J60" s="2">
        <f>Table1[[#This Row],[ONGKIR]]-I60</f>
        <v>0</v>
      </c>
    </row>
    <row r="61" spans="2:10" x14ac:dyDescent="0.25">
      <c r="B61" s="5">
        <v>44075</v>
      </c>
      <c r="C61" s="4">
        <v>59</v>
      </c>
      <c r="D61" s="4" t="s">
        <v>17</v>
      </c>
      <c r="E61" s="4" t="s">
        <v>8</v>
      </c>
      <c r="F61" s="4" t="s">
        <v>9</v>
      </c>
      <c r="G61" s="4">
        <v>14000</v>
      </c>
      <c r="H61" s="4" t="s">
        <v>18</v>
      </c>
      <c r="I61" s="1">
        <v>14000</v>
      </c>
      <c r="J61" s="2">
        <f>Table1[[#This Row],[ONGKIR]]-I61</f>
        <v>0</v>
      </c>
    </row>
    <row r="62" spans="2:10" x14ac:dyDescent="0.25">
      <c r="B62" s="5">
        <v>44075</v>
      </c>
      <c r="C62" s="4">
        <v>60</v>
      </c>
      <c r="D62" s="4" t="s">
        <v>73</v>
      </c>
      <c r="E62" s="4" t="s">
        <v>72</v>
      </c>
      <c r="F62" s="4" t="s">
        <v>77</v>
      </c>
      <c r="G62" s="4">
        <v>25000</v>
      </c>
      <c r="H62" s="4" t="s">
        <v>18</v>
      </c>
      <c r="I62" s="1">
        <v>25000</v>
      </c>
      <c r="J62" s="2">
        <f>Table1[[#This Row],[ONGKIR]]-I62</f>
        <v>0</v>
      </c>
    </row>
    <row r="63" spans="2:10" x14ac:dyDescent="0.25">
      <c r="B63" s="5">
        <v>44075</v>
      </c>
      <c r="C63" s="4">
        <v>61</v>
      </c>
      <c r="D63" s="4" t="s">
        <v>74</v>
      </c>
      <c r="E63" s="4" t="s">
        <v>72</v>
      </c>
      <c r="F63" s="4" t="s">
        <v>9</v>
      </c>
      <c r="G63" s="4">
        <v>7000</v>
      </c>
      <c r="H63" s="4" t="s">
        <v>18</v>
      </c>
      <c r="I63" s="1">
        <v>7000</v>
      </c>
      <c r="J63" s="2">
        <f>Table1[[#This Row],[ONGKIR]]-I63</f>
        <v>0</v>
      </c>
    </row>
    <row r="64" spans="2:10" x14ac:dyDescent="0.25">
      <c r="B64" s="5">
        <v>44075</v>
      </c>
      <c r="C64" s="4">
        <v>62</v>
      </c>
      <c r="D64" s="6" t="s">
        <v>75</v>
      </c>
      <c r="E64" s="6" t="s">
        <v>72</v>
      </c>
      <c r="F64" s="6" t="s">
        <v>9</v>
      </c>
      <c r="G64" s="6">
        <v>7000</v>
      </c>
      <c r="H64" s="4" t="s">
        <v>18</v>
      </c>
      <c r="I64" s="3">
        <v>7000</v>
      </c>
      <c r="J64" s="2">
        <f>Table1[[#This Row],[ONGKIR]]-I64</f>
        <v>0</v>
      </c>
    </row>
    <row r="65" spans="2:10" x14ac:dyDescent="0.25">
      <c r="B65" s="5">
        <v>44075</v>
      </c>
      <c r="C65" s="4">
        <v>63</v>
      </c>
      <c r="D65" s="6" t="s">
        <v>113</v>
      </c>
      <c r="E65" s="6" t="s">
        <v>72</v>
      </c>
      <c r="F65" s="6" t="s">
        <v>9</v>
      </c>
      <c r="G65" s="6">
        <v>30000</v>
      </c>
      <c r="H65" s="4" t="s">
        <v>18</v>
      </c>
      <c r="I65" s="1">
        <v>30000</v>
      </c>
      <c r="J65" s="2">
        <f>Table1[[#This Row],[ONGKIR]]-I65</f>
        <v>0</v>
      </c>
    </row>
    <row r="66" spans="2:10" x14ac:dyDescent="0.25">
      <c r="B66" s="5">
        <v>44075</v>
      </c>
      <c r="C66" s="4">
        <v>64</v>
      </c>
      <c r="D66" s="6" t="s">
        <v>120</v>
      </c>
      <c r="E66" s="6" t="s">
        <v>72</v>
      </c>
      <c r="F66" s="6" t="s">
        <v>9</v>
      </c>
      <c r="G66" s="6">
        <v>14000</v>
      </c>
      <c r="H66" s="4" t="s">
        <v>18</v>
      </c>
      <c r="I66" s="3">
        <v>14000</v>
      </c>
      <c r="J66" s="2">
        <f>Table1[[#This Row],[ONGKIR]]-I66</f>
        <v>0</v>
      </c>
    </row>
    <row r="67" spans="2:10" x14ac:dyDescent="0.25">
      <c r="B67" s="5">
        <v>44075</v>
      </c>
      <c r="C67" s="4">
        <v>65</v>
      </c>
      <c r="D67" s="7" t="s">
        <v>130</v>
      </c>
      <c r="E67" s="7" t="s">
        <v>72</v>
      </c>
      <c r="F67" s="7" t="s">
        <v>9</v>
      </c>
      <c r="G67" s="7">
        <v>6000</v>
      </c>
      <c r="H67" s="4" t="s">
        <v>18</v>
      </c>
      <c r="I67" s="1">
        <v>6000</v>
      </c>
      <c r="J67" s="2">
        <f>Table1[[#This Row],[ONGKIR]]-I67</f>
        <v>0</v>
      </c>
    </row>
    <row r="68" spans="2:10" x14ac:dyDescent="0.25">
      <c r="B68" s="5">
        <v>44075</v>
      </c>
      <c r="C68" s="4">
        <v>66</v>
      </c>
      <c r="D68" s="6" t="s">
        <v>131</v>
      </c>
      <c r="E68" s="6" t="s">
        <v>72</v>
      </c>
      <c r="F68" s="6" t="s">
        <v>9</v>
      </c>
      <c r="G68" s="6">
        <v>7000</v>
      </c>
      <c r="H68" s="4" t="s">
        <v>18</v>
      </c>
      <c r="I68" s="1">
        <v>7000</v>
      </c>
      <c r="J68" s="2">
        <f>Table1[[#This Row],[ONGKIR]]-I68</f>
        <v>0</v>
      </c>
    </row>
    <row r="69" spans="2:10" x14ac:dyDescent="0.25">
      <c r="B69" s="5">
        <v>44075</v>
      </c>
      <c r="C69" s="4">
        <v>67</v>
      </c>
      <c r="D69" s="6" t="s">
        <v>132</v>
      </c>
      <c r="E69" s="6" t="s">
        <v>29</v>
      </c>
      <c r="F69" s="6" t="s">
        <v>9</v>
      </c>
      <c r="G69" s="6">
        <v>7000</v>
      </c>
      <c r="H69" s="4" t="s">
        <v>18</v>
      </c>
      <c r="I69" s="3">
        <v>7000</v>
      </c>
      <c r="J69" s="2">
        <f>Table1[[#This Row],[ONGKIR]]-I69</f>
        <v>0</v>
      </c>
    </row>
    <row r="70" spans="2:10" x14ac:dyDescent="0.25">
      <c r="B70" s="5">
        <v>44075</v>
      </c>
      <c r="C70" s="4">
        <v>68</v>
      </c>
      <c r="D70" s="6" t="s">
        <v>137</v>
      </c>
      <c r="E70" s="6" t="s">
        <v>8</v>
      </c>
      <c r="F70" s="6" t="s">
        <v>9</v>
      </c>
      <c r="G70" s="6">
        <v>7000</v>
      </c>
      <c r="H70" s="4" t="s">
        <v>18</v>
      </c>
      <c r="I70" s="1">
        <v>7000</v>
      </c>
      <c r="J70" s="2">
        <f>Table1[[#This Row],[ONGKIR]]-I70</f>
        <v>0</v>
      </c>
    </row>
    <row r="71" spans="2:10" x14ac:dyDescent="0.25">
      <c r="B71" s="5">
        <v>44075</v>
      </c>
      <c r="C71" s="4">
        <v>69</v>
      </c>
      <c r="D71" s="4" t="s">
        <v>138</v>
      </c>
      <c r="E71" s="4" t="s">
        <v>46</v>
      </c>
      <c r="F71" s="4" t="s">
        <v>47</v>
      </c>
      <c r="G71" s="4">
        <v>36000</v>
      </c>
      <c r="H71" s="4" t="s">
        <v>18</v>
      </c>
      <c r="I71" s="1">
        <v>36000</v>
      </c>
      <c r="J71" s="2">
        <f>Table1[[#This Row],[ONGKIR]]-I71</f>
        <v>0</v>
      </c>
    </row>
    <row r="72" spans="2:10" x14ac:dyDescent="0.25">
      <c r="B72" s="6"/>
      <c r="C72" s="6"/>
      <c r="D72" s="6"/>
      <c r="E72" s="6"/>
      <c r="F72" s="6"/>
      <c r="G72" s="6">
        <f>SUBTOTAL(109,Table1[ONGKIR])</f>
        <v>595500</v>
      </c>
      <c r="H72" s="4"/>
    </row>
    <row r="73" spans="2:10" x14ac:dyDescent="0.25">
      <c r="C73" s="2"/>
    </row>
    <row r="74" spans="2:10" x14ac:dyDescent="0.25">
      <c r="B74" s="5" t="s">
        <v>1</v>
      </c>
      <c r="C74" s="4" t="s">
        <v>0</v>
      </c>
      <c r="D74" s="4" t="s">
        <v>5</v>
      </c>
      <c r="E74" s="4" t="s">
        <v>2</v>
      </c>
      <c r="F74" s="4" t="s">
        <v>3</v>
      </c>
      <c r="G74" s="4" t="s">
        <v>4</v>
      </c>
      <c r="H74" s="4" t="s">
        <v>6</v>
      </c>
    </row>
    <row r="75" spans="2:10" x14ac:dyDescent="0.25">
      <c r="B75" s="5">
        <v>44076</v>
      </c>
      <c r="C75" s="4">
        <v>1</v>
      </c>
      <c r="D75" s="4" t="s">
        <v>168</v>
      </c>
      <c r="E75" s="4" t="s">
        <v>72</v>
      </c>
      <c r="F75" s="4" t="s">
        <v>9</v>
      </c>
      <c r="G75" s="4">
        <v>0</v>
      </c>
      <c r="H75" s="4" t="s">
        <v>169</v>
      </c>
      <c r="J75" s="2">
        <f>Table2[[#This Row],[ONGKIR]]-I75</f>
        <v>0</v>
      </c>
    </row>
    <row r="76" spans="2:10" x14ac:dyDescent="0.25">
      <c r="B76" s="5">
        <v>44076</v>
      </c>
      <c r="C76" s="4">
        <v>2</v>
      </c>
      <c r="D76" s="4" t="s">
        <v>157</v>
      </c>
      <c r="E76" s="4" t="s">
        <v>13</v>
      </c>
      <c r="F76" s="4" t="s">
        <v>9</v>
      </c>
      <c r="G76" s="4">
        <v>0</v>
      </c>
      <c r="H76" s="4" t="s">
        <v>158</v>
      </c>
      <c r="J76" s="2">
        <f>Table2[[#This Row],[ONGKIR]]-I76</f>
        <v>0</v>
      </c>
    </row>
    <row r="77" spans="2:10" x14ac:dyDescent="0.25">
      <c r="B77" s="5">
        <v>44076</v>
      </c>
      <c r="C77" s="4">
        <v>3</v>
      </c>
      <c r="D77" s="4" t="s">
        <v>189</v>
      </c>
      <c r="E77" s="4" t="s">
        <v>13</v>
      </c>
      <c r="F77" s="4" t="s">
        <v>9</v>
      </c>
      <c r="G77" s="4">
        <v>0</v>
      </c>
      <c r="H77" s="4" t="s">
        <v>190</v>
      </c>
      <c r="J77" s="2">
        <f>Table2[[#This Row],[ONGKIR]]-I77</f>
        <v>0</v>
      </c>
    </row>
    <row r="78" spans="2:10" x14ac:dyDescent="0.25">
      <c r="B78" s="5">
        <v>44076</v>
      </c>
      <c r="C78" s="4">
        <v>4</v>
      </c>
      <c r="D78" s="4" t="s">
        <v>147</v>
      </c>
      <c r="E78" s="4" t="s">
        <v>13</v>
      </c>
      <c r="F78" s="4" t="s">
        <v>9</v>
      </c>
      <c r="G78" s="4">
        <v>0</v>
      </c>
      <c r="H78" s="4" t="s">
        <v>148</v>
      </c>
      <c r="J78" s="2">
        <f>Table2[[#This Row],[ONGKIR]]-I78</f>
        <v>0</v>
      </c>
    </row>
    <row r="79" spans="2:10" x14ac:dyDescent="0.25">
      <c r="B79" s="5">
        <v>44076</v>
      </c>
      <c r="C79" s="4">
        <v>5</v>
      </c>
      <c r="D79" s="4" t="s">
        <v>168</v>
      </c>
      <c r="E79" s="4" t="s">
        <v>72</v>
      </c>
      <c r="F79" s="4" t="s">
        <v>9</v>
      </c>
      <c r="G79" s="4">
        <v>0</v>
      </c>
      <c r="H79" s="4" t="s">
        <v>171</v>
      </c>
      <c r="J79" s="2">
        <f>Table2[[#This Row],[ONGKIR]]-I79</f>
        <v>0</v>
      </c>
    </row>
    <row r="80" spans="2:10" x14ac:dyDescent="0.25">
      <c r="B80" s="5">
        <v>44076</v>
      </c>
      <c r="C80" s="4">
        <v>6</v>
      </c>
      <c r="D80" s="7" t="s">
        <v>177</v>
      </c>
      <c r="E80" s="7" t="s">
        <v>13</v>
      </c>
      <c r="F80" s="7" t="s">
        <v>9</v>
      </c>
      <c r="G80" s="7">
        <v>0</v>
      </c>
      <c r="H80" s="4" t="s">
        <v>178</v>
      </c>
      <c r="J80" s="2">
        <f>Table2[[#This Row],[ONGKIR]]-I80</f>
        <v>0</v>
      </c>
    </row>
    <row r="81" spans="2:10" x14ac:dyDescent="0.25">
      <c r="B81" s="5">
        <v>44076</v>
      </c>
      <c r="C81" s="4">
        <v>7</v>
      </c>
      <c r="D81" s="7" t="s">
        <v>179</v>
      </c>
      <c r="E81" s="7" t="s">
        <v>13</v>
      </c>
      <c r="F81" s="7" t="s">
        <v>9</v>
      </c>
      <c r="G81" s="7">
        <v>0</v>
      </c>
      <c r="H81" s="4" t="s">
        <v>180</v>
      </c>
      <c r="J81" s="2">
        <f>Table2[[#This Row],[ONGKIR]]-I81</f>
        <v>0</v>
      </c>
    </row>
    <row r="82" spans="2:10" x14ac:dyDescent="0.25">
      <c r="B82" s="5">
        <v>44076</v>
      </c>
      <c r="C82" s="4">
        <v>8</v>
      </c>
      <c r="D82" s="7" t="s">
        <v>181</v>
      </c>
      <c r="E82" s="7" t="s">
        <v>13</v>
      </c>
      <c r="F82" s="7" t="s">
        <v>9</v>
      </c>
      <c r="G82" s="7">
        <v>0</v>
      </c>
      <c r="H82" s="4" t="s">
        <v>182</v>
      </c>
      <c r="J82" s="2">
        <f>Table2[[#This Row],[ONGKIR]]-I82</f>
        <v>0</v>
      </c>
    </row>
    <row r="83" spans="2:10" x14ac:dyDescent="0.25">
      <c r="B83" s="5">
        <v>44076</v>
      </c>
      <c r="C83" s="4">
        <v>9</v>
      </c>
      <c r="D83" s="4" t="s">
        <v>140</v>
      </c>
      <c r="E83" s="4" t="s">
        <v>134</v>
      </c>
      <c r="F83" s="4" t="s">
        <v>9</v>
      </c>
      <c r="G83" s="4">
        <v>13000</v>
      </c>
      <c r="H83" s="4" t="s">
        <v>70</v>
      </c>
      <c r="I83" s="1">
        <v>13000</v>
      </c>
      <c r="J83" s="2">
        <f>Table2[[#This Row],[ONGKIR]]-I83</f>
        <v>0</v>
      </c>
    </row>
    <row r="84" spans="2:10" x14ac:dyDescent="0.25">
      <c r="B84" s="5">
        <v>44076</v>
      </c>
      <c r="C84" s="4">
        <v>10</v>
      </c>
      <c r="D84" s="4" t="s">
        <v>139</v>
      </c>
      <c r="E84" s="4" t="s">
        <v>72</v>
      </c>
      <c r="F84" s="4" t="s">
        <v>9</v>
      </c>
      <c r="G84" s="4">
        <v>17000</v>
      </c>
      <c r="H84" s="4" t="s">
        <v>30</v>
      </c>
      <c r="I84" s="1">
        <v>17000</v>
      </c>
      <c r="J84" s="2">
        <f>Table2[[#This Row],[ONGKIR]]-I84</f>
        <v>0</v>
      </c>
    </row>
    <row r="85" spans="2:10" x14ac:dyDescent="0.25">
      <c r="B85" s="5">
        <v>44076</v>
      </c>
      <c r="C85" s="4">
        <v>11</v>
      </c>
      <c r="D85" s="4" t="s">
        <v>170</v>
      </c>
      <c r="E85" s="4" t="s">
        <v>72</v>
      </c>
      <c r="F85" s="4" t="s">
        <v>9</v>
      </c>
      <c r="G85" s="4">
        <v>17000</v>
      </c>
      <c r="H85" s="4" t="s">
        <v>30</v>
      </c>
      <c r="I85" s="1">
        <v>17000</v>
      </c>
      <c r="J85" s="2">
        <f>Table2[[#This Row],[ONGKIR]]-I85</f>
        <v>0</v>
      </c>
    </row>
    <row r="86" spans="2:10" x14ac:dyDescent="0.25">
      <c r="B86" s="5">
        <v>44076</v>
      </c>
      <c r="C86" s="4">
        <v>12</v>
      </c>
      <c r="D86" s="7" t="s">
        <v>185</v>
      </c>
      <c r="E86" s="7" t="s">
        <v>13</v>
      </c>
      <c r="F86" s="7" t="s">
        <v>9</v>
      </c>
      <c r="G86" s="7">
        <v>0</v>
      </c>
      <c r="H86" s="4" t="s">
        <v>186</v>
      </c>
      <c r="J86" s="2">
        <f>Table2[[#This Row],[ONGKIR]]-I86</f>
        <v>0</v>
      </c>
    </row>
    <row r="87" spans="2:10" x14ac:dyDescent="0.25">
      <c r="B87" s="5">
        <v>44076</v>
      </c>
      <c r="C87" s="4">
        <v>13</v>
      </c>
      <c r="D87" s="4" t="s">
        <v>161</v>
      </c>
      <c r="E87" s="4" t="s">
        <v>13</v>
      </c>
      <c r="F87" s="4" t="s">
        <v>9</v>
      </c>
      <c r="G87" s="4">
        <v>0</v>
      </c>
      <c r="H87" s="4" t="s">
        <v>162</v>
      </c>
      <c r="J87" s="2">
        <f>Table2[[#This Row],[ONGKIR]]-I87</f>
        <v>0</v>
      </c>
    </row>
    <row r="88" spans="2:10" x14ac:dyDescent="0.25">
      <c r="B88" s="5">
        <v>44076</v>
      </c>
      <c r="C88" s="4">
        <v>14</v>
      </c>
      <c r="D88" s="4" t="s">
        <v>172</v>
      </c>
      <c r="E88" s="4" t="s">
        <v>13</v>
      </c>
      <c r="F88" s="4" t="s">
        <v>9</v>
      </c>
      <c r="G88" s="4">
        <v>0</v>
      </c>
      <c r="H88" s="4" t="s">
        <v>173</v>
      </c>
      <c r="J88" s="2">
        <f>Table2[[#This Row],[ONGKIR]]-I88</f>
        <v>0</v>
      </c>
    </row>
    <row r="89" spans="2:10" x14ac:dyDescent="0.25">
      <c r="B89" s="5">
        <v>44076</v>
      </c>
      <c r="C89" s="4">
        <v>15</v>
      </c>
      <c r="D89" s="4" t="s">
        <v>165</v>
      </c>
      <c r="E89" s="4" t="s">
        <v>46</v>
      </c>
      <c r="F89" s="4" t="s">
        <v>47</v>
      </c>
      <c r="G89" s="4">
        <v>0</v>
      </c>
      <c r="H89" s="4" t="s">
        <v>166</v>
      </c>
      <c r="J89" s="2">
        <f>Table2[[#This Row],[ONGKIR]]-I89</f>
        <v>0</v>
      </c>
    </row>
    <row r="90" spans="2:10" x14ac:dyDescent="0.25">
      <c r="B90" s="5">
        <v>44076</v>
      </c>
      <c r="C90" s="4">
        <v>16</v>
      </c>
      <c r="D90" s="7" t="s">
        <v>174</v>
      </c>
      <c r="E90" s="7" t="s">
        <v>13</v>
      </c>
      <c r="F90" s="7" t="s">
        <v>9</v>
      </c>
      <c r="G90" s="7">
        <v>0</v>
      </c>
      <c r="H90" s="4" t="s">
        <v>175</v>
      </c>
      <c r="J90" s="2">
        <f>Table2[[#This Row],[ONGKIR]]-I90</f>
        <v>0</v>
      </c>
    </row>
    <row r="91" spans="2:10" x14ac:dyDescent="0.25">
      <c r="B91" s="5">
        <v>44076</v>
      </c>
      <c r="C91" s="4">
        <v>17</v>
      </c>
      <c r="D91" s="4" t="s">
        <v>187</v>
      </c>
      <c r="E91" s="4" t="s">
        <v>13</v>
      </c>
      <c r="F91" s="4" t="s">
        <v>9</v>
      </c>
      <c r="G91" s="4">
        <v>0</v>
      </c>
      <c r="H91" s="4" t="s">
        <v>188</v>
      </c>
      <c r="J91" s="2">
        <f>Table2[[#This Row],[ONGKIR]]-I91</f>
        <v>0</v>
      </c>
    </row>
    <row r="92" spans="2:10" x14ac:dyDescent="0.25">
      <c r="B92" s="5">
        <v>44076</v>
      </c>
      <c r="C92" s="4">
        <v>18</v>
      </c>
      <c r="D92" s="4" t="s">
        <v>145</v>
      </c>
      <c r="E92" s="4" t="s">
        <v>13</v>
      </c>
      <c r="F92" s="4" t="s">
        <v>9</v>
      </c>
      <c r="G92" s="4">
        <v>0</v>
      </c>
      <c r="H92" s="4" t="s">
        <v>146</v>
      </c>
      <c r="J92" s="2">
        <f>Table2[[#This Row],[ONGKIR]]-I92</f>
        <v>0</v>
      </c>
    </row>
    <row r="93" spans="2:10" x14ac:dyDescent="0.25">
      <c r="B93" s="5">
        <v>44076</v>
      </c>
      <c r="C93" s="4">
        <v>19</v>
      </c>
      <c r="D93" s="4" t="s">
        <v>155</v>
      </c>
      <c r="E93" s="4" t="s">
        <v>13</v>
      </c>
      <c r="F93" s="4" t="s">
        <v>9</v>
      </c>
      <c r="G93" s="4">
        <v>0</v>
      </c>
      <c r="H93" s="4" t="s">
        <v>156</v>
      </c>
      <c r="J93" s="2">
        <f>Table2[[#This Row],[ONGKIR]]-I93</f>
        <v>0</v>
      </c>
    </row>
    <row r="94" spans="2:10" x14ac:dyDescent="0.25">
      <c r="B94" s="5">
        <v>44076</v>
      </c>
      <c r="C94" s="4">
        <v>20</v>
      </c>
      <c r="D94" s="7" t="s">
        <v>197</v>
      </c>
      <c r="E94" s="7" t="s">
        <v>13</v>
      </c>
      <c r="F94" s="7" t="s">
        <v>9</v>
      </c>
      <c r="G94" s="7">
        <v>0</v>
      </c>
      <c r="H94" s="4" t="s">
        <v>198</v>
      </c>
      <c r="J94" s="2">
        <f>Table2[[#This Row],[ONGKIR]]-I94</f>
        <v>0</v>
      </c>
    </row>
    <row r="95" spans="2:10" x14ac:dyDescent="0.25">
      <c r="B95" s="5">
        <v>44076</v>
      </c>
      <c r="C95" s="4">
        <v>21</v>
      </c>
      <c r="D95" s="6" t="s">
        <v>195</v>
      </c>
      <c r="E95" s="6" t="s">
        <v>13</v>
      </c>
      <c r="F95" s="6" t="s">
        <v>9</v>
      </c>
      <c r="G95" s="6">
        <v>0</v>
      </c>
      <c r="H95" s="4" t="s">
        <v>196</v>
      </c>
      <c r="J95" s="2">
        <f>Table2[[#This Row],[ONGKIR]]-I95</f>
        <v>0</v>
      </c>
    </row>
    <row r="96" spans="2:10" x14ac:dyDescent="0.25">
      <c r="B96" s="5">
        <v>44076</v>
      </c>
      <c r="C96" s="4">
        <v>22</v>
      </c>
      <c r="D96" s="6" t="s">
        <v>149</v>
      </c>
      <c r="E96" s="6" t="s">
        <v>13</v>
      </c>
      <c r="F96" s="6" t="s">
        <v>9</v>
      </c>
      <c r="G96" s="6">
        <v>0</v>
      </c>
      <c r="H96" s="4" t="s">
        <v>150</v>
      </c>
      <c r="J96" s="2">
        <f>Table2[[#This Row],[ONGKIR]]-I96</f>
        <v>0</v>
      </c>
    </row>
    <row r="97" spans="2:10" x14ac:dyDescent="0.25">
      <c r="B97" s="5">
        <v>44076</v>
      </c>
      <c r="C97" s="4">
        <v>23</v>
      </c>
      <c r="D97" s="6" t="s">
        <v>193</v>
      </c>
      <c r="E97" s="6" t="s">
        <v>13</v>
      </c>
      <c r="F97" s="6" t="s">
        <v>9</v>
      </c>
      <c r="G97" s="6">
        <v>0</v>
      </c>
      <c r="H97" s="4" t="s">
        <v>194</v>
      </c>
      <c r="J97" s="2">
        <f>Table2[[#This Row],[ONGKIR]]-I97</f>
        <v>0</v>
      </c>
    </row>
    <row r="98" spans="2:10" x14ac:dyDescent="0.25">
      <c r="B98" s="5">
        <v>44076</v>
      </c>
      <c r="C98" s="4">
        <v>24</v>
      </c>
      <c r="D98" s="6" t="s">
        <v>159</v>
      </c>
      <c r="E98" s="6" t="s">
        <v>13</v>
      </c>
      <c r="F98" s="6" t="s">
        <v>9</v>
      </c>
      <c r="G98" s="6">
        <v>0</v>
      </c>
      <c r="H98" s="4" t="s">
        <v>160</v>
      </c>
      <c r="J98" s="2">
        <f>Table2[[#This Row],[ONGKIR]]-I98</f>
        <v>0</v>
      </c>
    </row>
    <row r="99" spans="2:10" x14ac:dyDescent="0.25">
      <c r="B99" s="5">
        <v>44076</v>
      </c>
      <c r="C99" s="4">
        <v>25</v>
      </c>
      <c r="D99" s="6" t="s">
        <v>191</v>
      </c>
      <c r="E99" s="6" t="s">
        <v>13</v>
      </c>
      <c r="F99" s="6" t="s">
        <v>9</v>
      </c>
      <c r="G99" s="6">
        <v>0</v>
      </c>
      <c r="H99" s="4" t="s">
        <v>192</v>
      </c>
      <c r="J99" s="2">
        <f>Table2[[#This Row],[ONGKIR]]-I99</f>
        <v>0</v>
      </c>
    </row>
    <row r="100" spans="2:10" x14ac:dyDescent="0.25">
      <c r="B100" s="5">
        <v>44076</v>
      </c>
      <c r="C100" s="4">
        <v>26</v>
      </c>
      <c r="D100" s="6" t="s">
        <v>151</v>
      </c>
      <c r="E100" s="6" t="s">
        <v>13</v>
      </c>
      <c r="F100" s="6" t="s">
        <v>9</v>
      </c>
      <c r="G100" s="6">
        <v>0</v>
      </c>
      <c r="H100" s="4" t="s">
        <v>152</v>
      </c>
      <c r="J100" s="2">
        <f>Table2[[#This Row],[ONGKIR]]-I100</f>
        <v>0</v>
      </c>
    </row>
    <row r="101" spans="2:10" x14ac:dyDescent="0.25">
      <c r="B101" s="5">
        <v>44076</v>
      </c>
      <c r="C101" s="4">
        <v>27</v>
      </c>
      <c r="D101" s="6" t="s">
        <v>183</v>
      </c>
      <c r="E101" s="6" t="s">
        <v>13</v>
      </c>
      <c r="F101" s="6" t="s">
        <v>9</v>
      </c>
      <c r="G101" s="6">
        <v>0</v>
      </c>
      <c r="H101" s="4" t="s">
        <v>184</v>
      </c>
      <c r="J101" s="2">
        <f>Table2[[#This Row],[ONGKIR]]-I101</f>
        <v>0</v>
      </c>
    </row>
    <row r="102" spans="2:10" x14ac:dyDescent="0.25">
      <c r="B102" s="5">
        <v>44076</v>
      </c>
      <c r="C102" s="4">
        <v>28</v>
      </c>
      <c r="D102" s="4" t="s">
        <v>141</v>
      </c>
      <c r="E102" s="4" t="s">
        <v>46</v>
      </c>
      <c r="F102" s="4" t="s">
        <v>47</v>
      </c>
      <c r="G102" s="4">
        <v>0</v>
      </c>
      <c r="H102" s="4" t="s">
        <v>142</v>
      </c>
      <c r="J102" s="2">
        <f>Table2[[#This Row],[ONGKIR]]-I102</f>
        <v>0</v>
      </c>
    </row>
    <row r="103" spans="2:10" x14ac:dyDescent="0.25">
      <c r="B103" s="5">
        <v>44076</v>
      </c>
      <c r="C103" s="4">
        <v>29</v>
      </c>
      <c r="D103" s="4" t="s">
        <v>153</v>
      </c>
      <c r="E103" s="4" t="s">
        <v>13</v>
      </c>
      <c r="F103" s="4" t="s">
        <v>9</v>
      </c>
      <c r="G103" s="4">
        <v>0</v>
      </c>
      <c r="H103" s="4" t="s">
        <v>154</v>
      </c>
      <c r="J103" s="2">
        <f>Table2[[#This Row],[ONGKIR]]-I103</f>
        <v>0</v>
      </c>
    </row>
    <row r="104" spans="2:10" x14ac:dyDescent="0.25">
      <c r="B104" s="5">
        <v>44076</v>
      </c>
      <c r="C104" s="4">
        <v>30</v>
      </c>
      <c r="D104" s="4" t="s">
        <v>143</v>
      </c>
      <c r="E104" s="4" t="s">
        <v>46</v>
      </c>
      <c r="F104" s="4" t="s">
        <v>47</v>
      </c>
      <c r="G104" s="4">
        <v>0</v>
      </c>
      <c r="H104" s="4" t="s">
        <v>144</v>
      </c>
      <c r="J104" s="2">
        <f>Table2[[#This Row],[ONGKIR]]-I104</f>
        <v>0</v>
      </c>
    </row>
    <row r="105" spans="2:10" x14ac:dyDescent="0.25">
      <c r="B105" s="5">
        <v>44076</v>
      </c>
      <c r="C105" s="4">
        <v>31</v>
      </c>
      <c r="D105" s="4" t="s">
        <v>163</v>
      </c>
      <c r="E105" s="4" t="s">
        <v>13</v>
      </c>
      <c r="F105" s="4" t="s">
        <v>9</v>
      </c>
      <c r="G105" s="4">
        <v>0</v>
      </c>
      <c r="H105" s="4" t="s">
        <v>164</v>
      </c>
      <c r="J105" s="2">
        <f>Table2[[#This Row],[ONGKIR]]-I105</f>
        <v>0</v>
      </c>
    </row>
    <row r="106" spans="2:10" x14ac:dyDescent="0.25">
      <c r="B106" s="5">
        <v>44076</v>
      </c>
      <c r="C106" s="4">
        <v>32</v>
      </c>
      <c r="D106" s="6" t="s">
        <v>167</v>
      </c>
      <c r="E106" s="6" t="s">
        <v>29</v>
      </c>
      <c r="F106" s="6" t="s">
        <v>9</v>
      </c>
      <c r="G106" s="6">
        <v>21000</v>
      </c>
      <c r="H106" s="4" t="s">
        <v>18</v>
      </c>
      <c r="I106" s="1">
        <v>21000</v>
      </c>
      <c r="J106" s="2">
        <f>Table2[[#This Row],[ONGKIR]]-I106</f>
        <v>0</v>
      </c>
    </row>
    <row r="107" spans="2:10" x14ac:dyDescent="0.25">
      <c r="B107" s="5">
        <v>44076</v>
      </c>
      <c r="C107" s="4">
        <v>33</v>
      </c>
      <c r="D107" s="6" t="s">
        <v>176</v>
      </c>
      <c r="E107" s="6" t="s">
        <v>72</v>
      </c>
      <c r="F107" s="6" t="s">
        <v>9</v>
      </c>
      <c r="G107" s="6">
        <v>21000</v>
      </c>
      <c r="H107" s="4" t="s">
        <v>18</v>
      </c>
      <c r="I107" s="1">
        <v>21000</v>
      </c>
      <c r="J107" s="2">
        <f>Table2[[#This Row],[ONGKIR]]-I107</f>
        <v>0</v>
      </c>
    </row>
    <row r="108" spans="2:10" x14ac:dyDescent="0.25">
      <c r="B108" s="9"/>
      <c r="C108" s="10"/>
      <c r="D108" s="10"/>
      <c r="E108" s="10"/>
      <c r="F108" s="10"/>
      <c r="G108" s="10">
        <f>SUBTOTAL(109,Table2[ONGKIR])</f>
        <v>89000</v>
      </c>
      <c r="H108" s="4"/>
    </row>
    <row r="109" spans="2:10" x14ac:dyDescent="0.25">
      <c r="C109" s="2"/>
    </row>
    <row r="110" spans="2:10" x14ac:dyDescent="0.25">
      <c r="B110" s="5" t="s">
        <v>1</v>
      </c>
      <c r="C110" s="4" t="s">
        <v>0</v>
      </c>
      <c r="D110" s="4" t="s">
        <v>5</v>
      </c>
      <c r="E110" s="4" t="s">
        <v>2</v>
      </c>
      <c r="F110" s="4" t="s">
        <v>3</v>
      </c>
      <c r="G110" s="4" t="s">
        <v>4</v>
      </c>
      <c r="H110" s="4" t="s">
        <v>6</v>
      </c>
    </row>
    <row r="111" spans="2:10" x14ac:dyDescent="0.25">
      <c r="B111" s="5">
        <v>44077</v>
      </c>
      <c r="C111" s="4">
        <v>1</v>
      </c>
      <c r="D111" s="4" t="s">
        <v>224</v>
      </c>
      <c r="E111" s="4" t="s">
        <v>13</v>
      </c>
      <c r="F111" s="4" t="s">
        <v>9</v>
      </c>
      <c r="G111" s="4">
        <v>0</v>
      </c>
      <c r="H111" s="4">
        <v>112852032462870</v>
      </c>
      <c r="J111" s="2">
        <f>Table3[[#This Row],[ONGKIR]]-I111</f>
        <v>0</v>
      </c>
    </row>
    <row r="112" spans="2:10" x14ac:dyDescent="0.25">
      <c r="B112" s="5">
        <v>44077</v>
      </c>
      <c r="C112" s="4">
        <v>2</v>
      </c>
      <c r="D112" s="7" t="s">
        <v>302</v>
      </c>
      <c r="E112" s="7" t="s">
        <v>29</v>
      </c>
      <c r="F112" s="7" t="s">
        <v>9</v>
      </c>
      <c r="G112" s="7">
        <v>0</v>
      </c>
      <c r="H112" s="4">
        <v>112852032564717</v>
      </c>
      <c r="J112" s="2">
        <f>Table3[[#This Row],[ONGKIR]]-I112</f>
        <v>0</v>
      </c>
    </row>
    <row r="113" spans="2:10" x14ac:dyDescent="0.25">
      <c r="B113" s="5">
        <v>44077</v>
      </c>
      <c r="C113" s="4">
        <v>3</v>
      </c>
      <c r="D113" s="4" t="s">
        <v>212</v>
      </c>
      <c r="E113" s="4" t="s">
        <v>46</v>
      </c>
      <c r="F113" s="4" t="s">
        <v>47</v>
      </c>
      <c r="G113" s="4">
        <v>0</v>
      </c>
      <c r="H113" s="4">
        <v>8823902095663860</v>
      </c>
      <c r="J113" s="2">
        <f>Table3[[#This Row],[ONGKIR]]-I113</f>
        <v>0</v>
      </c>
    </row>
    <row r="114" spans="2:10" x14ac:dyDescent="0.25">
      <c r="B114" s="5">
        <v>44077</v>
      </c>
      <c r="C114" s="4">
        <v>4</v>
      </c>
      <c r="D114" s="4" t="s">
        <v>211</v>
      </c>
      <c r="E114" s="4" t="s">
        <v>46</v>
      </c>
      <c r="F114" s="4" t="s">
        <v>47</v>
      </c>
      <c r="G114" s="4">
        <v>0</v>
      </c>
      <c r="H114" s="4">
        <v>8823902095760410</v>
      </c>
      <c r="J114" s="2">
        <f>Table3[[#This Row],[ONGKIR]]-I114</f>
        <v>0</v>
      </c>
    </row>
    <row r="115" spans="2:10" x14ac:dyDescent="0.25">
      <c r="B115" s="5">
        <v>44077</v>
      </c>
      <c r="C115" s="4">
        <v>5</v>
      </c>
      <c r="D115" s="4" t="s">
        <v>218</v>
      </c>
      <c r="E115" s="4" t="s">
        <v>20</v>
      </c>
      <c r="F115" s="4" t="s">
        <v>21</v>
      </c>
      <c r="G115" s="4">
        <v>0</v>
      </c>
      <c r="H115" s="4">
        <v>8823902096093540</v>
      </c>
      <c r="J115" s="2">
        <f>Table3[[#This Row],[ONGKIR]]-I115</f>
        <v>0</v>
      </c>
    </row>
    <row r="116" spans="2:10" x14ac:dyDescent="0.25">
      <c r="B116" s="5">
        <v>44077</v>
      </c>
      <c r="C116" s="4">
        <v>6</v>
      </c>
      <c r="D116" s="7" t="s">
        <v>255</v>
      </c>
      <c r="E116" s="7" t="s">
        <v>13</v>
      </c>
      <c r="F116" s="7" t="s">
        <v>9</v>
      </c>
      <c r="G116" s="7">
        <v>0</v>
      </c>
      <c r="H116" s="4" t="s">
        <v>256</v>
      </c>
      <c r="J116" s="2">
        <f>Table3[[#This Row],[ONGKIR]]-I116</f>
        <v>0</v>
      </c>
    </row>
    <row r="117" spans="2:10" x14ac:dyDescent="0.25">
      <c r="B117" s="5">
        <v>44077</v>
      </c>
      <c r="C117" s="4">
        <v>7</v>
      </c>
      <c r="D117" s="7" t="s">
        <v>273</v>
      </c>
      <c r="E117" s="7" t="s">
        <v>13</v>
      </c>
      <c r="F117" s="7" t="s">
        <v>9</v>
      </c>
      <c r="G117" s="7">
        <v>0</v>
      </c>
      <c r="H117" s="4" t="s">
        <v>274</v>
      </c>
      <c r="J117" s="2">
        <f>Table3[[#This Row],[ONGKIR]]-I117</f>
        <v>0</v>
      </c>
    </row>
    <row r="118" spans="2:10" x14ac:dyDescent="0.25">
      <c r="B118" s="5">
        <v>44077</v>
      </c>
      <c r="C118" s="4">
        <v>8</v>
      </c>
      <c r="D118" s="7" t="s">
        <v>287</v>
      </c>
      <c r="E118" s="7" t="s">
        <v>13</v>
      </c>
      <c r="F118" s="7" t="s">
        <v>9</v>
      </c>
      <c r="G118" s="7">
        <v>0</v>
      </c>
      <c r="H118" s="4" t="s">
        <v>288</v>
      </c>
      <c r="J118" s="2">
        <f>Table3[[#This Row],[ONGKIR]]-I118</f>
        <v>0</v>
      </c>
    </row>
    <row r="119" spans="2:10" x14ac:dyDescent="0.25">
      <c r="B119" s="5">
        <v>44077</v>
      </c>
      <c r="C119" s="4">
        <v>9</v>
      </c>
      <c r="D119" s="7" t="s">
        <v>251</v>
      </c>
      <c r="E119" s="7" t="s">
        <v>13</v>
      </c>
      <c r="F119" s="7" t="s">
        <v>9</v>
      </c>
      <c r="G119" s="7">
        <v>0</v>
      </c>
      <c r="H119" s="4" t="s">
        <v>252</v>
      </c>
      <c r="J119" s="2">
        <f>Table3[[#This Row],[ONGKIR]]-I119</f>
        <v>0</v>
      </c>
    </row>
    <row r="120" spans="2:10" x14ac:dyDescent="0.25">
      <c r="B120" s="5">
        <v>44077</v>
      </c>
      <c r="C120" s="4">
        <v>10</v>
      </c>
      <c r="D120" s="7" t="s">
        <v>271</v>
      </c>
      <c r="E120" s="7" t="s">
        <v>13</v>
      </c>
      <c r="F120" s="7" t="s">
        <v>9</v>
      </c>
      <c r="G120" s="7">
        <v>0</v>
      </c>
      <c r="H120" s="4" t="s">
        <v>272</v>
      </c>
      <c r="J120" s="2">
        <f>Table3[[#This Row],[ONGKIR]]-I120</f>
        <v>0</v>
      </c>
    </row>
    <row r="121" spans="2:10" x14ac:dyDescent="0.25">
      <c r="B121" s="5">
        <v>44077</v>
      </c>
      <c r="C121" s="4">
        <v>11</v>
      </c>
      <c r="D121" s="4" t="s">
        <v>221</v>
      </c>
      <c r="E121" s="4" t="s">
        <v>46</v>
      </c>
      <c r="F121" s="4" t="s">
        <v>47</v>
      </c>
      <c r="G121" s="4">
        <v>85000</v>
      </c>
      <c r="H121" s="4" t="s">
        <v>32</v>
      </c>
      <c r="J121" s="2">
        <f>Table3[[#This Row],[ONGKIR]]-I121</f>
        <v>85000</v>
      </c>
    </row>
    <row r="122" spans="2:10" x14ac:dyDescent="0.25">
      <c r="B122" s="5">
        <v>44077</v>
      </c>
      <c r="C122" s="4">
        <v>12</v>
      </c>
      <c r="D122" s="4" t="s">
        <v>219</v>
      </c>
      <c r="E122" s="4" t="s">
        <v>72</v>
      </c>
      <c r="F122" s="4" t="s">
        <v>9</v>
      </c>
      <c r="G122" s="4">
        <v>60000</v>
      </c>
      <c r="H122" s="4" t="s">
        <v>220</v>
      </c>
      <c r="I122" s="1">
        <v>60000</v>
      </c>
      <c r="J122" s="2">
        <f>Table3[[#This Row],[ONGKIR]]-I122</f>
        <v>0</v>
      </c>
    </row>
    <row r="123" spans="2:10" x14ac:dyDescent="0.25">
      <c r="B123" s="5">
        <v>44077</v>
      </c>
      <c r="C123" s="4">
        <v>13</v>
      </c>
      <c r="D123" s="4" t="s">
        <v>217</v>
      </c>
      <c r="E123" s="4" t="s">
        <v>72</v>
      </c>
      <c r="F123" s="4" t="s">
        <v>9</v>
      </c>
      <c r="G123" s="4">
        <v>36000</v>
      </c>
      <c r="H123" s="4" t="s">
        <v>70</v>
      </c>
      <c r="I123" s="1">
        <v>36000</v>
      </c>
      <c r="J123" s="2">
        <f>Table3[[#This Row],[ONGKIR]]-I123</f>
        <v>0</v>
      </c>
    </row>
    <row r="124" spans="2:10" x14ac:dyDescent="0.25">
      <c r="B124" s="5">
        <v>44077</v>
      </c>
      <c r="C124" s="4">
        <v>14</v>
      </c>
      <c r="D124" s="7" t="s">
        <v>275</v>
      </c>
      <c r="E124" s="7" t="s">
        <v>8</v>
      </c>
      <c r="F124" s="7" t="s">
        <v>9</v>
      </c>
      <c r="G124" s="7">
        <v>58000</v>
      </c>
      <c r="H124" s="4" t="s">
        <v>70</v>
      </c>
      <c r="I124" s="1">
        <v>58000</v>
      </c>
      <c r="J124" s="2">
        <f>Table3[[#This Row],[ONGKIR]]-I124</f>
        <v>0</v>
      </c>
    </row>
    <row r="125" spans="2:10" x14ac:dyDescent="0.25">
      <c r="B125" s="5">
        <v>44077</v>
      </c>
      <c r="C125" s="4">
        <v>15</v>
      </c>
      <c r="D125" s="4" t="s">
        <v>213</v>
      </c>
      <c r="E125" s="4" t="s">
        <v>134</v>
      </c>
      <c r="F125" s="4" t="s">
        <v>9</v>
      </c>
      <c r="G125" s="4">
        <v>16000</v>
      </c>
      <c r="H125" s="4" t="s">
        <v>30</v>
      </c>
      <c r="I125" s="1">
        <v>16000</v>
      </c>
      <c r="J125" s="2">
        <f>Table3[[#This Row],[ONGKIR]]-I125</f>
        <v>0</v>
      </c>
    </row>
    <row r="126" spans="2:10" x14ac:dyDescent="0.25">
      <c r="B126" s="5">
        <v>44077</v>
      </c>
      <c r="C126" s="4">
        <v>16</v>
      </c>
      <c r="D126" s="4" t="s">
        <v>199</v>
      </c>
      <c r="E126" s="4" t="s">
        <v>20</v>
      </c>
      <c r="F126" s="4" t="s">
        <v>200</v>
      </c>
      <c r="G126" s="4">
        <v>26000</v>
      </c>
      <c r="H126" s="4" t="s">
        <v>10</v>
      </c>
      <c r="I126" s="1">
        <v>26000</v>
      </c>
      <c r="J126" s="2">
        <f>Table3[[#This Row],[ONGKIR]]-I126</f>
        <v>0</v>
      </c>
    </row>
    <row r="127" spans="2:10" x14ac:dyDescent="0.25">
      <c r="B127" s="5">
        <v>44077</v>
      </c>
      <c r="C127" s="4">
        <v>17</v>
      </c>
      <c r="D127" s="4" t="s">
        <v>201</v>
      </c>
      <c r="E127" s="4" t="s">
        <v>20</v>
      </c>
      <c r="F127" s="4" t="s">
        <v>21</v>
      </c>
      <c r="G127" s="4">
        <v>16000</v>
      </c>
      <c r="H127" s="4" t="s">
        <v>10</v>
      </c>
      <c r="I127" s="1">
        <v>16000</v>
      </c>
      <c r="J127" s="2">
        <f>Table3[[#This Row],[ONGKIR]]-I127</f>
        <v>0</v>
      </c>
    </row>
    <row r="128" spans="2:10" x14ac:dyDescent="0.25">
      <c r="B128" s="5">
        <v>44077</v>
      </c>
      <c r="C128" s="4">
        <v>18</v>
      </c>
      <c r="D128" s="4" t="s">
        <v>205</v>
      </c>
      <c r="E128" s="4" t="s">
        <v>72</v>
      </c>
      <c r="F128" s="4" t="s">
        <v>206</v>
      </c>
      <c r="G128" s="4">
        <v>17000</v>
      </c>
      <c r="H128" s="4" t="s">
        <v>10</v>
      </c>
      <c r="I128" s="1">
        <v>17000</v>
      </c>
      <c r="J128" s="2">
        <f>Table3[[#This Row],[ONGKIR]]-I128</f>
        <v>0</v>
      </c>
    </row>
    <row r="129" spans="2:10" x14ac:dyDescent="0.25">
      <c r="B129" s="5">
        <v>44077</v>
      </c>
      <c r="C129" s="4">
        <v>19</v>
      </c>
      <c r="D129" s="4" t="s">
        <v>207</v>
      </c>
      <c r="E129" s="4" t="s">
        <v>72</v>
      </c>
      <c r="F129" s="4" t="s">
        <v>9</v>
      </c>
      <c r="G129" s="4">
        <v>12000</v>
      </c>
      <c r="H129" s="4" t="s">
        <v>10</v>
      </c>
      <c r="I129" s="1">
        <v>12000</v>
      </c>
      <c r="J129" s="2">
        <f>Table3[[#This Row],[ONGKIR]]-I129</f>
        <v>0</v>
      </c>
    </row>
    <row r="130" spans="2:10" x14ac:dyDescent="0.25">
      <c r="B130" s="5">
        <v>44077</v>
      </c>
      <c r="C130" s="4">
        <v>20</v>
      </c>
      <c r="D130" s="4" t="s">
        <v>216</v>
      </c>
      <c r="E130" s="4" t="s">
        <v>72</v>
      </c>
      <c r="F130" s="4" t="s">
        <v>9</v>
      </c>
      <c r="G130" s="4">
        <v>10000</v>
      </c>
      <c r="H130" s="4" t="s">
        <v>10</v>
      </c>
      <c r="I130" s="3">
        <v>10000</v>
      </c>
      <c r="J130" s="2">
        <f>Table3[[#This Row],[ONGKIR]]-I130</f>
        <v>0</v>
      </c>
    </row>
    <row r="131" spans="2:10" x14ac:dyDescent="0.25">
      <c r="B131" s="5">
        <v>44077</v>
      </c>
      <c r="C131" s="4">
        <v>21</v>
      </c>
      <c r="D131" s="6" t="s">
        <v>276</v>
      </c>
      <c r="E131" s="6" t="s">
        <v>8</v>
      </c>
      <c r="F131" s="6" t="s">
        <v>9</v>
      </c>
      <c r="G131" s="6">
        <v>16000</v>
      </c>
      <c r="H131" s="4" t="s">
        <v>10</v>
      </c>
      <c r="I131" s="1">
        <v>16000</v>
      </c>
      <c r="J131" s="2">
        <f>Table3[[#This Row],[ONGKIR]]-I131</f>
        <v>0</v>
      </c>
    </row>
    <row r="132" spans="2:10" x14ac:dyDescent="0.25">
      <c r="B132" s="5">
        <v>44077</v>
      </c>
      <c r="C132" s="4">
        <v>22</v>
      </c>
      <c r="D132" s="6" t="s">
        <v>289</v>
      </c>
      <c r="E132" s="6" t="s">
        <v>13</v>
      </c>
      <c r="F132" s="6" t="s">
        <v>103</v>
      </c>
      <c r="G132" s="6">
        <v>102000</v>
      </c>
      <c r="H132" s="4" t="s">
        <v>10</v>
      </c>
      <c r="I132" s="3">
        <v>102000</v>
      </c>
      <c r="J132" s="2">
        <f>Table3[[#This Row],[ONGKIR]]-I132</f>
        <v>0</v>
      </c>
    </row>
    <row r="133" spans="2:10" x14ac:dyDescent="0.25">
      <c r="B133" s="5">
        <v>44077</v>
      </c>
      <c r="C133" s="4">
        <v>23</v>
      </c>
      <c r="D133" s="6" t="s">
        <v>26</v>
      </c>
      <c r="E133" s="6" t="s">
        <v>20</v>
      </c>
      <c r="F133" s="6" t="s">
        <v>21</v>
      </c>
      <c r="G133" s="6">
        <v>0</v>
      </c>
      <c r="H133" s="4" t="s">
        <v>202</v>
      </c>
      <c r="J133" s="2">
        <f>Table3[[#This Row],[ONGKIR]]-I133</f>
        <v>0</v>
      </c>
    </row>
    <row r="134" spans="2:10" x14ac:dyDescent="0.25">
      <c r="B134" s="5">
        <v>44077</v>
      </c>
      <c r="C134" s="4">
        <v>24</v>
      </c>
      <c r="D134" s="6" t="s">
        <v>243</v>
      </c>
      <c r="E134" s="6" t="s">
        <v>13</v>
      </c>
      <c r="F134" s="6" t="s">
        <v>9</v>
      </c>
      <c r="G134" s="6">
        <v>0</v>
      </c>
      <c r="H134" s="4" t="s">
        <v>244</v>
      </c>
      <c r="J134" s="2">
        <f>Table3[[#This Row],[ONGKIR]]-I134</f>
        <v>0</v>
      </c>
    </row>
    <row r="135" spans="2:10" x14ac:dyDescent="0.25">
      <c r="B135" s="5">
        <v>44077</v>
      </c>
      <c r="C135" s="4">
        <v>25</v>
      </c>
      <c r="D135" s="6" t="s">
        <v>283</v>
      </c>
      <c r="E135" s="6" t="s">
        <v>13</v>
      </c>
      <c r="F135" s="6" t="s">
        <v>9</v>
      </c>
      <c r="G135" s="6">
        <v>0</v>
      </c>
      <c r="H135" s="4" t="s">
        <v>284</v>
      </c>
      <c r="J135" s="2">
        <f>Table3[[#This Row],[ONGKIR]]-I135</f>
        <v>0</v>
      </c>
    </row>
    <row r="136" spans="2:10" x14ac:dyDescent="0.25">
      <c r="B136" s="5">
        <v>44077</v>
      </c>
      <c r="C136" s="4">
        <v>26</v>
      </c>
      <c r="D136" s="6" t="s">
        <v>263</v>
      </c>
      <c r="E136" s="6" t="s">
        <v>13</v>
      </c>
      <c r="F136" s="6" t="s">
        <v>9</v>
      </c>
      <c r="G136" s="6">
        <v>0</v>
      </c>
      <c r="H136" s="4" t="s">
        <v>264</v>
      </c>
      <c r="J136" s="2">
        <f>Table3[[#This Row],[ONGKIR]]-I136</f>
        <v>0</v>
      </c>
    </row>
    <row r="137" spans="2:10" x14ac:dyDescent="0.25">
      <c r="B137" s="5">
        <v>44077</v>
      </c>
      <c r="C137" s="4">
        <v>27</v>
      </c>
      <c r="D137" s="6" t="s">
        <v>277</v>
      </c>
      <c r="E137" s="6" t="s">
        <v>13</v>
      </c>
      <c r="F137" s="6" t="s">
        <v>9</v>
      </c>
      <c r="G137" s="6">
        <v>0</v>
      </c>
      <c r="H137" s="4" t="s">
        <v>278</v>
      </c>
      <c r="J137" s="2">
        <f>Table3[[#This Row],[ONGKIR]]-I137</f>
        <v>0</v>
      </c>
    </row>
    <row r="138" spans="2:10" x14ac:dyDescent="0.25">
      <c r="B138" s="5">
        <v>44077</v>
      </c>
      <c r="C138" s="4">
        <v>28</v>
      </c>
      <c r="D138" s="6" t="s">
        <v>229</v>
      </c>
      <c r="E138" s="6" t="s">
        <v>13</v>
      </c>
      <c r="F138" s="6" t="s">
        <v>9</v>
      </c>
      <c r="G138" s="6">
        <v>0</v>
      </c>
      <c r="H138" s="4" t="s">
        <v>230</v>
      </c>
      <c r="J138" s="2">
        <f>Table3[[#This Row],[ONGKIR]]-I138</f>
        <v>0</v>
      </c>
    </row>
    <row r="139" spans="2:10" x14ac:dyDescent="0.25">
      <c r="B139" s="5">
        <v>44077</v>
      </c>
      <c r="C139" s="4">
        <v>29</v>
      </c>
      <c r="D139" s="6" t="s">
        <v>269</v>
      </c>
      <c r="E139" s="6" t="s">
        <v>13</v>
      </c>
      <c r="F139" s="6" t="s">
        <v>9</v>
      </c>
      <c r="G139" s="6">
        <v>0</v>
      </c>
      <c r="H139" s="4" t="s">
        <v>270</v>
      </c>
      <c r="J139" s="2">
        <f>Table3[[#This Row],[ONGKIR]]-I139</f>
        <v>0</v>
      </c>
    </row>
    <row r="140" spans="2:10" x14ac:dyDescent="0.25">
      <c r="B140" s="5">
        <v>44077</v>
      </c>
      <c r="C140" s="4">
        <v>30</v>
      </c>
      <c r="D140" s="6" t="s">
        <v>241</v>
      </c>
      <c r="E140" s="6" t="s">
        <v>13</v>
      </c>
      <c r="F140" s="6" t="s">
        <v>9</v>
      </c>
      <c r="G140" s="6">
        <v>0</v>
      </c>
      <c r="H140" s="4" t="s">
        <v>242</v>
      </c>
      <c r="J140" s="2">
        <f>Table3[[#This Row],[ONGKIR]]-I140</f>
        <v>0</v>
      </c>
    </row>
    <row r="141" spans="2:10" x14ac:dyDescent="0.25">
      <c r="B141" s="5">
        <v>44077</v>
      </c>
      <c r="C141" s="4">
        <v>31</v>
      </c>
      <c r="D141" s="6" t="s">
        <v>237</v>
      </c>
      <c r="E141" s="6" t="s">
        <v>13</v>
      </c>
      <c r="F141" s="6" t="s">
        <v>9</v>
      </c>
      <c r="G141" s="6">
        <v>0</v>
      </c>
      <c r="H141" s="4" t="s">
        <v>238</v>
      </c>
      <c r="J141" s="2">
        <f>Table3[[#This Row],[ONGKIR]]-I141</f>
        <v>0</v>
      </c>
    </row>
    <row r="142" spans="2:10" x14ac:dyDescent="0.25">
      <c r="B142" s="5">
        <v>44077</v>
      </c>
      <c r="C142" s="4">
        <v>32</v>
      </c>
      <c r="D142" s="6" t="s">
        <v>222</v>
      </c>
      <c r="E142" s="6" t="s">
        <v>20</v>
      </c>
      <c r="F142" s="6" t="s">
        <v>21</v>
      </c>
      <c r="G142" s="6">
        <v>0</v>
      </c>
      <c r="H142" s="4" t="s">
        <v>223</v>
      </c>
      <c r="J142" s="2">
        <f>Table3[[#This Row],[ONGKIR]]-I142</f>
        <v>0</v>
      </c>
    </row>
    <row r="143" spans="2:10" x14ac:dyDescent="0.25">
      <c r="B143" s="5">
        <v>44077</v>
      </c>
      <c r="C143" s="4">
        <v>33</v>
      </c>
      <c r="D143" s="6" t="s">
        <v>209</v>
      </c>
      <c r="E143" s="6" t="s">
        <v>46</v>
      </c>
      <c r="F143" s="6" t="s">
        <v>47</v>
      </c>
      <c r="G143" s="6">
        <v>0</v>
      </c>
      <c r="H143" s="4" t="s">
        <v>210</v>
      </c>
      <c r="J143" s="2">
        <f>Table3[[#This Row],[ONGKIR]]-I143</f>
        <v>0</v>
      </c>
    </row>
    <row r="144" spans="2:10" x14ac:dyDescent="0.25">
      <c r="B144" s="5">
        <v>44077</v>
      </c>
      <c r="C144" s="4">
        <v>34</v>
      </c>
      <c r="D144" s="6" t="s">
        <v>298</v>
      </c>
      <c r="E144" s="6" t="s">
        <v>13</v>
      </c>
      <c r="F144" s="6" t="s">
        <v>9</v>
      </c>
      <c r="G144" s="6">
        <v>0</v>
      </c>
      <c r="H144" s="4" t="s">
        <v>299</v>
      </c>
      <c r="J144" s="2">
        <f>Table3[[#This Row],[ONGKIR]]-I144</f>
        <v>0</v>
      </c>
    </row>
    <row r="145" spans="2:10" x14ac:dyDescent="0.25">
      <c r="B145" s="5">
        <v>44077</v>
      </c>
      <c r="C145" s="4">
        <v>35</v>
      </c>
      <c r="D145" s="6" t="s">
        <v>239</v>
      </c>
      <c r="E145" s="6" t="s">
        <v>13</v>
      </c>
      <c r="F145" s="6" t="s">
        <v>9</v>
      </c>
      <c r="G145" s="6">
        <v>0</v>
      </c>
      <c r="H145" s="4" t="s">
        <v>240</v>
      </c>
      <c r="J145" s="2">
        <f>Table3[[#This Row],[ONGKIR]]-I145</f>
        <v>0</v>
      </c>
    </row>
    <row r="146" spans="2:10" x14ac:dyDescent="0.25">
      <c r="B146" s="5">
        <v>44077</v>
      </c>
      <c r="C146" s="4">
        <v>36</v>
      </c>
      <c r="D146" s="6" t="s">
        <v>279</v>
      </c>
      <c r="E146" s="6" t="s">
        <v>13</v>
      </c>
      <c r="F146" s="6" t="s">
        <v>9</v>
      </c>
      <c r="G146" s="6">
        <v>0</v>
      </c>
      <c r="H146" s="4" t="s">
        <v>280</v>
      </c>
      <c r="J146" s="2">
        <f>Table3[[#This Row],[ONGKIR]]-I146</f>
        <v>0</v>
      </c>
    </row>
    <row r="147" spans="2:10" x14ac:dyDescent="0.25">
      <c r="B147" s="5">
        <v>44077</v>
      </c>
      <c r="C147" s="4">
        <v>37</v>
      </c>
      <c r="D147" s="6" t="s">
        <v>294</v>
      </c>
      <c r="E147" s="6" t="s">
        <v>13</v>
      </c>
      <c r="F147" s="6" t="s">
        <v>9</v>
      </c>
      <c r="G147" s="6">
        <v>0</v>
      </c>
      <c r="H147" s="4" t="s">
        <v>295</v>
      </c>
      <c r="J147" s="2">
        <f>Table3[[#This Row],[ONGKIR]]-I147</f>
        <v>0</v>
      </c>
    </row>
    <row r="148" spans="2:10" x14ac:dyDescent="0.25">
      <c r="B148" s="5">
        <v>44077</v>
      </c>
      <c r="C148" s="4">
        <v>38</v>
      </c>
      <c r="D148" s="6" t="s">
        <v>245</v>
      </c>
      <c r="E148" s="6" t="s">
        <v>13</v>
      </c>
      <c r="F148" s="6" t="s">
        <v>9</v>
      </c>
      <c r="G148" s="6">
        <v>0</v>
      </c>
      <c r="H148" s="4" t="s">
        <v>246</v>
      </c>
      <c r="J148" s="2">
        <f>Table3[[#This Row],[ONGKIR]]-I148</f>
        <v>0</v>
      </c>
    </row>
    <row r="149" spans="2:10" x14ac:dyDescent="0.25">
      <c r="B149" s="5">
        <v>44077</v>
      </c>
      <c r="C149" s="4">
        <v>39</v>
      </c>
      <c r="D149" s="6" t="s">
        <v>227</v>
      </c>
      <c r="E149" s="6" t="s">
        <v>13</v>
      </c>
      <c r="F149" s="6" t="s">
        <v>9</v>
      </c>
      <c r="G149" s="6">
        <v>0</v>
      </c>
      <c r="H149" s="4" t="s">
        <v>228</v>
      </c>
      <c r="J149" s="2">
        <f>Table3[[#This Row],[ONGKIR]]-I149</f>
        <v>0</v>
      </c>
    </row>
    <row r="150" spans="2:10" x14ac:dyDescent="0.25">
      <c r="B150" s="5">
        <v>44077</v>
      </c>
      <c r="C150" s="4">
        <v>40</v>
      </c>
      <c r="D150" s="6" t="s">
        <v>300</v>
      </c>
      <c r="E150" s="6" t="s">
        <v>20</v>
      </c>
      <c r="F150" s="6" t="s">
        <v>21</v>
      </c>
      <c r="G150" s="6">
        <v>0</v>
      </c>
      <c r="H150" s="4" t="s">
        <v>301</v>
      </c>
      <c r="J150" s="2">
        <f>Table3[[#This Row],[ONGKIR]]-I150</f>
        <v>0</v>
      </c>
    </row>
    <row r="151" spans="2:10" x14ac:dyDescent="0.25">
      <c r="B151" s="5">
        <v>44077</v>
      </c>
      <c r="C151" s="4">
        <v>41</v>
      </c>
      <c r="D151" s="6" t="s">
        <v>265</v>
      </c>
      <c r="E151" s="6" t="s">
        <v>13</v>
      </c>
      <c r="F151" s="6" t="s">
        <v>9</v>
      </c>
      <c r="G151" s="6">
        <v>0</v>
      </c>
      <c r="H151" s="4" t="s">
        <v>266</v>
      </c>
      <c r="J151" s="2">
        <f>Table3[[#This Row],[ONGKIR]]-I151</f>
        <v>0</v>
      </c>
    </row>
    <row r="152" spans="2:10" x14ac:dyDescent="0.25">
      <c r="B152" s="5">
        <v>44077</v>
      </c>
      <c r="C152" s="4">
        <v>42</v>
      </c>
      <c r="D152" s="6" t="s">
        <v>285</v>
      </c>
      <c r="E152" s="6" t="s">
        <v>13</v>
      </c>
      <c r="F152" s="6" t="s">
        <v>9</v>
      </c>
      <c r="G152" s="6">
        <v>0</v>
      </c>
      <c r="H152" s="4" t="s">
        <v>286</v>
      </c>
      <c r="J152" s="2">
        <f>Table3[[#This Row],[ONGKIR]]-I152</f>
        <v>0</v>
      </c>
    </row>
    <row r="153" spans="2:10" x14ac:dyDescent="0.25">
      <c r="B153" s="5">
        <v>44077</v>
      </c>
      <c r="C153" s="4">
        <v>43</v>
      </c>
      <c r="D153" s="6" t="s">
        <v>257</v>
      </c>
      <c r="E153" s="6" t="s">
        <v>13</v>
      </c>
      <c r="F153" s="6" t="s">
        <v>9</v>
      </c>
      <c r="G153" s="6">
        <v>0</v>
      </c>
      <c r="H153" s="4" t="s">
        <v>258</v>
      </c>
      <c r="J153" s="2">
        <f>Table3[[#This Row],[ONGKIR]]-I153</f>
        <v>0</v>
      </c>
    </row>
    <row r="154" spans="2:10" x14ac:dyDescent="0.25">
      <c r="B154" s="5">
        <v>44077</v>
      </c>
      <c r="C154" s="4">
        <v>44</v>
      </c>
      <c r="D154" s="6" t="s">
        <v>235</v>
      </c>
      <c r="E154" s="6" t="s">
        <v>13</v>
      </c>
      <c r="F154" s="6" t="s">
        <v>9</v>
      </c>
      <c r="G154" s="6">
        <v>0</v>
      </c>
      <c r="H154" s="4" t="s">
        <v>236</v>
      </c>
      <c r="J154" s="2">
        <f>Table3[[#This Row],[ONGKIR]]-I154</f>
        <v>0</v>
      </c>
    </row>
    <row r="155" spans="2:10" x14ac:dyDescent="0.25">
      <c r="B155" s="5">
        <v>44077</v>
      </c>
      <c r="C155" s="4">
        <v>45</v>
      </c>
      <c r="D155" s="6" t="s">
        <v>203</v>
      </c>
      <c r="E155" s="6" t="s">
        <v>20</v>
      </c>
      <c r="F155" s="6" t="s">
        <v>21</v>
      </c>
      <c r="G155" s="6">
        <v>0</v>
      </c>
      <c r="H155" s="4" t="s">
        <v>204</v>
      </c>
      <c r="J155" s="2">
        <f>Table3[[#This Row],[ONGKIR]]-I155</f>
        <v>0</v>
      </c>
    </row>
    <row r="156" spans="2:10" x14ac:dyDescent="0.25">
      <c r="B156" s="5">
        <v>44077</v>
      </c>
      <c r="C156" s="4">
        <v>46</v>
      </c>
      <c r="D156" s="6" t="s">
        <v>249</v>
      </c>
      <c r="E156" s="6" t="s">
        <v>13</v>
      </c>
      <c r="F156" s="6" t="s">
        <v>9</v>
      </c>
      <c r="G156" s="6">
        <v>0</v>
      </c>
      <c r="H156" s="4" t="s">
        <v>250</v>
      </c>
      <c r="J156" s="2">
        <f>Table3[[#This Row],[ONGKIR]]-I156</f>
        <v>0</v>
      </c>
    </row>
    <row r="157" spans="2:10" x14ac:dyDescent="0.25">
      <c r="B157" s="5">
        <v>44077</v>
      </c>
      <c r="C157" s="4">
        <v>47</v>
      </c>
      <c r="D157" s="6" t="s">
        <v>290</v>
      </c>
      <c r="E157" s="6" t="s">
        <v>20</v>
      </c>
      <c r="F157" s="6" t="s">
        <v>21</v>
      </c>
      <c r="G157" s="6">
        <v>0</v>
      </c>
      <c r="H157" s="4" t="s">
        <v>291</v>
      </c>
      <c r="J157" s="2">
        <f>Table3[[#This Row],[ONGKIR]]-I157</f>
        <v>0</v>
      </c>
    </row>
    <row r="158" spans="2:10" x14ac:dyDescent="0.25">
      <c r="B158" s="5">
        <v>44077</v>
      </c>
      <c r="C158" s="4">
        <v>48</v>
      </c>
      <c r="D158" s="6" t="s">
        <v>259</v>
      </c>
      <c r="E158" s="6" t="s">
        <v>13</v>
      </c>
      <c r="F158" s="6" t="s">
        <v>9</v>
      </c>
      <c r="G158" s="6">
        <v>0</v>
      </c>
      <c r="H158" s="4" t="s">
        <v>260</v>
      </c>
      <c r="J158" s="2">
        <f>Table3[[#This Row],[ONGKIR]]-I158</f>
        <v>0</v>
      </c>
    </row>
    <row r="159" spans="2:10" x14ac:dyDescent="0.25">
      <c r="B159" s="5">
        <v>44077</v>
      </c>
      <c r="C159" s="4">
        <v>49</v>
      </c>
      <c r="D159" s="6" t="s">
        <v>261</v>
      </c>
      <c r="E159" s="6" t="s">
        <v>13</v>
      </c>
      <c r="F159" s="6" t="s">
        <v>9</v>
      </c>
      <c r="G159" s="6">
        <v>0</v>
      </c>
      <c r="H159" s="4" t="s">
        <v>262</v>
      </c>
      <c r="J159" s="2">
        <f>Table3[[#This Row],[ONGKIR]]-I159</f>
        <v>0</v>
      </c>
    </row>
    <row r="160" spans="2:10" x14ac:dyDescent="0.25">
      <c r="B160" s="5">
        <v>44077</v>
      </c>
      <c r="C160" s="4">
        <v>50</v>
      </c>
      <c r="D160" s="6" t="s">
        <v>225</v>
      </c>
      <c r="E160" s="6" t="s">
        <v>13</v>
      </c>
      <c r="F160" s="6" t="s">
        <v>9</v>
      </c>
      <c r="G160" s="6">
        <v>0</v>
      </c>
      <c r="H160" s="4" t="s">
        <v>226</v>
      </c>
      <c r="J160" s="2">
        <f>Table3[[#This Row],[ONGKIR]]-I160</f>
        <v>0</v>
      </c>
    </row>
    <row r="161" spans="2:10" x14ac:dyDescent="0.25">
      <c r="B161" s="5">
        <v>44077</v>
      </c>
      <c r="C161" s="4">
        <v>51</v>
      </c>
      <c r="D161" s="6" t="s">
        <v>281</v>
      </c>
      <c r="E161" s="6" t="s">
        <v>13</v>
      </c>
      <c r="F161" s="6" t="s">
        <v>9</v>
      </c>
      <c r="G161" s="6">
        <v>0</v>
      </c>
      <c r="H161" s="4" t="s">
        <v>282</v>
      </c>
      <c r="J161" s="2">
        <f>Table3[[#This Row],[ONGKIR]]-I161</f>
        <v>0</v>
      </c>
    </row>
    <row r="162" spans="2:10" x14ac:dyDescent="0.25">
      <c r="B162" s="5">
        <v>44077</v>
      </c>
      <c r="C162" s="4">
        <v>52</v>
      </c>
      <c r="D162" s="6" t="s">
        <v>247</v>
      </c>
      <c r="E162" s="6" t="s">
        <v>13</v>
      </c>
      <c r="F162" s="6" t="s">
        <v>9</v>
      </c>
      <c r="G162" s="6">
        <v>0</v>
      </c>
      <c r="H162" s="4" t="s">
        <v>248</v>
      </c>
      <c r="J162" s="2">
        <f>Table3[[#This Row],[ONGKIR]]-I162</f>
        <v>0</v>
      </c>
    </row>
    <row r="163" spans="2:10" x14ac:dyDescent="0.25">
      <c r="B163" s="5">
        <v>44077</v>
      </c>
      <c r="C163" s="4">
        <v>53</v>
      </c>
      <c r="D163" s="6" t="s">
        <v>253</v>
      </c>
      <c r="E163" s="6" t="s">
        <v>13</v>
      </c>
      <c r="F163" s="6" t="s">
        <v>9</v>
      </c>
      <c r="G163" s="6">
        <v>0</v>
      </c>
      <c r="H163" s="4" t="s">
        <v>254</v>
      </c>
      <c r="J163" s="2">
        <f>Table3[[#This Row],[ONGKIR]]-I163</f>
        <v>0</v>
      </c>
    </row>
    <row r="164" spans="2:10" x14ac:dyDescent="0.25">
      <c r="B164" s="5">
        <v>44077</v>
      </c>
      <c r="C164" s="4">
        <v>54</v>
      </c>
      <c r="D164" s="6" t="s">
        <v>267</v>
      </c>
      <c r="E164" s="6" t="s">
        <v>13</v>
      </c>
      <c r="F164" s="6" t="s">
        <v>9</v>
      </c>
      <c r="G164" s="6">
        <v>0</v>
      </c>
      <c r="H164" s="4" t="s">
        <v>268</v>
      </c>
      <c r="J164" s="2">
        <f>Table3[[#This Row],[ONGKIR]]-I164</f>
        <v>0</v>
      </c>
    </row>
    <row r="165" spans="2:10" x14ac:dyDescent="0.25">
      <c r="B165" s="5">
        <v>44077</v>
      </c>
      <c r="C165" s="4">
        <v>55</v>
      </c>
      <c r="D165" s="6" t="s">
        <v>296</v>
      </c>
      <c r="E165" s="6" t="s">
        <v>13</v>
      </c>
      <c r="F165" s="6" t="s">
        <v>9</v>
      </c>
      <c r="G165" s="6">
        <v>0</v>
      </c>
      <c r="H165" s="4" t="s">
        <v>297</v>
      </c>
      <c r="J165" s="2">
        <f>Table3[[#This Row],[ONGKIR]]-I165</f>
        <v>0</v>
      </c>
    </row>
    <row r="166" spans="2:10" x14ac:dyDescent="0.25">
      <c r="B166" s="5">
        <v>44077</v>
      </c>
      <c r="C166" s="4">
        <v>56</v>
      </c>
      <c r="D166" s="6" t="s">
        <v>233</v>
      </c>
      <c r="E166" s="6" t="s">
        <v>13</v>
      </c>
      <c r="F166" s="6" t="s">
        <v>9</v>
      </c>
      <c r="G166" s="6">
        <v>0</v>
      </c>
      <c r="H166" s="4" t="s">
        <v>234</v>
      </c>
      <c r="J166" s="2">
        <f>Table3[[#This Row],[ONGKIR]]-I166</f>
        <v>0</v>
      </c>
    </row>
    <row r="167" spans="2:10" x14ac:dyDescent="0.25">
      <c r="B167" s="5">
        <v>44077</v>
      </c>
      <c r="C167" s="4">
        <v>57</v>
      </c>
      <c r="D167" s="7" t="s">
        <v>231</v>
      </c>
      <c r="E167" s="7" t="s">
        <v>13</v>
      </c>
      <c r="F167" s="7" t="s">
        <v>9</v>
      </c>
      <c r="G167" s="7">
        <v>0</v>
      </c>
      <c r="H167" s="4" t="s">
        <v>232</v>
      </c>
      <c r="J167" s="2">
        <f>Table3[[#This Row],[ONGKIR]]-I167</f>
        <v>0</v>
      </c>
    </row>
    <row r="168" spans="2:10" x14ac:dyDescent="0.25">
      <c r="B168" s="5">
        <v>44077</v>
      </c>
      <c r="C168" s="4">
        <v>58</v>
      </c>
      <c r="D168" s="4" t="s">
        <v>214</v>
      </c>
      <c r="E168" s="4" t="s">
        <v>29</v>
      </c>
      <c r="F168" s="4" t="s">
        <v>9</v>
      </c>
      <c r="G168" s="4">
        <v>0</v>
      </c>
      <c r="H168" s="4" t="s">
        <v>215</v>
      </c>
      <c r="J168" s="2">
        <f>Table3[[#This Row],[ONGKIR]]-I168</f>
        <v>0</v>
      </c>
    </row>
    <row r="169" spans="2:10" x14ac:dyDescent="0.25">
      <c r="B169" s="5">
        <v>44077</v>
      </c>
      <c r="C169" s="4">
        <v>59</v>
      </c>
      <c r="D169" s="4" t="s">
        <v>208</v>
      </c>
      <c r="E169" s="4" t="s">
        <v>72</v>
      </c>
      <c r="F169" s="4" t="s">
        <v>9</v>
      </c>
      <c r="G169" s="4">
        <v>16000</v>
      </c>
      <c r="H169" s="4" t="s">
        <v>18</v>
      </c>
      <c r="I169" s="1">
        <v>16000</v>
      </c>
      <c r="J169" s="2">
        <f>Table3[[#This Row],[ONGKIR]]-I169</f>
        <v>0</v>
      </c>
    </row>
    <row r="170" spans="2:10" x14ac:dyDescent="0.25">
      <c r="B170" s="5">
        <v>44077</v>
      </c>
      <c r="C170" s="4">
        <v>60</v>
      </c>
      <c r="D170" s="7" t="s">
        <v>292</v>
      </c>
      <c r="E170" s="7" t="s">
        <v>46</v>
      </c>
      <c r="F170" s="7" t="s">
        <v>47</v>
      </c>
      <c r="G170" s="7">
        <v>7000</v>
      </c>
      <c r="H170" s="4" t="s">
        <v>18</v>
      </c>
      <c r="I170" s="1">
        <v>7000</v>
      </c>
      <c r="J170" s="2">
        <f>Table3[[#This Row],[ONGKIR]]-I170</f>
        <v>0</v>
      </c>
    </row>
    <row r="171" spans="2:10" x14ac:dyDescent="0.25">
      <c r="B171" s="5">
        <v>44077</v>
      </c>
      <c r="C171" s="4">
        <v>61</v>
      </c>
      <c r="D171" s="6" t="s">
        <v>293</v>
      </c>
      <c r="E171" s="6" t="s">
        <v>13</v>
      </c>
      <c r="F171" s="6" t="s">
        <v>9</v>
      </c>
      <c r="G171" s="6">
        <v>35000</v>
      </c>
      <c r="H171" s="4" t="s">
        <v>18</v>
      </c>
      <c r="I171" s="1">
        <v>35000</v>
      </c>
      <c r="J171" s="2">
        <f>Table3[[#This Row],[ONGKIR]]-I171</f>
        <v>0</v>
      </c>
    </row>
    <row r="172" spans="2:10" x14ac:dyDescent="0.25">
      <c r="B172" s="11"/>
      <c r="C172" s="12"/>
      <c r="D172" s="12"/>
      <c r="E172" s="12"/>
      <c r="F172" s="12"/>
      <c r="G172" s="12">
        <f>SUBTOTAL(109,Table3[ONGKIR])</f>
        <v>512000</v>
      </c>
      <c r="H172" s="12"/>
    </row>
    <row r="174" spans="2:10" x14ac:dyDescent="0.25">
      <c r="B174" s="5" t="s">
        <v>1</v>
      </c>
      <c r="C174" s="4" t="s">
        <v>0</v>
      </c>
      <c r="D174" s="4" t="s">
        <v>5</v>
      </c>
      <c r="E174" s="4" t="s">
        <v>2</v>
      </c>
      <c r="F174" s="4" t="s">
        <v>3</v>
      </c>
      <c r="G174" s="4" t="s">
        <v>4</v>
      </c>
      <c r="H174" s="4" t="s">
        <v>6</v>
      </c>
    </row>
    <row r="175" spans="2:10" x14ac:dyDescent="0.25">
      <c r="B175" s="5">
        <v>44078</v>
      </c>
      <c r="C175" s="4">
        <v>1</v>
      </c>
      <c r="D175" s="4" t="s">
        <v>368</v>
      </c>
      <c r="E175" s="4" t="s">
        <v>46</v>
      </c>
      <c r="F175" s="4" t="s">
        <v>47</v>
      </c>
      <c r="G175" s="4">
        <v>0</v>
      </c>
      <c r="H175" s="4">
        <v>112852029925913</v>
      </c>
      <c r="J175" s="2">
        <f>Table4[[#This Row],[ONGKIR]]-I175</f>
        <v>0</v>
      </c>
    </row>
    <row r="176" spans="2:10" x14ac:dyDescent="0.25">
      <c r="B176" s="5">
        <v>44078</v>
      </c>
      <c r="C176" s="4">
        <v>2</v>
      </c>
      <c r="D176" s="4" t="s">
        <v>329</v>
      </c>
      <c r="E176" s="4" t="s">
        <v>20</v>
      </c>
      <c r="F176" s="4" t="s">
        <v>21</v>
      </c>
      <c r="G176" s="4">
        <v>0</v>
      </c>
      <c r="H176" s="4">
        <v>8823902097467930</v>
      </c>
      <c r="J176" s="2">
        <f>Table4[[#This Row],[ONGKIR]]-I176</f>
        <v>0</v>
      </c>
    </row>
    <row r="177" spans="2:10" x14ac:dyDescent="0.25">
      <c r="B177" s="5">
        <v>44078</v>
      </c>
      <c r="C177" s="4">
        <v>3</v>
      </c>
      <c r="D177" s="4" t="s">
        <v>321</v>
      </c>
      <c r="E177" s="4" t="s">
        <v>134</v>
      </c>
      <c r="F177" s="4" t="s">
        <v>9</v>
      </c>
      <c r="G177" s="4">
        <v>0</v>
      </c>
      <c r="H177" s="4">
        <v>8823902097514140</v>
      </c>
      <c r="J177" s="2">
        <f>Table4[[#This Row],[ONGKIR]]-I177</f>
        <v>0</v>
      </c>
    </row>
    <row r="178" spans="2:10" x14ac:dyDescent="0.25">
      <c r="B178" s="5">
        <v>44078</v>
      </c>
      <c r="C178" s="4">
        <v>4</v>
      </c>
      <c r="D178" s="4" t="s">
        <v>347</v>
      </c>
      <c r="E178" s="4" t="s">
        <v>46</v>
      </c>
      <c r="F178" s="4" t="s">
        <v>47</v>
      </c>
      <c r="G178" s="4">
        <v>0</v>
      </c>
      <c r="H178" s="4">
        <v>8823902098391540</v>
      </c>
      <c r="J178" s="2">
        <f>Table4[[#This Row],[ONGKIR]]-I178</f>
        <v>0</v>
      </c>
    </row>
    <row r="179" spans="2:10" x14ac:dyDescent="0.25">
      <c r="B179" s="5">
        <v>44078</v>
      </c>
      <c r="C179" s="4">
        <v>5</v>
      </c>
      <c r="D179" s="4" t="s">
        <v>364</v>
      </c>
      <c r="E179" s="4" t="s">
        <v>13</v>
      </c>
      <c r="F179" s="4" t="s">
        <v>9</v>
      </c>
      <c r="G179" s="4">
        <v>0</v>
      </c>
      <c r="H179" s="4" t="s">
        <v>365</v>
      </c>
      <c r="J179" s="2">
        <f>Table4[[#This Row],[ONGKIR]]-I179</f>
        <v>0</v>
      </c>
    </row>
    <row r="180" spans="2:10" x14ac:dyDescent="0.25">
      <c r="B180" s="5">
        <v>44078</v>
      </c>
      <c r="C180" s="4">
        <v>6</v>
      </c>
      <c r="D180" s="7" t="s">
        <v>362</v>
      </c>
      <c r="E180" s="7" t="s">
        <v>72</v>
      </c>
      <c r="F180" s="7" t="s">
        <v>9</v>
      </c>
      <c r="G180" s="7">
        <v>0</v>
      </c>
      <c r="H180" s="4" t="s">
        <v>363</v>
      </c>
      <c r="J180" s="2">
        <f>Table4[[#This Row],[ONGKIR]]-I180</f>
        <v>0</v>
      </c>
    </row>
    <row r="181" spans="2:10" x14ac:dyDescent="0.25">
      <c r="B181" s="5">
        <v>44078</v>
      </c>
      <c r="C181" s="4">
        <v>7</v>
      </c>
      <c r="D181" s="4" t="s">
        <v>315</v>
      </c>
      <c r="E181" s="4" t="s">
        <v>13</v>
      </c>
      <c r="F181" s="4" t="s">
        <v>9</v>
      </c>
      <c r="G181" s="4">
        <v>0</v>
      </c>
      <c r="H181" s="4" t="s">
        <v>316</v>
      </c>
      <c r="J181" s="2">
        <f>Table4[[#This Row],[ONGKIR]]-I181</f>
        <v>0</v>
      </c>
    </row>
    <row r="182" spans="2:10" x14ac:dyDescent="0.25">
      <c r="B182" s="5">
        <v>44078</v>
      </c>
      <c r="C182" s="4">
        <v>8</v>
      </c>
      <c r="D182" s="4" t="s">
        <v>334</v>
      </c>
      <c r="E182" s="4" t="s">
        <v>13</v>
      </c>
      <c r="F182" s="4" t="s">
        <v>335</v>
      </c>
      <c r="G182" s="4">
        <v>0</v>
      </c>
      <c r="H182" s="4" t="s">
        <v>336</v>
      </c>
      <c r="J182" s="2">
        <f>Table4[[#This Row],[ONGKIR]]-I182</f>
        <v>0</v>
      </c>
    </row>
    <row r="183" spans="2:10" x14ac:dyDescent="0.25">
      <c r="B183" s="5">
        <v>44078</v>
      </c>
      <c r="C183" s="4">
        <v>9</v>
      </c>
      <c r="D183" s="4" t="s">
        <v>355</v>
      </c>
      <c r="E183" s="4" t="s">
        <v>13</v>
      </c>
      <c r="F183" s="4" t="s">
        <v>9</v>
      </c>
      <c r="G183" s="4">
        <v>0</v>
      </c>
      <c r="H183" s="4" t="s">
        <v>356</v>
      </c>
      <c r="J183" s="2">
        <f>Table4[[#This Row],[ONGKIR]]-I183</f>
        <v>0</v>
      </c>
    </row>
    <row r="184" spans="2:10" x14ac:dyDescent="0.25">
      <c r="B184" s="5">
        <v>44078</v>
      </c>
      <c r="C184" s="4">
        <v>10</v>
      </c>
      <c r="D184" s="7" t="s">
        <v>366</v>
      </c>
      <c r="E184" s="7" t="s">
        <v>13</v>
      </c>
      <c r="F184" s="7" t="s">
        <v>9</v>
      </c>
      <c r="G184" s="7">
        <v>0</v>
      </c>
      <c r="H184" s="4" t="s">
        <v>367</v>
      </c>
      <c r="J184" s="2">
        <f>Table4[[#This Row],[ONGKIR]]-I184</f>
        <v>0</v>
      </c>
    </row>
    <row r="185" spans="2:10" x14ac:dyDescent="0.25">
      <c r="B185" s="5">
        <v>44078</v>
      </c>
      <c r="C185" s="4">
        <v>11</v>
      </c>
      <c r="D185" s="4" t="s">
        <v>353</v>
      </c>
      <c r="E185" s="4" t="s">
        <v>29</v>
      </c>
      <c r="F185" s="4" t="s">
        <v>9</v>
      </c>
      <c r="G185" s="4">
        <v>0</v>
      </c>
      <c r="H185" s="4" t="s">
        <v>354</v>
      </c>
      <c r="J185" s="2">
        <f>Table4[[#This Row],[ONGKIR]]-I185</f>
        <v>0</v>
      </c>
    </row>
    <row r="186" spans="2:10" x14ac:dyDescent="0.25">
      <c r="B186" s="5">
        <v>44078</v>
      </c>
      <c r="C186" s="4">
        <v>12</v>
      </c>
      <c r="D186" s="4" t="s">
        <v>319</v>
      </c>
      <c r="E186" s="4" t="s">
        <v>13</v>
      </c>
      <c r="F186" s="4" t="s">
        <v>9</v>
      </c>
      <c r="G186" s="4">
        <v>0</v>
      </c>
      <c r="H186" s="4" t="s">
        <v>320</v>
      </c>
      <c r="J186" s="2">
        <f>Table4[[#This Row],[ONGKIR]]-I186</f>
        <v>0</v>
      </c>
    </row>
    <row r="187" spans="2:10" x14ac:dyDescent="0.25">
      <c r="B187" s="5">
        <v>44078</v>
      </c>
      <c r="C187" s="4">
        <v>13</v>
      </c>
      <c r="D187" s="4" t="s">
        <v>324</v>
      </c>
      <c r="E187" s="4" t="s">
        <v>72</v>
      </c>
      <c r="F187" s="4" t="s">
        <v>77</v>
      </c>
      <c r="G187" s="4">
        <v>14000</v>
      </c>
      <c r="H187" s="4" t="s">
        <v>70</v>
      </c>
      <c r="I187" s="1">
        <v>14000</v>
      </c>
      <c r="J187" s="2">
        <f>Table4[[#This Row],[ONGKIR]]-I187</f>
        <v>0</v>
      </c>
    </row>
    <row r="188" spans="2:10" x14ac:dyDescent="0.25">
      <c r="B188" s="5">
        <v>44078</v>
      </c>
      <c r="C188" s="4">
        <v>14</v>
      </c>
      <c r="D188" s="4" t="s">
        <v>369</v>
      </c>
      <c r="E188" s="4" t="s">
        <v>29</v>
      </c>
      <c r="F188" s="4" t="s">
        <v>9</v>
      </c>
      <c r="G188" s="4">
        <v>112000</v>
      </c>
      <c r="H188" s="4" t="s">
        <v>70</v>
      </c>
      <c r="I188" s="1">
        <v>112000</v>
      </c>
      <c r="J188" s="2">
        <f>Table4[[#This Row],[ONGKIR]]-I188</f>
        <v>0</v>
      </c>
    </row>
    <row r="189" spans="2:10" x14ac:dyDescent="0.25">
      <c r="B189" s="5">
        <v>44078</v>
      </c>
      <c r="C189" s="4">
        <v>15</v>
      </c>
      <c r="D189" s="4" t="s">
        <v>303</v>
      </c>
      <c r="E189" s="4" t="s">
        <v>72</v>
      </c>
      <c r="F189" s="4" t="s">
        <v>9</v>
      </c>
      <c r="G189" s="4">
        <v>16000</v>
      </c>
      <c r="H189" s="4" t="s">
        <v>30</v>
      </c>
      <c r="I189" s="1">
        <v>16000</v>
      </c>
      <c r="J189" s="2">
        <f>Table4[[#This Row],[ONGKIR]]-I189</f>
        <v>0</v>
      </c>
    </row>
    <row r="190" spans="2:10" x14ac:dyDescent="0.25">
      <c r="B190" s="5">
        <v>44078</v>
      </c>
      <c r="C190" s="4">
        <v>16</v>
      </c>
      <c r="D190" s="7" t="s">
        <v>139</v>
      </c>
      <c r="E190" s="7" t="s">
        <v>72</v>
      </c>
      <c r="F190" s="7" t="s">
        <v>9</v>
      </c>
      <c r="G190" s="7">
        <v>17000</v>
      </c>
      <c r="H190" s="4" t="s">
        <v>30</v>
      </c>
      <c r="I190" s="3">
        <v>17000</v>
      </c>
      <c r="J190" s="2">
        <f>Table4[[#This Row],[ONGKIR]]-I190</f>
        <v>0</v>
      </c>
    </row>
    <row r="191" spans="2:10" x14ac:dyDescent="0.25">
      <c r="B191" s="5">
        <v>44078</v>
      </c>
      <c r="C191" s="4">
        <v>17</v>
      </c>
      <c r="D191" s="4" t="s">
        <v>322</v>
      </c>
      <c r="E191" s="4" t="s">
        <v>134</v>
      </c>
      <c r="F191" s="4" t="s">
        <v>9</v>
      </c>
      <c r="G191" s="4">
        <v>15000</v>
      </c>
      <c r="H191" s="4" t="s">
        <v>10</v>
      </c>
      <c r="I191" s="3">
        <v>15000</v>
      </c>
      <c r="J191" s="2">
        <f>Table4[[#This Row],[ONGKIR]]-I191</f>
        <v>0</v>
      </c>
    </row>
    <row r="192" spans="2:10" x14ac:dyDescent="0.25">
      <c r="B192" s="5">
        <v>44078</v>
      </c>
      <c r="C192" s="4">
        <v>18</v>
      </c>
      <c r="D192" s="4" t="s">
        <v>346</v>
      </c>
      <c r="E192" s="4" t="s">
        <v>8</v>
      </c>
      <c r="F192" s="4" t="s">
        <v>9</v>
      </c>
      <c r="G192" s="4">
        <v>17000</v>
      </c>
      <c r="H192" s="4" t="s">
        <v>10</v>
      </c>
      <c r="I192" s="1">
        <v>17000</v>
      </c>
      <c r="J192" s="2">
        <f>Table4[[#This Row],[ONGKIR]]-I192</f>
        <v>0</v>
      </c>
    </row>
    <row r="193" spans="2:10" x14ac:dyDescent="0.25">
      <c r="B193" s="5">
        <v>44078</v>
      </c>
      <c r="C193" s="4">
        <v>19</v>
      </c>
      <c r="D193" s="4" t="s">
        <v>352</v>
      </c>
      <c r="E193" s="4" t="s">
        <v>29</v>
      </c>
      <c r="F193" s="4" t="s">
        <v>9</v>
      </c>
      <c r="G193" s="4">
        <v>15000</v>
      </c>
      <c r="H193" s="4" t="s">
        <v>10</v>
      </c>
      <c r="I193" s="1">
        <v>15000</v>
      </c>
      <c r="J193" s="2">
        <f>Table4[[#This Row],[ONGKIR]]-I193</f>
        <v>0</v>
      </c>
    </row>
    <row r="194" spans="2:10" x14ac:dyDescent="0.25">
      <c r="B194" s="5">
        <v>44078</v>
      </c>
      <c r="C194" s="4">
        <v>20</v>
      </c>
      <c r="D194" s="4" t="s">
        <v>276</v>
      </c>
      <c r="E194" s="4" t="s">
        <v>13</v>
      </c>
      <c r="F194" s="4" t="s">
        <v>9</v>
      </c>
      <c r="G194" s="4">
        <v>0</v>
      </c>
      <c r="H194" s="4" t="s">
        <v>304</v>
      </c>
      <c r="J194" s="2">
        <f>Table4[[#This Row],[ONGKIR]]-I194</f>
        <v>0</v>
      </c>
    </row>
    <row r="195" spans="2:10" x14ac:dyDescent="0.25">
      <c r="B195" s="5">
        <v>44078</v>
      </c>
      <c r="C195" s="4">
        <v>21</v>
      </c>
      <c r="D195" s="4" t="s">
        <v>307</v>
      </c>
      <c r="E195" s="4" t="s">
        <v>13</v>
      </c>
      <c r="F195" s="4" t="s">
        <v>9</v>
      </c>
      <c r="G195" s="4">
        <v>0</v>
      </c>
      <c r="H195" s="4" t="s">
        <v>308</v>
      </c>
      <c r="J195" s="2">
        <f>Table4[[#This Row],[ONGKIR]]-I195</f>
        <v>0</v>
      </c>
    </row>
    <row r="196" spans="2:10" x14ac:dyDescent="0.25">
      <c r="B196" s="5">
        <v>44078</v>
      </c>
      <c r="C196" s="4">
        <v>22</v>
      </c>
      <c r="D196" s="4" t="s">
        <v>337</v>
      </c>
      <c r="E196" s="4" t="s">
        <v>20</v>
      </c>
      <c r="F196" s="4" t="s">
        <v>21</v>
      </c>
      <c r="G196" s="4">
        <v>0</v>
      </c>
      <c r="H196" s="4" t="s">
        <v>338</v>
      </c>
      <c r="J196" s="2">
        <f>Table4[[#This Row],[ONGKIR]]-I196</f>
        <v>0</v>
      </c>
    </row>
    <row r="197" spans="2:10" x14ac:dyDescent="0.25">
      <c r="B197" s="5">
        <v>44078</v>
      </c>
      <c r="C197" s="4">
        <v>23</v>
      </c>
      <c r="D197" s="4" t="s">
        <v>330</v>
      </c>
      <c r="E197" s="4" t="s">
        <v>13</v>
      </c>
      <c r="F197" s="4" t="s">
        <v>9</v>
      </c>
      <c r="G197" s="4">
        <v>0</v>
      </c>
      <c r="H197" s="4" t="s">
        <v>331</v>
      </c>
      <c r="J197" s="2">
        <f>Table4[[#This Row],[ONGKIR]]-I197</f>
        <v>0</v>
      </c>
    </row>
    <row r="198" spans="2:10" x14ac:dyDescent="0.25">
      <c r="B198" s="5">
        <v>44078</v>
      </c>
      <c r="C198" s="4">
        <v>24</v>
      </c>
      <c r="D198" s="4" t="s">
        <v>325</v>
      </c>
      <c r="E198" s="4" t="s">
        <v>20</v>
      </c>
      <c r="F198" s="4" t="s">
        <v>21</v>
      </c>
      <c r="G198" s="4">
        <v>0</v>
      </c>
      <c r="H198" s="4" t="s">
        <v>326</v>
      </c>
      <c r="J198" s="2">
        <f>Table4[[#This Row],[ONGKIR]]-I198</f>
        <v>0</v>
      </c>
    </row>
    <row r="199" spans="2:10" x14ac:dyDescent="0.25">
      <c r="B199" s="5">
        <v>44078</v>
      </c>
      <c r="C199" s="4">
        <v>25</v>
      </c>
      <c r="D199" s="4" t="s">
        <v>332</v>
      </c>
      <c r="E199" s="4" t="s">
        <v>13</v>
      </c>
      <c r="F199" s="4" t="s">
        <v>9</v>
      </c>
      <c r="G199" s="4">
        <v>0</v>
      </c>
      <c r="H199" s="4" t="s">
        <v>333</v>
      </c>
      <c r="J199" s="2">
        <f>Table4[[#This Row],[ONGKIR]]-I199</f>
        <v>0</v>
      </c>
    </row>
    <row r="200" spans="2:10" x14ac:dyDescent="0.25">
      <c r="B200" s="5">
        <v>44078</v>
      </c>
      <c r="C200" s="4">
        <v>26</v>
      </c>
      <c r="D200" s="6" t="s">
        <v>309</v>
      </c>
      <c r="E200" s="6" t="s">
        <v>13</v>
      </c>
      <c r="F200" s="6" t="s">
        <v>9</v>
      </c>
      <c r="G200" s="6">
        <v>0</v>
      </c>
      <c r="H200" s="4" t="s">
        <v>310</v>
      </c>
      <c r="J200" s="2">
        <f>Table4[[#This Row],[ONGKIR]]-I200</f>
        <v>0</v>
      </c>
    </row>
    <row r="201" spans="2:10" x14ac:dyDescent="0.25">
      <c r="B201" s="5">
        <v>44078</v>
      </c>
      <c r="C201" s="4">
        <v>27</v>
      </c>
      <c r="D201" s="6" t="s">
        <v>360</v>
      </c>
      <c r="E201" s="6" t="s">
        <v>20</v>
      </c>
      <c r="F201" s="6" t="s">
        <v>21</v>
      </c>
      <c r="G201" s="6">
        <v>0</v>
      </c>
      <c r="H201" s="4" t="s">
        <v>361</v>
      </c>
      <c r="J201" s="2">
        <f>Table4[[#This Row],[ONGKIR]]-I201</f>
        <v>0</v>
      </c>
    </row>
    <row r="202" spans="2:10" x14ac:dyDescent="0.25">
      <c r="B202" s="5">
        <v>44078</v>
      </c>
      <c r="C202" s="4">
        <v>28</v>
      </c>
      <c r="D202" s="4" t="s">
        <v>313</v>
      </c>
      <c r="E202" s="4" t="s">
        <v>13</v>
      </c>
      <c r="F202" s="4" t="s">
        <v>9</v>
      </c>
      <c r="G202" s="4">
        <v>0</v>
      </c>
      <c r="H202" s="4" t="s">
        <v>314</v>
      </c>
      <c r="J202" s="2">
        <f>Table4[[#This Row],[ONGKIR]]-I202</f>
        <v>0</v>
      </c>
    </row>
    <row r="203" spans="2:10" x14ac:dyDescent="0.25">
      <c r="B203" s="5">
        <v>44078</v>
      </c>
      <c r="C203" s="4">
        <v>29</v>
      </c>
      <c r="D203" s="4" t="s">
        <v>350</v>
      </c>
      <c r="E203" s="4" t="s">
        <v>46</v>
      </c>
      <c r="F203" s="4" t="s">
        <v>47</v>
      </c>
      <c r="G203" s="4">
        <v>0</v>
      </c>
      <c r="H203" s="4" t="s">
        <v>351</v>
      </c>
      <c r="J203" s="2">
        <f>Table4[[#This Row],[ONGKIR]]-I203</f>
        <v>0</v>
      </c>
    </row>
    <row r="204" spans="2:10" x14ac:dyDescent="0.25">
      <c r="B204" s="5">
        <v>44078</v>
      </c>
      <c r="C204" s="4">
        <v>30</v>
      </c>
      <c r="D204" s="4" t="s">
        <v>339</v>
      </c>
      <c r="E204" s="4" t="s">
        <v>13</v>
      </c>
      <c r="F204" s="4" t="s">
        <v>9</v>
      </c>
      <c r="G204" s="4">
        <v>0</v>
      </c>
      <c r="H204" s="4" t="s">
        <v>340</v>
      </c>
      <c r="J204" s="2">
        <f>Table4[[#This Row],[ONGKIR]]-I204</f>
        <v>0</v>
      </c>
    </row>
    <row r="205" spans="2:10" x14ac:dyDescent="0.25">
      <c r="B205" s="5">
        <v>44078</v>
      </c>
      <c r="C205" s="4">
        <v>31</v>
      </c>
      <c r="D205" s="4" t="s">
        <v>348</v>
      </c>
      <c r="E205" s="4" t="s">
        <v>46</v>
      </c>
      <c r="F205" s="4" t="s">
        <v>47</v>
      </c>
      <c r="G205" s="4">
        <v>0</v>
      </c>
      <c r="H205" s="4" t="s">
        <v>349</v>
      </c>
      <c r="J205" s="2">
        <f>Table4[[#This Row],[ONGKIR]]-I205</f>
        <v>0</v>
      </c>
    </row>
    <row r="206" spans="2:10" x14ac:dyDescent="0.25">
      <c r="B206" s="5">
        <v>44078</v>
      </c>
      <c r="C206" s="4">
        <v>32</v>
      </c>
      <c r="D206" s="4" t="s">
        <v>311</v>
      </c>
      <c r="E206" s="4" t="s">
        <v>13</v>
      </c>
      <c r="F206" s="4" t="s">
        <v>9</v>
      </c>
      <c r="G206" s="4">
        <v>0</v>
      </c>
      <c r="H206" s="4" t="s">
        <v>312</v>
      </c>
      <c r="J206" s="2">
        <f>Table4[[#This Row],[ONGKIR]]-I206</f>
        <v>0</v>
      </c>
    </row>
    <row r="207" spans="2:10" x14ac:dyDescent="0.25">
      <c r="B207" s="5">
        <v>44078</v>
      </c>
      <c r="C207" s="4">
        <v>33</v>
      </c>
      <c r="D207" s="4" t="s">
        <v>317</v>
      </c>
      <c r="E207" s="4" t="s">
        <v>13</v>
      </c>
      <c r="F207" s="4" t="s">
        <v>9</v>
      </c>
      <c r="G207" s="4">
        <v>0</v>
      </c>
      <c r="H207" s="4" t="s">
        <v>318</v>
      </c>
      <c r="J207" s="2">
        <f>Table4[[#This Row],[ONGKIR]]-I207</f>
        <v>0</v>
      </c>
    </row>
    <row r="208" spans="2:10" x14ac:dyDescent="0.25">
      <c r="B208" s="5">
        <v>44078</v>
      </c>
      <c r="C208" s="4">
        <v>34</v>
      </c>
      <c r="D208" s="4" t="s">
        <v>305</v>
      </c>
      <c r="E208" s="4" t="s">
        <v>13</v>
      </c>
      <c r="F208" s="4" t="s">
        <v>9</v>
      </c>
      <c r="G208" s="4">
        <v>0</v>
      </c>
      <c r="H208" s="4" t="s">
        <v>306</v>
      </c>
      <c r="J208" s="2">
        <f>Table4[[#This Row],[ONGKIR]]-I208</f>
        <v>0</v>
      </c>
    </row>
    <row r="209" spans="2:10" x14ac:dyDescent="0.25">
      <c r="B209" s="5">
        <v>44078</v>
      </c>
      <c r="C209" s="4">
        <v>35</v>
      </c>
      <c r="D209" s="4" t="s">
        <v>357</v>
      </c>
      <c r="E209" s="4" t="s">
        <v>134</v>
      </c>
      <c r="F209" s="4" t="s">
        <v>9</v>
      </c>
      <c r="G209" s="4">
        <v>0</v>
      </c>
      <c r="H209" s="4" t="s">
        <v>358</v>
      </c>
      <c r="J209" s="2">
        <f>Table4[[#This Row],[ONGKIR]]-I209</f>
        <v>0</v>
      </c>
    </row>
    <row r="210" spans="2:10" x14ac:dyDescent="0.25">
      <c r="B210" s="5">
        <v>44078</v>
      </c>
      <c r="C210" s="4">
        <v>36</v>
      </c>
      <c r="D210" s="6" t="s">
        <v>341</v>
      </c>
      <c r="E210" s="6" t="s">
        <v>13</v>
      </c>
      <c r="F210" s="6" t="s">
        <v>9</v>
      </c>
      <c r="G210" s="6">
        <v>0</v>
      </c>
      <c r="H210" s="4" t="s">
        <v>342</v>
      </c>
      <c r="J210" s="2">
        <f>Table4[[#This Row],[ONGKIR]]-I210</f>
        <v>0</v>
      </c>
    </row>
    <row r="211" spans="2:10" x14ac:dyDescent="0.25">
      <c r="B211" s="5">
        <v>44078</v>
      </c>
      <c r="C211" s="4">
        <v>37</v>
      </c>
      <c r="D211" s="6" t="s">
        <v>327</v>
      </c>
      <c r="E211" s="6" t="s">
        <v>20</v>
      </c>
      <c r="F211" s="6" t="s">
        <v>21</v>
      </c>
      <c r="G211" s="6">
        <v>0</v>
      </c>
      <c r="H211" s="4" t="s">
        <v>328</v>
      </c>
      <c r="J211" s="2">
        <f>Table4[[#This Row],[ONGKIR]]-I211</f>
        <v>0</v>
      </c>
    </row>
    <row r="212" spans="2:10" x14ac:dyDescent="0.25">
      <c r="B212" s="5">
        <v>44078</v>
      </c>
      <c r="C212" s="4">
        <v>38</v>
      </c>
      <c r="D212" s="6" t="s">
        <v>128</v>
      </c>
      <c r="E212" s="6" t="s">
        <v>72</v>
      </c>
      <c r="F212" s="6" t="s">
        <v>9</v>
      </c>
      <c r="G212" s="6">
        <v>0</v>
      </c>
      <c r="H212" s="4" t="s">
        <v>345</v>
      </c>
      <c r="J212" s="2">
        <f>Table4[[#This Row],[ONGKIR]]-I212</f>
        <v>0</v>
      </c>
    </row>
    <row r="213" spans="2:10" x14ac:dyDescent="0.25">
      <c r="B213" s="5">
        <v>44078</v>
      </c>
      <c r="C213" s="4">
        <v>39</v>
      </c>
      <c r="D213" s="6" t="s">
        <v>323</v>
      </c>
      <c r="E213" s="6" t="s">
        <v>13</v>
      </c>
      <c r="F213" s="6" t="s">
        <v>9</v>
      </c>
      <c r="G213" s="6">
        <v>15000</v>
      </c>
      <c r="H213" s="4" t="s">
        <v>101</v>
      </c>
      <c r="I213" s="1">
        <v>15500</v>
      </c>
      <c r="J213" s="2">
        <f>Table4[[#This Row],[ONGKIR]]-I213</f>
        <v>-500</v>
      </c>
    </row>
    <row r="214" spans="2:10" x14ac:dyDescent="0.25">
      <c r="B214" s="5">
        <v>44078</v>
      </c>
      <c r="C214" s="4">
        <v>40</v>
      </c>
      <c r="D214" s="4" t="s">
        <v>124</v>
      </c>
      <c r="E214" s="4" t="s">
        <v>72</v>
      </c>
      <c r="F214" s="4" t="s">
        <v>9</v>
      </c>
      <c r="G214" s="4">
        <v>16000</v>
      </c>
      <c r="H214" s="4" t="s">
        <v>18</v>
      </c>
      <c r="I214" s="1">
        <v>16000</v>
      </c>
      <c r="J214" s="2">
        <f>Table4[[#This Row],[ONGKIR]]-I214</f>
        <v>0</v>
      </c>
    </row>
    <row r="215" spans="2:10" x14ac:dyDescent="0.25">
      <c r="B215" s="5">
        <v>44078</v>
      </c>
      <c r="C215" s="4">
        <v>41</v>
      </c>
      <c r="D215" s="6" t="s">
        <v>343</v>
      </c>
      <c r="E215" s="6" t="s">
        <v>46</v>
      </c>
      <c r="F215" s="6" t="s">
        <v>47</v>
      </c>
      <c r="G215" s="6">
        <v>7000</v>
      </c>
      <c r="H215" s="4" t="s">
        <v>18</v>
      </c>
      <c r="I215" s="1">
        <v>7000</v>
      </c>
      <c r="J215" s="2">
        <f>Table4[[#This Row],[ONGKIR]]-I215</f>
        <v>0</v>
      </c>
    </row>
    <row r="216" spans="2:10" x14ac:dyDescent="0.25">
      <c r="B216" s="5">
        <v>44078</v>
      </c>
      <c r="C216" s="4">
        <v>42</v>
      </c>
      <c r="D216" s="7" t="s">
        <v>344</v>
      </c>
      <c r="E216" s="7" t="s">
        <v>72</v>
      </c>
      <c r="F216" s="7" t="s">
        <v>9</v>
      </c>
      <c r="G216" s="7">
        <v>21000</v>
      </c>
      <c r="H216" s="4" t="s">
        <v>18</v>
      </c>
      <c r="I216" s="1">
        <v>21000</v>
      </c>
      <c r="J216" s="2">
        <f>Table4[[#This Row],[ONGKIR]]-I216</f>
        <v>0</v>
      </c>
    </row>
    <row r="217" spans="2:10" x14ac:dyDescent="0.25">
      <c r="B217" s="5">
        <v>44078</v>
      </c>
      <c r="C217" s="4">
        <v>43</v>
      </c>
      <c r="D217" s="7" t="s">
        <v>359</v>
      </c>
      <c r="E217" s="7" t="s">
        <v>29</v>
      </c>
      <c r="F217" s="7" t="s">
        <v>9</v>
      </c>
      <c r="G217" s="7">
        <v>21000</v>
      </c>
      <c r="H217" s="4" t="s">
        <v>18</v>
      </c>
      <c r="I217" s="1">
        <v>21000</v>
      </c>
      <c r="J217" s="2">
        <f>Table4[[#This Row],[ONGKIR]]-I217</f>
        <v>0</v>
      </c>
    </row>
    <row r="218" spans="2:10" x14ac:dyDescent="0.25">
      <c r="B218" s="13"/>
      <c r="C218" s="6"/>
      <c r="D218" s="6"/>
      <c r="E218" s="6"/>
      <c r="F218" s="6"/>
      <c r="G218" s="6">
        <f>SUBTOTAL(109,Table4[ONGKIR])</f>
        <v>286000</v>
      </c>
      <c r="H218" s="6"/>
    </row>
    <row r="219" spans="2:10" x14ac:dyDescent="0.25">
      <c r="C219" s="2"/>
    </row>
    <row r="220" spans="2:10" x14ac:dyDescent="0.25">
      <c r="B220" s="5" t="s">
        <v>1</v>
      </c>
      <c r="C220" s="4" t="s">
        <v>0</v>
      </c>
      <c r="D220" s="4" t="s">
        <v>5</v>
      </c>
      <c r="E220" s="4" t="s">
        <v>2</v>
      </c>
      <c r="F220" s="4" t="s">
        <v>3</v>
      </c>
      <c r="G220" s="4" t="s">
        <v>4</v>
      </c>
      <c r="H220" s="4" t="s">
        <v>6</v>
      </c>
    </row>
    <row r="221" spans="2:10" x14ac:dyDescent="0.25">
      <c r="B221" s="5">
        <v>44079</v>
      </c>
      <c r="C221" s="4">
        <v>1</v>
      </c>
      <c r="D221" s="4" t="s">
        <v>404</v>
      </c>
      <c r="E221" s="4" t="s">
        <v>134</v>
      </c>
      <c r="F221" s="4" t="s">
        <v>9</v>
      </c>
      <c r="G221" s="4">
        <v>0</v>
      </c>
      <c r="H221" s="4">
        <v>112852033979526</v>
      </c>
      <c r="J221" s="2">
        <f>Table5[[#This Row],[ONGKIR]]-I221</f>
        <v>0</v>
      </c>
    </row>
    <row r="222" spans="2:10" x14ac:dyDescent="0.25">
      <c r="B222" s="5">
        <v>44079</v>
      </c>
      <c r="C222" s="4">
        <v>2</v>
      </c>
      <c r="D222" s="4" t="s">
        <v>412</v>
      </c>
      <c r="E222" s="4" t="s">
        <v>72</v>
      </c>
      <c r="F222" s="4" t="s">
        <v>9</v>
      </c>
      <c r="G222" s="4">
        <v>0</v>
      </c>
      <c r="H222" s="4">
        <v>112852034197433</v>
      </c>
      <c r="J222" s="2">
        <f>Table5[[#This Row],[ONGKIR]]-I222</f>
        <v>0</v>
      </c>
    </row>
    <row r="223" spans="2:10" x14ac:dyDescent="0.25">
      <c r="B223" s="5">
        <v>44079</v>
      </c>
      <c r="C223" s="4">
        <v>3</v>
      </c>
      <c r="D223" s="4" t="s">
        <v>382</v>
      </c>
      <c r="E223" s="4" t="s">
        <v>13</v>
      </c>
      <c r="F223" s="4" t="s">
        <v>9</v>
      </c>
      <c r="G223" s="4">
        <v>0</v>
      </c>
      <c r="H223" s="4">
        <v>8823902099708090</v>
      </c>
      <c r="J223" s="2">
        <f>Table5[[#This Row],[ONGKIR]]-I223</f>
        <v>0</v>
      </c>
    </row>
    <row r="224" spans="2:10" x14ac:dyDescent="0.25">
      <c r="B224" s="5">
        <v>44079</v>
      </c>
      <c r="C224" s="4">
        <v>4</v>
      </c>
      <c r="D224" s="4" t="s">
        <v>378</v>
      </c>
      <c r="E224" s="4" t="s">
        <v>13</v>
      </c>
      <c r="F224" s="4" t="s">
        <v>9</v>
      </c>
      <c r="G224" s="4">
        <v>0</v>
      </c>
      <c r="H224" s="4" t="s">
        <v>379</v>
      </c>
      <c r="J224" s="2">
        <f>Table5[[#This Row],[ONGKIR]]-I224</f>
        <v>0</v>
      </c>
    </row>
    <row r="225" spans="2:10" x14ac:dyDescent="0.25">
      <c r="B225" s="5">
        <v>44079</v>
      </c>
      <c r="C225" s="4">
        <v>5</v>
      </c>
      <c r="D225" s="4" t="s">
        <v>372</v>
      </c>
      <c r="E225" s="4" t="s">
        <v>13</v>
      </c>
      <c r="F225" s="4" t="s">
        <v>9</v>
      </c>
      <c r="G225" s="4">
        <v>0</v>
      </c>
      <c r="H225" s="4" t="s">
        <v>373</v>
      </c>
      <c r="J225" s="2">
        <f>Table5[[#This Row],[ONGKIR]]-I225</f>
        <v>0</v>
      </c>
    </row>
    <row r="226" spans="2:10" x14ac:dyDescent="0.25">
      <c r="B226" s="5">
        <v>44079</v>
      </c>
      <c r="C226" s="4">
        <v>6</v>
      </c>
      <c r="D226" s="4" t="s">
        <v>374</v>
      </c>
      <c r="E226" s="4" t="s">
        <v>13</v>
      </c>
      <c r="F226" s="4" t="s">
        <v>9</v>
      </c>
      <c r="G226" s="4">
        <v>0</v>
      </c>
      <c r="H226" s="4" t="s">
        <v>375</v>
      </c>
      <c r="J226" s="2">
        <f>Table5[[#This Row],[ONGKIR]]-I226</f>
        <v>0</v>
      </c>
    </row>
    <row r="227" spans="2:10" x14ac:dyDescent="0.25">
      <c r="B227" s="5">
        <v>44079</v>
      </c>
      <c r="C227" s="4">
        <v>7</v>
      </c>
      <c r="D227" s="4" t="s">
        <v>394</v>
      </c>
      <c r="E227" s="4" t="s">
        <v>134</v>
      </c>
      <c r="F227" s="4" t="s">
        <v>9</v>
      </c>
      <c r="G227" s="4">
        <v>69000</v>
      </c>
      <c r="H227" s="4" t="s">
        <v>70</v>
      </c>
      <c r="I227" s="1">
        <v>69000</v>
      </c>
      <c r="J227" s="2">
        <f>Table5[[#This Row],[ONGKIR]]-I227</f>
        <v>0</v>
      </c>
    </row>
    <row r="228" spans="2:10" x14ac:dyDescent="0.25">
      <c r="B228" s="5">
        <v>44079</v>
      </c>
      <c r="C228" s="4">
        <v>8</v>
      </c>
      <c r="D228" s="4" t="s">
        <v>402</v>
      </c>
      <c r="E228" s="4" t="s">
        <v>134</v>
      </c>
      <c r="F228" s="4" t="s">
        <v>9</v>
      </c>
      <c r="G228" s="4">
        <v>13000</v>
      </c>
      <c r="H228" s="4" t="s">
        <v>70</v>
      </c>
      <c r="I228" s="1">
        <v>13000</v>
      </c>
      <c r="J228" s="2">
        <f>Table5[[#This Row],[ONGKIR]]-I228</f>
        <v>0</v>
      </c>
    </row>
    <row r="229" spans="2:10" x14ac:dyDescent="0.25">
      <c r="B229" s="5">
        <v>44079</v>
      </c>
      <c r="C229" s="4">
        <v>9</v>
      </c>
      <c r="D229" s="4" t="s">
        <v>403</v>
      </c>
      <c r="E229" s="4" t="s">
        <v>13</v>
      </c>
      <c r="F229" s="4" t="s">
        <v>103</v>
      </c>
      <c r="G229" s="4">
        <v>14000</v>
      </c>
      <c r="H229" s="4" t="s">
        <v>70</v>
      </c>
      <c r="I229" s="1">
        <v>14000</v>
      </c>
      <c r="J229" s="2">
        <f>Table5[[#This Row],[ONGKIR]]-I229</f>
        <v>0</v>
      </c>
    </row>
    <row r="230" spans="2:10" x14ac:dyDescent="0.25">
      <c r="B230" s="5">
        <v>44079</v>
      </c>
      <c r="C230" s="4">
        <v>10</v>
      </c>
      <c r="D230" s="4" t="s">
        <v>397</v>
      </c>
      <c r="E230" s="4" t="s">
        <v>20</v>
      </c>
      <c r="F230" s="4" t="s">
        <v>21</v>
      </c>
      <c r="G230" s="4">
        <v>6000</v>
      </c>
      <c r="H230" s="4" t="s">
        <v>30</v>
      </c>
      <c r="I230" s="1">
        <v>6000</v>
      </c>
      <c r="J230" s="2">
        <f>Table5[[#This Row],[ONGKIR]]-I230</f>
        <v>0</v>
      </c>
    </row>
    <row r="231" spans="2:10" x14ac:dyDescent="0.25">
      <c r="B231" s="5">
        <v>44079</v>
      </c>
      <c r="C231" s="4">
        <v>11</v>
      </c>
      <c r="D231" s="4" t="s">
        <v>413</v>
      </c>
      <c r="E231" s="4" t="s">
        <v>20</v>
      </c>
      <c r="F231" s="4" t="s">
        <v>21</v>
      </c>
      <c r="G231" s="4">
        <v>17000</v>
      </c>
      <c r="H231" s="4" t="s">
        <v>30</v>
      </c>
      <c r="I231" s="3">
        <v>17000</v>
      </c>
      <c r="J231" s="2">
        <f>Table5[[#This Row],[ONGKIR]]-I231</f>
        <v>0</v>
      </c>
    </row>
    <row r="232" spans="2:10" x14ac:dyDescent="0.25">
      <c r="B232" s="5">
        <v>44079</v>
      </c>
      <c r="C232" s="4">
        <v>12</v>
      </c>
      <c r="D232" s="4" t="s">
        <v>371</v>
      </c>
      <c r="E232" s="4" t="s">
        <v>29</v>
      </c>
      <c r="F232" s="4" t="s">
        <v>9</v>
      </c>
      <c r="G232" s="4">
        <v>15000</v>
      </c>
      <c r="H232" s="4" t="s">
        <v>10</v>
      </c>
      <c r="I232" s="3">
        <v>15000</v>
      </c>
      <c r="J232" s="2">
        <f>Table5[[#This Row],[ONGKIR]]-I232</f>
        <v>0</v>
      </c>
    </row>
    <row r="233" spans="2:10" x14ac:dyDescent="0.25">
      <c r="B233" s="5">
        <v>44079</v>
      </c>
      <c r="C233" s="4">
        <v>13</v>
      </c>
      <c r="D233" s="4" t="s">
        <v>387</v>
      </c>
      <c r="E233" s="4" t="s">
        <v>20</v>
      </c>
      <c r="F233" s="4" t="s">
        <v>21</v>
      </c>
      <c r="G233" s="4">
        <v>13000</v>
      </c>
      <c r="H233" s="4" t="s">
        <v>10</v>
      </c>
      <c r="I233" s="3">
        <v>13000</v>
      </c>
      <c r="J233" s="2">
        <f>Table5[[#This Row],[ONGKIR]]-I233</f>
        <v>0</v>
      </c>
    </row>
    <row r="234" spans="2:10" x14ac:dyDescent="0.25">
      <c r="B234" s="5">
        <v>44079</v>
      </c>
      <c r="C234" s="4">
        <v>14</v>
      </c>
      <c r="D234" s="4" t="s">
        <v>390</v>
      </c>
      <c r="E234" s="4" t="s">
        <v>20</v>
      </c>
      <c r="F234" s="4" t="s">
        <v>21</v>
      </c>
      <c r="G234" s="4">
        <v>10000</v>
      </c>
      <c r="H234" s="4" t="s">
        <v>10</v>
      </c>
      <c r="I234" s="3">
        <v>10000</v>
      </c>
      <c r="J234" s="2">
        <f>Table5[[#This Row],[ONGKIR]]-I234</f>
        <v>0</v>
      </c>
    </row>
    <row r="235" spans="2:10" x14ac:dyDescent="0.25">
      <c r="B235" s="5">
        <v>44079</v>
      </c>
      <c r="C235" s="4">
        <v>15</v>
      </c>
      <c r="D235" s="4" t="s">
        <v>393</v>
      </c>
      <c r="E235" s="4" t="s">
        <v>29</v>
      </c>
      <c r="F235" s="4" t="s">
        <v>9</v>
      </c>
      <c r="G235" s="4">
        <v>15000</v>
      </c>
      <c r="H235" s="4" t="s">
        <v>10</v>
      </c>
      <c r="I235" s="3">
        <v>15000</v>
      </c>
      <c r="J235" s="2">
        <f>Table5[[#This Row],[ONGKIR]]-I235</f>
        <v>0</v>
      </c>
    </row>
    <row r="236" spans="2:10" x14ac:dyDescent="0.25">
      <c r="B236" s="5">
        <v>44079</v>
      </c>
      <c r="C236" s="4">
        <v>16</v>
      </c>
      <c r="D236" s="4" t="s">
        <v>407</v>
      </c>
      <c r="E236" s="4" t="s">
        <v>29</v>
      </c>
      <c r="F236" s="4" t="s">
        <v>9</v>
      </c>
      <c r="G236" s="4">
        <v>204000</v>
      </c>
      <c r="H236" s="4" t="s">
        <v>10</v>
      </c>
      <c r="I236" s="3">
        <v>204000</v>
      </c>
      <c r="J236" s="2">
        <f>Table5[[#This Row],[ONGKIR]]-I236</f>
        <v>0</v>
      </c>
    </row>
    <row r="237" spans="2:10" x14ac:dyDescent="0.25">
      <c r="B237" s="5">
        <v>44079</v>
      </c>
      <c r="C237" s="4">
        <v>17</v>
      </c>
      <c r="D237" s="4" t="s">
        <v>376</v>
      </c>
      <c r="E237" s="4" t="s">
        <v>13</v>
      </c>
      <c r="F237" s="4" t="s">
        <v>9</v>
      </c>
      <c r="G237" s="4">
        <v>0</v>
      </c>
      <c r="H237" s="4" t="s">
        <v>377</v>
      </c>
      <c r="J237" s="2">
        <f>Table5[[#This Row],[ONGKIR]]-I237</f>
        <v>0</v>
      </c>
    </row>
    <row r="238" spans="2:10" x14ac:dyDescent="0.25">
      <c r="B238" s="5">
        <v>44079</v>
      </c>
      <c r="C238" s="4">
        <v>18</v>
      </c>
      <c r="D238" s="4" t="s">
        <v>400</v>
      </c>
      <c r="E238" s="4" t="s">
        <v>13</v>
      </c>
      <c r="F238" s="4" t="s">
        <v>9</v>
      </c>
      <c r="G238" s="4">
        <v>0</v>
      </c>
      <c r="H238" s="4" t="s">
        <v>401</v>
      </c>
      <c r="J238" s="2">
        <f>Table5[[#This Row],[ONGKIR]]-I238</f>
        <v>0</v>
      </c>
    </row>
    <row r="239" spans="2:10" x14ac:dyDescent="0.25">
      <c r="B239" s="5">
        <v>44079</v>
      </c>
      <c r="C239" s="4">
        <v>19</v>
      </c>
      <c r="D239" s="7" t="s">
        <v>414</v>
      </c>
      <c r="E239" s="7" t="s">
        <v>46</v>
      </c>
      <c r="F239" s="7" t="s">
        <v>47</v>
      </c>
      <c r="G239" s="7">
        <v>0</v>
      </c>
      <c r="H239" s="7" t="s">
        <v>415</v>
      </c>
      <c r="J239" s="2">
        <f>Table5[[#This Row],[ONGKIR]]-I239</f>
        <v>0</v>
      </c>
    </row>
    <row r="240" spans="2:10" x14ac:dyDescent="0.25">
      <c r="B240" s="5">
        <v>44079</v>
      </c>
      <c r="C240" s="4">
        <v>20</v>
      </c>
      <c r="D240" s="4" t="s">
        <v>388</v>
      </c>
      <c r="E240" s="4" t="s">
        <v>13</v>
      </c>
      <c r="F240" s="4" t="s">
        <v>9</v>
      </c>
      <c r="G240" s="4">
        <v>0</v>
      </c>
      <c r="H240" s="4" t="s">
        <v>389</v>
      </c>
      <c r="J240" s="2">
        <f>Table5[[#This Row],[ONGKIR]]-I240</f>
        <v>0</v>
      </c>
    </row>
    <row r="241" spans="2:10" x14ac:dyDescent="0.25">
      <c r="B241" s="5">
        <v>44079</v>
      </c>
      <c r="C241" s="4">
        <v>21</v>
      </c>
      <c r="D241" s="7" t="s">
        <v>416</v>
      </c>
      <c r="E241" s="7" t="s">
        <v>20</v>
      </c>
      <c r="F241" s="7" t="s">
        <v>21</v>
      </c>
      <c r="G241" s="7">
        <v>0</v>
      </c>
      <c r="H241" s="7" t="s">
        <v>417</v>
      </c>
      <c r="J241" s="2">
        <f>Table5[[#This Row],[ONGKIR]]-I241</f>
        <v>0</v>
      </c>
    </row>
    <row r="242" spans="2:10" x14ac:dyDescent="0.25">
      <c r="B242" s="5">
        <v>44079</v>
      </c>
      <c r="C242" s="4">
        <v>22</v>
      </c>
      <c r="D242" s="4" t="s">
        <v>398</v>
      </c>
      <c r="E242" s="4" t="s">
        <v>29</v>
      </c>
      <c r="F242" s="4" t="s">
        <v>9</v>
      </c>
      <c r="G242" s="4">
        <v>0</v>
      </c>
      <c r="H242" s="4" t="s">
        <v>399</v>
      </c>
      <c r="J242" s="2">
        <f>Table5[[#This Row],[ONGKIR]]-I242</f>
        <v>0</v>
      </c>
    </row>
    <row r="243" spans="2:10" x14ac:dyDescent="0.25">
      <c r="B243" s="5">
        <v>44079</v>
      </c>
      <c r="C243" s="4">
        <v>23</v>
      </c>
      <c r="D243" s="4" t="s">
        <v>408</v>
      </c>
      <c r="E243" s="4" t="s">
        <v>46</v>
      </c>
      <c r="F243" s="4" t="s">
        <v>47</v>
      </c>
      <c r="G243" s="4">
        <v>0</v>
      </c>
      <c r="H243" s="4" t="s">
        <v>409</v>
      </c>
      <c r="J243" s="2">
        <f>Table5[[#This Row],[ONGKIR]]-I243</f>
        <v>0</v>
      </c>
    </row>
    <row r="244" spans="2:10" x14ac:dyDescent="0.25">
      <c r="B244" s="5">
        <v>44079</v>
      </c>
      <c r="C244" s="4">
        <v>24</v>
      </c>
      <c r="D244" s="4" t="s">
        <v>405</v>
      </c>
      <c r="E244" s="4" t="s">
        <v>13</v>
      </c>
      <c r="F244" s="4" t="s">
        <v>9</v>
      </c>
      <c r="G244" s="4">
        <v>0</v>
      </c>
      <c r="H244" s="4" t="s">
        <v>406</v>
      </c>
      <c r="J244" s="2">
        <f>Table5[[#This Row],[ONGKIR]]-I244</f>
        <v>0</v>
      </c>
    </row>
    <row r="245" spans="2:10" x14ac:dyDescent="0.25">
      <c r="B245" s="5">
        <v>44079</v>
      </c>
      <c r="C245" s="4">
        <v>25</v>
      </c>
      <c r="D245" s="4" t="s">
        <v>391</v>
      </c>
      <c r="E245" s="4" t="s">
        <v>13</v>
      </c>
      <c r="F245" s="4" t="s">
        <v>9</v>
      </c>
      <c r="G245" s="4">
        <v>0</v>
      </c>
      <c r="H245" s="4" t="s">
        <v>392</v>
      </c>
      <c r="J245" s="2">
        <f>Table5[[#This Row],[ONGKIR]]-I245</f>
        <v>0</v>
      </c>
    </row>
    <row r="246" spans="2:10" x14ac:dyDescent="0.25">
      <c r="B246" s="5">
        <v>44079</v>
      </c>
      <c r="C246" s="4">
        <v>26</v>
      </c>
      <c r="D246" s="4" t="s">
        <v>385</v>
      </c>
      <c r="E246" s="4" t="s">
        <v>13</v>
      </c>
      <c r="F246" s="4" t="s">
        <v>9</v>
      </c>
      <c r="G246" s="4">
        <v>0</v>
      </c>
      <c r="H246" s="4" t="s">
        <v>386</v>
      </c>
      <c r="J246" s="2">
        <f>Table5[[#This Row],[ONGKIR]]-I246</f>
        <v>0</v>
      </c>
    </row>
    <row r="247" spans="2:10" x14ac:dyDescent="0.25">
      <c r="B247" s="5">
        <v>44079</v>
      </c>
      <c r="C247" s="4">
        <v>27</v>
      </c>
      <c r="D247" s="4" t="s">
        <v>380</v>
      </c>
      <c r="E247" s="4" t="s">
        <v>13</v>
      </c>
      <c r="F247" s="4" t="s">
        <v>9</v>
      </c>
      <c r="G247" s="4">
        <v>0</v>
      </c>
      <c r="H247" s="4" t="s">
        <v>381</v>
      </c>
      <c r="J247" s="2">
        <f>Table5[[#This Row],[ONGKIR]]-I247</f>
        <v>0</v>
      </c>
    </row>
    <row r="248" spans="2:10" x14ac:dyDescent="0.25">
      <c r="B248" s="5">
        <v>44079</v>
      </c>
      <c r="C248" s="4">
        <v>28</v>
      </c>
      <c r="D248" s="4" t="s">
        <v>383</v>
      </c>
      <c r="E248" s="4" t="s">
        <v>13</v>
      </c>
      <c r="F248" s="4" t="s">
        <v>9</v>
      </c>
      <c r="G248" s="4">
        <v>0</v>
      </c>
      <c r="H248" s="4" t="s">
        <v>384</v>
      </c>
      <c r="J248" s="2">
        <f>Table5[[#This Row],[ONGKIR]]-I248</f>
        <v>0</v>
      </c>
    </row>
    <row r="249" spans="2:10" x14ac:dyDescent="0.25">
      <c r="B249" s="5">
        <v>44079</v>
      </c>
      <c r="C249" s="4">
        <v>29</v>
      </c>
      <c r="D249" s="4" t="s">
        <v>300</v>
      </c>
      <c r="E249" s="4" t="s">
        <v>20</v>
      </c>
      <c r="F249" s="4" t="s">
        <v>21</v>
      </c>
      <c r="G249" s="4">
        <v>0</v>
      </c>
      <c r="H249" s="4" t="s">
        <v>370</v>
      </c>
      <c r="J249" s="2">
        <f>Table5[[#This Row],[ONGKIR]]-I249</f>
        <v>0</v>
      </c>
    </row>
    <row r="250" spans="2:10" x14ac:dyDescent="0.25">
      <c r="B250" s="5">
        <v>44079</v>
      </c>
      <c r="C250" s="4">
        <v>30</v>
      </c>
      <c r="D250" s="4" t="s">
        <v>395</v>
      </c>
      <c r="E250" s="4" t="s">
        <v>13</v>
      </c>
      <c r="F250" s="4" t="s">
        <v>9</v>
      </c>
      <c r="G250" s="4">
        <v>0</v>
      </c>
      <c r="H250" s="4" t="s">
        <v>396</v>
      </c>
      <c r="J250" s="2">
        <f>Table5[[#This Row],[ONGKIR]]-I250</f>
        <v>0</v>
      </c>
    </row>
    <row r="251" spans="2:10" x14ac:dyDescent="0.25">
      <c r="B251" s="5">
        <v>44079</v>
      </c>
      <c r="C251" s="4">
        <v>31</v>
      </c>
      <c r="D251" s="6" t="s">
        <v>410</v>
      </c>
      <c r="E251" s="6" t="s">
        <v>46</v>
      </c>
      <c r="F251" s="6" t="s">
        <v>47</v>
      </c>
      <c r="G251" s="6">
        <v>0</v>
      </c>
      <c r="H251" s="6" t="s">
        <v>411</v>
      </c>
      <c r="J251" s="2">
        <f>Table5[[#This Row],[ONGKIR]]-I251</f>
        <v>0</v>
      </c>
    </row>
    <row r="252" spans="2:10" x14ac:dyDescent="0.25">
      <c r="B252" s="13">
        <v>44079</v>
      </c>
      <c r="C252" s="4">
        <v>32</v>
      </c>
      <c r="D252" s="6" t="s">
        <v>138</v>
      </c>
      <c r="E252" s="6" t="s">
        <v>46</v>
      </c>
      <c r="F252" s="6" t="s">
        <v>47</v>
      </c>
      <c r="G252" s="6">
        <v>36000</v>
      </c>
      <c r="H252" s="6" t="s">
        <v>18</v>
      </c>
      <c r="J252" s="2">
        <f>Table5[[#This Row],[ONGKIR]]-I252</f>
        <v>36000</v>
      </c>
    </row>
    <row r="253" spans="2:10" x14ac:dyDescent="0.25">
      <c r="B253" s="13"/>
      <c r="C253" s="6"/>
      <c r="D253" s="6"/>
      <c r="E253" s="6"/>
      <c r="F253" s="6"/>
      <c r="G253" s="6">
        <f>SUBTOTAL(109,Table5[ONGKIR])</f>
        <v>412000</v>
      </c>
      <c r="H253" s="6"/>
    </row>
    <row r="254" spans="2:10" x14ac:dyDescent="0.25">
      <c r="C254" s="2"/>
    </row>
    <row r="255" spans="2:10" x14ac:dyDescent="0.25">
      <c r="B255" s="5" t="s">
        <v>1</v>
      </c>
      <c r="C255" s="4" t="s">
        <v>0</v>
      </c>
      <c r="D255" s="4" t="s">
        <v>5</v>
      </c>
      <c r="E255" s="4" t="s">
        <v>2</v>
      </c>
      <c r="F255" s="4" t="s">
        <v>3</v>
      </c>
      <c r="G255" s="4" t="s">
        <v>4</v>
      </c>
      <c r="H255" s="4" t="s">
        <v>6</v>
      </c>
    </row>
    <row r="256" spans="2:10" x14ac:dyDescent="0.25">
      <c r="B256" s="5">
        <v>44081</v>
      </c>
      <c r="C256" s="4">
        <v>1</v>
      </c>
      <c r="D256" s="4" t="s">
        <v>442</v>
      </c>
      <c r="E256" s="4" t="s">
        <v>20</v>
      </c>
      <c r="F256" s="4" t="s">
        <v>21</v>
      </c>
      <c r="G256" s="4">
        <v>0</v>
      </c>
      <c r="H256" s="4">
        <v>112852036599651</v>
      </c>
      <c r="J256" s="2">
        <f>Table6[[#This Row],[ONGKIR]]-I256</f>
        <v>0</v>
      </c>
    </row>
    <row r="257" spans="2:10" x14ac:dyDescent="0.25">
      <c r="B257" s="5">
        <v>44081</v>
      </c>
      <c r="C257" s="4">
        <v>2</v>
      </c>
      <c r="D257" s="4" t="s">
        <v>494</v>
      </c>
      <c r="E257" s="4" t="s">
        <v>20</v>
      </c>
      <c r="F257" s="4" t="s">
        <v>21</v>
      </c>
      <c r="G257" s="4">
        <v>0</v>
      </c>
      <c r="H257" s="4">
        <v>112852037326898</v>
      </c>
      <c r="J257" s="2">
        <f>Table6[[#This Row],[ONGKIR]]-I257</f>
        <v>0</v>
      </c>
    </row>
    <row r="258" spans="2:10" x14ac:dyDescent="0.25">
      <c r="B258" s="5">
        <v>44081</v>
      </c>
      <c r="C258" s="4">
        <v>3</v>
      </c>
      <c r="D258" s="4" t="s">
        <v>421</v>
      </c>
      <c r="E258" s="4" t="s">
        <v>8</v>
      </c>
      <c r="F258" s="4" t="s">
        <v>419</v>
      </c>
      <c r="G258" s="4">
        <v>0</v>
      </c>
      <c r="H258" s="4" t="s">
        <v>422</v>
      </c>
      <c r="J258" s="2">
        <f>Table6[[#This Row],[ONGKIR]]-I258</f>
        <v>0</v>
      </c>
    </row>
    <row r="259" spans="2:10" x14ac:dyDescent="0.25">
      <c r="B259" s="5">
        <v>44081</v>
      </c>
      <c r="C259" s="4">
        <v>4</v>
      </c>
      <c r="D259" s="7" t="s">
        <v>466</v>
      </c>
      <c r="E259" s="7" t="s">
        <v>8</v>
      </c>
      <c r="F259" s="7" t="s">
        <v>419</v>
      </c>
      <c r="G259" s="7">
        <v>0</v>
      </c>
      <c r="H259" s="7" t="s">
        <v>467</v>
      </c>
      <c r="J259" s="2">
        <f>Table6[[#This Row],[ONGKIR]]-I259</f>
        <v>0</v>
      </c>
    </row>
    <row r="260" spans="2:10" x14ac:dyDescent="0.25">
      <c r="B260" s="5">
        <v>44081</v>
      </c>
      <c r="C260" s="4">
        <v>5</v>
      </c>
      <c r="D260" s="4" t="s">
        <v>429</v>
      </c>
      <c r="E260" s="4" t="s">
        <v>8</v>
      </c>
      <c r="F260" s="4" t="s">
        <v>419</v>
      </c>
      <c r="G260" s="4">
        <v>0</v>
      </c>
      <c r="H260" s="4" t="s">
        <v>430</v>
      </c>
      <c r="J260" s="2">
        <f>Table6[[#This Row],[ONGKIR]]-I260</f>
        <v>0</v>
      </c>
    </row>
    <row r="261" spans="2:10" x14ac:dyDescent="0.25">
      <c r="B261" s="5">
        <v>44081</v>
      </c>
      <c r="C261" s="4">
        <v>6</v>
      </c>
      <c r="D261" s="7" t="s">
        <v>484</v>
      </c>
      <c r="E261" s="7" t="s">
        <v>8</v>
      </c>
      <c r="F261" s="7" t="s">
        <v>419</v>
      </c>
      <c r="G261" s="7">
        <v>0</v>
      </c>
      <c r="H261" s="7" t="s">
        <v>485</v>
      </c>
      <c r="J261" s="2">
        <f>Table6[[#This Row],[ONGKIR]]-I261</f>
        <v>0</v>
      </c>
    </row>
    <row r="262" spans="2:10" x14ac:dyDescent="0.25">
      <c r="B262" s="5">
        <v>44081</v>
      </c>
      <c r="C262" s="4">
        <v>7</v>
      </c>
      <c r="D262" s="4" t="s">
        <v>431</v>
      </c>
      <c r="E262" s="4" t="s">
        <v>8</v>
      </c>
      <c r="F262" s="4" t="s">
        <v>419</v>
      </c>
      <c r="G262" s="4">
        <v>0</v>
      </c>
      <c r="H262" s="4" t="s">
        <v>432</v>
      </c>
      <c r="J262" s="2">
        <f>Table6[[#This Row],[ONGKIR]]-I262</f>
        <v>0</v>
      </c>
    </row>
    <row r="263" spans="2:10" x14ac:dyDescent="0.25">
      <c r="B263" s="5">
        <v>44081</v>
      </c>
      <c r="C263" s="4">
        <v>8</v>
      </c>
      <c r="D263" s="4" t="s">
        <v>453</v>
      </c>
      <c r="E263" s="4" t="s">
        <v>8</v>
      </c>
      <c r="F263" s="4" t="s">
        <v>419</v>
      </c>
      <c r="G263" s="4">
        <v>0</v>
      </c>
      <c r="H263" s="4" t="s">
        <v>454</v>
      </c>
      <c r="J263" s="2">
        <f>Table6[[#This Row],[ONGKIR]]-I263</f>
        <v>0</v>
      </c>
    </row>
    <row r="264" spans="2:10" x14ac:dyDescent="0.25">
      <c r="B264" s="5">
        <v>44081</v>
      </c>
      <c r="C264" s="4">
        <v>9</v>
      </c>
      <c r="D264" s="4" t="s">
        <v>435</v>
      </c>
      <c r="E264" s="4" t="s">
        <v>8</v>
      </c>
      <c r="F264" s="4" t="s">
        <v>419</v>
      </c>
      <c r="G264" s="4">
        <v>0</v>
      </c>
      <c r="H264" s="4" t="s">
        <v>436</v>
      </c>
      <c r="J264" s="2">
        <f>Table6[[#This Row],[ONGKIR]]-I264</f>
        <v>0</v>
      </c>
    </row>
    <row r="265" spans="2:10" x14ac:dyDescent="0.25">
      <c r="B265" s="5">
        <v>44081</v>
      </c>
      <c r="C265" s="4">
        <v>10</v>
      </c>
      <c r="D265" s="7" t="s">
        <v>488</v>
      </c>
      <c r="E265" s="7" t="s">
        <v>29</v>
      </c>
      <c r="F265" s="7" t="s">
        <v>419</v>
      </c>
      <c r="G265" s="7">
        <v>0</v>
      </c>
      <c r="H265" s="7" t="s">
        <v>489</v>
      </c>
      <c r="J265" s="2">
        <f>Table6[[#This Row],[ONGKIR]]-I265</f>
        <v>0</v>
      </c>
    </row>
    <row r="266" spans="2:10" x14ac:dyDescent="0.25">
      <c r="B266" s="5">
        <v>44081</v>
      </c>
      <c r="C266" s="4">
        <v>11</v>
      </c>
      <c r="D266" s="4" t="s">
        <v>437</v>
      </c>
      <c r="E266" s="4" t="s">
        <v>72</v>
      </c>
      <c r="F266" s="4" t="s">
        <v>419</v>
      </c>
      <c r="G266" s="4">
        <v>14000</v>
      </c>
      <c r="H266" s="4" t="s">
        <v>70</v>
      </c>
      <c r="I266" s="1">
        <v>14000</v>
      </c>
      <c r="J266" s="2">
        <f>Table6[[#This Row],[ONGKIR]]-I266</f>
        <v>0</v>
      </c>
    </row>
    <row r="267" spans="2:10" x14ac:dyDescent="0.25">
      <c r="B267" s="5">
        <v>44081</v>
      </c>
      <c r="C267" s="4">
        <v>12</v>
      </c>
      <c r="D267" s="4" t="s">
        <v>482</v>
      </c>
      <c r="E267" s="4" t="s">
        <v>134</v>
      </c>
      <c r="F267" s="4" t="s">
        <v>419</v>
      </c>
      <c r="G267" s="4">
        <v>13000</v>
      </c>
      <c r="H267" s="4" t="s">
        <v>70</v>
      </c>
      <c r="I267" s="1">
        <v>13000</v>
      </c>
      <c r="J267" s="2">
        <f>Table6[[#This Row],[ONGKIR]]-I267</f>
        <v>0</v>
      </c>
    </row>
    <row r="268" spans="2:10" x14ac:dyDescent="0.25">
      <c r="B268" s="5">
        <v>44081</v>
      </c>
      <c r="C268" s="4">
        <v>13</v>
      </c>
      <c r="D268" s="4" t="s">
        <v>492</v>
      </c>
      <c r="E268" s="4" t="s">
        <v>72</v>
      </c>
      <c r="F268" s="4" t="s">
        <v>493</v>
      </c>
      <c r="G268" s="4">
        <v>11000</v>
      </c>
      <c r="H268" s="4" t="s">
        <v>70</v>
      </c>
      <c r="I268" s="1">
        <v>11000</v>
      </c>
      <c r="J268" s="2">
        <f>Table6[[#This Row],[ONGKIR]]-I268</f>
        <v>0</v>
      </c>
    </row>
    <row r="269" spans="2:10" x14ac:dyDescent="0.25">
      <c r="B269" s="5">
        <v>44081</v>
      </c>
      <c r="C269" s="4">
        <v>14</v>
      </c>
      <c r="D269" s="7" t="s">
        <v>499</v>
      </c>
      <c r="E269" s="7" t="s">
        <v>8</v>
      </c>
      <c r="F269" s="7" t="s">
        <v>419</v>
      </c>
      <c r="G269" s="7">
        <v>14000</v>
      </c>
      <c r="H269" s="7" t="s">
        <v>70</v>
      </c>
      <c r="I269" s="1">
        <v>14000</v>
      </c>
      <c r="J269" s="2">
        <f>Table6[[#This Row],[ONGKIR]]-I269</f>
        <v>0</v>
      </c>
    </row>
    <row r="270" spans="2:10" x14ac:dyDescent="0.25">
      <c r="B270" s="5">
        <v>44081</v>
      </c>
      <c r="C270" s="4">
        <v>15</v>
      </c>
      <c r="D270" s="4" t="s">
        <v>483</v>
      </c>
      <c r="E270" s="4" t="s">
        <v>20</v>
      </c>
      <c r="F270" s="4" t="s">
        <v>21</v>
      </c>
      <c r="G270" s="4">
        <v>16000</v>
      </c>
      <c r="H270" s="4" t="s">
        <v>30</v>
      </c>
      <c r="I270" s="1">
        <v>16000</v>
      </c>
      <c r="J270" s="2">
        <f>Table6[[#This Row],[ONGKIR]]-I270</f>
        <v>0</v>
      </c>
    </row>
    <row r="271" spans="2:10" x14ac:dyDescent="0.25">
      <c r="B271" s="5">
        <v>44081</v>
      </c>
      <c r="C271" s="4">
        <v>16</v>
      </c>
      <c r="D271" s="7" t="s">
        <v>486</v>
      </c>
      <c r="E271" s="7" t="s">
        <v>8</v>
      </c>
      <c r="F271" s="7" t="s">
        <v>419</v>
      </c>
      <c r="G271" s="7">
        <v>8000</v>
      </c>
      <c r="H271" s="7" t="s">
        <v>30</v>
      </c>
      <c r="I271" s="3">
        <v>8000</v>
      </c>
      <c r="J271" s="2">
        <f>Table6[[#This Row],[ONGKIR]]-I271</f>
        <v>0</v>
      </c>
    </row>
    <row r="272" spans="2:10" x14ac:dyDescent="0.25">
      <c r="B272" s="5">
        <v>44081</v>
      </c>
      <c r="C272" s="4">
        <v>17</v>
      </c>
      <c r="D272" s="7" t="s">
        <v>213</v>
      </c>
      <c r="E272" s="7" t="s">
        <v>134</v>
      </c>
      <c r="F272" s="7" t="s">
        <v>419</v>
      </c>
      <c r="G272" s="7">
        <v>32000</v>
      </c>
      <c r="H272" s="7" t="s">
        <v>30</v>
      </c>
      <c r="I272" s="1">
        <v>32000</v>
      </c>
      <c r="J272" s="2">
        <f>Table6[[#This Row],[ONGKIR]]-I272</f>
        <v>0</v>
      </c>
    </row>
    <row r="273" spans="2:10" x14ac:dyDescent="0.25">
      <c r="B273" s="5">
        <v>44081</v>
      </c>
      <c r="C273" s="4">
        <v>18</v>
      </c>
      <c r="D273" s="4" t="s">
        <v>491</v>
      </c>
      <c r="E273" s="4" t="s">
        <v>72</v>
      </c>
      <c r="F273" s="4" t="s">
        <v>419</v>
      </c>
      <c r="G273" s="4">
        <v>17000</v>
      </c>
      <c r="H273" s="4" t="s">
        <v>10</v>
      </c>
      <c r="I273" s="3">
        <v>17000</v>
      </c>
      <c r="J273" s="2">
        <f>Table6[[#This Row],[ONGKIR]]-I273</f>
        <v>0</v>
      </c>
    </row>
    <row r="274" spans="2:10" x14ac:dyDescent="0.25">
      <c r="B274" s="5">
        <v>44081</v>
      </c>
      <c r="C274" s="4">
        <v>19</v>
      </c>
      <c r="D274" s="4" t="s">
        <v>427</v>
      </c>
      <c r="E274" s="4" t="s">
        <v>8</v>
      </c>
      <c r="F274" s="4" t="s">
        <v>419</v>
      </c>
      <c r="G274" s="4">
        <v>0</v>
      </c>
      <c r="H274" s="4" t="s">
        <v>428</v>
      </c>
      <c r="J274" s="2">
        <f>Table6[[#This Row],[ONGKIR]]-I274</f>
        <v>0</v>
      </c>
    </row>
    <row r="275" spans="2:10" x14ac:dyDescent="0.25">
      <c r="B275" s="5">
        <v>44081</v>
      </c>
      <c r="C275" s="4">
        <v>20</v>
      </c>
      <c r="D275" s="4" t="s">
        <v>474</v>
      </c>
      <c r="E275" s="4" t="s">
        <v>8</v>
      </c>
      <c r="F275" s="4" t="s">
        <v>419</v>
      </c>
      <c r="G275" s="4">
        <v>0</v>
      </c>
      <c r="H275" s="4" t="s">
        <v>475</v>
      </c>
      <c r="J275" s="2">
        <f>Table6[[#This Row],[ONGKIR]]-I275</f>
        <v>0</v>
      </c>
    </row>
    <row r="276" spans="2:10" x14ac:dyDescent="0.25">
      <c r="B276" s="5">
        <v>44081</v>
      </c>
      <c r="C276" s="4">
        <v>21</v>
      </c>
      <c r="D276" s="6" t="s">
        <v>513</v>
      </c>
      <c r="E276" s="6" t="s">
        <v>8</v>
      </c>
      <c r="F276" s="6" t="s">
        <v>419</v>
      </c>
      <c r="G276" s="6">
        <v>0</v>
      </c>
      <c r="H276" s="6" t="s">
        <v>514</v>
      </c>
      <c r="J276" s="2">
        <f>Table6[[#This Row],[ONGKIR]]-I276</f>
        <v>0</v>
      </c>
    </row>
    <row r="277" spans="2:10" x14ac:dyDescent="0.25">
      <c r="B277" s="5">
        <v>44081</v>
      </c>
      <c r="C277" s="4">
        <v>22</v>
      </c>
      <c r="D277" s="6" t="s">
        <v>495</v>
      </c>
      <c r="E277" s="6" t="s">
        <v>46</v>
      </c>
      <c r="F277" s="6" t="s">
        <v>47</v>
      </c>
      <c r="G277" s="6">
        <v>0</v>
      </c>
      <c r="H277" s="6" t="s">
        <v>496</v>
      </c>
      <c r="J277" s="2">
        <f>Table6[[#This Row],[ONGKIR]]-I277</f>
        <v>0</v>
      </c>
    </row>
    <row r="278" spans="2:10" x14ac:dyDescent="0.25">
      <c r="B278" s="5">
        <v>44081</v>
      </c>
      <c r="C278" s="4">
        <v>23</v>
      </c>
      <c r="D278" s="6" t="s">
        <v>447</v>
      </c>
      <c r="E278" s="6" t="s">
        <v>20</v>
      </c>
      <c r="F278" s="6" t="s">
        <v>21</v>
      </c>
      <c r="G278" s="6">
        <v>0</v>
      </c>
      <c r="H278" s="6" t="s">
        <v>448</v>
      </c>
      <c r="J278" s="2">
        <f>Table6[[#This Row],[ONGKIR]]-I278</f>
        <v>0</v>
      </c>
    </row>
    <row r="279" spans="2:10" x14ac:dyDescent="0.25">
      <c r="B279" s="5">
        <v>44081</v>
      </c>
      <c r="C279" s="4">
        <v>24</v>
      </c>
      <c r="D279" s="6" t="s">
        <v>511</v>
      </c>
      <c r="E279" s="6" t="s">
        <v>20</v>
      </c>
      <c r="F279" s="6" t="s">
        <v>21</v>
      </c>
      <c r="G279" s="6">
        <v>0</v>
      </c>
      <c r="H279" s="6" t="s">
        <v>512</v>
      </c>
      <c r="J279" s="2">
        <f>Table6[[#This Row],[ONGKIR]]-I279</f>
        <v>0</v>
      </c>
    </row>
    <row r="280" spans="2:10" x14ac:dyDescent="0.25">
      <c r="B280" s="5">
        <v>44081</v>
      </c>
      <c r="C280" s="4">
        <v>25</v>
      </c>
      <c r="D280" s="6" t="s">
        <v>472</v>
      </c>
      <c r="E280" s="6" t="s">
        <v>8</v>
      </c>
      <c r="F280" s="6" t="s">
        <v>419</v>
      </c>
      <c r="G280" s="6">
        <v>0</v>
      </c>
      <c r="H280" s="6" t="s">
        <v>473</v>
      </c>
      <c r="J280" s="2">
        <f>Table6[[#This Row],[ONGKIR]]-I280</f>
        <v>0</v>
      </c>
    </row>
    <row r="281" spans="2:10" x14ac:dyDescent="0.25">
      <c r="B281" s="5">
        <v>44081</v>
      </c>
      <c r="C281" s="4">
        <v>26</v>
      </c>
      <c r="D281" s="6" t="s">
        <v>464</v>
      </c>
      <c r="E281" s="6" t="s">
        <v>8</v>
      </c>
      <c r="F281" s="6" t="s">
        <v>419</v>
      </c>
      <c r="G281" s="6">
        <v>0</v>
      </c>
      <c r="H281" s="6" t="s">
        <v>465</v>
      </c>
      <c r="J281" s="2">
        <f>Table6[[#This Row],[ONGKIR]]-I281</f>
        <v>0</v>
      </c>
    </row>
    <row r="282" spans="2:10" x14ac:dyDescent="0.25">
      <c r="B282" s="5">
        <v>44081</v>
      </c>
      <c r="C282" s="4">
        <v>27</v>
      </c>
      <c r="D282" s="7" t="s">
        <v>449</v>
      </c>
      <c r="E282" s="7" t="s">
        <v>8</v>
      </c>
      <c r="F282" s="7" t="s">
        <v>419</v>
      </c>
      <c r="G282" s="7">
        <v>0</v>
      </c>
      <c r="H282" s="7" t="s">
        <v>450</v>
      </c>
      <c r="J282" s="2">
        <f>Table6[[#This Row],[ONGKIR]]-I282</f>
        <v>0</v>
      </c>
    </row>
    <row r="283" spans="2:10" x14ac:dyDescent="0.25">
      <c r="B283" s="5">
        <v>44081</v>
      </c>
      <c r="C283" s="4">
        <v>28</v>
      </c>
      <c r="D283" s="7" t="s">
        <v>478</v>
      </c>
      <c r="E283" s="7" t="s">
        <v>8</v>
      </c>
      <c r="F283" s="7" t="s">
        <v>419</v>
      </c>
      <c r="G283" s="7">
        <v>0</v>
      </c>
      <c r="H283" s="7" t="s">
        <v>479</v>
      </c>
      <c r="J283" s="2">
        <f>Table6[[#This Row],[ONGKIR]]-I283</f>
        <v>0</v>
      </c>
    </row>
    <row r="284" spans="2:10" x14ac:dyDescent="0.25">
      <c r="B284" s="5">
        <v>44081</v>
      </c>
      <c r="C284" s="4">
        <v>29</v>
      </c>
      <c r="D284" s="7" t="s">
        <v>480</v>
      </c>
      <c r="E284" s="7" t="s">
        <v>8</v>
      </c>
      <c r="F284" s="7" t="s">
        <v>419</v>
      </c>
      <c r="G284" s="7">
        <v>0</v>
      </c>
      <c r="H284" s="7" t="s">
        <v>481</v>
      </c>
      <c r="J284" s="2">
        <f>Table6[[#This Row],[ONGKIR]]-I284</f>
        <v>0</v>
      </c>
    </row>
    <row r="285" spans="2:10" x14ac:dyDescent="0.25">
      <c r="B285" s="5">
        <v>44081</v>
      </c>
      <c r="C285" s="4">
        <v>30</v>
      </c>
      <c r="D285" s="7" t="s">
        <v>438</v>
      </c>
      <c r="E285" s="7" t="s">
        <v>20</v>
      </c>
      <c r="F285" s="7" t="s">
        <v>21</v>
      </c>
      <c r="G285" s="7">
        <v>0</v>
      </c>
      <c r="H285" s="7" t="s">
        <v>439</v>
      </c>
      <c r="J285" s="2">
        <f>Table6[[#This Row],[ONGKIR]]-I285</f>
        <v>0</v>
      </c>
    </row>
    <row r="286" spans="2:10" x14ac:dyDescent="0.25">
      <c r="B286" s="5">
        <v>44081</v>
      </c>
      <c r="C286" s="4">
        <v>31</v>
      </c>
      <c r="D286" s="7" t="s">
        <v>433</v>
      </c>
      <c r="E286" s="7" t="s">
        <v>8</v>
      </c>
      <c r="F286" s="7" t="s">
        <v>419</v>
      </c>
      <c r="G286" s="7">
        <v>0</v>
      </c>
      <c r="H286" s="7" t="s">
        <v>434</v>
      </c>
      <c r="J286" s="2">
        <f>Table6[[#This Row],[ONGKIR]]-I286</f>
        <v>0</v>
      </c>
    </row>
    <row r="287" spans="2:10" x14ac:dyDescent="0.25">
      <c r="B287" s="5">
        <v>44081</v>
      </c>
      <c r="C287" s="4">
        <v>32</v>
      </c>
      <c r="D287" s="4" t="s">
        <v>501</v>
      </c>
      <c r="E287" s="4" t="s">
        <v>20</v>
      </c>
      <c r="F287" s="4" t="s">
        <v>21</v>
      </c>
      <c r="G287" s="4">
        <v>0</v>
      </c>
      <c r="H287" s="4" t="s">
        <v>502</v>
      </c>
      <c r="J287" s="2">
        <f>Table6[[#This Row],[ONGKIR]]-I287</f>
        <v>0</v>
      </c>
    </row>
    <row r="288" spans="2:10" x14ac:dyDescent="0.25">
      <c r="B288" s="5">
        <v>44081</v>
      </c>
      <c r="C288" s="4">
        <v>33</v>
      </c>
      <c r="D288" s="7" t="s">
        <v>456</v>
      </c>
      <c r="E288" s="7" t="s">
        <v>8</v>
      </c>
      <c r="F288" s="7" t="s">
        <v>419</v>
      </c>
      <c r="G288" s="7">
        <v>0</v>
      </c>
      <c r="H288" s="7" t="s">
        <v>457</v>
      </c>
      <c r="J288" s="2">
        <f>Table6[[#This Row],[ONGKIR]]-I288</f>
        <v>0</v>
      </c>
    </row>
    <row r="289" spans="2:10" x14ac:dyDescent="0.25">
      <c r="B289" s="5">
        <v>44081</v>
      </c>
      <c r="C289" s="4">
        <v>34</v>
      </c>
      <c r="D289" s="7" t="s">
        <v>460</v>
      </c>
      <c r="E289" s="7" t="s">
        <v>8</v>
      </c>
      <c r="F289" s="7" t="s">
        <v>419</v>
      </c>
      <c r="G289" s="7">
        <v>0</v>
      </c>
      <c r="H289" s="7" t="s">
        <v>461</v>
      </c>
      <c r="J289" s="2">
        <f>Table6[[#This Row],[ONGKIR]]-I289</f>
        <v>0</v>
      </c>
    </row>
    <row r="290" spans="2:10" x14ac:dyDescent="0.25">
      <c r="B290" s="5">
        <v>44081</v>
      </c>
      <c r="C290" s="4">
        <v>35</v>
      </c>
      <c r="D290" s="4" t="s">
        <v>440</v>
      </c>
      <c r="E290" s="4" t="s">
        <v>20</v>
      </c>
      <c r="F290" s="4" t="s">
        <v>21</v>
      </c>
      <c r="G290" s="4">
        <v>0</v>
      </c>
      <c r="H290" s="4" t="s">
        <v>441</v>
      </c>
      <c r="J290" s="2">
        <f>Table6[[#This Row],[ONGKIR]]-I290</f>
        <v>0</v>
      </c>
    </row>
    <row r="291" spans="2:10" x14ac:dyDescent="0.25">
      <c r="B291" s="5">
        <v>44081</v>
      </c>
      <c r="C291" s="4">
        <v>36</v>
      </c>
      <c r="D291" s="6" t="s">
        <v>451</v>
      </c>
      <c r="E291" s="6" t="s">
        <v>8</v>
      </c>
      <c r="F291" s="6" t="s">
        <v>419</v>
      </c>
      <c r="G291" s="6">
        <v>0</v>
      </c>
      <c r="H291" s="6" t="s">
        <v>452</v>
      </c>
      <c r="J291" s="2">
        <f>Table6[[#This Row],[ONGKIR]]-I291</f>
        <v>0</v>
      </c>
    </row>
    <row r="292" spans="2:10" x14ac:dyDescent="0.25">
      <c r="B292" s="5">
        <v>44081</v>
      </c>
      <c r="C292" s="4">
        <v>37</v>
      </c>
      <c r="D292" s="6" t="s">
        <v>458</v>
      </c>
      <c r="E292" s="6" t="s">
        <v>8</v>
      </c>
      <c r="F292" s="6" t="s">
        <v>419</v>
      </c>
      <c r="G292" s="6">
        <v>0</v>
      </c>
      <c r="H292" s="6" t="s">
        <v>459</v>
      </c>
      <c r="J292" s="2">
        <f>Table6[[#This Row],[ONGKIR]]-I292</f>
        <v>0</v>
      </c>
    </row>
    <row r="293" spans="2:10" x14ac:dyDescent="0.25">
      <c r="B293" s="5">
        <v>44081</v>
      </c>
      <c r="C293" s="4">
        <v>38</v>
      </c>
      <c r="D293" s="6" t="s">
        <v>423</v>
      </c>
      <c r="E293" s="6" t="s">
        <v>8</v>
      </c>
      <c r="F293" s="6" t="s">
        <v>419</v>
      </c>
      <c r="G293" s="6">
        <v>0</v>
      </c>
      <c r="H293" s="6" t="s">
        <v>424</v>
      </c>
      <c r="J293" s="2">
        <f>Table6[[#This Row],[ONGKIR]]-I293</f>
        <v>0</v>
      </c>
    </row>
    <row r="294" spans="2:10" x14ac:dyDescent="0.25">
      <c r="B294" s="5">
        <v>44081</v>
      </c>
      <c r="C294" s="4">
        <v>39</v>
      </c>
      <c r="D294" s="6" t="s">
        <v>443</v>
      </c>
      <c r="E294" s="6" t="s">
        <v>20</v>
      </c>
      <c r="F294" s="6" t="s">
        <v>21</v>
      </c>
      <c r="G294" s="6">
        <v>0</v>
      </c>
      <c r="H294" s="6" t="s">
        <v>444</v>
      </c>
      <c r="J294" s="2">
        <f>Table6[[#This Row],[ONGKIR]]-I294</f>
        <v>0</v>
      </c>
    </row>
    <row r="295" spans="2:10" x14ac:dyDescent="0.25">
      <c r="B295" s="5">
        <v>44081</v>
      </c>
      <c r="C295" s="4">
        <v>40</v>
      </c>
      <c r="D295" s="4" t="s">
        <v>468</v>
      </c>
      <c r="E295" s="4" t="s">
        <v>46</v>
      </c>
      <c r="F295" s="4" t="s">
        <v>47</v>
      </c>
      <c r="G295" s="4">
        <v>0</v>
      </c>
      <c r="H295" s="4" t="s">
        <v>469</v>
      </c>
      <c r="J295" s="2">
        <f>Table6[[#This Row],[ONGKIR]]-I295</f>
        <v>0</v>
      </c>
    </row>
    <row r="296" spans="2:10" x14ac:dyDescent="0.25">
      <c r="B296" s="5">
        <v>44081</v>
      </c>
      <c r="C296" s="4">
        <v>41</v>
      </c>
      <c r="D296" s="7" t="s">
        <v>462</v>
      </c>
      <c r="E296" s="7" t="s">
        <v>8</v>
      </c>
      <c r="F296" s="7" t="s">
        <v>419</v>
      </c>
      <c r="G296" s="7">
        <v>0</v>
      </c>
      <c r="H296" s="7" t="s">
        <v>463</v>
      </c>
      <c r="J296" s="2">
        <f>Table6[[#This Row],[ONGKIR]]-I296</f>
        <v>0</v>
      </c>
    </row>
    <row r="297" spans="2:10" x14ac:dyDescent="0.25">
      <c r="B297" s="5">
        <v>44081</v>
      </c>
      <c r="C297" s="4">
        <v>42</v>
      </c>
      <c r="D297" s="4" t="s">
        <v>497</v>
      </c>
      <c r="E297" s="4" t="s">
        <v>46</v>
      </c>
      <c r="F297" s="4" t="s">
        <v>47</v>
      </c>
      <c r="G297" s="4">
        <v>0</v>
      </c>
      <c r="H297" s="4" t="s">
        <v>498</v>
      </c>
      <c r="J297" s="2">
        <f>Table6[[#This Row],[ONGKIR]]-I297</f>
        <v>0</v>
      </c>
    </row>
    <row r="298" spans="2:10" x14ac:dyDescent="0.25">
      <c r="B298" s="5">
        <v>44081</v>
      </c>
      <c r="C298" s="4">
        <v>43</v>
      </c>
      <c r="D298" s="4" t="s">
        <v>476</v>
      </c>
      <c r="E298" s="4" t="s">
        <v>8</v>
      </c>
      <c r="F298" s="4" t="s">
        <v>419</v>
      </c>
      <c r="G298" s="4">
        <v>0</v>
      </c>
      <c r="H298" s="4" t="s">
        <v>477</v>
      </c>
      <c r="J298" s="2">
        <f>Table6[[#This Row],[ONGKIR]]-I298</f>
        <v>0</v>
      </c>
    </row>
    <row r="299" spans="2:10" x14ac:dyDescent="0.25">
      <c r="B299" s="5">
        <v>44081</v>
      </c>
      <c r="C299" s="4">
        <v>44</v>
      </c>
      <c r="D299" s="7" t="s">
        <v>425</v>
      </c>
      <c r="E299" s="7" t="s">
        <v>8</v>
      </c>
      <c r="F299" s="7" t="s">
        <v>419</v>
      </c>
      <c r="G299" s="7">
        <v>0</v>
      </c>
      <c r="H299" s="7" t="s">
        <v>426</v>
      </c>
      <c r="J299" s="2">
        <f>Table6[[#This Row],[ONGKIR]]-I299</f>
        <v>0</v>
      </c>
    </row>
    <row r="300" spans="2:10" x14ac:dyDescent="0.25">
      <c r="B300" s="5">
        <v>44081</v>
      </c>
      <c r="C300" s="4">
        <v>45</v>
      </c>
      <c r="D300" s="7" t="s">
        <v>418</v>
      </c>
      <c r="E300" s="7" t="s">
        <v>8</v>
      </c>
      <c r="F300" s="7" t="s">
        <v>419</v>
      </c>
      <c r="G300" s="7">
        <v>0</v>
      </c>
      <c r="H300" s="7" t="s">
        <v>420</v>
      </c>
      <c r="J300" s="2">
        <f>Table6[[#This Row],[ONGKIR]]-I300</f>
        <v>0</v>
      </c>
    </row>
    <row r="301" spans="2:10" x14ac:dyDescent="0.25">
      <c r="B301" s="5">
        <v>44081</v>
      </c>
      <c r="C301" s="4">
        <v>46</v>
      </c>
      <c r="D301" s="6" t="s">
        <v>503</v>
      </c>
      <c r="E301" s="6" t="s">
        <v>72</v>
      </c>
      <c r="F301" s="6" t="s">
        <v>419</v>
      </c>
      <c r="G301" s="6">
        <v>0</v>
      </c>
      <c r="H301" s="6" t="s">
        <v>504</v>
      </c>
      <c r="J301" s="2">
        <f>Table6[[#This Row],[ONGKIR]]-I301</f>
        <v>0</v>
      </c>
    </row>
    <row r="302" spans="2:10" x14ac:dyDescent="0.25">
      <c r="B302" s="5">
        <v>44081</v>
      </c>
      <c r="C302" s="4">
        <v>47</v>
      </c>
      <c r="D302" s="6" t="s">
        <v>505</v>
      </c>
      <c r="E302" s="6" t="s">
        <v>8</v>
      </c>
      <c r="F302" s="6" t="s">
        <v>419</v>
      </c>
      <c r="G302" s="6">
        <v>0</v>
      </c>
      <c r="H302" s="6" t="s">
        <v>506</v>
      </c>
      <c r="J302" s="2">
        <f>Table6[[#This Row],[ONGKIR]]-I302</f>
        <v>0</v>
      </c>
    </row>
    <row r="303" spans="2:10" x14ac:dyDescent="0.25">
      <c r="B303" s="5">
        <v>44081</v>
      </c>
      <c r="C303" s="4">
        <v>48</v>
      </c>
      <c r="D303" s="6" t="s">
        <v>445</v>
      </c>
      <c r="E303" s="6" t="s">
        <v>20</v>
      </c>
      <c r="F303" s="6" t="s">
        <v>21</v>
      </c>
      <c r="G303" s="6">
        <v>0</v>
      </c>
      <c r="H303" s="6" t="s">
        <v>446</v>
      </c>
      <c r="J303" s="2">
        <f>Table6[[#This Row],[ONGKIR]]-I303</f>
        <v>0</v>
      </c>
    </row>
    <row r="304" spans="2:10" x14ac:dyDescent="0.25">
      <c r="B304" s="5">
        <v>44081</v>
      </c>
      <c r="C304" s="4">
        <v>49</v>
      </c>
      <c r="D304" s="6" t="s">
        <v>470</v>
      </c>
      <c r="E304" s="6" t="s">
        <v>46</v>
      </c>
      <c r="F304" s="6" t="s">
        <v>47</v>
      </c>
      <c r="G304" s="6">
        <v>0</v>
      </c>
      <c r="H304" s="6" t="s">
        <v>471</v>
      </c>
      <c r="J304" s="2">
        <f>Table6[[#This Row],[ONGKIR]]-I304</f>
        <v>0</v>
      </c>
    </row>
    <row r="305" spans="2:10" x14ac:dyDescent="0.25">
      <c r="B305" s="5">
        <v>44081</v>
      </c>
      <c r="C305" s="4">
        <v>50</v>
      </c>
      <c r="D305" s="4" t="s">
        <v>455</v>
      </c>
      <c r="E305" s="4" t="s">
        <v>8</v>
      </c>
      <c r="F305" s="4" t="s">
        <v>419</v>
      </c>
      <c r="G305" s="4">
        <v>7000</v>
      </c>
      <c r="H305" s="4" t="s">
        <v>18</v>
      </c>
      <c r="I305" s="1">
        <v>7000</v>
      </c>
      <c r="J305" s="2">
        <f>Table6[[#This Row],[ONGKIR]]-I305</f>
        <v>0</v>
      </c>
    </row>
    <row r="306" spans="2:10" x14ac:dyDescent="0.25">
      <c r="B306" s="5">
        <v>44081</v>
      </c>
      <c r="C306" s="4">
        <v>51</v>
      </c>
      <c r="D306" s="6" t="s">
        <v>487</v>
      </c>
      <c r="E306" s="6" t="s">
        <v>8</v>
      </c>
      <c r="F306" s="6" t="s">
        <v>419</v>
      </c>
      <c r="G306" s="6">
        <v>7000</v>
      </c>
      <c r="H306" s="6" t="s">
        <v>18</v>
      </c>
      <c r="I306" s="1">
        <v>7000</v>
      </c>
      <c r="J306" s="2">
        <f>Table6[[#This Row],[ONGKIR]]-I306</f>
        <v>0</v>
      </c>
    </row>
    <row r="307" spans="2:10" x14ac:dyDescent="0.25">
      <c r="B307" s="5">
        <v>44081</v>
      </c>
      <c r="C307" s="4">
        <v>52</v>
      </c>
      <c r="D307" s="6" t="s">
        <v>490</v>
      </c>
      <c r="E307" s="6" t="s">
        <v>72</v>
      </c>
      <c r="F307" s="6" t="s">
        <v>419</v>
      </c>
      <c r="G307" s="6">
        <v>18000</v>
      </c>
      <c r="H307" s="6" t="s">
        <v>18</v>
      </c>
      <c r="I307" s="1">
        <v>18000</v>
      </c>
      <c r="J307" s="2">
        <f>Table6[[#This Row],[ONGKIR]]-I307</f>
        <v>0</v>
      </c>
    </row>
    <row r="308" spans="2:10" x14ac:dyDescent="0.25">
      <c r="B308" s="5">
        <v>44081</v>
      </c>
      <c r="C308" s="4">
        <v>53</v>
      </c>
      <c r="D308" s="6" t="s">
        <v>138</v>
      </c>
      <c r="E308" s="6" t="s">
        <v>46</v>
      </c>
      <c r="F308" s="6" t="s">
        <v>47</v>
      </c>
      <c r="G308" s="6">
        <v>9000</v>
      </c>
      <c r="H308" s="6" t="s">
        <v>18</v>
      </c>
      <c r="I308" s="3">
        <v>9000</v>
      </c>
      <c r="J308" s="2">
        <f>Table6[[#This Row],[ONGKIR]]-I308</f>
        <v>0</v>
      </c>
    </row>
    <row r="309" spans="2:10" x14ac:dyDescent="0.25">
      <c r="B309" s="5">
        <v>44081</v>
      </c>
      <c r="C309" s="4">
        <v>54</v>
      </c>
      <c r="D309" s="6" t="s">
        <v>500</v>
      </c>
      <c r="E309" s="6" t="s">
        <v>72</v>
      </c>
      <c r="F309" s="6" t="s">
        <v>419</v>
      </c>
      <c r="G309" s="6">
        <v>7000</v>
      </c>
      <c r="H309" s="6" t="s">
        <v>18</v>
      </c>
      <c r="I309" s="1">
        <v>7000</v>
      </c>
      <c r="J309" s="2">
        <f>Table6[[#This Row],[ONGKIR]]-I309</f>
        <v>0</v>
      </c>
    </row>
    <row r="310" spans="2:10" x14ac:dyDescent="0.25">
      <c r="B310" s="5">
        <v>44081</v>
      </c>
      <c r="C310" s="4">
        <v>55</v>
      </c>
      <c r="D310" s="7" t="s">
        <v>507</v>
      </c>
      <c r="E310" s="7" t="s">
        <v>29</v>
      </c>
      <c r="F310" s="7" t="s">
        <v>508</v>
      </c>
      <c r="G310" s="7">
        <v>12000</v>
      </c>
      <c r="H310" s="7" t="s">
        <v>18</v>
      </c>
      <c r="I310" s="1">
        <v>12000</v>
      </c>
      <c r="J310" s="2">
        <f>Table6[[#This Row],[ONGKIR]]-I310</f>
        <v>0</v>
      </c>
    </row>
    <row r="311" spans="2:10" x14ac:dyDescent="0.25">
      <c r="B311" s="5">
        <v>44081</v>
      </c>
      <c r="C311" s="4">
        <v>56</v>
      </c>
      <c r="D311" s="6" t="s">
        <v>509</v>
      </c>
      <c r="E311" s="6" t="s">
        <v>29</v>
      </c>
      <c r="F311" s="6" t="s">
        <v>510</v>
      </c>
      <c r="G311" s="6">
        <v>7000</v>
      </c>
      <c r="H311" s="6" t="s">
        <v>18</v>
      </c>
      <c r="I311" s="3">
        <v>7000</v>
      </c>
      <c r="J311" s="2">
        <f>Table6[[#This Row],[ONGKIR]]-I311</f>
        <v>0</v>
      </c>
    </row>
    <row r="312" spans="2:10" x14ac:dyDescent="0.25">
      <c r="B312" s="13"/>
      <c r="C312" s="6"/>
      <c r="D312" s="6"/>
      <c r="E312" s="6"/>
      <c r="F312" s="6"/>
      <c r="G312" s="6">
        <f>SUBTOTAL(109,Table6[ONGKIR])</f>
        <v>192000</v>
      </c>
      <c r="H312" s="6"/>
    </row>
    <row r="313" spans="2:10" x14ac:dyDescent="0.25">
      <c r="C313" s="2"/>
    </row>
    <row r="314" spans="2:10" x14ac:dyDescent="0.25">
      <c r="B314" s="5" t="s">
        <v>1</v>
      </c>
      <c r="C314" s="4" t="s">
        <v>0</v>
      </c>
      <c r="D314" s="4" t="s">
        <v>5</v>
      </c>
      <c r="E314" s="4" t="s">
        <v>2</v>
      </c>
      <c r="F314" s="4" t="s">
        <v>3</v>
      </c>
      <c r="G314" s="4" t="s">
        <v>4</v>
      </c>
      <c r="H314" s="4" t="s">
        <v>6</v>
      </c>
    </row>
    <row r="315" spans="2:10" x14ac:dyDescent="0.25">
      <c r="B315" s="5">
        <v>44082</v>
      </c>
      <c r="C315" s="4">
        <v>1</v>
      </c>
      <c r="D315" s="4" t="s">
        <v>521</v>
      </c>
      <c r="E315" s="4" t="s">
        <v>20</v>
      </c>
      <c r="F315" s="4" t="s">
        <v>21</v>
      </c>
      <c r="G315" s="4">
        <v>0</v>
      </c>
      <c r="H315" s="4">
        <v>112852038622055</v>
      </c>
      <c r="J315" s="2">
        <f>Table7[[#This Row],[ONGKIR]]-I315</f>
        <v>0</v>
      </c>
    </row>
    <row r="316" spans="2:10" x14ac:dyDescent="0.25">
      <c r="B316" s="5">
        <v>44082</v>
      </c>
      <c r="C316" s="4">
        <v>2</v>
      </c>
      <c r="D316" s="4" t="s">
        <v>569</v>
      </c>
      <c r="E316" s="4" t="s">
        <v>46</v>
      </c>
      <c r="F316" s="4" t="s">
        <v>47</v>
      </c>
      <c r="G316" s="4">
        <v>0</v>
      </c>
      <c r="H316" s="4">
        <v>112852039551329</v>
      </c>
      <c r="J316" s="2">
        <f>Table7[[#This Row],[ONGKIR]]-I316</f>
        <v>0</v>
      </c>
    </row>
    <row r="317" spans="2:10" x14ac:dyDescent="0.25">
      <c r="B317" s="5">
        <v>44082</v>
      </c>
      <c r="C317" s="4">
        <v>3</v>
      </c>
      <c r="D317" s="4" t="s">
        <v>531</v>
      </c>
      <c r="E317" s="4" t="s">
        <v>8</v>
      </c>
      <c r="F317" s="4" t="s">
        <v>9</v>
      </c>
      <c r="G317" s="4">
        <v>0</v>
      </c>
      <c r="H317" s="4" t="s">
        <v>532</v>
      </c>
      <c r="J317" s="2">
        <f>Table7[[#This Row],[ONGKIR]]-I317</f>
        <v>0</v>
      </c>
    </row>
    <row r="318" spans="2:10" x14ac:dyDescent="0.25">
      <c r="B318" s="5">
        <v>44082</v>
      </c>
      <c r="C318" s="4">
        <v>4</v>
      </c>
      <c r="D318" s="7" t="s">
        <v>571</v>
      </c>
      <c r="E318" s="7" t="s">
        <v>8</v>
      </c>
      <c r="F318" s="7" t="s">
        <v>9</v>
      </c>
      <c r="G318" s="7">
        <v>0</v>
      </c>
      <c r="H318" s="7" t="s">
        <v>572</v>
      </c>
      <c r="J318" s="2">
        <f>Table7[[#This Row],[ONGKIR]]-I318</f>
        <v>0</v>
      </c>
    </row>
    <row r="319" spans="2:10" x14ac:dyDescent="0.25">
      <c r="B319" s="5">
        <v>44082</v>
      </c>
      <c r="C319" s="4">
        <v>5</v>
      </c>
      <c r="D319" s="4" t="s">
        <v>554</v>
      </c>
      <c r="E319" s="4" t="s">
        <v>8</v>
      </c>
      <c r="F319" s="4" t="s">
        <v>9</v>
      </c>
      <c r="G319" s="4">
        <v>0</v>
      </c>
      <c r="H319" s="4" t="s">
        <v>555</v>
      </c>
      <c r="J319" s="2">
        <f>Table7[[#This Row],[ONGKIR]]-I319</f>
        <v>0</v>
      </c>
    </row>
    <row r="320" spans="2:10" x14ac:dyDescent="0.25">
      <c r="B320" s="5">
        <v>44082</v>
      </c>
      <c r="C320" s="4">
        <v>6</v>
      </c>
      <c r="D320" s="4" t="s">
        <v>550</v>
      </c>
      <c r="E320" s="4" t="s">
        <v>8</v>
      </c>
      <c r="F320" s="4" t="s">
        <v>9</v>
      </c>
      <c r="G320" s="4">
        <v>0</v>
      </c>
      <c r="H320" s="4" t="s">
        <v>551</v>
      </c>
      <c r="J320" s="2">
        <f>Table7[[#This Row],[ONGKIR]]-I320</f>
        <v>0</v>
      </c>
    </row>
    <row r="321" spans="2:10" x14ac:dyDescent="0.25">
      <c r="B321" s="5">
        <v>44082</v>
      </c>
      <c r="C321" s="4">
        <v>7</v>
      </c>
      <c r="D321" s="4" t="s">
        <v>529</v>
      </c>
      <c r="E321" s="4" t="s">
        <v>8</v>
      </c>
      <c r="F321" s="4" t="s">
        <v>9</v>
      </c>
      <c r="G321" s="4">
        <v>0</v>
      </c>
      <c r="H321" s="4" t="s">
        <v>530</v>
      </c>
      <c r="J321" s="2">
        <f>Table7[[#This Row],[ONGKIR]]-I321</f>
        <v>0</v>
      </c>
    </row>
    <row r="322" spans="2:10" x14ac:dyDescent="0.25">
      <c r="B322" s="5">
        <v>44082</v>
      </c>
      <c r="C322" s="4">
        <v>8</v>
      </c>
      <c r="D322" s="4" t="s">
        <v>546</v>
      </c>
      <c r="E322" s="4" t="s">
        <v>20</v>
      </c>
      <c r="F322" s="4" t="s">
        <v>397</v>
      </c>
      <c r="G322" s="4">
        <v>8000</v>
      </c>
      <c r="H322" s="4" t="s">
        <v>70</v>
      </c>
      <c r="I322" s="1">
        <v>8000</v>
      </c>
      <c r="J322" s="2">
        <f>Table7[[#This Row],[ONGKIR]]-I322</f>
        <v>0</v>
      </c>
    </row>
    <row r="323" spans="2:10" x14ac:dyDescent="0.25">
      <c r="B323" s="5">
        <v>44082</v>
      </c>
      <c r="C323" s="4">
        <v>9</v>
      </c>
      <c r="D323" s="4" t="s">
        <v>547</v>
      </c>
      <c r="E323" s="4" t="s">
        <v>20</v>
      </c>
      <c r="F323" s="4" t="s">
        <v>397</v>
      </c>
      <c r="G323" s="4">
        <v>8000</v>
      </c>
      <c r="H323" s="4" t="s">
        <v>70</v>
      </c>
      <c r="I323" s="1">
        <v>8000</v>
      </c>
      <c r="J323" s="2">
        <f>Table7[[#This Row],[ONGKIR]]-I323</f>
        <v>0</v>
      </c>
    </row>
    <row r="324" spans="2:10" x14ac:dyDescent="0.25">
      <c r="B324" s="5">
        <v>44082</v>
      </c>
      <c r="C324" s="4">
        <v>10</v>
      </c>
      <c r="D324" s="4" t="s">
        <v>516</v>
      </c>
      <c r="E324" s="4" t="s">
        <v>20</v>
      </c>
      <c r="F324" s="4" t="s">
        <v>21</v>
      </c>
      <c r="G324" s="4">
        <v>17000</v>
      </c>
      <c r="H324" s="4" t="s">
        <v>30</v>
      </c>
      <c r="I324" s="1">
        <v>17000</v>
      </c>
      <c r="J324" s="2">
        <f>Table7[[#This Row],[ONGKIR]]-I324</f>
        <v>0</v>
      </c>
    </row>
    <row r="325" spans="2:10" x14ac:dyDescent="0.25">
      <c r="B325" s="5">
        <v>44082</v>
      </c>
      <c r="C325" s="4">
        <v>11</v>
      </c>
      <c r="D325" s="4" t="s">
        <v>522</v>
      </c>
      <c r="E325" s="4" t="s">
        <v>8</v>
      </c>
      <c r="F325" s="4" t="s">
        <v>9</v>
      </c>
      <c r="G325" s="4">
        <v>17000</v>
      </c>
      <c r="H325" s="4" t="s">
        <v>30</v>
      </c>
      <c r="I325" s="1">
        <v>17000</v>
      </c>
      <c r="J325" s="2">
        <f>Table7[[#This Row],[ONGKIR]]-I325</f>
        <v>0</v>
      </c>
    </row>
    <row r="326" spans="2:10" x14ac:dyDescent="0.25">
      <c r="B326" s="5">
        <v>44082</v>
      </c>
      <c r="C326" s="4">
        <v>12</v>
      </c>
      <c r="D326" s="4" t="s">
        <v>540</v>
      </c>
      <c r="E326" s="4" t="s">
        <v>29</v>
      </c>
      <c r="F326" s="4" t="s">
        <v>9</v>
      </c>
      <c r="G326" s="4">
        <v>17000</v>
      </c>
      <c r="H326" s="4" t="s">
        <v>30</v>
      </c>
      <c r="I326" s="1">
        <v>17000</v>
      </c>
      <c r="J326" s="2">
        <f>Table7[[#This Row],[ONGKIR]]-I326</f>
        <v>0</v>
      </c>
    </row>
    <row r="327" spans="2:10" x14ac:dyDescent="0.25">
      <c r="B327" s="5">
        <v>44082</v>
      </c>
      <c r="C327" s="4">
        <v>13</v>
      </c>
      <c r="D327" s="4" t="s">
        <v>397</v>
      </c>
      <c r="E327" s="4" t="s">
        <v>20</v>
      </c>
      <c r="F327" s="4" t="s">
        <v>21</v>
      </c>
      <c r="G327" s="4">
        <v>6000</v>
      </c>
      <c r="H327" s="4" t="s">
        <v>30</v>
      </c>
      <c r="I327" s="1">
        <v>6000</v>
      </c>
      <c r="J327" s="2">
        <f>Table7[[#This Row],[ONGKIR]]-I327</f>
        <v>0</v>
      </c>
    </row>
    <row r="328" spans="2:10" x14ac:dyDescent="0.25">
      <c r="B328" s="5">
        <v>44082</v>
      </c>
      <c r="C328" s="4">
        <v>14</v>
      </c>
      <c r="D328" s="4" t="s">
        <v>567</v>
      </c>
      <c r="E328" s="4" t="s">
        <v>29</v>
      </c>
      <c r="F328" s="4" t="s">
        <v>9</v>
      </c>
      <c r="G328" s="4">
        <v>15000</v>
      </c>
      <c r="H328" s="4" t="s">
        <v>30</v>
      </c>
      <c r="I328" s="1">
        <v>15000</v>
      </c>
      <c r="J328" s="2">
        <f>Table7[[#This Row],[ONGKIR]]-I328</f>
        <v>0</v>
      </c>
    </row>
    <row r="329" spans="2:10" x14ac:dyDescent="0.25">
      <c r="B329" s="5">
        <v>44082</v>
      </c>
      <c r="C329" s="4">
        <v>15</v>
      </c>
      <c r="D329" s="4" t="s">
        <v>574</v>
      </c>
      <c r="E329" s="4" t="s">
        <v>72</v>
      </c>
      <c r="F329" s="4" t="s">
        <v>9</v>
      </c>
      <c r="G329" s="4">
        <v>42000</v>
      </c>
      <c r="H329" s="4" t="s">
        <v>30</v>
      </c>
      <c r="I329" s="3">
        <v>42000</v>
      </c>
      <c r="J329" s="2">
        <f>Table7[[#This Row],[ONGKIR]]-I329</f>
        <v>0</v>
      </c>
    </row>
    <row r="330" spans="2:10" x14ac:dyDescent="0.25">
      <c r="B330" s="5">
        <v>44082</v>
      </c>
      <c r="C330" s="4">
        <v>16</v>
      </c>
      <c r="D330" s="7" t="s">
        <v>276</v>
      </c>
      <c r="E330" s="7" t="s">
        <v>8</v>
      </c>
      <c r="F330" s="7" t="s">
        <v>9</v>
      </c>
      <c r="G330" s="7">
        <v>12000</v>
      </c>
      <c r="H330" s="7" t="s">
        <v>30</v>
      </c>
      <c r="I330" s="3">
        <v>12000</v>
      </c>
      <c r="J330" s="2">
        <f>Table7[[#This Row],[ONGKIR]]-I330</f>
        <v>0</v>
      </c>
    </row>
    <row r="331" spans="2:10" x14ac:dyDescent="0.25">
      <c r="B331" s="5">
        <v>44082</v>
      </c>
      <c r="C331" s="4">
        <v>17</v>
      </c>
      <c r="D331" s="4" t="s">
        <v>515</v>
      </c>
      <c r="E331" s="4" t="s">
        <v>20</v>
      </c>
      <c r="F331" s="4" t="s">
        <v>21</v>
      </c>
      <c r="G331" s="4">
        <v>17000</v>
      </c>
      <c r="H331" s="4" t="s">
        <v>10</v>
      </c>
      <c r="I331" s="3">
        <v>17000</v>
      </c>
      <c r="J331" s="2">
        <f>Table7[[#This Row],[ONGKIR]]-I331</f>
        <v>0</v>
      </c>
    </row>
    <row r="332" spans="2:10" x14ac:dyDescent="0.25">
      <c r="B332" s="5">
        <v>44082</v>
      </c>
      <c r="C332" s="4">
        <v>19</v>
      </c>
      <c r="D332" s="4" t="s">
        <v>543</v>
      </c>
      <c r="E332" s="4" t="s">
        <v>72</v>
      </c>
      <c r="F332" s="4" t="s">
        <v>542</v>
      </c>
      <c r="G332" s="4">
        <v>19000</v>
      </c>
      <c r="H332" s="4" t="s">
        <v>10</v>
      </c>
      <c r="I332" s="3">
        <v>19000</v>
      </c>
      <c r="J332" s="2">
        <f>Table7[[#This Row],[ONGKIR]]-I332</f>
        <v>0</v>
      </c>
    </row>
    <row r="333" spans="2:10" x14ac:dyDescent="0.25">
      <c r="B333" s="5">
        <v>44082</v>
      </c>
      <c r="C333" s="4">
        <v>20</v>
      </c>
      <c r="D333" s="4" t="s">
        <v>573</v>
      </c>
      <c r="E333" s="4" t="s">
        <v>20</v>
      </c>
      <c r="F333" s="4" t="s">
        <v>21</v>
      </c>
      <c r="G333" s="4">
        <v>22000</v>
      </c>
      <c r="H333" s="4" t="s">
        <v>10</v>
      </c>
      <c r="I333" s="3">
        <v>22000</v>
      </c>
      <c r="J333" s="2">
        <f>Table7[[#This Row],[ONGKIR]]-I333</f>
        <v>0</v>
      </c>
    </row>
    <row r="334" spans="2:10" x14ac:dyDescent="0.25">
      <c r="B334" s="5">
        <v>44082</v>
      </c>
      <c r="C334" s="4">
        <v>21</v>
      </c>
      <c r="D334" s="7" t="s">
        <v>579</v>
      </c>
      <c r="E334" s="7" t="s">
        <v>46</v>
      </c>
      <c r="F334" s="7" t="s">
        <v>47</v>
      </c>
      <c r="G334" s="7">
        <v>10000</v>
      </c>
      <c r="H334" s="7" t="s">
        <v>10</v>
      </c>
      <c r="I334" s="3">
        <v>10000</v>
      </c>
      <c r="J334" s="2">
        <f>Table7[[#This Row],[ONGKIR]]-I334</f>
        <v>0</v>
      </c>
    </row>
    <row r="335" spans="2:10" x14ac:dyDescent="0.25">
      <c r="B335" s="5">
        <v>44082</v>
      </c>
      <c r="C335" s="4">
        <v>22</v>
      </c>
      <c r="D335" s="7" t="s">
        <v>565</v>
      </c>
      <c r="E335" s="7" t="s">
        <v>20</v>
      </c>
      <c r="F335" s="7" t="s">
        <v>21</v>
      </c>
      <c r="G335" s="7">
        <v>0</v>
      </c>
      <c r="H335" s="7" t="s">
        <v>566</v>
      </c>
      <c r="J335" s="2">
        <f>Table7[[#This Row],[ONGKIR]]-I335</f>
        <v>0</v>
      </c>
    </row>
    <row r="336" spans="2:10" x14ac:dyDescent="0.25">
      <c r="B336" s="5">
        <v>44082</v>
      </c>
      <c r="C336" s="4">
        <v>23</v>
      </c>
      <c r="D336" s="4" t="s">
        <v>544</v>
      </c>
      <c r="E336" s="4" t="s">
        <v>72</v>
      </c>
      <c r="F336" s="4" t="s">
        <v>9</v>
      </c>
      <c r="G336" s="4">
        <v>0</v>
      </c>
      <c r="H336" s="4" t="s">
        <v>545</v>
      </c>
      <c r="J336" s="2">
        <f>Table7[[#This Row],[ONGKIR]]-I336</f>
        <v>0</v>
      </c>
    </row>
    <row r="337" spans="2:10" x14ac:dyDescent="0.25">
      <c r="B337" s="5">
        <v>44082</v>
      </c>
      <c r="C337" s="4">
        <v>24</v>
      </c>
      <c r="D337" s="4" t="s">
        <v>558</v>
      </c>
      <c r="E337" s="4" t="s">
        <v>46</v>
      </c>
      <c r="F337" s="4" t="s">
        <v>47</v>
      </c>
      <c r="G337" s="4">
        <v>0</v>
      </c>
      <c r="H337" s="4" t="s">
        <v>559</v>
      </c>
      <c r="J337" s="2">
        <f>Table7[[#This Row],[ONGKIR]]-I337</f>
        <v>0</v>
      </c>
    </row>
    <row r="338" spans="2:10" x14ac:dyDescent="0.25">
      <c r="B338" s="5">
        <v>44082</v>
      </c>
      <c r="C338" s="4">
        <v>25</v>
      </c>
      <c r="D338" s="4" t="s">
        <v>523</v>
      </c>
      <c r="E338" s="4" t="s">
        <v>8</v>
      </c>
      <c r="F338" s="4" t="s">
        <v>9</v>
      </c>
      <c r="G338" s="4">
        <v>0</v>
      </c>
      <c r="H338" s="4" t="s">
        <v>524</v>
      </c>
      <c r="J338" s="2">
        <f>Table7[[#This Row],[ONGKIR]]-I338</f>
        <v>0</v>
      </c>
    </row>
    <row r="339" spans="2:10" x14ac:dyDescent="0.25">
      <c r="B339" s="5">
        <v>44082</v>
      </c>
      <c r="C339" s="4">
        <v>26</v>
      </c>
      <c r="D339" s="4" t="s">
        <v>533</v>
      </c>
      <c r="E339" s="4" t="s">
        <v>8</v>
      </c>
      <c r="F339" s="4" t="s">
        <v>9</v>
      </c>
      <c r="G339" s="4">
        <v>0</v>
      </c>
      <c r="H339" s="4" t="s">
        <v>534</v>
      </c>
      <c r="J339" s="2">
        <f>Table7[[#This Row],[ONGKIR]]-I339</f>
        <v>0</v>
      </c>
    </row>
    <row r="340" spans="2:10" x14ac:dyDescent="0.25">
      <c r="B340" s="5">
        <v>44082</v>
      </c>
      <c r="C340" s="4">
        <v>27</v>
      </c>
      <c r="D340" s="4" t="s">
        <v>577</v>
      </c>
      <c r="E340" s="4" t="s">
        <v>46</v>
      </c>
      <c r="F340" s="4" t="s">
        <v>47</v>
      </c>
      <c r="G340" s="4">
        <v>0</v>
      </c>
      <c r="H340" s="4" t="s">
        <v>578</v>
      </c>
      <c r="J340" s="2">
        <f>Table7[[#This Row],[ONGKIR]]-I340</f>
        <v>0</v>
      </c>
    </row>
    <row r="341" spans="2:10" x14ac:dyDescent="0.25">
      <c r="B341" s="5">
        <v>44082</v>
      </c>
      <c r="C341" s="4">
        <v>28</v>
      </c>
      <c r="D341" s="4" t="s">
        <v>519</v>
      </c>
      <c r="E341" s="4" t="s">
        <v>20</v>
      </c>
      <c r="F341" s="4" t="s">
        <v>21</v>
      </c>
      <c r="G341" s="4">
        <v>0</v>
      </c>
      <c r="H341" s="4" t="s">
        <v>520</v>
      </c>
      <c r="J341" s="2">
        <f>Table7[[#This Row],[ONGKIR]]-I341</f>
        <v>0</v>
      </c>
    </row>
    <row r="342" spans="2:10" x14ac:dyDescent="0.25">
      <c r="B342" s="5">
        <v>44082</v>
      </c>
      <c r="C342" s="4">
        <v>29</v>
      </c>
      <c r="D342" s="4" t="s">
        <v>552</v>
      </c>
      <c r="E342" s="4" t="s">
        <v>8</v>
      </c>
      <c r="F342" s="4" t="s">
        <v>9</v>
      </c>
      <c r="G342" s="4">
        <v>0</v>
      </c>
      <c r="H342" s="4" t="s">
        <v>553</v>
      </c>
      <c r="J342" s="2">
        <f>Table7[[#This Row],[ONGKIR]]-I342</f>
        <v>0</v>
      </c>
    </row>
    <row r="343" spans="2:10" x14ac:dyDescent="0.25">
      <c r="B343" s="5">
        <v>44082</v>
      </c>
      <c r="C343" s="4">
        <v>30</v>
      </c>
      <c r="D343" s="4" t="s">
        <v>517</v>
      </c>
      <c r="E343" s="4" t="s">
        <v>20</v>
      </c>
      <c r="F343" s="4" t="s">
        <v>21</v>
      </c>
      <c r="G343" s="4">
        <v>0</v>
      </c>
      <c r="H343" s="4" t="s">
        <v>518</v>
      </c>
      <c r="J343" s="2">
        <f>Table7[[#This Row],[ONGKIR]]-I343</f>
        <v>0</v>
      </c>
    </row>
    <row r="344" spans="2:10" x14ac:dyDescent="0.25">
      <c r="B344" s="5">
        <v>44082</v>
      </c>
      <c r="C344" s="4">
        <v>31</v>
      </c>
      <c r="D344" s="6" t="s">
        <v>556</v>
      </c>
      <c r="E344" s="6" t="s">
        <v>46</v>
      </c>
      <c r="F344" s="6" t="s">
        <v>47</v>
      </c>
      <c r="G344" s="6">
        <v>0</v>
      </c>
      <c r="H344" s="6" t="s">
        <v>557</v>
      </c>
      <c r="J344" s="2">
        <f>Table7[[#This Row],[ONGKIR]]-I344</f>
        <v>0</v>
      </c>
    </row>
    <row r="345" spans="2:10" x14ac:dyDescent="0.25">
      <c r="B345" s="5">
        <v>44082</v>
      </c>
      <c r="C345" s="4">
        <v>32</v>
      </c>
      <c r="D345" s="6" t="s">
        <v>560</v>
      </c>
      <c r="E345" s="6" t="s">
        <v>46</v>
      </c>
      <c r="F345" s="6" t="s">
        <v>47</v>
      </c>
      <c r="G345" s="6">
        <v>0</v>
      </c>
      <c r="H345" s="6" t="s">
        <v>561</v>
      </c>
      <c r="J345" s="2">
        <f>Table7[[#This Row],[ONGKIR]]-I345</f>
        <v>0</v>
      </c>
    </row>
    <row r="346" spans="2:10" x14ac:dyDescent="0.25">
      <c r="B346" s="5">
        <v>44082</v>
      </c>
      <c r="C346" s="4">
        <v>33</v>
      </c>
      <c r="D346" s="7" t="s">
        <v>535</v>
      </c>
      <c r="E346" s="7" t="s">
        <v>8</v>
      </c>
      <c r="F346" s="7" t="s">
        <v>9</v>
      </c>
      <c r="G346" s="7">
        <v>0</v>
      </c>
      <c r="H346" s="7" t="s">
        <v>536</v>
      </c>
      <c r="J346" s="2">
        <f>Table7[[#This Row],[ONGKIR]]-I346</f>
        <v>0</v>
      </c>
    </row>
    <row r="347" spans="2:10" x14ac:dyDescent="0.25">
      <c r="B347" s="5">
        <v>44082</v>
      </c>
      <c r="C347" s="4">
        <v>34</v>
      </c>
      <c r="D347" s="7" t="s">
        <v>527</v>
      </c>
      <c r="E347" s="7" t="s">
        <v>8</v>
      </c>
      <c r="F347" s="7" t="s">
        <v>9</v>
      </c>
      <c r="G347" s="7">
        <v>0</v>
      </c>
      <c r="H347" s="7" t="s">
        <v>528</v>
      </c>
      <c r="J347" s="2">
        <f>Table7[[#This Row],[ONGKIR]]-I347</f>
        <v>0</v>
      </c>
    </row>
    <row r="348" spans="2:10" x14ac:dyDescent="0.25">
      <c r="B348" s="5">
        <v>44082</v>
      </c>
      <c r="C348" s="4">
        <v>35</v>
      </c>
      <c r="D348" s="4" t="s">
        <v>525</v>
      </c>
      <c r="E348" s="4" t="s">
        <v>8</v>
      </c>
      <c r="F348" s="4" t="s">
        <v>9</v>
      </c>
      <c r="G348" s="4">
        <v>0</v>
      </c>
      <c r="H348" s="4" t="s">
        <v>526</v>
      </c>
      <c r="J348" s="2">
        <f>Table7[[#This Row],[ONGKIR]]-I348</f>
        <v>0</v>
      </c>
    </row>
    <row r="349" spans="2:10" x14ac:dyDescent="0.25">
      <c r="B349" s="5">
        <v>44082</v>
      </c>
      <c r="C349" s="4">
        <v>36</v>
      </c>
      <c r="D349" s="4" t="s">
        <v>300</v>
      </c>
      <c r="E349" s="4" t="s">
        <v>20</v>
      </c>
      <c r="F349" s="4" t="s">
        <v>21</v>
      </c>
      <c r="G349" s="4">
        <v>0</v>
      </c>
      <c r="H349" s="4" t="s">
        <v>570</v>
      </c>
      <c r="J349" s="2">
        <f>Table7[[#This Row],[ONGKIR]]-I349</f>
        <v>0</v>
      </c>
    </row>
    <row r="350" spans="2:10" x14ac:dyDescent="0.25">
      <c r="B350" s="5">
        <v>44082</v>
      </c>
      <c r="C350" s="4">
        <v>37</v>
      </c>
      <c r="D350" s="6" t="s">
        <v>548</v>
      </c>
      <c r="E350" s="6" t="s">
        <v>8</v>
      </c>
      <c r="F350" s="6" t="s">
        <v>9</v>
      </c>
      <c r="G350" s="6">
        <v>0</v>
      </c>
      <c r="H350" s="6" t="s">
        <v>549</v>
      </c>
      <c r="J350" s="2">
        <f>Table7[[#This Row],[ONGKIR]]-I350</f>
        <v>0</v>
      </c>
    </row>
    <row r="351" spans="2:10" x14ac:dyDescent="0.25">
      <c r="B351" s="5">
        <v>44082</v>
      </c>
      <c r="C351" s="4">
        <v>38</v>
      </c>
      <c r="D351" s="7" t="s">
        <v>404</v>
      </c>
      <c r="E351" s="7" t="s">
        <v>134</v>
      </c>
      <c r="F351" s="7" t="s">
        <v>9</v>
      </c>
      <c r="G351" s="7">
        <v>0</v>
      </c>
      <c r="H351" s="7" t="s">
        <v>580</v>
      </c>
      <c r="J351" s="2">
        <f>Table7[[#This Row],[ONGKIR]]-I351</f>
        <v>0</v>
      </c>
    </row>
    <row r="352" spans="2:10" x14ac:dyDescent="0.25">
      <c r="B352" s="5">
        <v>44082</v>
      </c>
      <c r="C352" s="4">
        <v>39</v>
      </c>
      <c r="D352" s="7" t="s">
        <v>537</v>
      </c>
      <c r="E352" s="7" t="s">
        <v>8</v>
      </c>
      <c r="F352" s="7" t="s">
        <v>9</v>
      </c>
      <c r="G352" s="7">
        <v>0</v>
      </c>
      <c r="H352" s="7" t="s">
        <v>538</v>
      </c>
      <c r="J352" s="2">
        <f>Table7[[#This Row],[ONGKIR]]-I352</f>
        <v>0</v>
      </c>
    </row>
    <row r="353" spans="2:10" x14ac:dyDescent="0.25">
      <c r="B353" s="5">
        <v>44082</v>
      </c>
      <c r="C353" s="4">
        <v>40</v>
      </c>
      <c r="D353" s="7" t="s">
        <v>539</v>
      </c>
      <c r="E353" s="7" t="s">
        <v>29</v>
      </c>
      <c r="F353" s="7" t="s">
        <v>9</v>
      </c>
      <c r="G353" s="7">
        <v>42000</v>
      </c>
      <c r="H353" s="7" t="s">
        <v>18</v>
      </c>
      <c r="I353" s="1">
        <v>42000</v>
      </c>
      <c r="J353" s="2">
        <f>Table7[[#This Row],[ONGKIR]]-I353</f>
        <v>0</v>
      </c>
    </row>
    <row r="354" spans="2:10" x14ac:dyDescent="0.25">
      <c r="B354" s="5">
        <v>44082</v>
      </c>
      <c r="C354" s="4">
        <v>41</v>
      </c>
      <c r="D354" s="4" t="s">
        <v>562</v>
      </c>
      <c r="E354" s="4" t="s">
        <v>72</v>
      </c>
      <c r="F354" s="4" t="s">
        <v>9</v>
      </c>
      <c r="G354" s="4">
        <v>6000</v>
      </c>
      <c r="H354" s="4" t="s">
        <v>18</v>
      </c>
      <c r="I354" s="1">
        <v>6000</v>
      </c>
      <c r="J354" s="2">
        <f>Table7[[#This Row],[ONGKIR]]-I354</f>
        <v>0</v>
      </c>
    </row>
    <row r="355" spans="2:10" x14ac:dyDescent="0.25">
      <c r="B355" s="5">
        <v>44082</v>
      </c>
      <c r="C355" s="4">
        <v>42</v>
      </c>
      <c r="D355" s="6" t="s">
        <v>563</v>
      </c>
      <c r="E355" s="6" t="s">
        <v>20</v>
      </c>
      <c r="F355" s="6" t="s">
        <v>564</v>
      </c>
      <c r="G355" s="6">
        <v>6000</v>
      </c>
      <c r="H355" s="6" t="s">
        <v>18</v>
      </c>
      <c r="I355" s="1">
        <v>6000</v>
      </c>
      <c r="J355" s="2">
        <f>Table7[[#This Row],[ONGKIR]]-I355</f>
        <v>0</v>
      </c>
    </row>
    <row r="356" spans="2:10" x14ac:dyDescent="0.25">
      <c r="B356" s="5">
        <v>44082</v>
      </c>
      <c r="C356" s="4">
        <v>43</v>
      </c>
      <c r="D356" s="6" t="s">
        <v>568</v>
      </c>
      <c r="E356" s="6" t="s">
        <v>8</v>
      </c>
      <c r="F356" s="6" t="s">
        <v>9</v>
      </c>
      <c r="G356" s="6">
        <v>8000</v>
      </c>
      <c r="H356" s="6" t="s">
        <v>18</v>
      </c>
      <c r="I356" s="3">
        <v>8000</v>
      </c>
      <c r="J356" s="2">
        <f>Table7[[#This Row],[ONGKIR]]-I356</f>
        <v>0</v>
      </c>
    </row>
    <row r="357" spans="2:10" x14ac:dyDescent="0.25">
      <c r="B357" s="5">
        <v>44082</v>
      </c>
      <c r="C357" s="4">
        <v>44</v>
      </c>
      <c r="D357" s="6" t="s">
        <v>575</v>
      </c>
      <c r="E357" s="6" t="s">
        <v>29</v>
      </c>
      <c r="F357" s="6" t="s">
        <v>576</v>
      </c>
      <c r="G357" s="6">
        <v>7000</v>
      </c>
      <c r="H357" s="6" t="s">
        <v>18</v>
      </c>
      <c r="I357" s="1">
        <v>7000</v>
      </c>
      <c r="J357" s="2">
        <f>Table7[[#This Row],[ONGKIR]]-I357</f>
        <v>0</v>
      </c>
    </row>
    <row r="358" spans="2:10" x14ac:dyDescent="0.25">
      <c r="B358" s="5">
        <v>44082</v>
      </c>
      <c r="C358" s="4">
        <v>45</v>
      </c>
      <c r="D358" s="6" t="s">
        <v>130</v>
      </c>
      <c r="E358" s="6" t="s">
        <v>72</v>
      </c>
      <c r="F358" s="6" t="s">
        <v>9</v>
      </c>
      <c r="G358" s="6">
        <v>6000</v>
      </c>
      <c r="H358" s="6" t="s">
        <v>18</v>
      </c>
      <c r="I358" s="1">
        <v>6000</v>
      </c>
      <c r="J358" s="2">
        <f>Table7[[#This Row],[ONGKIR]]-I358</f>
        <v>0</v>
      </c>
    </row>
    <row r="359" spans="2:10" x14ac:dyDescent="0.25">
      <c r="B359" s="13"/>
      <c r="C359" s="6"/>
      <c r="D359" s="6"/>
      <c r="E359" s="6"/>
      <c r="F359" s="6"/>
      <c r="G359" s="6">
        <f>SUBTOTAL(109,Table7[ONGKIR])</f>
        <v>285000</v>
      </c>
      <c r="H359" s="6"/>
    </row>
    <row r="360" spans="2:10" x14ac:dyDescent="0.25">
      <c r="C360" s="2"/>
    </row>
    <row r="361" spans="2:10" x14ac:dyDescent="0.25">
      <c r="B361" s="5" t="s">
        <v>1</v>
      </c>
      <c r="C361" s="4" t="s">
        <v>0</v>
      </c>
      <c r="D361" s="4" t="s">
        <v>5</v>
      </c>
      <c r="E361" s="4" t="s">
        <v>2</v>
      </c>
      <c r="F361" s="4" t="s">
        <v>3</v>
      </c>
      <c r="G361" s="4" t="s">
        <v>4</v>
      </c>
      <c r="H361" s="4" t="s">
        <v>6</v>
      </c>
    </row>
    <row r="362" spans="2:10" x14ac:dyDescent="0.25">
      <c r="B362" s="5">
        <v>44083</v>
      </c>
      <c r="C362" s="4">
        <v>1</v>
      </c>
      <c r="D362" s="7" t="s">
        <v>664</v>
      </c>
      <c r="E362" s="7" t="s">
        <v>8</v>
      </c>
      <c r="F362" s="7" t="s">
        <v>9</v>
      </c>
      <c r="G362" s="7">
        <v>0</v>
      </c>
      <c r="H362" s="7" t="s">
        <v>665</v>
      </c>
      <c r="J362" s="2">
        <f>Table8[[#This Row],[ONGKIR]]-I362</f>
        <v>0</v>
      </c>
    </row>
    <row r="363" spans="2:10" x14ac:dyDescent="0.25">
      <c r="B363" s="5">
        <v>44083</v>
      </c>
      <c r="C363" s="4">
        <v>2</v>
      </c>
      <c r="D363" s="4" t="s">
        <v>620</v>
      </c>
      <c r="E363" s="4" t="s">
        <v>8</v>
      </c>
      <c r="F363" s="4" t="s">
        <v>9</v>
      </c>
      <c r="G363" s="4">
        <v>0</v>
      </c>
      <c r="H363" s="4" t="s">
        <v>621</v>
      </c>
      <c r="J363" s="2">
        <f>Table8[[#This Row],[ONGKIR]]-I363</f>
        <v>0</v>
      </c>
    </row>
    <row r="364" spans="2:10" x14ac:dyDescent="0.25">
      <c r="B364" s="5">
        <v>44083</v>
      </c>
      <c r="C364" s="4">
        <v>3</v>
      </c>
      <c r="D364" s="7" t="s">
        <v>726</v>
      </c>
      <c r="E364" s="7" t="s">
        <v>8</v>
      </c>
      <c r="F364" s="7" t="s">
        <v>9</v>
      </c>
      <c r="G364" s="7">
        <v>0</v>
      </c>
      <c r="H364" s="7" t="s">
        <v>727</v>
      </c>
      <c r="J364" s="2">
        <f>Table8[[#This Row],[ONGKIR]]-I364</f>
        <v>0</v>
      </c>
    </row>
    <row r="365" spans="2:10" x14ac:dyDescent="0.25">
      <c r="B365" s="5">
        <v>44083</v>
      </c>
      <c r="C365" s="4">
        <v>4</v>
      </c>
      <c r="D365" s="4" t="s">
        <v>597</v>
      </c>
      <c r="E365" s="4" t="s">
        <v>8</v>
      </c>
      <c r="F365" s="4" t="s">
        <v>9</v>
      </c>
      <c r="G365" s="4">
        <v>0</v>
      </c>
      <c r="H365" s="4" t="s">
        <v>598</v>
      </c>
      <c r="J365" s="2">
        <f>Table8[[#This Row],[ONGKIR]]-I365</f>
        <v>0</v>
      </c>
    </row>
    <row r="366" spans="2:10" x14ac:dyDescent="0.25">
      <c r="B366" s="5">
        <v>44083</v>
      </c>
      <c r="C366" s="4">
        <v>5</v>
      </c>
      <c r="D366" s="4" t="s">
        <v>599</v>
      </c>
      <c r="E366" s="4" t="s">
        <v>8</v>
      </c>
      <c r="F366" s="4" t="s">
        <v>9</v>
      </c>
      <c r="G366" s="4">
        <v>0</v>
      </c>
      <c r="H366" s="4" t="s">
        <v>600</v>
      </c>
      <c r="J366" s="2">
        <f>Table8[[#This Row],[ONGKIR]]-I366</f>
        <v>0</v>
      </c>
    </row>
    <row r="367" spans="2:10" x14ac:dyDescent="0.25">
      <c r="B367" s="5">
        <v>44083</v>
      </c>
      <c r="C367" s="4">
        <v>6</v>
      </c>
      <c r="D367" s="7" t="s">
        <v>662</v>
      </c>
      <c r="E367" s="7" t="s">
        <v>8</v>
      </c>
      <c r="F367" s="7" t="s">
        <v>9</v>
      </c>
      <c r="G367" s="7">
        <v>0</v>
      </c>
      <c r="H367" s="7" t="s">
        <v>663</v>
      </c>
      <c r="J367" s="2">
        <f>Table8[[#This Row],[ONGKIR]]-I367</f>
        <v>0</v>
      </c>
    </row>
    <row r="368" spans="2:10" x14ac:dyDescent="0.25">
      <c r="B368" s="5">
        <v>44083</v>
      </c>
      <c r="C368" s="4">
        <v>7</v>
      </c>
      <c r="D368" s="7" t="s">
        <v>668</v>
      </c>
      <c r="E368" s="7" t="s">
        <v>8</v>
      </c>
      <c r="F368" s="7" t="s">
        <v>9</v>
      </c>
      <c r="G368" s="7">
        <v>0</v>
      </c>
      <c r="H368" s="7" t="s">
        <v>669</v>
      </c>
      <c r="J368" s="2">
        <f>Table8[[#This Row],[ONGKIR]]-I368</f>
        <v>0</v>
      </c>
    </row>
    <row r="369" spans="2:10" x14ac:dyDescent="0.25">
      <c r="B369" s="5">
        <v>44083</v>
      </c>
      <c r="C369" s="4">
        <v>8</v>
      </c>
      <c r="D369" s="7" t="s">
        <v>709</v>
      </c>
      <c r="E369" s="7" t="s">
        <v>8</v>
      </c>
      <c r="F369" s="7" t="s">
        <v>9</v>
      </c>
      <c r="G369" s="7">
        <v>0</v>
      </c>
      <c r="H369" s="7" t="s">
        <v>710</v>
      </c>
      <c r="J369" s="2">
        <f>Table8[[#This Row],[ONGKIR]]-I369</f>
        <v>0</v>
      </c>
    </row>
    <row r="370" spans="2:10" x14ac:dyDescent="0.25">
      <c r="B370" s="5">
        <v>44083</v>
      </c>
      <c r="C370" s="4">
        <v>9</v>
      </c>
      <c r="D370" s="4" t="s">
        <v>128</v>
      </c>
      <c r="E370" s="4" t="s">
        <v>72</v>
      </c>
      <c r="F370" s="4" t="s">
        <v>9</v>
      </c>
      <c r="G370" s="4">
        <v>0</v>
      </c>
      <c r="H370" s="4" t="s">
        <v>653</v>
      </c>
      <c r="J370" s="2">
        <f>Table8[[#This Row],[ONGKIR]]-I370</f>
        <v>0</v>
      </c>
    </row>
    <row r="371" spans="2:10" x14ac:dyDescent="0.25">
      <c r="B371" s="5">
        <v>44083</v>
      </c>
      <c r="C371" s="4">
        <v>10</v>
      </c>
      <c r="D371" s="4" t="s">
        <v>631</v>
      </c>
      <c r="E371" s="4" t="s">
        <v>8</v>
      </c>
      <c r="F371" s="4" t="s">
        <v>9</v>
      </c>
      <c r="G371" s="4">
        <v>0</v>
      </c>
      <c r="H371" s="4" t="s">
        <v>632</v>
      </c>
      <c r="J371" s="2">
        <f>Table8[[#This Row],[ONGKIR]]-I371</f>
        <v>0</v>
      </c>
    </row>
    <row r="372" spans="2:10" x14ac:dyDescent="0.25">
      <c r="B372" s="5">
        <v>44083</v>
      </c>
      <c r="C372" s="4">
        <v>11</v>
      </c>
      <c r="D372" s="7" t="s">
        <v>744</v>
      </c>
      <c r="E372" s="7" t="s">
        <v>8</v>
      </c>
      <c r="F372" s="7" t="s">
        <v>9</v>
      </c>
      <c r="G372" s="7">
        <v>0</v>
      </c>
      <c r="H372" s="7" t="s">
        <v>745</v>
      </c>
      <c r="J372" s="2">
        <f>Table8[[#This Row],[ONGKIR]]-I372</f>
        <v>0</v>
      </c>
    </row>
    <row r="373" spans="2:10" x14ac:dyDescent="0.25">
      <c r="B373" s="5">
        <v>44083</v>
      </c>
      <c r="C373" s="4">
        <v>12</v>
      </c>
      <c r="D373" s="4" t="s">
        <v>639</v>
      </c>
      <c r="E373" s="4" t="s">
        <v>8</v>
      </c>
      <c r="F373" s="4" t="s">
        <v>9</v>
      </c>
      <c r="G373" s="4">
        <v>0</v>
      </c>
      <c r="H373" s="4" t="s">
        <v>640</v>
      </c>
      <c r="J373" s="2">
        <f>Table8[[#This Row],[ONGKIR]]-I373</f>
        <v>0</v>
      </c>
    </row>
    <row r="374" spans="2:10" x14ac:dyDescent="0.25">
      <c r="B374" s="5">
        <v>44083</v>
      </c>
      <c r="C374" s="4">
        <v>13</v>
      </c>
      <c r="D374" s="7" t="s">
        <v>676</v>
      </c>
      <c r="E374" s="7" t="s">
        <v>8</v>
      </c>
      <c r="F374" s="7" t="s">
        <v>9</v>
      </c>
      <c r="G374" s="7">
        <v>0</v>
      </c>
      <c r="H374" s="15" t="s">
        <v>755</v>
      </c>
      <c r="J374" s="2">
        <f>Table8[[#This Row],[ONGKIR]]-I374</f>
        <v>0</v>
      </c>
    </row>
    <row r="375" spans="2:10" x14ac:dyDescent="0.25">
      <c r="B375" s="5">
        <v>44083</v>
      </c>
      <c r="C375" s="4">
        <v>14</v>
      </c>
      <c r="D375" s="4" t="s">
        <v>630</v>
      </c>
      <c r="E375" s="4" t="s">
        <v>20</v>
      </c>
      <c r="F375" s="4" t="s">
        <v>21</v>
      </c>
      <c r="G375" s="4">
        <v>0</v>
      </c>
      <c r="H375" s="14" t="s">
        <v>756</v>
      </c>
      <c r="J375" s="2">
        <f>Table8[[#This Row],[ONGKIR]]-I375</f>
        <v>0</v>
      </c>
    </row>
    <row r="376" spans="2:10" x14ac:dyDescent="0.25">
      <c r="B376" s="5">
        <v>44083</v>
      </c>
      <c r="C376" s="4">
        <v>15</v>
      </c>
      <c r="D376" s="7" t="s">
        <v>713</v>
      </c>
      <c r="E376" s="7" t="s">
        <v>8</v>
      </c>
      <c r="F376" s="7" t="s">
        <v>9</v>
      </c>
      <c r="G376" s="7">
        <v>0</v>
      </c>
      <c r="H376" s="15" t="s">
        <v>760</v>
      </c>
      <c r="J376" s="2">
        <f>Table8[[#This Row],[ONGKIR]]-I376</f>
        <v>0</v>
      </c>
    </row>
    <row r="377" spans="2:10" x14ac:dyDescent="0.25">
      <c r="B377" s="5">
        <v>44083</v>
      </c>
      <c r="C377" s="4">
        <v>16</v>
      </c>
      <c r="D377" s="7" t="s">
        <v>752</v>
      </c>
      <c r="E377" s="7" t="s">
        <v>8</v>
      </c>
      <c r="F377" s="7" t="s">
        <v>9</v>
      </c>
      <c r="G377" s="7">
        <v>0</v>
      </c>
      <c r="H377" s="15" t="s">
        <v>759</v>
      </c>
      <c r="J377" s="2">
        <f>Table8[[#This Row],[ONGKIR]]-I377</f>
        <v>0</v>
      </c>
    </row>
    <row r="378" spans="2:10" x14ac:dyDescent="0.25">
      <c r="B378" s="5">
        <v>44083</v>
      </c>
      <c r="C378" s="4">
        <v>17</v>
      </c>
      <c r="D378" s="4" t="s">
        <v>584</v>
      </c>
      <c r="E378" s="4" t="s">
        <v>72</v>
      </c>
      <c r="F378" s="4" t="s">
        <v>9</v>
      </c>
      <c r="G378" s="4">
        <v>14000</v>
      </c>
      <c r="H378" s="4" t="s">
        <v>70</v>
      </c>
      <c r="I378" s="1">
        <v>14000</v>
      </c>
      <c r="J378" s="2">
        <f>Table8[[#This Row],[ONGKIR]]-I378</f>
        <v>0</v>
      </c>
    </row>
    <row r="379" spans="2:10" x14ac:dyDescent="0.25">
      <c r="B379" s="5">
        <v>44083</v>
      </c>
      <c r="C379" s="4">
        <v>18</v>
      </c>
      <c r="D379" s="4" t="s">
        <v>683</v>
      </c>
      <c r="E379" s="4" t="s">
        <v>72</v>
      </c>
      <c r="F379" s="4" t="s">
        <v>9</v>
      </c>
      <c r="G379" s="4">
        <v>58000</v>
      </c>
      <c r="H379" s="4" t="s">
        <v>70</v>
      </c>
      <c r="I379" s="1">
        <v>58000</v>
      </c>
      <c r="J379" s="2">
        <f>Table8[[#This Row],[ONGKIR]]-I379</f>
        <v>0</v>
      </c>
    </row>
    <row r="380" spans="2:10" x14ac:dyDescent="0.25">
      <c r="B380" s="5">
        <v>44083</v>
      </c>
      <c r="C380" s="4">
        <v>19</v>
      </c>
      <c r="D380" s="4" t="s">
        <v>698</v>
      </c>
      <c r="E380" s="4" t="s">
        <v>72</v>
      </c>
      <c r="F380" s="4" t="s">
        <v>493</v>
      </c>
      <c r="G380" s="4">
        <v>8000</v>
      </c>
      <c r="H380" s="4" t="s">
        <v>70</v>
      </c>
      <c r="I380" s="1">
        <v>8000</v>
      </c>
      <c r="J380" s="2">
        <f>Table8[[#This Row],[ONGKIR]]-I380</f>
        <v>0</v>
      </c>
    </row>
    <row r="381" spans="2:10" x14ac:dyDescent="0.25">
      <c r="B381" s="5">
        <v>44083</v>
      </c>
      <c r="C381" s="4">
        <v>20</v>
      </c>
      <c r="D381" s="4" t="s">
        <v>581</v>
      </c>
      <c r="E381" s="4" t="s">
        <v>8</v>
      </c>
      <c r="F381" s="4" t="s">
        <v>9</v>
      </c>
      <c r="G381" s="4">
        <v>19000</v>
      </c>
      <c r="H381" s="4" t="s">
        <v>30</v>
      </c>
      <c r="I381" s="1">
        <v>19000</v>
      </c>
      <c r="J381" s="2">
        <f>Table8[[#This Row],[ONGKIR]]-I381</f>
        <v>0</v>
      </c>
    </row>
    <row r="382" spans="2:10" x14ac:dyDescent="0.25">
      <c r="B382" s="5">
        <v>44083</v>
      </c>
      <c r="C382" s="4">
        <v>21</v>
      </c>
      <c r="D382" s="4" t="s">
        <v>609</v>
      </c>
      <c r="E382" s="4" t="s">
        <v>46</v>
      </c>
      <c r="F382" s="4" t="s">
        <v>47</v>
      </c>
      <c r="G382" s="4">
        <v>8000</v>
      </c>
      <c r="H382" s="4" t="s">
        <v>30</v>
      </c>
      <c r="I382" s="1">
        <v>8000</v>
      </c>
      <c r="J382" s="2">
        <f>Table8[[#This Row],[ONGKIR]]-I382</f>
        <v>0</v>
      </c>
    </row>
    <row r="383" spans="2:10" x14ac:dyDescent="0.25">
      <c r="B383" s="5">
        <v>44083</v>
      </c>
      <c r="C383" s="4">
        <v>22</v>
      </c>
      <c r="D383" s="4" t="s">
        <v>682</v>
      </c>
      <c r="E383" s="4" t="s">
        <v>72</v>
      </c>
      <c r="F383" s="4" t="s">
        <v>9</v>
      </c>
      <c r="G383" s="4">
        <v>24000</v>
      </c>
      <c r="H383" s="4" t="s">
        <v>30</v>
      </c>
      <c r="I383" s="1">
        <v>24000</v>
      </c>
      <c r="J383" s="2">
        <f>Table8[[#This Row],[ONGKIR]]-I383</f>
        <v>0</v>
      </c>
    </row>
    <row r="384" spans="2:10" x14ac:dyDescent="0.25">
      <c r="B384" s="5">
        <v>44083</v>
      </c>
      <c r="C384" s="4">
        <v>23</v>
      </c>
      <c r="D384" s="7" t="s">
        <v>687</v>
      </c>
      <c r="E384" s="7" t="s">
        <v>46</v>
      </c>
      <c r="F384" s="7" t="s">
        <v>47</v>
      </c>
      <c r="G384" s="7">
        <v>8000</v>
      </c>
      <c r="H384" s="7" t="s">
        <v>30</v>
      </c>
      <c r="I384" s="1">
        <v>8000</v>
      </c>
      <c r="J384" s="2">
        <f>Table8[[#This Row],[ONGKIR]]-I384</f>
        <v>0</v>
      </c>
    </row>
    <row r="385" spans="2:10" x14ac:dyDescent="0.25">
      <c r="B385" s="5">
        <v>44083</v>
      </c>
      <c r="C385" s="4">
        <v>24</v>
      </c>
      <c r="D385" s="4" t="s">
        <v>541</v>
      </c>
      <c r="E385" s="4" t="s">
        <v>72</v>
      </c>
      <c r="F385" s="4" t="s">
        <v>542</v>
      </c>
      <c r="G385" s="4">
        <v>38000</v>
      </c>
      <c r="H385" s="4" t="s">
        <v>10</v>
      </c>
      <c r="I385" s="3">
        <v>38000</v>
      </c>
      <c r="J385" s="2">
        <f>Table8[[#This Row],[ONGKIR]]-I385</f>
        <v>0</v>
      </c>
    </row>
    <row r="386" spans="2:10" x14ac:dyDescent="0.25">
      <c r="B386" s="5">
        <v>44083</v>
      </c>
      <c r="C386" s="4">
        <v>25</v>
      </c>
      <c r="D386" s="7" t="s">
        <v>722</v>
      </c>
      <c r="E386" s="7" t="s">
        <v>8</v>
      </c>
      <c r="F386" s="7" t="s">
        <v>9</v>
      </c>
      <c r="G386" s="7">
        <v>0</v>
      </c>
      <c r="H386" s="7" t="s">
        <v>723</v>
      </c>
      <c r="J386" s="2">
        <f>Table8[[#This Row],[ONGKIR]]-I386</f>
        <v>0</v>
      </c>
    </row>
    <row r="387" spans="2:10" x14ac:dyDescent="0.25">
      <c r="B387" s="5">
        <v>44083</v>
      </c>
      <c r="C387" s="4">
        <v>26</v>
      </c>
      <c r="D387" s="6" t="s">
        <v>701</v>
      </c>
      <c r="E387" s="6" t="s">
        <v>8</v>
      </c>
      <c r="F387" s="6" t="s">
        <v>9</v>
      </c>
      <c r="G387" s="6">
        <v>0</v>
      </c>
      <c r="H387" s="6" t="s">
        <v>702</v>
      </c>
      <c r="J387" s="2">
        <f>Table8[[#This Row],[ONGKIR]]-I387</f>
        <v>0</v>
      </c>
    </row>
    <row r="388" spans="2:10" x14ac:dyDescent="0.25">
      <c r="B388" s="5">
        <v>44083</v>
      </c>
      <c r="C388" s="4">
        <v>27</v>
      </c>
      <c r="D388" s="4" t="s">
        <v>645</v>
      </c>
      <c r="E388" s="4" t="s">
        <v>46</v>
      </c>
      <c r="F388" s="4" t="s">
        <v>47</v>
      </c>
      <c r="G388" s="4">
        <v>0</v>
      </c>
      <c r="H388" s="4" t="s">
        <v>646</v>
      </c>
      <c r="J388" s="2">
        <f>Table8[[#This Row],[ONGKIR]]-I388</f>
        <v>0</v>
      </c>
    </row>
    <row r="389" spans="2:10" x14ac:dyDescent="0.25">
      <c r="B389" s="5">
        <v>44083</v>
      </c>
      <c r="C389" s="4">
        <v>28</v>
      </c>
      <c r="D389" s="7" t="s">
        <v>728</v>
      </c>
      <c r="E389" s="7" t="s">
        <v>8</v>
      </c>
      <c r="F389" s="7" t="s">
        <v>9</v>
      </c>
      <c r="G389" s="7">
        <v>0</v>
      </c>
      <c r="H389" s="7" t="s">
        <v>729</v>
      </c>
      <c r="J389" s="2">
        <f>Table8[[#This Row],[ONGKIR]]-I389</f>
        <v>0</v>
      </c>
    </row>
    <row r="390" spans="2:10" x14ac:dyDescent="0.25">
      <c r="B390" s="5">
        <v>44083</v>
      </c>
      <c r="C390" s="4">
        <v>29</v>
      </c>
      <c r="D390" s="4" t="s">
        <v>612</v>
      </c>
      <c r="E390" s="4" t="s">
        <v>8</v>
      </c>
      <c r="F390" s="4" t="s">
        <v>9</v>
      </c>
      <c r="G390" s="4">
        <v>0</v>
      </c>
      <c r="H390" s="4" t="s">
        <v>613</v>
      </c>
      <c r="J390" s="2">
        <f>Table8[[#This Row],[ONGKIR]]-I390</f>
        <v>0</v>
      </c>
    </row>
    <row r="391" spans="2:10" x14ac:dyDescent="0.25">
      <c r="B391" s="5">
        <v>44083</v>
      </c>
      <c r="C391" s="4">
        <v>30</v>
      </c>
      <c r="D391" s="4" t="s">
        <v>651</v>
      </c>
      <c r="E391" s="4" t="s">
        <v>20</v>
      </c>
      <c r="F391" s="4" t="s">
        <v>21</v>
      </c>
      <c r="G391" s="4">
        <v>0</v>
      </c>
      <c r="H391" s="4" t="s">
        <v>652</v>
      </c>
      <c r="J391" s="2">
        <f>Table8[[#This Row],[ONGKIR]]-I391</f>
        <v>0</v>
      </c>
    </row>
    <row r="392" spans="2:10" x14ac:dyDescent="0.25">
      <c r="B392" s="5">
        <v>44083</v>
      </c>
      <c r="C392" s="4">
        <v>31</v>
      </c>
      <c r="D392" s="7" t="s">
        <v>714</v>
      </c>
      <c r="E392" s="7" t="s">
        <v>8</v>
      </c>
      <c r="F392" s="7" t="s">
        <v>9</v>
      </c>
      <c r="G392" s="7">
        <v>0</v>
      </c>
      <c r="H392" s="7" t="s">
        <v>715</v>
      </c>
      <c r="J392" s="2">
        <f>Table8[[#This Row],[ONGKIR]]-I392</f>
        <v>0</v>
      </c>
    </row>
    <row r="393" spans="2:10" x14ac:dyDescent="0.25">
      <c r="B393" s="5">
        <v>44083</v>
      </c>
      <c r="C393" s="4">
        <v>32</v>
      </c>
      <c r="D393" s="4" t="s">
        <v>582</v>
      </c>
      <c r="E393" s="4" t="s">
        <v>20</v>
      </c>
      <c r="F393" s="4" t="s">
        <v>21</v>
      </c>
      <c r="G393" s="4">
        <v>0</v>
      </c>
      <c r="H393" s="4" t="s">
        <v>583</v>
      </c>
      <c r="J393" s="2">
        <f>Table8[[#This Row],[ONGKIR]]-I393</f>
        <v>0</v>
      </c>
    </row>
    <row r="394" spans="2:10" x14ac:dyDescent="0.25">
      <c r="B394" s="5">
        <v>44083</v>
      </c>
      <c r="C394" s="4">
        <v>33</v>
      </c>
      <c r="D394" s="4" t="s">
        <v>607</v>
      </c>
      <c r="E394" s="4" t="s">
        <v>8</v>
      </c>
      <c r="F394" s="4" t="s">
        <v>9</v>
      </c>
      <c r="G394" s="4">
        <v>0</v>
      </c>
      <c r="H394" s="4" t="s">
        <v>608</v>
      </c>
      <c r="J394" s="2">
        <f>Table8[[#This Row],[ONGKIR]]-I394</f>
        <v>0</v>
      </c>
    </row>
    <row r="395" spans="2:10" x14ac:dyDescent="0.25">
      <c r="B395" s="5">
        <v>44083</v>
      </c>
      <c r="C395" s="4">
        <v>34</v>
      </c>
      <c r="D395" s="4" t="s">
        <v>605</v>
      </c>
      <c r="E395" s="4" t="s">
        <v>8</v>
      </c>
      <c r="F395" s="4" t="s">
        <v>9</v>
      </c>
      <c r="G395" s="4">
        <v>0</v>
      </c>
      <c r="H395" s="4" t="s">
        <v>606</v>
      </c>
      <c r="J395" s="2">
        <f>Table8[[#This Row],[ONGKIR]]-I395</f>
        <v>0</v>
      </c>
    </row>
    <row r="396" spans="2:10" x14ac:dyDescent="0.25">
      <c r="B396" s="5">
        <v>44083</v>
      </c>
      <c r="C396" s="4">
        <v>35</v>
      </c>
      <c r="D396" s="6" t="s">
        <v>641</v>
      </c>
      <c r="E396" s="6" t="s">
        <v>8</v>
      </c>
      <c r="F396" s="6" t="s">
        <v>9</v>
      </c>
      <c r="G396" s="6">
        <v>0</v>
      </c>
      <c r="H396" s="6" t="s">
        <v>642</v>
      </c>
      <c r="J396" s="2">
        <f>Table8[[#This Row],[ONGKIR]]-I396</f>
        <v>0</v>
      </c>
    </row>
    <row r="397" spans="2:10" x14ac:dyDescent="0.25">
      <c r="B397" s="5">
        <v>44083</v>
      </c>
      <c r="C397" s="4">
        <v>36</v>
      </c>
      <c r="D397" s="4" t="s">
        <v>624</v>
      </c>
      <c r="E397" s="4" t="s">
        <v>8</v>
      </c>
      <c r="F397" s="4" t="s">
        <v>9</v>
      </c>
      <c r="G397" s="4">
        <v>0</v>
      </c>
      <c r="H397" s="4" t="s">
        <v>625</v>
      </c>
      <c r="J397" s="2">
        <f>Table8[[#This Row],[ONGKIR]]-I397</f>
        <v>0</v>
      </c>
    </row>
    <row r="398" spans="2:10" x14ac:dyDescent="0.25">
      <c r="B398" s="5">
        <v>44083</v>
      </c>
      <c r="C398" s="4">
        <v>37</v>
      </c>
      <c r="D398" s="4" t="s">
        <v>699</v>
      </c>
      <c r="E398" s="4" t="s">
        <v>8</v>
      </c>
      <c r="F398" s="4" t="s">
        <v>9</v>
      </c>
      <c r="G398" s="4">
        <v>0</v>
      </c>
      <c r="H398" s="4" t="s">
        <v>700</v>
      </c>
      <c r="J398" s="2">
        <f>Table8[[#This Row],[ONGKIR]]-I398</f>
        <v>0</v>
      </c>
    </row>
    <row r="399" spans="2:10" x14ac:dyDescent="0.25">
      <c r="B399" s="5">
        <v>44083</v>
      </c>
      <c r="C399" s="4">
        <v>38</v>
      </c>
      <c r="D399" s="7" t="s">
        <v>716</v>
      </c>
      <c r="E399" s="7" t="s">
        <v>8</v>
      </c>
      <c r="F399" s="7" t="s">
        <v>9</v>
      </c>
      <c r="G399" s="7">
        <v>0</v>
      </c>
      <c r="H399" s="7" t="s">
        <v>717</v>
      </c>
      <c r="J399" s="2">
        <f>Table8[[#This Row],[ONGKIR]]-I399</f>
        <v>0</v>
      </c>
    </row>
    <row r="400" spans="2:10" x14ac:dyDescent="0.25">
      <c r="B400" s="5">
        <v>44083</v>
      </c>
      <c r="C400" s="4">
        <v>39</v>
      </c>
      <c r="D400" s="7" t="s">
        <v>685</v>
      </c>
      <c r="E400" s="7" t="s">
        <v>46</v>
      </c>
      <c r="F400" s="7" t="s">
        <v>47</v>
      </c>
      <c r="G400" s="7">
        <v>0</v>
      </c>
      <c r="H400" s="7" t="s">
        <v>686</v>
      </c>
      <c r="J400" s="2">
        <f>Table8[[#This Row],[ONGKIR]]-I400</f>
        <v>0</v>
      </c>
    </row>
    <row r="401" spans="2:10" x14ac:dyDescent="0.25">
      <c r="B401" s="5">
        <v>44083</v>
      </c>
      <c r="C401" s="4">
        <v>40</v>
      </c>
      <c r="D401" s="7" t="s">
        <v>718</v>
      </c>
      <c r="E401" s="7" t="s">
        <v>8</v>
      </c>
      <c r="F401" s="7" t="s">
        <v>9</v>
      </c>
      <c r="G401" s="7">
        <v>0</v>
      </c>
      <c r="H401" s="7" t="s">
        <v>719</v>
      </c>
      <c r="J401" s="2">
        <f>Table8[[#This Row],[ONGKIR]]-I401</f>
        <v>0</v>
      </c>
    </row>
    <row r="402" spans="2:10" x14ac:dyDescent="0.25">
      <c r="B402" s="5">
        <v>44083</v>
      </c>
      <c r="C402" s="4">
        <v>41</v>
      </c>
      <c r="D402" s="6" t="s">
        <v>614</v>
      </c>
      <c r="E402" s="6" t="s">
        <v>8</v>
      </c>
      <c r="F402" s="6" t="s">
        <v>9</v>
      </c>
      <c r="G402" s="6">
        <v>0</v>
      </c>
      <c r="H402" s="6" t="s">
        <v>615</v>
      </c>
      <c r="J402" s="2">
        <f>Table8[[#This Row],[ONGKIR]]-I402</f>
        <v>0</v>
      </c>
    </row>
    <row r="403" spans="2:10" x14ac:dyDescent="0.25">
      <c r="B403" s="5">
        <v>44083</v>
      </c>
      <c r="C403" s="4">
        <v>42</v>
      </c>
      <c r="D403" s="4" t="s">
        <v>585</v>
      </c>
      <c r="E403" s="4" t="s">
        <v>8</v>
      </c>
      <c r="F403" s="4" t="s">
        <v>9</v>
      </c>
      <c r="G403" s="4">
        <v>0</v>
      </c>
      <c r="H403" s="4" t="s">
        <v>586</v>
      </c>
      <c r="J403" s="2">
        <f>Table8[[#This Row],[ONGKIR]]-I403</f>
        <v>0</v>
      </c>
    </row>
    <row r="404" spans="2:10" x14ac:dyDescent="0.25">
      <c r="B404" s="5">
        <v>44083</v>
      </c>
      <c r="C404" s="4">
        <v>43</v>
      </c>
      <c r="D404" s="7" t="s">
        <v>674</v>
      </c>
      <c r="E404" s="7" t="s">
        <v>8</v>
      </c>
      <c r="F404" s="7" t="s">
        <v>9</v>
      </c>
      <c r="G404" s="7">
        <v>0</v>
      </c>
      <c r="H404" s="7" t="s">
        <v>675</v>
      </c>
      <c r="J404" s="2">
        <f>Table8[[#This Row],[ONGKIR]]-I404</f>
        <v>0</v>
      </c>
    </row>
    <row r="405" spans="2:10" x14ac:dyDescent="0.25">
      <c r="B405" s="5">
        <v>44083</v>
      </c>
      <c r="C405" s="4">
        <v>44</v>
      </c>
      <c r="D405" s="7" t="s">
        <v>746</v>
      </c>
      <c r="E405" s="7" t="s">
        <v>8</v>
      </c>
      <c r="F405" s="7" t="s">
        <v>9</v>
      </c>
      <c r="G405" s="7">
        <v>0</v>
      </c>
      <c r="H405" s="7" t="s">
        <v>747</v>
      </c>
      <c r="J405" s="2">
        <f>Table8[[#This Row],[ONGKIR]]-I405</f>
        <v>0</v>
      </c>
    </row>
    <row r="406" spans="2:10" x14ac:dyDescent="0.25">
      <c r="B406" s="5">
        <v>44083</v>
      </c>
      <c r="C406" s="4">
        <v>45</v>
      </c>
      <c r="D406" s="6" t="s">
        <v>740</v>
      </c>
      <c r="E406" s="6" t="s">
        <v>8</v>
      </c>
      <c r="F406" s="6" t="s">
        <v>9</v>
      </c>
      <c r="G406" s="6">
        <v>0</v>
      </c>
      <c r="H406" s="6" t="s">
        <v>741</v>
      </c>
      <c r="J406" s="2">
        <f>Table8[[#This Row],[ONGKIR]]-I406</f>
        <v>0</v>
      </c>
    </row>
    <row r="407" spans="2:10" x14ac:dyDescent="0.25">
      <c r="B407" s="5">
        <v>44083</v>
      </c>
      <c r="C407" s="4">
        <v>46</v>
      </c>
      <c r="D407" s="6" t="s">
        <v>736</v>
      </c>
      <c r="E407" s="6" t="s">
        <v>8</v>
      </c>
      <c r="F407" s="6" t="s">
        <v>9</v>
      </c>
      <c r="G407" s="6">
        <v>0</v>
      </c>
      <c r="H407" s="6" t="s">
        <v>737</v>
      </c>
      <c r="J407" s="2">
        <f>Table8[[#This Row],[ONGKIR]]-I407</f>
        <v>0</v>
      </c>
    </row>
    <row r="408" spans="2:10" x14ac:dyDescent="0.25">
      <c r="B408" s="5">
        <v>44083</v>
      </c>
      <c r="C408" s="4">
        <v>47</v>
      </c>
      <c r="D408" s="6" t="s">
        <v>589</v>
      </c>
      <c r="E408" s="6" t="s">
        <v>8</v>
      </c>
      <c r="F408" s="6" t="s">
        <v>9</v>
      </c>
      <c r="G408" s="6">
        <v>0</v>
      </c>
      <c r="H408" s="6" t="s">
        <v>590</v>
      </c>
      <c r="J408" s="2">
        <f>Table8[[#This Row],[ONGKIR]]-I408</f>
        <v>0</v>
      </c>
    </row>
    <row r="409" spans="2:10" x14ac:dyDescent="0.25">
      <c r="B409" s="5">
        <v>44083</v>
      </c>
      <c r="C409" s="4">
        <v>48</v>
      </c>
      <c r="D409" s="6" t="s">
        <v>750</v>
      </c>
      <c r="E409" s="6" t="s">
        <v>8</v>
      </c>
      <c r="F409" s="6" t="s">
        <v>9</v>
      </c>
      <c r="G409" s="6">
        <v>0</v>
      </c>
      <c r="H409" s="6" t="s">
        <v>751</v>
      </c>
      <c r="J409" s="2">
        <f>Table8[[#This Row],[ONGKIR]]-I409</f>
        <v>0</v>
      </c>
    </row>
    <row r="410" spans="2:10" x14ac:dyDescent="0.25">
      <c r="B410" s="5">
        <v>44083</v>
      </c>
      <c r="C410" s="4">
        <v>49</v>
      </c>
      <c r="D410" s="6" t="s">
        <v>633</v>
      </c>
      <c r="E410" s="6" t="s">
        <v>8</v>
      </c>
      <c r="F410" s="6" t="s">
        <v>9</v>
      </c>
      <c r="G410" s="6">
        <v>0</v>
      </c>
      <c r="H410" s="6" t="s">
        <v>634</v>
      </c>
      <c r="J410" s="2">
        <f>Table8[[#This Row],[ONGKIR]]-I410</f>
        <v>0</v>
      </c>
    </row>
    <row r="411" spans="2:10" x14ac:dyDescent="0.25">
      <c r="B411" s="5">
        <v>44083</v>
      </c>
      <c r="C411" s="4">
        <v>50</v>
      </c>
      <c r="D411" s="6" t="s">
        <v>601</v>
      </c>
      <c r="E411" s="6" t="s">
        <v>8</v>
      </c>
      <c r="F411" s="6" t="s">
        <v>9</v>
      </c>
      <c r="G411" s="6">
        <v>0</v>
      </c>
      <c r="H411" s="6" t="s">
        <v>602</v>
      </c>
      <c r="J411" s="2">
        <f>Table8[[#This Row],[ONGKIR]]-I411</f>
        <v>0</v>
      </c>
    </row>
    <row r="412" spans="2:10" x14ac:dyDescent="0.25">
      <c r="B412" s="5">
        <v>44083</v>
      </c>
      <c r="C412" s="4">
        <v>51</v>
      </c>
      <c r="D412" s="6" t="s">
        <v>734</v>
      </c>
      <c r="E412" s="6" t="s">
        <v>8</v>
      </c>
      <c r="F412" s="6" t="s">
        <v>9</v>
      </c>
      <c r="G412" s="6">
        <v>0</v>
      </c>
      <c r="H412" s="6" t="s">
        <v>735</v>
      </c>
      <c r="J412" s="2">
        <f>Table8[[#This Row],[ONGKIR]]-I412</f>
        <v>0</v>
      </c>
    </row>
    <row r="413" spans="2:10" x14ac:dyDescent="0.25">
      <c r="B413" s="5">
        <v>44083</v>
      </c>
      <c r="C413" s="4">
        <v>52</v>
      </c>
      <c r="D413" s="6" t="s">
        <v>666</v>
      </c>
      <c r="E413" s="6" t="s">
        <v>8</v>
      </c>
      <c r="F413" s="6" t="s">
        <v>9</v>
      </c>
      <c r="G413" s="6">
        <v>0</v>
      </c>
      <c r="H413" s="6" t="s">
        <v>667</v>
      </c>
      <c r="J413" s="2">
        <f>Table8[[#This Row],[ONGKIR]]-I413</f>
        <v>0</v>
      </c>
    </row>
    <row r="414" spans="2:10" x14ac:dyDescent="0.25">
      <c r="B414" s="5">
        <v>44083</v>
      </c>
      <c r="C414" s="4">
        <v>53</v>
      </c>
      <c r="D414" s="4" t="s">
        <v>628</v>
      </c>
      <c r="E414" s="4" t="s">
        <v>20</v>
      </c>
      <c r="F414" s="4" t="s">
        <v>21</v>
      </c>
      <c r="G414" s="4">
        <v>0</v>
      </c>
      <c r="H414" s="4" t="s">
        <v>629</v>
      </c>
      <c r="J414" s="2">
        <f>Table8[[#This Row],[ONGKIR]]-I414</f>
        <v>0</v>
      </c>
    </row>
    <row r="415" spans="2:10" x14ac:dyDescent="0.25">
      <c r="B415" s="5">
        <v>44083</v>
      </c>
      <c r="C415" s="4">
        <v>54</v>
      </c>
      <c r="D415" s="7" t="s">
        <v>643</v>
      </c>
      <c r="E415" s="7" t="s">
        <v>8</v>
      </c>
      <c r="F415" s="7" t="s">
        <v>9</v>
      </c>
      <c r="G415" s="7">
        <v>0</v>
      </c>
      <c r="H415" s="7" t="s">
        <v>644</v>
      </c>
      <c r="J415" s="2">
        <f>Table8[[#This Row],[ONGKIR]]-I415</f>
        <v>0</v>
      </c>
    </row>
    <row r="416" spans="2:10" x14ac:dyDescent="0.25">
      <c r="B416" s="5">
        <v>44083</v>
      </c>
      <c r="C416" s="4">
        <v>55</v>
      </c>
      <c r="D416" s="7" t="s">
        <v>748</v>
      </c>
      <c r="E416" s="7" t="s">
        <v>8</v>
      </c>
      <c r="F416" s="7" t="s">
        <v>9</v>
      </c>
      <c r="G416" s="7">
        <v>0</v>
      </c>
      <c r="H416" s="7" t="s">
        <v>749</v>
      </c>
      <c r="J416" s="2">
        <f>Table8[[#This Row],[ONGKIR]]-I416</f>
        <v>0</v>
      </c>
    </row>
    <row r="417" spans="2:10" x14ac:dyDescent="0.25">
      <c r="B417" s="5">
        <v>44083</v>
      </c>
      <c r="C417" s="4">
        <v>56</v>
      </c>
      <c r="D417" s="4" t="s">
        <v>610</v>
      </c>
      <c r="E417" s="4" t="s">
        <v>46</v>
      </c>
      <c r="F417" s="4" t="s">
        <v>47</v>
      </c>
      <c r="G417" s="4">
        <v>0</v>
      </c>
      <c r="H417" s="4" t="s">
        <v>611</v>
      </c>
      <c r="J417" s="2">
        <f>Table8[[#This Row],[ONGKIR]]-I417</f>
        <v>0</v>
      </c>
    </row>
    <row r="418" spans="2:10" x14ac:dyDescent="0.25">
      <c r="B418" s="5">
        <v>44083</v>
      </c>
      <c r="C418" s="4">
        <v>57</v>
      </c>
      <c r="D418" s="7" t="s">
        <v>688</v>
      </c>
      <c r="E418" s="7" t="s">
        <v>46</v>
      </c>
      <c r="F418" s="7" t="s">
        <v>47</v>
      </c>
      <c r="G418" s="7">
        <v>0</v>
      </c>
      <c r="H418" s="7" t="s">
        <v>689</v>
      </c>
      <c r="J418" s="2">
        <f>Table8[[#This Row],[ONGKIR]]-I418</f>
        <v>0</v>
      </c>
    </row>
    <row r="419" spans="2:10" x14ac:dyDescent="0.25">
      <c r="B419" s="5">
        <v>44083</v>
      </c>
      <c r="C419" s="4">
        <v>58</v>
      </c>
      <c r="D419" s="4" t="s">
        <v>622</v>
      </c>
      <c r="E419" s="4" t="s">
        <v>8</v>
      </c>
      <c r="F419" s="4" t="s">
        <v>9</v>
      </c>
      <c r="G419" s="4">
        <v>0</v>
      </c>
      <c r="H419" s="4" t="s">
        <v>623</v>
      </c>
      <c r="J419" s="2">
        <f>Table8[[#This Row],[ONGKIR]]-I419</f>
        <v>0</v>
      </c>
    </row>
    <row r="420" spans="2:10" x14ac:dyDescent="0.25">
      <c r="B420" s="5">
        <v>44083</v>
      </c>
      <c r="C420" s="4">
        <v>59</v>
      </c>
      <c r="D420" s="4" t="s">
        <v>658</v>
      </c>
      <c r="E420" s="4" t="s">
        <v>8</v>
      </c>
      <c r="F420" s="4" t="s">
        <v>9</v>
      </c>
      <c r="G420" s="4">
        <v>0</v>
      </c>
      <c r="H420" s="4" t="s">
        <v>659</v>
      </c>
      <c r="J420" s="2">
        <f>Table8[[#This Row],[ONGKIR]]-I420</f>
        <v>0</v>
      </c>
    </row>
    <row r="421" spans="2:10" x14ac:dyDescent="0.25">
      <c r="B421" s="5">
        <v>44083</v>
      </c>
      <c r="C421" s="4">
        <v>60</v>
      </c>
      <c r="D421" s="6" t="s">
        <v>705</v>
      </c>
      <c r="E421" s="6" t="s">
        <v>8</v>
      </c>
      <c r="F421" s="6" t="s">
        <v>9</v>
      </c>
      <c r="G421" s="6">
        <v>0</v>
      </c>
      <c r="H421" s="6" t="s">
        <v>706</v>
      </c>
      <c r="J421" s="2">
        <f>Table8[[#This Row],[ONGKIR]]-I421</f>
        <v>0</v>
      </c>
    </row>
    <row r="422" spans="2:10" x14ac:dyDescent="0.25">
      <c r="B422" s="5">
        <v>44083</v>
      </c>
      <c r="C422" s="4">
        <v>61</v>
      </c>
      <c r="D422" s="6" t="s">
        <v>730</v>
      </c>
      <c r="E422" s="6" t="s">
        <v>8</v>
      </c>
      <c r="F422" s="6" t="s">
        <v>9</v>
      </c>
      <c r="G422" s="6">
        <v>0</v>
      </c>
      <c r="H422" s="6" t="s">
        <v>731</v>
      </c>
      <c r="J422" s="2">
        <f>Table8[[#This Row],[ONGKIR]]-I422</f>
        <v>0</v>
      </c>
    </row>
    <row r="423" spans="2:10" x14ac:dyDescent="0.25">
      <c r="B423" s="5">
        <v>44083</v>
      </c>
      <c r="C423" s="4">
        <v>62</v>
      </c>
      <c r="D423" s="6" t="s">
        <v>587</v>
      </c>
      <c r="E423" s="6" t="s">
        <v>8</v>
      </c>
      <c r="F423" s="6" t="s">
        <v>9</v>
      </c>
      <c r="G423" s="6">
        <v>0</v>
      </c>
      <c r="H423" s="6" t="s">
        <v>588</v>
      </c>
      <c r="J423" s="2">
        <f>Table8[[#This Row],[ONGKIR]]-I423</f>
        <v>0</v>
      </c>
    </row>
    <row r="424" spans="2:10" x14ac:dyDescent="0.25">
      <c r="B424" s="5">
        <v>44083</v>
      </c>
      <c r="C424" s="4">
        <v>63</v>
      </c>
      <c r="D424" s="6" t="s">
        <v>742</v>
      </c>
      <c r="E424" s="6" t="s">
        <v>8</v>
      </c>
      <c r="F424" s="6" t="s">
        <v>9</v>
      </c>
      <c r="G424" s="6">
        <v>0</v>
      </c>
      <c r="H424" s="6" t="s">
        <v>743</v>
      </c>
      <c r="J424" s="2">
        <f>Table8[[#This Row],[ONGKIR]]-I424</f>
        <v>0</v>
      </c>
    </row>
    <row r="425" spans="2:10" x14ac:dyDescent="0.25">
      <c r="B425" s="5">
        <v>44083</v>
      </c>
      <c r="C425" s="4">
        <v>64</v>
      </c>
      <c r="D425" s="7" t="s">
        <v>672</v>
      </c>
      <c r="E425" s="7" t="s">
        <v>8</v>
      </c>
      <c r="F425" s="7" t="s">
        <v>9</v>
      </c>
      <c r="G425" s="7">
        <v>0</v>
      </c>
      <c r="H425" s="7" t="s">
        <v>673</v>
      </c>
      <c r="J425" s="2">
        <f>Table8[[#This Row],[ONGKIR]]-I425</f>
        <v>0</v>
      </c>
    </row>
    <row r="426" spans="2:10" x14ac:dyDescent="0.25">
      <c r="B426" s="5">
        <v>44083</v>
      </c>
      <c r="C426" s="4">
        <v>65</v>
      </c>
      <c r="D426" s="4" t="s">
        <v>690</v>
      </c>
      <c r="E426" s="4" t="s">
        <v>20</v>
      </c>
      <c r="F426" s="4" t="s">
        <v>21</v>
      </c>
      <c r="G426" s="4">
        <v>0</v>
      </c>
      <c r="H426" s="4" t="s">
        <v>691</v>
      </c>
      <c r="J426" s="2">
        <f>Table8[[#This Row],[ONGKIR]]-I426</f>
        <v>0</v>
      </c>
    </row>
    <row r="427" spans="2:10" x14ac:dyDescent="0.25">
      <c r="B427" s="5">
        <v>44083</v>
      </c>
      <c r="C427" s="4">
        <v>66</v>
      </c>
      <c r="D427" s="7" t="s">
        <v>670</v>
      </c>
      <c r="E427" s="7" t="s">
        <v>8</v>
      </c>
      <c r="F427" s="7" t="s">
        <v>9</v>
      </c>
      <c r="G427" s="7">
        <v>0</v>
      </c>
      <c r="H427" s="7" t="s">
        <v>671</v>
      </c>
      <c r="J427" s="2">
        <f>Table8[[#This Row],[ONGKIR]]-I427</f>
        <v>0</v>
      </c>
    </row>
    <row r="428" spans="2:10" x14ac:dyDescent="0.25">
      <c r="B428" s="5">
        <v>44083</v>
      </c>
      <c r="C428" s="4">
        <v>67</v>
      </c>
      <c r="D428" s="7" t="s">
        <v>711</v>
      </c>
      <c r="E428" s="7" t="s">
        <v>8</v>
      </c>
      <c r="F428" s="7" t="s">
        <v>9</v>
      </c>
      <c r="G428" s="7">
        <v>0</v>
      </c>
      <c r="H428" s="7" t="s">
        <v>712</v>
      </c>
      <c r="J428" s="2">
        <f>Table8[[#This Row],[ONGKIR]]-I428</f>
        <v>0</v>
      </c>
    </row>
    <row r="429" spans="2:10" x14ac:dyDescent="0.25">
      <c r="B429" s="5">
        <v>44083</v>
      </c>
      <c r="C429" s="4">
        <v>68</v>
      </c>
      <c r="D429" s="4" t="s">
        <v>647</v>
      </c>
      <c r="E429" s="4" t="s">
        <v>46</v>
      </c>
      <c r="F429" s="4" t="s">
        <v>47</v>
      </c>
      <c r="G429" s="4">
        <v>0</v>
      </c>
      <c r="H429" s="4" t="s">
        <v>648</v>
      </c>
      <c r="J429" s="2">
        <f>Table8[[#This Row],[ONGKIR]]-I429</f>
        <v>0</v>
      </c>
    </row>
    <row r="430" spans="2:10" x14ac:dyDescent="0.25">
      <c r="B430" s="5">
        <v>44083</v>
      </c>
      <c r="C430" s="4">
        <v>69</v>
      </c>
      <c r="D430" s="7" t="s">
        <v>724</v>
      </c>
      <c r="E430" s="7" t="s">
        <v>8</v>
      </c>
      <c r="F430" s="7" t="s">
        <v>9</v>
      </c>
      <c r="G430" s="7">
        <v>0</v>
      </c>
      <c r="H430" s="7" t="s">
        <v>725</v>
      </c>
      <c r="J430" s="2">
        <f>Table8[[#This Row],[ONGKIR]]-I430</f>
        <v>0</v>
      </c>
    </row>
    <row r="431" spans="2:10" x14ac:dyDescent="0.25">
      <c r="B431" s="5">
        <v>44083</v>
      </c>
      <c r="C431" s="4">
        <v>70</v>
      </c>
      <c r="D431" s="4" t="s">
        <v>616</v>
      </c>
      <c r="E431" s="4" t="s">
        <v>8</v>
      </c>
      <c r="F431" s="4" t="s">
        <v>9</v>
      </c>
      <c r="G431" s="4">
        <v>0</v>
      </c>
      <c r="H431" s="4" t="s">
        <v>617</v>
      </c>
      <c r="J431" s="2">
        <f>Table8[[#This Row],[ONGKIR]]-I431</f>
        <v>0</v>
      </c>
    </row>
    <row r="432" spans="2:10" x14ac:dyDescent="0.25">
      <c r="B432" s="5">
        <v>44083</v>
      </c>
      <c r="C432" s="4">
        <v>71</v>
      </c>
      <c r="D432" s="4" t="s">
        <v>637</v>
      </c>
      <c r="E432" s="4" t="s">
        <v>8</v>
      </c>
      <c r="F432" s="4" t="s">
        <v>9</v>
      </c>
      <c r="G432" s="4">
        <v>0</v>
      </c>
      <c r="H432" s="4" t="s">
        <v>638</v>
      </c>
      <c r="J432" s="2">
        <f>Table8[[#This Row],[ONGKIR]]-I432</f>
        <v>0</v>
      </c>
    </row>
    <row r="433" spans="2:10" x14ac:dyDescent="0.25">
      <c r="B433" s="5">
        <v>44083</v>
      </c>
      <c r="C433" s="4">
        <v>72</v>
      </c>
      <c r="D433" s="4" t="s">
        <v>593</v>
      </c>
      <c r="E433" s="4" t="s">
        <v>8</v>
      </c>
      <c r="F433" s="4" t="s">
        <v>9</v>
      </c>
      <c r="G433" s="4">
        <v>0</v>
      </c>
      <c r="H433" s="4" t="s">
        <v>594</v>
      </c>
      <c r="J433" s="2">
        <f>Table8[[#This Row],[ONGKIR]]-I433</f>
        <v>0</v>
      </c>
    </row>
    <row r="434" spans="2:10" x14ac:dyDescent="0.25">
      <c r="B434" s="5">
        <v>44083</v>
      </c>
      <c r="C434" s="4">
        <v>73</v>
      </c>
      <c r="D434" s="7" t="s">
        <v>654</v>
      </c>
      <c r="E434" s="7" t="s">
        <v>20</v>
      </c>
      <c r="F434" s="7" t="s">
        <v>21</v>
      </c>
      <c r="G434" s="7">
        <v>0</v>
      </c>
      <c r="H434" s="7" t="s">
        <v>655</v>
      </c>
      <c r="J434" s="2">
        <f>Table8[[#This Row],[ONGKIR]]-I434</f>
        <v>0</v>
      </c>
    </row>
    <row r="435" spans="2:10" x14ac:dyDescent="0.25">
      <c r="B435" s="5">
        <v>44083</v>
      </c>
      <c r="C435" s="4">
        <v>74</v>
      </c>
      <c r="D435" s="7" t="s">
        <v>732</v>
      </c>
      <c r="E435" s="7" t="s">
        <v>8</v>
      </c>
      <c r="F435" s="7" t="s">
        <v>9</v>
      </c>
      <c r="G435" s="7">
        <v>0</v>
      </c>
      <c r="H435" s="7" t="s">
        <v>733</v>
      </c>
      <c r="J435" s="2">
        <f>Table8[[#This Row],[ONGKIR]]-I435</f>
        <v>0</v>
      </c>
    </row>
    <row r="436" spans="2:10" x14ac:dyDescent="0.25">
      <c r="B436" s="5">
        <v>44083</v>
      </c>
      <c r="C436" s="4">
        <v>75</v>
      </c>
      <c r="D436" s="6" t="s">
        <v>626</v>
      </c>
      <c r="E436" s="6" t="s">
        <v>20</v>
      </c>
      <c r="F436" s="6" t="s">
        <v>21</v>
      </c>
      <c r="G436" s="6">
        <v>0</v>
      </c>
      <c r="H436" s="6" t="s">
        <v>627</v>
      </c>
      <c r="J436" s="2">
        <f>Table8[[#This Row],[ONGKIR]]-I436</f>
        <v>0</v>
      </c>
    </row>
    <row r="437" spans="2:10" x14ac:dyDescent="0.25">
      <c r="B437" s="5">
        <v>44083</v>
      </c>
      <c r="C437" s="4">
        <v>76</v>
      </c>
      <c r="D437" s="6" t="s">
        <v>660</v>
      </c>
      <c r="E437" s="6" t="s">
        <v>8</v>
      </c>
      <c r="F437" s="6" t="s">
        <v>9</v>
      </c>
      <c r="G437" s="6">
        <v>0</v>
      </c>
      <c r="H437" s="6" t="s">
        <v>661</v>
      </c>
      <c r="J437" s="2">
        <f>Table8[[#This Row],[ONGKIR]]-I437</f>
        <v>0</v>
      </c>
    </row>
    <row r="438" spans="2:10" x14ac:dyDescent="0.25">
      <c r="B438" s="5">
        <v>44083</v>
      </c>
      <c r="C438" s="4">
        <v>77</v>
      </c>
      <c r="D438" s="6" t="s">
        <v>693</v>
      </c>
      <c r="E438" s="6" t="s">
        <v>20</v>
      </c>
      <c r="F438" s="6" t="s">
        <v>21</v>
      </c>
      <c r="G438" s="6">
        <v>0</v>
      </c>
      <c r="H438" s="6" t="s">
        <v>694</v>
      </c>
      <c r="J438" s="2">
        <f>Table8[[#This Row],[ONGKIR]]-I438</f>
        <v>0</v>
      </c>
    </row>
    <row r="439" spans="2:10" x14ac:dyDescent="0.25">
      <c r="B439" s="5">
        <v>44083</v>
      </c>
      <c r="C439" s="4">
        <v>78</v>
      </c>
      <c r="D439" s="6" t="s">
        <v>603</v>
      </c>
      <c r="E439" s="6" t="s">
        <v>8</v>
      </c>
      <c r="F439" s="6" t="s">
        <v>9</v>
      </c>
      <c r="G439" s="6">
        <v>0</v>
      </c>
      <c r="H439" s="6" t="s">
        <v>604</v>
      </c>
      <c r="J439" s="2">
        <f>Table8[[#This Row],[ONGKIR]]-I439</f>
        <v>0</v>
      </c>
    </row>
    <row r="440" spans="2:10" x14ac:dyDescent="0.25">
      <c r="B440" s="5">
        <v>44083</v>
      </c>
      <c r="C440" s="4">
        <v>79</v>
      </c>
      <c r="D440" s="6" t="s">
        <v>591</v>
      </c>
      <c r="E440" s="6" t="s">
        <v>8</v>
      </c>
      <c r="F440" s="6" t="s">
        <v>9</v>
      </c>
      <c r="G440" s="6">
        <v>0</v>
      </c>
      <c r="H440" s="6" t="s">
        <v>592</v>
      </c>
      <c r="J440" s="2">
        <f>Table8[[#This Row],[ONGKIR]]-I440</f>
        <v>0</v>
      </c>
    </row>
    <row r="441" spans="2:10" x14ac:dyDescent="0.25">
      <c r="B441" s="5">
        <v>44083</v>
      </c>
      <c r="C441" s="4">
        <v>80</v>
      </c>
      <c r="D441" s="6" t="s">
        <v>649</v>
      </c>
      <c r="E441" s="6" t="s">
        <v>20</v>
      </c>
      <c r="F441" s="6" t="s">
        <v>21</v>
      </c>
      <c r="G441" s="6">
        <v>0</v>
      </c>
      <c r="H441" s="6" t="s">
        <v>650</v>
      </c>
      <c r="J441" s="2">
        <f>Table8[[#This Row],[ONGKIR]]-I441</f>
        <v>0</v>
      </c>
    </row>
    <row r="442" spans="2:10" x14ac:dyDescent="0.25">
      <c r="B442" s="5">
        <v>44083</v>
      </c>
      <c r="C442" s="4">
        <v>81</v>
      </c>
      <c r="D442" s="6" t="s">
        <v>635</v>
      </c>
      <c r="E442" s="6" t="s">
        <v>8</v>
      </c>
      <c r="F442" s="6" t="s">
        <v>9</v>
      </c>
      <c r="G442" s="6">
        <v>0</v>
      </c>
      <c r="H442" s="6" t="s">
        <v>636</v>
      </c>
      <c r="J442" s="2">
        <f>Table8[[#This Row],[ONGKIR]]-I442</f>
        <v>0</v>
      </c>
    </row>
    <row r="443" spans="2:10" x14ac:dyDescent="0.25">
      <c r="B443" s="5">
        <v>44083</v>
      </c>
      <c r="C443" s="4">
        <v>82</v>
      </c>
      <c r="D443" s="6" t="s">
        <v>753</v>
      </c>
      <c r="E443" s="6" t="s">
        <v>8</v>
      </c>
      <c r="F443" s="6" t="s">
        <v>9</v>
      </c>
      <c r="G443" s="6">
        <v>0</v>
      </c>
      <c r="H443" s="6" t="s">
        <v>754</v>
      </c>
      <c r="J443" s="2">
        <f>Table8[[#This Row],[ONGKIR]]-I443</f>
        <v>0</v>
      </c>
    </row>
    <row r="444" spans="2:10" x14ac:dyDescent="0.25">
      <c r="B444" s="5">
        <v>44083</v>
      </c>
      <c r="C444" s="4">
        <v>83</v>
      </c>
      <c r="D444" s="6" t="s">
        <v>707</v>
      </c>
      <c r="E444" s="6" t="s">
        <v>8</v>
      </c>
      <c r="F444" s="6" t="s">
        <v>9</v>
      </c>
      <c r="G444" s="6">
        <v>0</v>
      </c>
      <c r="H444" s="6" t="s">
        <v>708</v>
      </c>
      <c r="J444" s="2">
        <f>Table8[[#This Row],[ONGKIR]]-I444</f>
        <v>0</v>
      </c>
    </row>
    <row r="445" spans="2:10" x14ac:dyDescent="0.25">
      <c r="B445" s="5">
        <v>44083</v>
      </c>
      <c r="C445" s="4">
        <v>84</v>
      </c>
      <c r="D445" s="6" t="s">
        <v>618</v>
      </c>
      <c r="E445" s="6" t="s">
        <v>8</v>
      </c>
      <c r="F445" s="6" t="s">
        <v>9</v>
      </c>
      <c r="G445" s="6">
        <v>0</v>
      </c>
      <c r="H445" s="6" t="s">
        <v>619</v>
      </c>
      <c r="J445" s="2">
        <f>Table8[[#This Row],[ONGKIR]]-I445</f>
        <v>0</v>
      </c>
    </row>
    <row r="446" spans="2:10" x14ac:dyDescent="0.25">
      <c r="B446" s="5">
        <v>44083</v>
      </c>
      <c r="C446" s="4">
        <v>85</v>
      </c>
      <c r="D446" s="6" t="s">
        <v>720</v>
      </c>
      <c r="E446" s="6" t="s">
        <v>8</v>
      </c>
      <c r="F446" s="6" t="s">
        <v>9</v>
      </c>
      <c r="G446" s="6">
        <v>0</v>
      </c>
      <c r="H446" s="6" t="s">
        <v>721</v>
      </c>
      <c r="J446" s="2">
        <f>Table8[[#This Row],[ONGKIR]]-I446</f>
        <v>0</v>
      </c>
    </row>
    <row r="447" spans="2:10" x14ac:dyDescent="0.25">
      <c r="B447" s="5">
        <v>44083</v>
      </c>
      <c r="C447" s="4">
        <v>86</v>
      </c>
      <c r="D447" s="6" t="s">
        <v>703</v>
      </c>
      <c r="E447" s="6" t="s">
        <v>8</v>
      </c>
      <c r="F447" s="6" t="s">
        <v>9</v>
      </c>
      <c r="G447" s="6">
        <v>0</v>
      </c>
      <c r="H447" s="6" t="s">
        <v>704</v>
      </c>
      <c r="J447" s="2">
        <f>Table8[[#This Row],[ONGKIR]]-I447</f>
        <v>0</v>
      </c>
    </row>
    <row r="448" spans="2:10" x14ac:dyDescent="0.25">
      <c r="B448" s="5">
        <v>44083</v>
      </c>
      <c r="C448" s="4">
        <v>87</v>
      </c>
      <c r="D448" s="6" t="s">
        <v>695</v>
      </c>
      <c r="E448" s="6" t="s">
        <v>46</v>
      </c>
      <c r="F448" s="6" t="s">
        <v>47</v>
      </c>
      <c r="G448" s="6">
        <v>0</v>
      </c>
      <c r="H448" s="6" t="s">
        <v>696</v>
      </c>
      <c r="J448" s="2">
        <f>Table8[[#This Row],[ONGKIR]]-I448</f>
        <v>0</v>
      </c>
    </row>
    <row r="449" spans="2:10" x14ac:dyDescent="0.25">
      <c r="B449" s="5">
        <v>44083</v>
      </c>
      <c r="C449" s="4">
        <v>88</v>
      </c>
      <c r="D449" s="6" t="s">
        <v>738</v>
      </c>
      <c r="E449" s="6" t="s">
        <v>8</v>
      </c>
      <c r="F449" s="6" t="s">
        <v>9</v>
      </c>
      <c r="G449" s="6">
        <v>0</v>
      </c>
      <c r="H449" s="6" t="s">
        <v>739</v>
      </c>
      <c r="J449" s="2">
        <f>Table8[[#This Row],[ONGKIR]]-I449</f>
        <v>0</v>
      </c>
    </row>
    <row r="450" spans="2:10" x14ac:dyDescent="0.25">
      <c r="B450" s="5">
        <v>44083</v>
      </c>
      <c r="C450" s="4">
        <v>89</v>
      </c>
      <c r="D450" s="6" t="s">
        <v>677</v>
      </c>
      <c r="E450" s="6" t="s">
        <v>20</v>
      </c>
      <c r="F450" s="6" t="s">
        <v>21</v>
      </c>
      <c r="G450" s="6">
        <v>0</v>
      </c>
      <c r="H450" s="6" t="s">
        <v>678</v>
      </c>
      <c r="J450" s="2">
        <f>Table8[[#This Row],[ONGKIR]]-I450</f>
        <v>0</v>
      </c>
    </row>
    <row r="451" spans="2:10" x14ac:dyDescent="0.25">
      <c r="B451" s="5">
        <v>44083</v>
      </c>
      <c r="C451" s="4">
        <v>90</v>
      </c>
      <c r="D451" s="6" t="s">
        <v>595</v>
      </c>
      <c r="E451" s="6" t="s">
        <v>8</v>
      </c>
      <c r="F451" s="6" t="s">
        <v>9</v>
      </c>
      <c r="G451" s="6">
        <v>0</v>
      </c>
      <c r="H451" s="6" t="s">
        <v>596</v>
      </c>
      <c r="J451" s="2">
        <f>Table8[[#This Row],[ONGKIR]]-I451</f>
        <v>0</v>
      </c>
    </row>
    <row r="452" spans="2:10" x14ac:dyDescent="0.25">
      <c r="B452" s="5">
        <v>44083</v>
      </c>
      <c r="C452" s="4">
        <v>91</v>
      </c>
      <c r="D452" s="6" t="s">
        <v>656</v>
      </c>
      <c r="E452" s="6" t="s">
        <v>8</v>
      </c>
      <c r="F452" s="6" t="s">
        <v>9</v>
      </c>
      <c r="G452" s="6">
        <v>0</v>
      </c>
      <c r="H452" s="6" t="s">
        <v>657</v>
      </c>
      <c r="J452" s="2">
        <f>Table8[[#This Row],[ONGKIR]]-I452</f>
        <v>0</v>
      </c>
    </row>
    <row r="453" spans="2:10" x14ac:dyDescent="0.25">
      <c r="B453" s="5">
        <v>44083</v>
      </c>
      <c r="C453" s="4">
        <v>92</v>
      </c>
      <c r="D453" s="6" t="s">
        <v>679</v>
      </c>
      <c r="E453" s="6" t="s">
        <v>20</v>
      </c>
      <c r="F453" s="6" t="s">
        <v>21</v>
      </c>
      <c r="G453" s="6">
        <v>8000</v>
      </c>
      <c r="H453" s="6" t="s">
        <v>18</v>
      </c>
      <c r="I453" s="1">
        <v>8000</v>
      </c>
      <c r="J453" s="2">
        <f>Table8[[#This Row],[ONGKIR]]-I453</f>
        <v>0</v>
      </c>
    </row>
    <row r="454" spans="2:10" x14ac:dyDescent="0.25">
      <c r="B454" s="5">
        <v>44083</v>
      </c>
      <c r="C454" s="4">
        <v>93</v>
      </c>
      <c r="D454" s="6" t="s">
        <v>680</v>
      </c>
      <c r="E454" s="6" t="s">
        <v>20</v>
      </c>
      <c r="F454" s="6" t="s">
        <v>21</v>
      </c>
      <c r="G454" s="6">
        <v>6000</v>
      </c>
      <c r="H454" s="6" t="s">
        <v>18</v>
      </c>
      <c r="I454" s="1">
        <v>6000</v>
      </c>
      <c r="J454" s="2">
        <f>Table8[[#This Row],[ONGKIR]]-I454</f>
        <v>0</v>
      </c>
    </row>
    <row r="455" spans="2:10" x14ac:dyDescent="0.25">
      <c r="B455" s="5">
        <v>44083</v>
      </c>
      <c r="C455" s="4">
        <v>94</v>
      </c>
      <c r="D455" s="6" t="s">
        <v>681</v>
      </c>
      <c r="E455" s="6" t="s">
        <v>72</v>
      </c>
      <c r="F455" s="6" t="s">
        <v>9</v>
      </c>
      <c r="G455" s="6">
        <v>32000</v>
      </c>
      <c r="H455" s="6" t="s">
        <v>18</v>
      </c>
      <c r="I455" s="1">
        <v>32000</v>
      </c>
      <c r="J455" s="2">
        <f>Table8[[#This Row],[ONGKIR]]-I455</f>
        <v>0</v>
      </c>
    </row>
    <row r="456" spans="2:10" x14ac:dyDescent="0.25">
      <c r="B456" s="5">
        <v>44083</v>
      </c>
      <c r="C456" s="4">
        <v>95</v>
      </c>
      <c r="D456" s="6" t="s">
        <v>344</v>
      </c>
      <c r="E456" s="6" t="s">
        <v>72</v>
      </c>
      <c r="F456" s="6" t="s">
        <v>9</v>
      </c>
      <c r="G456" s="6">
        <v>21000</v>
      </c>
      <c r="H456" s="6" t="s">
        <v>18</v>
      </c>
      <c r="I456" s="1">
        <v>21000</v>
      </c>
      <c r="J456" s="2">
        <f>Table8[[#This Row],[ONGKIR]]-I456</f>
        <v>0</v>
      </c>
    </row>
    <row r="457" spans="2:10" x14ac:dyDescent="0.25">
      <c r="B457" s="5">
        <v>44083</v>
      </c>
      <c r="C457" s="4">
        <v>96</v>
      </c>
      <c r="D457" s="6" t="s">
        <v>684</v>
      </c>
      <c r="E457" s="6" t="s">
        <v>20</v>
      </c>
      <c r="F457" s="6" t="s">
        <v>21</v>
      </c>
      <c r="G457" s="6">
        <v>10000</v>
      </c>
      <c r="H457" s="6" t="s">
        <v>18</v>
      </c>
      <c r="I457" s="1">
        <v>10000</v>
      </c>
      <c r="J457" s="2">
        <f>Table8[[#This Row],[ONGKIR]]-I457</f>
        <v>0</v>
      </c>
    </row>
    <row r="458" spans="2:10" x14ac:dyDescent="0.25">
      <c r="B458" s="5">
        <v>44083</v>
      </c>
      <c r="C458" s="4">
        <v>97</v>
      </c>
      <c r="D458" s="6" t="s">
        <v>692</v>
      </c>
      <c r="E458" s="6" t="s">
        <v>134</v>
      </c>
      <c r="F458" s="6" t="s">
        <v>9</v>
      </c>
      <c r="G458" s="6">
        <v>5000</v>
      </c>
      <c r="H458" s="6" t="s">
        <v>18</v>
      </c>
      <c r="I458" s="3">
        <v>5000</v>
      </c>
      <c r="J458" s="2">
        <f>Table8[[#This Row],[ONGKIR]]-I458</f>
        <v>0</v>
      </c>
    </row>
    <row r="459" spans="2:10" x14ac:dyDescent="0.25">
      <c r="B459" s="5">
        <v>44083</v>
      </c>
      <c r="C459" s="4">
        <v>98</v>
      </c>
      <c r="D459" s="6" t="s">
        <v>697</v>
      </c>
      <c r="E459" s="6" t="s">
        <v>72</v>
      </c>
      <c r="F459" s="6" t="s">
        <v>9</v>
      </c>
      <c r="G459" s="6">
        <v>21000</v>
      </c>
      <c r="H459" s="6" t="s">
        <v>18</v>
      </c>
      <c r="I459" s="3">
        <v>21000</v>
      </c>
      <c r="J459" s="2">
        <f>Table8[[#This Row],[ONGKIR]]-I459</f>
        <v>0</v>
      </c>
    </row>
    <row r="460" spans="2:10" x14ac:dyDescent="0.25">
      <c r="B460" s="5">
        <v>44083</v>
      </c>
      <c r="C460" s="4">
        <v>99</v>
      </c>
      <c r="D460" s="4" t="s">
        <v>757</v>
      </c>
      <c r="E460" s="4" t="s">
        <v>46</v>
      </c>
      <c r="F460" s="4" t="s">
        <v>47</v>
      </c>
      <c r="G460" s="4">
        <v>0</v>
      </c>
      <c r="H460" s="4" t="s">
        <v>758</v>
      </c>
      <c r="J460" s="2">
        <f>Table8[[#This Row],[ONGKIR]]-I460</f>
        <v>0</v>
      </c>
    </row>
    <row r="461" spans="2:10" x14ac:dyDescent="0.25">
      <c r="B461" s="13"/>
      <c r="C461" s="6"/>
      <c r="D461" s="6"/>
      <c r="E461" s="6"/>
      <c r="F461" s="6"/>
      <c r="G461" s="6">
        <f>SUBTOTAL(109,Table8[ONGKIR])</f>
        <v>280000</v>
      </c>
      <c r="H461" s="6"/>
    </row>
    <row r="462" spans="2:10" x14ac:dyDescent="0.25">
      <c r="C462" s="2"/>
    </row>
    <row r="463" spans="2:10" x14ac:dyDescent="0.25">
      <c r="B463" s="5" t="s">
        <v>1</v>
      </c>
      <c r="C463" s="4" t="s">
        <v>0</v>
      </c>
      <c r="D463" s="4" t="s">
        <v>5</v>
      </c>
      <c r="E463" s="4" t="s">
        <v>2</v>
      </c>
      <c r="F463" s="4" t="s">
        <v>3</v>
      </c>
      <c r="G463" s="4" t="s">
        <v>4</v>
      </c>
      <c r="H463" s="4" t="s">
        <v>6</v>
      </c>
    </row>
    <row r="464" spans="2:10" x14ac:dyDescent="0.25">
      <c r="B464" s="5">
        <v>44084</v>
      </c>
      <c r="C464" s="4">
        <v>1</v>
      </c>
      <c r="D464" s="4" t="s">
        <v>859</v>
      </c>
      <c r="E464" s="4" t="s">
        <v>8</v>
      </c>
      <c r="F464" s="4" t="s">
        <v>9</v>
      </c>
      <c r="G464" s="4">
        <v>0</v>
      </c>
      <c r="H464" s="14" t="s">
        <v>860</v>
      </c>
      <c r="J464" s="2">
        <f>Table9[[#This Row],[ONGKIR]]-I464</f>
        <v>0</v>
      </c>
    </row>
    <row r="465" spans="2:10" x14ac:dyDescent="0.25">
      <c r="B465" s="5">
        <v>44084</v>
      </c>
      <c r="C465" s="4">
        <v>2</v>
      </c>
      <c r="D465" s="7" t="s">
        <v>927</v>
      </c>
      <c r="E465" s="7" t="s">
        <v>8</v>
      </c>
      <c r="F465" s="7" t="s">
        <v>9</v>
      </c>
      <c r="G465" s="7">
        <v>0</v>
      </c>
      <c r="H465" s="7" t="s">
        <v>928</v>
      </c>
      <c r="J465" s="2">
        <f>Table9[[#This Row],[ONGKIR]]-I465</f>
        <v>0</v>
      </c>
    </row>
    <row r="466" spans="2:10" x14ac:dyDescent="0.25">
      <c r="B466" s="5">
        <v>44084</v>
      </c>
      <c r="C466" s="4">
        <v>3</v>
      </c>
      <c r="D466" s="7" t="s">
        <v>944</v>
      </c>
      <c r="E466" s="7" t="s">
        <v>8</v>
      </c>
      <c r="F466" s="7" t="s">
        <v>9</v>
      </c>
      <c r="G466" s="7">
        <v>0</v>
      </c>
      <c r="H466" s="7" t="s">
        <v>945</v>
      </c>
      <c r="J466" s="2">
        <f>Table9[[#This Row],[ONGKIR]]-I466</f>
        <v>0</v>
      </c>
    </row>
    <row r="467" spans="2:10" x14ac:dyDescent="0.25">
      <c r="B467" s="5">
        <v>44084</v>
      </c>
      <c r="C467" s="4">
        <v>4</v>
      </c>
      <c r="D467" s="7" t="s">
        <v>895</v>
      </c>
      <c r="E467" s="7" t="s">
        <v>8</v>
      </c>
      <c r="F467" s="7" t="s">
        <v>9</v>
      </c>
      <c r="G467" s="7">
        <v>0</v>
      </c>
      <c r="H467" s="7" t="s">
        <v>896</v>
      </c>
      <c r="J467" s="2">
        <f>Table9[[#This Row],[ONGKIR]]-I467</f>
        <v>0</v>
      </c>
    </row>
    <row r="468" spans="2:10" x14ac:dyDescent="0.25">
      <c r="B468" s="5">
        <v>44084</v>
      </c>
      <c r="C468" s="4">
        <v>5</v>
      </c>
      <c r="D468" s="7" t="s">
        <v>876</v>
      </c>
      <c r="E468" s="4" t="s">
        <v>8</v>
      </c>
      <c r="F468" s="4" t="s">
        <v>9</v>
      </c>
      <c r="G468" s="4">
        <v>0</v>
      </c>
      <c r="H468" s="7" t="s">
        <v>877</v>
      </c>
      <c r="J468" s="2">
        <f>Table9[[#This Row],[ONGKIR]]-I468</f>
        <v>0</v>
      </c>
    </row>
    <row r="469" spans="2:10" x14ac:dyDescent="0.25">
      <c r="B469" s="5">
        <v>44084</v>
      </c>
      <c r="C469" s="4">
        <v>6</v>
      </c>
      <c r="D469" s="4" t="s">
        <v>364</v>
      </c>
      <c r="E469" s="4" t="s">
        <v>8</v>
      </c>
      <c r="F469" s="4" t="s">
        <v>9</v>
      </c>
      <c r="G469" s="4">
        <v>0</v>
      </c>
      <c r="H469" s="4" t="s">
        <v>763</v>
      </c>
      <c r="J469" s="2">
        <f>Table9[[#This Row],[ONGKIR]]-I469</f>
        <v>0</v>
      </c>
    </row>
    <row r="470" spans="2:10" x14ac:dyDescent="0.25">
      <c r="B470" s="5">
        <v>44084</v>
      </c>
      <c r="C470" s="4">
        <v>7</v>
      </c>
      <c r="D470" s="7" t="s">
        <v>859</v>
      </c>
      <c r="E470" s="4" t="s">
        <v>8</v>
      </c>
      <c r="F470" s="4" t="s">
        <v>9</v>
      </c>
      <c r="G470" s="4">
        <v>0</v>
      </c>
      <c r="H470" s="7" t="s">
        <v>871</v>
      </c>
      <c r="J470" s="2">
        <f>Table9[[#This Row],[ONGKIR]]-I470</f>
        <v>0</v>
      </c>
    </row>
    <row r="471" spans="2:10" x14ac:dyDescent="0.25">
      <c r="B471" s="5">
        <v>44084</v>
      </c>
      <c r="C471" s="4">
        <v>8</v>
      </c>
      <c r="D471" s="7" t="s">
        <v>897</v>
      </c>
      <c r="E471" s="7" t="s">
        <v>8</v>
      </c>
      <c r="F471" s="7" t="s">
        <v>9</v>
      </c>
      <c r="G471" s="7">
        <v>0</v>
      </c>
      <c r="H471" s="7" t="s">
        <v>898</v>
      </c>
      <c r="J471" s="2">
        <f>Table9[[#This Row],[ONGKIR]]-I471</f>
        <v>0</v>
      </c>
    </row>
    <row r="472" spans="2:10" x14ac:dyDescent="0.25">
      <c r="B472" s="5">
        <v>44084</v>
      </c>
      <c r="C472" s="4">
        <v>9</v>
      </c>
      <c r="D472" s="7" t="s">
        <v>903</v>
      </c>
      <c r="E472" s="7" t="s">
        <v>8</v>
      </c>
      <c r="F472" s="7" t="s">
        <v>9</v>
      </c>
      <c r="G472" s="7">
        <v>0</v>
      </c>
      <c r="H472" s="7" t="s">
        <v>904</v>
      </c>
      <c r="J472" s="2">
        <f>Table9[[#This Row],[ONGKIR]]-I472</f>
        <v>0</v>
      </c>
    </row>
    <row r="473" spans="2:10" x14ac:dyDescent="0.25">
      <c r="B473" s="5">
        <v>44084</v>
      </c>
      <c r="C473" s="4">
        <v>10</v>
      </c>
      <c r="D473" s="7" t="s">
        <v>909</v>
      </c>
      <c r="E473" s="7" t="s">
        <v>8</v>
      </c>
      <c r="F473" s="7" t="s">
        <v>9</v>
      </c>
      <c r="G473" s="7">
        <v>0</v>
      </c>
      <c r="H473" s="7" t="s">
        <v>910</v>
      </c>
      <c r="J473" s="2">
        <f>Table9[[#This Row],[ONGKIR]]-I473</f>
        <v>0</v>
      </c>
    </row>
    <row r="474" spans="2:10" x14ac:dyDescent="0.25">
      <c r="B474" s="5">
        <v>44084</v>
      </c>
      <c r="C474" s="4">
        <v>11</v>
      </c>
      <c r="D474" s="7" t="s">
        <v>884</v>
      </c>
      <c r="E474" s="4" t="s">
        <v>8</v>
      </c>
      <c r="F474" s="4" t="s">
        <v>9</v>
      </c>
      <c r="G474" s="4">
        <v>0</v>
      </c>
      <c r="H474" s="7" t="s">
        <v>885</v>
      </c>
      <c r="J474" s="2">
        <f>Table9[[#This Row],[ONGKIR]]-I474</f>
        <v>0</v>
      </c>
    </row>
    <row r="475" spans="2:10" x14ac:dyDescent="0.25">
      <c r="B475" s="5">
        <v>44084</v>
      </c>
      <c r="C475" s="4">
        <v>12</v>
      </c>
      <c r="D475" s="7" t="s">
        <v>907</v>
      </c>
      <c r="E475" s="7" t="s">
        <v>8</v>
      </c>
      <c r="F475" s="7" t="s">
        <v>9</v>
      </c>
      <c r="G475" s="7">
        <v>0</v>
      </c>
      <c r="H475" s="7" t="s">
        <v>908</v>
      </c>
      <c r="J475" s="2">
        <f>Table9[[#This Row],[ONGKIR]]-I475</f>
        <v>0</v>
      </c>
    </row>
    <row r="476" spans="2:10" x14ac:dyDescent="0.25">
      <c r="B476" s="5">
        <v>44084</v>
      </c>
      <c r="C476" s="4">
        <v>13</v>
      </c>
      <c r="D476" s="4" t="s">
        <v>804</v>
      </c>
      <c r="E476" s="4" t="s">
        <v>8</v>
      </c>
      <c r="F476" s="4" t="s">
        <v>9</v>
      </c>
      <c r="G476" s="4">
        <v>0</v>
      </c>
      <c r="H476" s="4" t="s">
        <v>805</v>
      </c>
      <c r="J476" s="2">
        <f>Table9[[#This Row],[ONGKIR]]-I476</f>
        <v>0</v>
      </c>
    </row>
    <row r="477" spans="2:10" x14ac:dyDescent="0.25">
      <c r="B477" s="5">
        <v>44084</v>
      </c>
      <c r="C477" s="4">
        <v>14</v>
      </c>
      <c r="D477" s="4" t="s">
        <v>780</v>
      </c>
      <c r="E477" s="4" t="s">
        <v>8</v>
      </c>
      <c r="F477" s="4" t="s">
        <v>9</v>
      </c>
      <c r="G477" s="4">
        <v>0</v>
      </c>
      <c r="H477" s="4" t="s">
        <v>781</v>
      </c>
      <c r="J477" s="2">
        <f>Table9[[#This Row],[ONGKIR]]-I477</f>
        <v>0</v>
      </c>
    </row>
    <row r="478" spans="2:10" x14ac:dyDescent="0.25">
      <c r="B478" s="5">
        <v>44084</v>
      </c>
      <c r="C478" s="4">
        <v>15</v>
      </c>
      <c r="D478" s="7" t="s">
        <v>949</v>
      </c>
      <c r="E478" s="7" t="s">
        <v>8</v>
      </c>
      <c r="F478" s="7" t="s">
        <v>9</v>
      </c>
      <c r="G478" s="7">
        <v>0</v>
      </c>
      <c r="H478" s="7" t="s">
        <v>950</v>
      </c>
      <c r="J478" s="2">
        <f>Table9[[#This Row],[ONGKIR]]-I478</f>
        <v>0</v>
      </c>
    </row>
    <row r="479" spans="2:10" x14ac:dyDescent="0.25">
      <c r="B479" s="5">
        <v>44084</v>
      </c>
      <c r="C479" s="4">
        <v>16</v>
      </c>
      <c r="D479" s="7" t="s">
        <v>942</v>
      </c>
      <c r="E479" s="7" t="s">
        <v>8</v>
      </c>
      <c r="F479" s="7" t="s">
        <v>9</v>
      </c>
      <c r="G479" s="7">
        <v>0</v>
      </c>
      <c r="H479" s="7" t="s">
        <v>943</v>
      </c>
      <c r="J479" s="2">
        <f>Table9[[#This Row],[ONGKIR]]-I479</f>
        <v>0</v>
      </c>
    </row>
    <row r="480" spans="2:10" x14ac:dyDescent="0.25">
      <c r="B480" s="5">
        <v>44084</v>
      </c>
      <c r="C480" s="4">
        <v>17</v>
      </c>
      <c r="D480" s="7" t="s">
        <v>935</v>
      </c>
      <c r="E480" s="7" t="s">
        <v>8</v>
      </c>
      <c r="F480" s="7" t="s">
        <v>9</v>
      </c>
      <c r="G480" s="7">
        <v>0</v>
      </c>
      <c r="H480" s="7" t="s">
        <v>936</v>
      </c>
      <c r="J480" s="2">
        <f>Table9[[#This Row],[ONGKIR]]-I480</f>
        <v>0</v>
      </c>
    </row>
    <row r="481" spans="2:10" x14ac:dyDescent="0.25">
      <c r="B481" s="5">
        <v>44084</v>
      </c>
      <c r="C481" s="4">
        <v>18</v>
      </c>
      <c r="D481" s="4" t="s">
        <v>778</v>
      </c>
      <c r="E481" s="4" t="s">
        <v>8</v>
      </c>
      <c r="F481" s="4" t="s">
        <v>9</v>
      </c>
      <c r="G481" s="4">
        <v>0</v>
      </c>
      <c r="H481" s="4" t="s">
        <v>779</v>
      </c>
      <c r="J481" s="2">
        <f>Table9[[#This Row],[ONGKIR]]-I481</f>
        <v>0</v>
      </c>
    </row>
    <row r="482" spans="2:10" x14ac:dyDescent="0.25">
      <c r="B482" s="5">
        <v>44084</v>
      </c>
      <c r="C482" s="4">
        <v>19</v>
      </c>
      <c r="D482" s="4" t="s">
        <v>865</v>
      </c>
      <c r="E482" s="4" t="s">
        <v>8</v>
      </c>
      <c r="F482" s="4" t="s">
        <v>9</v>
      </c>
      <c r="G482" s="4">
        <v>0</v>
      </c>
      <c r="H482" s="14" t="s">
        <v>866</v>
      </c>
      <c r="J482" s="2">
        <f>Table9[[#This Row],[ONGKIR]]-I482</f>
        <v>0</v>
      </c>
    </row>
    <row r="483" spans="2:10" x14ac:dyDescent="0.25">
      <c r="B483" s="5">
        <v>44084</v>
      </c>
      <c r="C483" s="4">
        <v>20</v>
      </c>
      <c r="D483" s="4" t="s">
        <v>849</v>
      </c>
      <c r="E483" s="4" t="s">
        <v>8</v>
      </c>
      <c r="F483" s="4" t="s">
        <v>9</v>
      </c>
      <c r="G483" s="4">
        <v>0</v>
      </c>
      <c r="H483" s="14" t="s">
        <v>850</v>
      </c>
      <c r="J483" s="2">
        <f>Table9[[#This Row],[ONGKIR]]-I483</f>
        <v>0</v>
      </c>
    </row>
    <row r="484" spans="2:10" x14ac:dyDescent="0.25">
      <c r="B484" s="5">
        <v>44084</v>
      </c>
      <c r="C484" s="4">
        <v>21</v>
      </c>
      <c r="D484" s="4" t="s">
        <v>843</v>
      </c>
      <c r="E484" s="4" t="s">
        <v>46</v>
      </c>
      <c r="F484" s="4" t="s">
        <v>47</v>
      </c>
      <c r="G484" s="4">
        <v>0</v>
      </c>
      <c r="H484" s="14" t="s">
        <v>844</v>
      </c>
      <c r="J484" s="2">
        <f>Table9[[#This Row],[ONGKIR]]-I484</f>
        <v>0</v>
      </c>
    </row>
    <row r="485" spans="2:10" x14ac:dyDescent="0.25">
      <c r="B485" s="5">
        <v>44084</v>
      </c>
      <c r="C485" s="4">
        <v>22</v>
      </c>
      <c r="D485" s="4" t="s">
        <v>205</v>
      </c>
      <c r="E485" s="4" t="s">
        <v>72</v>
      </c>
      <c r="F485" s="4" t="s">
        <v>206</v>
      </c>
      <c r="G485" s="4">
        <v>17000</v>
      </c>
      <c r="H485" s="4" t="s">
        <v>10</v>
      </c>
      <c r="I485" s="1">
        <v>17000</v>
      </c>
      <c r="J485" s="2">
        <f>Table9[[#This Row],[ONGKIR]]-I485</f>
        <v>0</v>
      </c>
    </row>
    <row r="486" spans="2:10" x14ac:dyDescent="0.25">
      <c r="B486" s="5">
        <v>44084</v>
      </c>
      <c r="C486" s="4">
        <v>23</v>
      </c>
      <c r="D486" s="4" t="s">
        <v>842</v>
      </c>
      <c r="E486" s="4" t="s">
        <v>29</v>
      </c>
      <c r="F486" s="4" t="s">
        <v>9</v>
      </c>
      <c r="G486" s="4">
        <v>12000</v>
      </c>
      <c r="H486" s="4" t="s">
        <v>10</v>
      </c>
      <c r="I486" s="1">
        <v>12000</v>
      </c>
      <c r="J486" s="2">
        <f>Table9[[#This Row],[ONGKIR]]-I486</f>
        <v>0</v>
      </c>
    </row>
    <row r="487" spans="2:10" x14ac:dyDescent="0.25">
      <c r="B487" s="5">
        <v>44084</v>
      </c>
      <c r="C487" s="4">
        <v>24</v>
      </c>
      <c r="D487" s="7" t="s">
        <v>955</v>
      </c>
      <c r="E487" s="7" t="s">
        <v>72</v>
      </c>
      <c r="F487" s="7" t="s">
        <v>9</v>
      </c>
      <c r="G487" s="7">
        <v>29000</v>
      </c>
      <c r="H487" s="7" t="s">
        <v>10</v>
      </c>
      <c r="I487" s="1">
        <v>29000</v>
      </c>
      <c r="J487" s="2">
        <f>Table9[[#This Row],[ONGKIR]]-I487</f>
        <v>0</v>
      </c>
    </row>
    <row r="488" spans="2:10" x14ac:dyDescent="0.25">
      <c r="B488" s="5">
        <v>44084</v>
      </c>
      <c r="C488" s="4">
        <v>25</v>
      </c>
      <c r="D488" s="4" t="s">
        <v>851</v>
      </c>
      <c r="E488" s="4" t="s">
        <v>8</v>
      </c>
      <c r="F488" s="4" t="s">
        <v>9</v>
      </c>
      <c r="G488" s="4">
        <v>0</v>
      </c>
      <c r="H488" s="4" t="s">
        <v>852</v>
      </c>
      <c r="J488" s="2">
        <f>Table9[[#This Row],[ONGKIR]]-I488</f>
        <v>0</v>
      </c>
    </row>
    <row r="489" spans="2:10" x14ac:dyDescent="0.25">
      <c r="B489" s="5">
        <v>44084</v>
      </c>
      <c r="C489" s="4">
        <v>26</v>
      </c>
      <c r="D489" s="6" t="s">
        <v>922</v>
      </c>
      <c r="E489" s="7" t="s">
        <v>8</v>
      </c>
      <c r="F489" s="7" t="s">
        <v>9</v>
      </c>
      <c r="G489" s="7">
        <v>0</v>
      </c>
      <c r="H489" s="6" t="s">
        <v>923</v>
      </c>
      <c r="J489" s="2">
        <f>Table9[[#This Row],[ONGKIR]]-I489</f>
        <v>0</v>
      </c>
    </row>
    <row r="490" spans="2:10" x14ac:dyDescent="0.25">
      <c r="B490" s="5">
        <v>44084</v>
      </c>
      <c r="C490" s="4">
        <v>27</v>
      </c>
      <c r="D490" s="4" t="s">
        <v>836</v>
      </c>
      <c r="E490" s="4" t="s">
        <v>46</v>
      </c>
      <c r="F490" s="4" t="s">
        <v>47</v>
      </c>
      <c r="G490" s="4">
        <v>0</v>
      </c>
      <c r="H490" s="4" t="s">
        <v>837</v>
      </c>
      <c r="J490" s="2">
        <f>Table9[[#This Row],[ONGKIR]]-I490</f>
        <v>0</v>
      </c>
    </row>
    <row r="491" spans="2:10" x14ac:dyDescent="0.25">
      <c r="B491" s="5">
        <v>44084</v>
      </c>
      <c r="C491" s="4">
        <v>28</v>
      </c>
      <c r="D491" s="7" t="s">
        <v>940</v>
      </c>
      <c r="E491" s="7" t="s">
        <v>8</v>
      </c>
      <c r="F491" s="7" t="s">
        <v>9</v>
      </c>
      <c r="G491" s="7">
        <v>0</v>
      </c>
      <c r="H491" s="7" t="s">
        <v>941</v>
      </c>
      <c r="J491" s="2">
        <f>Table9[[#This Row],[ONGKIR]]-I491</f>
        <v>0</v>
      </c>
    </row>
    <row r="492" spans="2:10" x14ac:dyDescent="0.25">
      <c r="B492" s="5">
        <v>44084</v>
      </c>
      <c r="C492" s="4">
        <v>29</v>
      </c>
      <c r="D492" s="4" t="s">
        <v>812</v>
      </c>
      <c r="E492" s="4" t="s">
        <v>20</v>
      </c>
      <c r="F492" s="4" t="s">
        <v>21</v>
      </c>
      <c r="G492" s="4">
        <v>0</v>
      </c>
      <c r="H492" s="4" t="s">
        <v>818</v>
      </c>
      <c r="J492" s="2">
        <f>Table9[[#This Row],[ONGKIR]]-I492</f>
        <v>0</v>
      </c>
    </row>
    <row r="493" spans="2:10" x14ac:dyDescent="0.25">
      <c r="B493" s="5">
        <v>44084</v>
      </c>
      <c r="C493" s="4">
        <v>30</v>
      </c>
      <c r="D493" s="4" t="s">
        <v>800</v>
      </c>
      <c r="E493" s="4" t="s">
        <v>8</v>
      </c>
      <c r="F493" s="4" t="s">
        <v>9</v>
      </c>
      <c r="G493" s="4">
        <v>0</v>
      </c>
      <c r="H493" s="4" t="s">
        <v>801</v>
      </c>
      <c r="J493" s="2">
        <f>Table9[[#This Row],[ONGKIR]]-I493</f>
        <v>0</v>
      </c>
    </row>
    <row r="494" spans="2:10" x14ac:dyDescent="0.25">
      <c r="B494" s="5">
        <v>44084</v>
      </c>
      <c r="C494" s="4">
        <v>31</v>
      </c>
      <c r="D494" s="7" t="s">
        <v>899</v>
      </c>
      <c r="E494" s="7" t="s">
        <v>8</v>
      </c>
      <c r="F494" s="7" t="s">
        <v>9</v>
      </c>
      <c r="G494" s="7">
        <v>0</v>
      </c>
      <c r="H494" s="7" t="s">
        <v>900</v>
      </c>
      <c r="J494" s="2">
        <f>Table9[[#This Row],[ONGKIR]]-I494</f>
        <v>0</v>
      </c>
    </row>
    <row r="495" spans="2:10" x14ac:dyDescent="0.25">
      <c r="B495" s="5">
        <v>44084</v>
      </c>
      <c r="C495" s="4">
        <v>32</v>
      </c>
      <c r="D495" s="7" t="s">
        <v>931</v>
      </c>
      <c r="E495" s="7" t="s">
        <v>8</v>
      </c>
      <c r="F495" s="7" t="s">
        <v>9</v>
      </c>
      <c r="G495" s="7">
        <v>0</v>
      </c>
      <c r="H495" s="7" t="s">
        <v>932</v>
      </c>
      <c r="J495" s="2">
        <f>Table9[[#This Row],[ONGKIR]]-I495</f>
        <v>0</v>
      </c>
    </row>
    <row r="496" spans="2:10" x14ac:dyDescent="0.25">
      <c r="B496" s="5">
        <v>44084</v>
      </c>
      <c r="C496" s="4">
        <v>33</v>
      </c>
      <c r="D496" s="4" t="s">
        <v>806</v>
      </c>
      <c r="E496" s="4" t="s">
        <v>8</v>
      </c>
      <c r="F496" s="4" t="s">
        <v>9</v>
      </c>
      <c r="G496" s="4">
        <v>0</v>
      </c>
      <c r="H496" s="4" t="s">
        <v>807</v>
      </c>
      <c r="J496" s="2">
        <f>Table9[[#This Row],[ONGKIR]]-I496</f>
        <v>0</v>
      </c>
    </row>
    <row r="497" spans="2:10" x14ac:dyDescent="0.25">
      <c r="B497" s="5">
        <v>44084</v>
      </c>
      <c r="C497" s="4">
        <v>34</v>
      </c>
      <c r="D497" s="4" t="s">
        <v>861</v>
      </c>
      <c r="E497" s="4" t="s">
        <v>8</v>
      </c>
      <c r="F497" s="4" t="s">
        <v>9</v>
      </c>
      <c r="G497" s="4">
        <v>0</v>
      </c>
      <c r="H497" s="4" t="s">
        <v>862</v>
      </c>
      <c r="J497" s="2">
        <f>Table9[[#This Row],[ONGKIR]]-I497</f>
        <v>0</v>
      </c>
    </row>
    <row r="498" spans="2:10" x14ac:dyDescent="0.25">
      <c r="B498" s="5">
        <v>44084</v>
      </c>
      <c r="C498" s="4">
        <v>35</v>
      </c>
      <c r="D498" s="4" t="s">
        <v>784</v>
      </c>
      <c r="E498" s="4" t="s">
        <v>8</v>
      </c>
      <c r="F498" s="4" t="s">
        <v>9</v>
      </c>
      <c r="G498" s="4">
        <v>0</v>
      </c>
      <c r="H498" s="4" t="s">
        <v>785</v>
      </c>
      <c r="J498" s="2">
        <f>Table9[[#This Row],[ONGKIR]]-I498</f>
        <v>0</v>
      </c>
    </row>
    <row r="499" spans="2:10" x14ac:dyDescent="0.25">
      <c r="B499" s="5">
        <v>44084</v>
      </c>
      <c r="C499" s="4">
        <v>36</v>
      </c>
      <c r="D499" s="7" t="s">
        <v>937</v>
      </c>
      <c r="E499" s="7" t="s">
        <v>8</v>
      </c>
      <c r="F499" s="7" t="s">
        <v>939</v>
      </c>
      <c r="G499" s="7"/>
      <c r="H499" s="7" t="s">
        <v>938</v>
      </c>
      <c r="J499" s="2">
        <f>Table9[[#This Row],[ONGKIR]]-I499</f>
        <v>0</v>
      </c>
    </row>
    <row r="500" spans="2:10" x14ac:dyDescent="0.25">
      <c r="B500" s="5">
        <v>44084</v>
      </c>
      <c r="C500" s="4">
        <v>37</v>
      </c>
      <c r="D500" s="4" t="s">
        <v>857</v>
      </c>
      <c r="E500" s="4" t="s">
        <v>8</v>
      </c>
      <c r="F500" s="4" t="s">
        <v>9</v>
      </c>
      <c r="G500" s="4">
        <v>0</v>
      </c>
      <c r="H500" s="4" t="s">
        <v>858</v>
      </c>
      <c r="J500" s="2">
        <f>Table9[[#This Row],[ONGKIR]]-I500</f>
        <v>0</v>
      </c>
    </row>
    <row r="501" spans="2:10" x14ac:dyDescent="0.25">
      <c r="B501" s="5">
        <v>44084</v>
      </c>
      <c r="C501" s="4">
        <v>38</v>
      </c>
      <c r="D501" s="4" t="s">
        <v>790</v>
      </c>
      <c r="E501" s="4" t="s">
        <v>8</v>
      </c>
      <c r="F501" s="4" t="s">
        <v>9</v>
      </c>
      <c r="G501" s="4">
        <v>0</v>
      </c>
      <c r="H501" s="4" t="s">
        <v>791</v>
      </c>
      <c r="J501" s="2">
        <f>Table9[[#This Row],[ONGKIR]]-I501</f>
        <v>0</v>
      </c>
    </row>
    <row r="502" spans="2:10" x14ac:dyDescent="0.25">
      <c r="B502" s="5">
        <v>44084</v>
      </c>
      <c r="C502" s="4">
        <v>39</v>
      </c>
      <c r="D502" s="7" t="s">
        <v>880</v>
      </c>
      <c r="E502" s="4" t="s">
        <v>8</v>
      </c>
      <c r="F502" s="4" t="s">
        <v>9</v>
      </c>
      <c r="G502" s="4">
        <v>0</v>
      </c>
      <c r="H502" s="7" t="s">
        <v>881</v>
      </c>
      <c r="J502" s="2">
        <f>Table9[[#This Row],[ONGKIR]]-I502</f>
        <v>0</v>
      </c>
    </row>
    <row r="503" spans="2:10" x14ac:dyDescent="0.25">
      <c r="B503" s="5">
        <v>44084</v>
      </c>
      <c r="C503" s="4">
        <v>40</v>
      </c>
      <c r="D503" s="4" t="s">
        <v>834</v>
      </c>
      <c r="E503" s="4" t="s">
        <v>46</v>
      </c>
      <c r="F503" s="4" t="s">
        <v>47</v>
      </c>
      <c r="G503" s="4">
        <v>0</v>
      </c>
      <c r="H503" s="4" t="s">
        <v>835</v>
      </c>
      <c r="J503" s="2">
        <f>Table9[[#This Row],[ONGKIR]]-I503</f>
        <v>0</v>
      </c>
    </row>
    <row r="504" spans="2:10" x14ac:dyDescent="0.25">
      <c r="B504" s="5">
        <v>44084</v>
      </c>
      <c r="C504" s="4">
        <v>41</v>
      </c>
      <c r="D504" s="7" t="s">
        <v>913</v>
      </c>
      <c r="E504" s="7" t="s">
        <v>8</v>
      </c>
      <c r="F504" s="7" t="s">
        <v>9</v>
      </c>
      <c r="G504" s="7">
        <v>0</v>
      </c>
      <c r="H504" s="7" t="s">
        <v>914</v>
      </c>
      <c r="J504" s="2">
        <f>Table9[[#This Row],[ONGKIR]]-I504</f>
        <v>0</v>
      </c>
    </row>
    <row r="505" spans="2:10" x14ac:dyDescent="0.25">
      <c r="B505" s="5">
        <v>44084</v>
      </c>
      <c r="C505" s="4">
        <v>42</v>
      </c>
      <c r="D505" s="7" t="s">
        <v>929</v>
      </c>
      <c r="E505" s="7" t="s">
        <v>8</v>
      </c>
      <c r="F505" s="7" t="s">
        <v>9</v>
      </c>
      <c r="G505" s="7">
        <v>0</v>
      </c>
      <c r="H505" s="7" t="s">
        <v>930</v>
      </c>
      <c r="J505" s="2">
        <f>Table9[[#This Row],[ONGKIR]]-I505</f>
        <v>0</v>
      </c>
    </row>
    <row r="506" spans="2:10" x14ac:dyDescent="0.25">
      <c r="B506" s="5">
        <v>44084</v>
      </c>
      <c r="C506" s="4">
        <v>43</v>
      </c>
      <c r="D506" s="6" t="s">
        <v>853</v>
      </c>
      <c r="E506" s="6" t="s">
        <v>8</v>
      </c>
      <c r="F506" s="6" t="s">
        <v>9</v>
      </c>
      <c r="G506" s="6">
        <v>0</v>
      </c>
      <c r="H506" s="6" t="s">
        <v>854</v>
      </c>
      <c r="J506" s="2">
        <f>Table9[[#This Row],[ONGKIR]]-I506</f>
        <v>0</v>
      </c>
    </row>
    <row r="507" spans="2:10" x14ac:dyDescent="0.25">
      <c r="B507" s="5">
        <v>44084</v>
      </c>
      <c r="C507" s="4">
        <v>44</v>
      </c>
      <c r="D507" s="4" t="s">
        <v>956</v>
      </c>
      <c r="E507" s="4" t="s">
        <v>8</v>
      </c>
      <c r="F507" s="4" t="s">
        <v>9</v>
      </c>
      <c r="G507" s="4">
        <v>0</v>
      </c>
      <c r="H507" s="4" t="s">
        <v>957</v>
      </c>
      <c r="J507" s="2">
        <f>Table9[[#This Row],[ONGKIR]]-I507</f>
        <v>0</v>
      </c>
    </row>
    <row r="508" spans="2:10" x14ac:dyDescent="0.25">
      <c r="B508" s="5">
        <v>44084</v>
      </c>
      <c r="C508" s="4">
        <v>45</v>
      </c>
      <c r="D508" s="4" t="s">
        <v>768</v>
      </c>
      <c r="E508" s="4" t="s">
        <v>20</v>
      </c>
      <c r="F508" s="4" t="s">
        <v>21</v>
      </c>
      <c r="G508" s="4">
        <v>0</v>
      </c>
      <c r="H508" s="4" t="s">
        <v>769</v>
      </c>
      <c r="J508" s="2">
        <f>Table9[[#This Row],[ONGKIR]]-I508</f>
        <v>0</v>
      </c>
    </row>
    <row r="509" spans="2:10" x14ac:dyDescent="0.25">
      <c r="B509" s="5">
        <v>44084</v>
      </c>
      <c r="C509" s="4">
        <v>46</v>
      </c>
      <c r="D509" s="7" t="s">
        <v>867</v>
      </c>
      <c r="E509" s="4" t="s">
        <v>8</v>
      </c>
      <c r="F509" s="4" t="s">
        <v>9</v>
      </c>
      <c r="G509" s="4">
        <v>0</v>
      </c>
      <c r="H509" s="7" t="s">
        <v>868</v>
      </c>
      <c r="J509" s="2">
        <f>Table9[[#This Row],[ONGKIR]]-I509</f>
        <v>0</v>
      </c>
    </row>
    <row r="510" spans="2:10" x14ac:dyDescent="0.25">
      <c r="B510" s="5">
        <v>44084</v>
      </c>
      <c r="C510" s="4">
        <v>47</v>
      </c>
      <c r="D510" s="4" t="s">
        <v>770</v>
      </c>
      <c r="E510" s="4" t="s">
        <v>20</v>
      </c>
      <c r="F510" s="4" t="s">
        <v>21</v>
      </c>
      <c r="G510" s="4">
        <v>0</v>
      </c>
      <c r="H510" s="4" t="s">
        <v>771</v>
      </c>
      <c r="J510" s="2">
        <f>Table9[[#This Row],[ONGKIR]]-I510</f>
        <v>0</v>
      </c>
    </row>
    <row r="511" spans="2:10" x14ac:dyDescent="0.25">
      <c r="B511" s="5">
        <v>44084</v>
      </c>
      <c r="C511" s="4">
        <v>48</v>
      </c>
      <c r="D511" s="4" t="s">
        <v>830</v>
      </c>
      <c r="E511" s="4" t="s">
        <v>46</v>
      </c>
      <c r="F511" s="4" t="s">
        <v>47</v>
      </c>
      <c r="G511" s="4">
        <v>0</v>
      </c>
      <c r="H511" s="4" t="s">
        <v>831</v>
      </c>
      <c r="J511" s="2">
        <f>Table9[[#This Row],[ONGKIR]]-I511</f>
        <v>0</v>
      </c>
    </row>
    <row r="512" spans="2:10" x14ac:dyDescent="0.25">
      <c r="B512" s="5">
        <v>44084</v>
      </c>
      <c r="C512" s="4">
        <v>49</v>
      </c>
      <c r="D512" s="4" t="s">
        <v>796</v>
      </c>
      <c r="E512" s="4" t="s">
        <v>8</v>
      </c>
      <c r="F512" s="4" t="s">
        <v>9</v>
      </c>
      <c r="G512" s="4">
        <v>0</v>
      </c>
      <c r="H512" s="4" t="s">
        <v>797</v>
      </c>
      <c r="J512" s="2">
        <f>Table9[[#This Row],[ONGKIR]]-I512</f>
        <v>0</v>
      </c>
    </row>
    <row r="513" spans="2:10" x14ac:dyDescent="0.25">
      <c r="B513" s="5">
        <v>44084</v>
      </c>
      <c r="C513" s="4">
        <v>50</v>
      </c>
      <c r="D513" s="4" t="s">
        <v>802</v>
      </c>
      <c r="E513" s="4" t="s">
        <v>8</v>
      </c>
      <c r="F513" s="4" t="s">
        <v>9</v>
      </c>
      <c r="G513" s="4">
        <v>0</v>
      </c>
      <c r="H513" s="4" t="s">
        <v>803</v>
      </c>
      <c r="J513" s="2">
        <f>Table9[[#This Row],[ONGKIR]]-I513</f>
        <v>0</v>
      </c>
    </row>
    <row r="514" spans="2:10" x14ac:dyDescent="0.25">
      <c r="B514" s="5">
        <v>44084</v>
      </c>
      <c r="C514" s="4">
        <v>51</v>
      </c>
      <c r="D514" s="7" t="s">
        <v>925</v>
      </c>
      <c r="E514" s="7" t="s">
        <v>8</v>
      </c>
      <c r="F514" s="7" t="s">
        <v>9</v>
      </c>
      <c r="G514" s="7">
        <v>0</v>
      </c>
      <c r="H514" s="7" t="s">
        <v>926</v>
      </c>
      <c r="J514" s="2">
        <f>Table9[[#This Row],[ONGKIR]]-I514</f>
        <v>0</v>
      </c>
    </row>
    <row r="515" spans="2:10" x14ac:dyDescent="0.25">
      <c r="B515" s="5">
        <v>44084</v>
      </c>
      <c r="C515" s="4">
        <v>52</v>
      </c>
      <c r="D515" s="4" t="s">
        <v>772</v>
      </c>
      <c r="E515" s="4" t="s">
        <v>20</v>
      </c>
      <c r="F515" s="4" t="s">
        <v>21</v>
      </c>
      <c r="G515" s="4">
        <v>0</v>
      </c>
      <c r="H515" s="4" t="s">
        <v>773</v>
      </c>
      <c r="J515" s="2">
        <f>Table9[[#This Row],[ONGKIR]]-I515</f>
        <v>0</v>
      </c>
    </row>
    <row r="516" spans="2:10" x14ac:dyDescent="0.25">
      <c r="B516" s="5">
        <v>44084</v>
      </c>
      <c r="C516" s="4">
        <v>53</v>
      </c>
      <c r="D516" s="7" t="s">
        <v>872</v>
      </c>
      <c r="E516" s="4" t="s">
        <v>8</v>
      </c>
      <c r="F516" s="4" t="s">
        <v>9</v>
      </c>
      <c r="G516" s="4">
        <v>0</v>
      </c>
      <c r="H516" s="7" t="s">
        <v>873</v>
      </c>
      <c r="J516" s="2">
        <f>Table9[[#This Row],[ONGKIR]]-I516</f>
        <v>0</v>
      </c>
    </row>
    <row r="517" spans="2:10" x14ac:dyDescent="0.25">
      <c r="B517" s="5">
        <v>44084</v>
      </c>
      <c r="C517" s="4">
        <v>54</v>
      </c>
      <c r="D517" s="7" t="s">
        <v>869</v>
      </c>
      <c r="E517" s="4" t="s">
        <v>8</v>
      </c>
      <c r="F517" s="4" t="s">
        <v>9</v>
      </c>
      <c r="G517" s="4">
        <v>0</v>
      </c>
      <c r="H517" s="7" t="s">
        <v>870</v>
      </c>
      <c r="J517" s="2">
        <f>Table9[[#This Row],[ONGKIR]]-I517</f>
        <v>0</v>
      </c>
    </row>
    <row r="518" spans="2:10" x14ac:dyDescent="0.25">
      <c r="B518" s="5">
        <v>44084</v>
      </c>
      <c r="C518" s="4">
        <v>55</v>
      </c>
      <c r="D518" s="7" t="s">
        <v>159</v>
      </c>
      <c r="E518" s="7" t="s">
        <v>8</v>
      </c>
      <c r="F518" s="7" t="s">
        <v>9</v>
      </c>
      <c r="G518" s="7">
        <v>0</v>
      </c>
      <c r="H518" s="7" t="s">
        <v>924</v>
      </c>
      <c r="J518" s="2">
        <f>Table9[[#This Row],[ONGKIR]]-I518</f>
        <v>0</v>
      </c>
    </row>
    <row r="519" spans="2:10" x14ac:dyDescent="0.25">
      <c r="B519" s="5">
        <v>44084</v>
      </c>
      <c r="C519" s="4">
        <v>56</v>
      </c>
      <c r="D519" s="7" t="s">
        <v>808</v>
      </c>
      <c r="E519" s="4" t="s">
        <v>8</v>
      </c>
      <c r="F519" s="4" t="s">
        <v>9</v>
      </c>
      <c r="G519" s="4">
        <v>0</v>
      </c>
      <c r="H519" s="7" t="s">
        <v>809</v>
      </c>
      <c r="J519" s="2">
        <f>Table9[[#This Row],[ONGKIR]]-I519</f>
        <v>0</v>
      </c>
    </row>
    <row r="520" spans="2:10" x14ac:dyDescent="0.25">
      <c r="B520" s="5">
        <v>44084</v>
      </c>
      <c r="C520" s="4">
        <v>57</v>
      </c>
      <c r="D520" s="7" t="s">
        <v>911</v>
      </c>
      <c r="E520" s="7" t="s">
        <v>8</v>
      </c>
      <c r="F520" s="7" t="s">
        <v>9</v>
      </c>
      <c r="G520" s="7">
        <v>0</v>
      </c>
      <c r="H520" s="7" t="s">
        <v>912</v>
      </c>
      <c r="J520" s="2">
        <f>Table9[[#This Row],[ONGKIR]]-I520</f>
        <v>0</v>
      </c>
    </row>
    <row r="521" spans="2:10" x14ac:dyDescent="0.25">
      <c r="B521" s="5">
        <v>44084</v>
      </c>
      <c r="C521" s="4">
        <v>58</v>
      </c>
      <c r="D521" s="6" t="s">
        <v>825</v>
      </c>
      <c r="E521" s="4" t="s">
        <v>46</v>
      </c>
      <c r="F521" s="4" t="s">
        <v>47</v>
      </c>
      <c r="G521" s="4">
        <v>0</v>
      </c>
      <c r="H521" s="6" t="s">
        <v>826</v>
      </c>
      <c r="J521" s="2">
        <f>Table9[[#This Row],[ONGKIR]]-I521</f>
        <v>0</v>
      </c>
    </row>
    <row r="522" spans="2:10" x14ac:dyDescent="0.25">
      <c r="B522" s="5">
        <v>44084</v>
      </c>
      <c r="C522" s="4">
        <v>59</v>
      </c>
      <c r="D522" s="6" t="s">
        <v>764</v>
      </c>
      <c r="E522" s="4" t="s">
        <v>20</v>
      </c>
      <c r="F522" s="4" t="s">
        <v>21</v>
      </c>
      <c r="G522" s="4">
        <v>0</v>
      </c>
      <c r="H522" s="6" t="s">
        <v>765</v>
      </c>
      <c r="J522" s="2">
        <f>Table9[[#This Row],[ONGKIR]]-I522</f>
        <v>0</v>
      </c>
    </row>
    <row r="523" spans="2:10" x14ac:dyDescent="0.25">
      <c r="B523" s="5">
        <v>44084</v>
      </c>
      <c r="C523" s="4">
        <v>60</v>
      </c>
      <c r="D523" s="6" t="s">
        <v>798</v>
      </c>
      <c r="E523" s="4" t="s">
        <v>8</v>
      </c>
      <c r="F523" s="4" t="s">
        <v>9</v>
      </c>
      <c r="G523" s="4">
        <v>0</v>
      </c>
      <c r="H523" s="6" t="s">
        <v>799</v>
      </c>
      <c r="J523" s="2">
        <f>Table9[[#This Row],[ONGKIR]]-I523</f>
        <v>0</v>
      </c>
    </row>
    <row r="524" spans="2:10" x14ac:dyDescent="0.25">
      <c r="B524" s="5">
        <v>44084</v>
      </c>
      <c r="C524" s="4">
        <v>61</v>
      </c>
      <c r="D524" s="6" t="s">
        <v>828</v>
      </c>
      <c r="E524" s="4" t="s">
        <v>46</v>
      </c>
      <c r="F524" s="4" t="s">
        <v>47</v>
      </c>
      <c r="G524" s="4">
        <v>0</v>
      </c>
      <c r="H524" s="6" t="s">
        <v>829</v>
      </c>
      <c r="J524" s="2">
        <f>Table9[[#This Row],[ONGKIR]]-I524</f>
        <v>0</v>
      </c>
    </row>
    <row r="525" spans="2:10" x14ac:dyDescent="0.25">
      <c r="B525" s="5">
        <v>44084</v>
      </c>
      <c r="C525" s="4">
        <v>62</v>
      </c>
      <c r="D525" s="6" t="s">
        <v>918</v>
      </c>
      <c r="E525" s="7" t="s">
        <v>8</v>
      </c>
      <c r="F525" s="7" t="s">
        <v>9</v>
      </c>
      <c r="G525" s="7">
        <v>0</v>
      </c>
      <c r="H525" s="6" t="s">
        <v>919</v>
      </c>
      <c r="J525" s="2">
        <f>Table9[[#This Row],[ONGKIR]]-I525</f>
        <v>0</v>
      </c>
    </row>
    <row r="526" spans="2:10" x14ac:dyDescent="0.25">
      <c r="B526" s="5">
        <v>44084</v>
      </c>
      <c r="C526" s="4">
        <v>63</v>
      </c>
      <c r="D526" s="6" t="s">
        <v>882</v>
      </c>
      <c r="E526" s="4" t="s">
        <v>8</v>
      </c>
      <c r="F526" s="4" t="s">
        <v>9</v>
      </c>
      <c r="G526" s="4">
        <v>0</v>
      </c>
      <c r="H526" s="6" t="s">
        <v>883</v>
      </c>
      <c r="J526" s="2">
        <f>Table9[[#This Row],[ONGKIR]]-I526</f>
        <v>0</v>
      </c>
    </row>
    <row r="527" spans="2:10" x14ac:dyDescent="0.25">
      <c r="B527" s="5">
        <v>44084</v>
      </c>
      <c r="C527" s="4">
        <v>64</v>
      </c>
      <c r="D527" s="6" t="s">
        <v>810</v>
      </c>
      <c r="E527" s="4" t="s">
        <v>72</v>
      </c>
      <c r="F527" s="4" t="s">
        <v>9</v>
      </c>
      <c r="G527" s="4">
        <v>0</v>
      </c>
      <c r="H527" s="6" t="s">
        <v>811</v>
      </c>
      <c r="J527" s="2">
        <f>Table9[[#This Row],[ONGKIR]]-I527</f>
        <v>0</v>
      </c>
    </row>
    <row r="528" spans="2:10" x14ac:dyDescent="0.25">
      <c r="B528" s="5">
        <v>44084</v>
      </c>
      <c r="C528" s="4">
        <v>65</v>
      </c>
      <c r="D528" s="6" t="s">
        <v>782</v>
      </c>
      <c r="E528" s="4" t="s">
        <v>8</v>
      </c>
      <c r="F528" s="4" t="s">
        <v>9</v>
      </c>
      <c r="G528" s="4">
        <v>0</v>
      </c>
      <c r="H528" s="6" t="s">
        <v>783</v>
      </c>
      <c r="J528" s="2">
        <f>Table9[[#This Row],[ONGKIR]]-I528</f>
        <v>0</v>
      </c>
    </row>
    <row r="529" spans="2:10" x14ac:dyDescent="0.25">
      <c r="B529" s="5">
        <v>44084</v>
      </c>
      <c r="C529" s="4">
        <v>66</v>
      </c>
      <c r="D529" s="6" t="s">
        <v>933</v>
      </c>
      <c r="E529" s="7" t="s">
        <v>8</v>
      </c>
      <c r="F529" s="7" t="s">
        <v>9</v>
      </c>
      <c r="G529" s="7">
        <v>0</v>
      </c>
      <c r="H529" s="6" t="s">
        <v>934</v>
      </c>
      <c r="J529" s="2">
        <f>Table9[[#This Row],[ONGKIR]]-I529</f>
        <v>0</v>
      </c>
    </row>
    <row r="530" spans="2:10" x14ac:dyDescent="0.25">
      <c r="B530" s="5">
        <v>44084</v>
      </c>
      <c r="C530" s="4">
        <v>67</v>
      </c>
      <c r="D530" s="6" t="s">
        <v>905</v>
      </c>
      <c r="E530" s="7" t="s">
        <v>8</v>
      </c>
      <c r="F530" s="7" t="s">
        <v>9</v>
      </c>
      <c r="G530" s="7">
        <v>0</v>
      </c>
      <c r="H530" s="6" t="s">
        <v>906</v>
      </c>
      <c r="J530" s="2">
        <f>Table9[[#This Row],[ONGKIR]]-I530</f>
        <v>0</v>
      </c>
    </row>
    <row r="531" spans="2:10" x14ac:dyDescent="0.25">
      <c r="B531" s="5">
        <v>44084</v>
      </c>
      <c r="C531" s="4">
        <v>68</v>
      </c>
      <c r="D531" s="6" t="s">
        <v>794</v>
      </c>
      <c r="E531" s="4" t="s">
        <v>8</v>
      </c>
      <c r="F531" s="4" t="s">
        <v>9</v>
      </c>
      <c r="G531" s="4">
        <v>0</v>
      </c>
      <c r="H531" s="6" t="s">
        <v>795</v>
      </c>
      <c r="J531" s="2">
        <f>Table9[[#This Row],[ONGKIR]]-I531</f>
        <v>0</v>
      </c>
    </row>
    <row r="532" spans="2:10" x14ac:dyDescent="0.25">
      <c r="B532" s="5">
        <v>44084</v>
      </c>
      <c r="C532" s="4">
        <v>69</v>
      </c>
      <c r="D532" s="6" t="s">
        <v>766</v>
      </c>
      <c r="E532" s="4" t="s">
        <v>20</v>
      </c>
      <c r="F532" s="4" t="s">
        <v>21</v>
      </c>
      <c r="G532" s="4">
        <v>0</v>
      </c>
      <c r="H532" s="6" t="s">
        <v>767</v>
      </c>
      <c r="J532" s="2">
        <f>Table9[[#This Row],[ONGKIR]]-I532</f>
        <v>0</v>
      </c>
    </row>
    <row r="533" spans="2:10" x14ac:dyDescent="0.25">
      <c r="B533" s="5">
        <v>44084</v>
      </c>
      <c r="C533" s="4">
        <v>70</v>
      </c>
      <c r="D533" s="6" t="s">
        <v>951</v>
      </c>
      <c r="E533" s="7" t="s">
        <v>8</v>
      </c>
      <c r="F533" s="7" t="s">
        <v>9</v>
      </c>
      <c r="G533" s="7">
        <v>0</v>
      </c>
      <c r="H533" s="6" t="s">
        <v>952</v>
      </c>
      <c r="J533" s="2">
        <f>Table9[[#This Row],[ONGKIR]]-I533</f>
        <v>0</v>
      </c>
    </row>
    <row r="534" spans="2:10" x14ac:dyDescent="0.25">
      <c r="B534" s="5">
        <v>44084</v>
      </c>
      <c r="C534" s="4">
        <v>72</v>
      </c>
      <c r="D534" s="6" t="s">
        <v>874</v>
      </c>
      <c r="E534" s="6" t="s">
        <v>8</v>
      </c>
      <c r="F534" s="6" t="s">
        <v>9</v>
      </c>
      <c r="G534" s="6">
        <v>0</v>
      </c>
      <c r="H534" s="6" t="s">
        <v>875</v>
      </c>
      <c r="J534" s="2">
        <f>Table9[[#This Row],[ONGKIR]]-I534</f>
        <v>0</v>
      </c>
    </row>
    <row r="535" spans="2:10" x14ac:dyDescent="0.25">
      <c r="B535" s="5">
        <v>44084</v>
      </c>
      <c r="C535" s="4">
        <v>73</v>
      </c>
      <c r="D535" s="6" t="s">
        <v>812</v>
      </c>
      <c r="E535" s="6" t="s">
        <v>20</v>
      </c>
      <c r="F535" s="6" t="s">
        <v>21</v>
      </c>
      <c r="G535" s="6">
        <v>0</v>
      </c>
      <c r="H535" s="6" t="s">
        <v>813</v>
      </c>
      <c r="J535" s="2">
        <f>Table9[[#This Row],[ONGKIR]]-I535</f>
        <v>0</v>
      </c>
    </row>
    <row r="536" spans="2:10" x14ac:dyDescent="0.25">
      <c r="B536" s="5">
        <v>44084</v>
      </c>
      <c r="C536" s="4">
        <v>74</v>
      </c>
      <c r="D536" s="6" t="s">
        <v>947</v>
      </c>
      <c r="E536" s="6" t="s">
        <v>20</v>
      </c>
      <c r="F536" s="6" t="s">
        <v>21</v>
      </c>
      <c r="G536" s="6">
        <v>0</v>
      </c>
      <c r="H536" s="6" t="s">
        <v>948</v>
      </c>
      <c r="J536" s="2">
        <f>Table9[[#This Row],[ONGKIR]]-I536</f>
        <v>0</v>
      </c>
    </row>
    <row r="537" spans="2:10" x14ac:dyDescent="0.25">
      <c r="B537" s="5">
        <v>44084</v>
      </c>
      <c r="C537" s="4">
        <v>75</v>
      </c>
      <c r="D537" s="6" t="s">
        <v>886</v>
      </c>
      <c r="E537" s="6" t="s">
        <v>8</v>
      </c>
      <c r="F537" s="6" t="s">
        <v>9</v>
      </c>
      <c r="G537" s="6">
        <v>0</v>
      </c>
      <c r="H537" s="6" t="s">
        <v>887</v>
      </c>
      <c r="J537" s="2">
        <f>Table9[[#This Row],[ONGKIR]]-I537</f>
        <v>0</v>
      </c>
    </row>
    <row r="538" spans="2:10" x14ac:dyDescent="0.25">
      <c r="B538" s="5">
        <v>44084</v>
      </c>
      <c r="C538" s="4">
        <v>76</v>
      </c>
      <c r="D538" s="6" t="s">
        <v>901</v>
      </c>
      <c r="E538" s="6" t="s">
        <v>8</v>
      </c>
      <c r="F538" s="6" t="s">
        <v>9</v>
      </c>
      <c r="G538" s="6">
        <v>0</v>
      </c>
      <c r="H538" s="6" t="s">
        <v>902</v>
      </c>
      <c r="J538" s="2">
        <f>Table9[[#This Row],[ONGKIR]]-I538</f>
        <v>0</v>
      </c>
    </row>
    <row r="539" spans="2:10" x14ac:dyDescent="0.25">
      <c r="B539" s="5">
        <v>44084</v>
      </c>
      <c r="C539" s="4">
        <v>77</v>
      </c>
      <c r="D539" s="6" t="s">
        <v>855</v>
      </c>
      <c r="E539" s="6" t="s">
        <v>8</v>
      </c>
      <c r="F539" s="6" t="s">
        <v>9</v>
      </c>
      <c r="G539" s="6">
        <v>0</v>
      </c>
      <c r="H539" s="6" t="s">
        <v>856</v>
      </c>
      <c r="J539" s="2">
        <f>Table9[[#This Row],[ONGKIR]]-I539</f>
        <v>0</v>
      </c>
    </row>
    <row r="540" spans="2:10" x14ac:dyDescent="0.25">
      <c r="B540" s="5">
        <v>44084</v>
      </c>
      <c r="C540" s="4">
        <v>78</v>
      </c>
      <c r="D540" s="6" t="s">
        <v>821</v>
      </c>
      <c r="E540" s="6" t="s">
        <v>46</v>
      </c>
      <c r="F540" s="6" t="s">
        <v>47</v>
      </c>
      <c r="G540" s="6">
        <v>0</v>
      </c>
      <c r="H540" s="6" t="s">
        <v>822</v>
      </c>
      <c r="J540" s="2">
        <f>Table9[[#This Row],[ONGKIR]]-I540</f>
        <v>0</v>
      </c>
    </row>
    <row r="541" spans="2:10" x14ac:dyDescent="0.25">
      <c r="B541" s="5">
        <v>44084</v>
      </c>
      <c r="C541" s="4">
        <v>79</v>
      </c>
      <c r="D541" s="6" t="s">
        <v>915</v>
      </c>
      <c r="E541" s="6" t="s">
        <v>8</v>
      </c>
      <c r="F541" s="6" t="s">
        <v>916</v>
      </c>
      <c r="G541" s="6">
        <v>0</v>
      </c>
      <c r="H541" s="6" t="s">
        <v>917</v>
      </c>
      <c r="J541" s="2">
        <f>Table9[[#This Row],[ONGKIR]]-I541</f>
        <v>0</v>
      </c>
    </row>
    <row r="542" spans="2:10" x14ac:dyDescent="0.25">
      <c r="B542" s="5">
        <v>44084</v>
      </c>
      <c r="C542" s="4">
        <v>80</v>
      </c>
      <c r="D542" s="6" t="s">
        <v>890</v>
      </c>
      <c r="E542" s="6" t="s">
        <v>8</v>
      </c>
      <c r="F542" s="6" t="s">
        <v>9</v>
      </c>
      <c r="G542" s="6">
        <v>0</v>
      </c>
      <c r="H542" s="6" t="s">
        <v>891</v>
      </c>
      <c r="J542" s="2">
        <f>Table9[[#This Row],[ONGKIR]]-I542</f>
        <v>0</v>
      </c>
    </row>
    <row r="543" spans="2:10" x14ac:dyDescent="0.25">
      <c r="B543" s="5">
        <v>44084</v>
      </c>
      <c r="C543" s="4">
        <v>81</v>
      </c>
      <c r="D543" s="6" t="s">
        <v>832</v>
      </c>
      <c r="E543" s="6" t="s">
        <v>46</v>
      </c>
      <c r="F543" s="6" t="s">
        <v>47</v>
      </c>
      <c r="G543" s="6">
        <v>0</v>
      </c>
      <c r="H543" s="6" t="s">
        <v>833</v>
      </c>
      <c r="J543" s="2">
        <f>Table9[[#This Row],[ONGKIR]]-I543</f>
        <v>0</v>
      </c>
    </row>
    <row r="544" spans="2:10" x14ac:dyDescent="0.25">
      <c r="B544" s="5">
        <v>44084</v>
      </c>
      <c r="C544" s="4">
        <v>82</v>
      </c>
      <c r="D544" s="6" t="s">
        <v>816</v>
      </c>
      <c r="E544" s="6" t="s">
        <v>20</v>
      </c>
      <c r="F544" s="6" t="s">
        <v>21</v>
      </c>
      <c r="G544" s="6">
        <v>0</v>
      </c>
      <c r="H544" s="6" t="s">
        <v>817</v>
      </c>
      <c r="J544" s="2">
        <f>Table9[[#This Row],[ONGKIR]]-I544</f>
        <v>0</v>
      </c>
    </row>
    <row r="545" spans="2:10" x14ac:dyDescent="0.25">
      <c r="B545" s="5">
        <v>44084</v>
      </c>
      <c r="C545" s="4">
        <v>83</v>
      </c>
      <c r="D545" s="6" t="s">
        <v>788</v>
      </c>
      <c r="E545" s="6" t="s">
        <v>8</v>
      </c>
      <c r="F545" s="6" t="s">
        <v>9</v>
      </c>
      <c r="G545" s="6">
        <v>0</v>
      </c>
      <c r="H545" s="6" t="s">
        <v>789</v>
      </c>
      <c r="J545" s="2">
        <f>Table9[[#This Row],[ONGKIR]]-I545</f>
        <v>0</v>
      </c>
    </row>
    <row r="546" spans="2:10" x14ac:dyDescent="0.25">
      <c r="B546" s="5">
        <v>44084</v>
      </c>
      <c r="C546" s="4">
        <v>84</v>
      </c>
      <c r="D546" s="6" t="s">
        <v>863</v>
      </c>
      <c r="E546" s="6" t="s">
        <v>8</v>
      </c>
      <c r="F546" s="6" t="s">
        <v>9</v>
      </c>
      <c r="G546" s="6">
        <v>0</v>
      </c>
      <c r="H546" s="6" t="s">
        <v>864</v>
      </c>
      <c r="J546" s="2">
        <f>Table9[[#This Row],[ONGKIR]]-I546</f>
        <v>0</v>
      </c>
    </row>
    <row r="547" spans="2:10" x14ac:dyDescent="0.25">
      <c r="B547" s="5">
        <v>44084</v>
      </c>
      <c r="C547" s="4">
        <v>85</v>
      </c>
      <c r="D547" s="6" t="s">
        <v>845</v>
      </c>
      <c r="E547" s="6" t="s">
        <v>46</v>
      </c>
      <c r="F547" s="6" t="s">
        <v>47</v>
      </c>
      <c r="G547" s="6">
        <v>0</v>
      </c>
      <c r="H547" s="6" t="s">
        <v>846</v>
      </c>
      <c r="J547" s="2">
        <f>Table9[[#This Row],[ONGKIR]]-I547</f>
        <v>0</v>
      </c>
    </row>
    <row r="548" spans="2:10" x14ac:dyDescent="0.25">
      <c r="B548" s="5">
        <v>44084</v>
      </c>
      <c r="C548" s="4">
        <v>86</v>
      </c>
      <c r="D548" s="6" t="s">
        <v>610</v>
      </c>
      <c r="E548" s="6" t="s">
        <v>46</v>
      </c>
      <c r="F548" s="6" t="s">
        <v>47</v>
      </c>
      <c r="G548" s="6">
        <v>0</v>
      </c>
      <c r="H548" s="6" t="s">
        <v>827</v>
      </c>
      <c r="J548" s="2">
        <f>Table9[[#This Row],[ONGKIR]]-I548</f>
        <v>0</v>
      </c>
    </row>
    <row r="549" spans="2:10" x14ac:dyDescent="0.25">
      <c r="B549" s="5">
        <v>44084</v>
      </c>
      <c r="C549" s="4">
        <v>87</v>
      </c>
      <c r="D549" s="6" t="s">
        <v>786</v>
      </c>
      <c r="E549" s="6" t="s">
        <v>8</v>
      </c>
      <c r="F549" s="6" t="s">
        <v>9</v>
      </c>
      <c r="G549" s="6">
        <v>0</v>
      </c>
      <c r="H549" s="6" t="s">
        <v>787</v>
      </c>
      <c r="J549" s="2">
        <f>Table9[[#This Row],[ONGKIR]]-I549</f>
        <v>0</v>
      </c>
    </row>
    <row r="550" spans="2:10" x14ac:dyDescent="0.25">
      <c r="B550" s="5">
        <v>44084</v>
      </c>
      <c r="C550" s="4">
        <v>88</v>
      </c>
      <c r="D550" s="6" t="s">
        <v>840</v>
      </c>
      <c r="E550" s="6" t="s">
        <v>46</v>
      </c>
      <c r="F550" s="6" t="s">
        <v>47</v>
      </c>
      <c r="G550" s="6">
        <v>0</v>
      </c>
      <c r="H550" s="6" t="s">
        <v>841</v>
      </c>
      <c r="J550" s="2">
        <f>Table9[[#This Row],[ONGKIR]]-I550</f>
        <v>0</v>
      </c>
    </row>
    <row r="551" spans="2:10" x14ac:dyDescent="0.25">
      <c r="B551" s="5">
        <v>44084</v>
      </c>
      <c r="C551" s="4">
        <v>89</v>
      </c>
      <c r="D551" s="6" t="s">
        <v>792</v>
      </c>
      <c r="E551" s="6" t="s">
        <v>8</v>
      </c>
      <c r="F551" s="6" t="s">
        <v>9</v>
      </c>
      <c r="G551" s="6">
        <v>0</v>
      </c>
      <c r="H551" s="6" t="s">
        <v>793</v>
      </c>
      <c r="J551" s="2">
        <f>Table9[[#This Row],[ONGKIR]]-I551</f>
        <v>0</v>
      </c>
    </row>
    <row r="552" spans="2:10" x14ac:dyDescent="0.25">
      <c r="B552" s="5">
        <v>44084</v>
      </c>
      <c r="C552" s="4">
        <v>90</v>
      </c>
      <c r="D552" s="6" t="s">
        <v>838</v>
      </c>
      <c r="E552" s="6" t="s">
        <v>46</v>
      </c>
      <c r="F552" s="6" t="s">
        <v>47</v>
      </c>
      <c r="G552" s="6">
        <v>0</v>
      </c>
      <c r="H552" s="6" t="s">
        <v>839</v>
      </c>
      <c r="J552" s="2">
        <f>Table9[[#This Row],[ONGKIR]]-I552</f>
        <v>0</v>
      </c>
    </row>
    <row r="553" spans="2:10" x14ac:dyDescent="0.25">
      <c r="B553" s="5">
        <v>44084</v>
      </c>
      <c r="C553" s="4">
        <v>91</v>
      </c>
      <c r="D553" s="6" t="s">
        <v>774</v>
      </c>
      <c r="E553" s="6" t="s">
        <v>20</v>
      </c>
      <c r="F553" s="6" t="s">
        <v>21</v>
      </c>
      <c r="G553" s="6">
        <v>0</v>
      </c>
      <c r="H553" s="6" t="s">
        <v>775</v>
      </c>
      <c r="J553" s="2">
        <f>Table9[[#This Row],[ONGKIR]]-I553</f>
        <v>0</v>
      </c>
    </row>
    <row r="554" spans="2:10" x14ac:dyDescent="0.25">
      <c r="B554" s="5">
        <v>44084</v>
      </c>
      <c r="C554" s="4">
        <v>92</v>
      </c>
      <c r="D554" s="6" t="s">
        <v>814</v>
      </c>
      <c r="E554" s="6" t="s">
        <v>20</v>
      </c>
      <c r="F554" s="6" t="s">
        <v>21</v>
      </c>
      <c r="G554" s="6">
        <v>0</v>
      </c>
      <c r="H554" s="6" t="s">
        <v>815</v>
      </c>
      <c r="J554" s="2">
        <f>Table9[[#This Row],[ONGKIR]]-I554</f>
        <v>0</v>
      </c>
    </row>
    <row r="555" spans="2:10" x14ac:dyDescent="0.25">
      <c r="B555" s="5">
        <v>44084</v>
      </c>
      <c r="C555" s="4">
        <v>93</v>
      </c>
      <c r="D555" s="6" t="s">
        <v>819</v>
      </c>
      <c r="E555" s="6" t="s">
        <v>20</v>
      </c>
      <c r="F555" s="6" t="s">
        <v>21</v>
      </c>
      <c r="G555" s="6">
        <v>0</v>
      </c>
      <c r="H555" s="6" t="s">
        <v>820</v>
      </c>
      <c r="J555" s="2">
        <f>Table9[[#This Row],[ONGKIR]]-I555</f>
        <v>0</v>
      </c>
    </row>
    <row r="556" spans="2:10" x14ac:dyDescent="0.25">
      <c r="B556" s="5">
        <v>44084</v>
      </c>
      <c r="C556" s="4">
        <v>94</v>
      </c>
      <c r="D556" s="6" t="s">
        <v>892</v>
      </c>
      <c r="E556" s="6" t="s">
        <v>8</v>
      </c>
      <c r="F556" s="6" t="s">
        <v>893</v>
      </c>
      <c r="G556" s="6">
        <v>0</v>
      </c>
      <c r="H556" s="6" t="s">
        <v>894</v>
      </c>
      <c r="J556" s="2">
        <f>Table9[[#This Row],[ONGKIR]]-I556</f>
        <v>0</v>
      </c>
    </row>
    <row r="557" spans="2:10" x14ac:dyDescent="0.25">
      <c r="B557" s="5">
        <v>44084</v>
      </c>
      <c r="C557" s="4">
        <v>95</v>
      </c>
      <c r="D557" s="6" t="s">
        <v>823</v>
      </c>
      <c r="E557" s="6" t="s">
        <v>46</v>
      </c>
      <c r="F557" s="6" t="s">
        <v>47</v>
      </c>
      <c r="G557" s="6">
        <v>0</v>
      </c>
      <c r="H557" s="6" t="s">
        <v>824</v>
      </c>
      <c r="J557" s="2">
        <f>Table9[[#This Row],[ONGKIR]]-I557</f>
        <v>0</v>
      </c>
    </row>
    <row r="558" spans="2:10" x14ac:dyDescent="0.25">
      <c r="B558" s="5">
        <v>44084</v>
      </c>
      <c r="C558" s="4">
        <v>96</v>
      </c>
      <c r="D558" s="6" t="s">
        <v>888</v>
      </c>
      <c r="E558" s="6" t="s">
        <v>8</v>
      </c>
      <c r="F558" s="6" t="s">
        <v>9</v>
      </c>
      <c r="G558" s="6">
        <v>0</v>
      </c>
      <c r="H558" s="6" t="s">
        <v>889</v>
      </c>
      <c r="J558" s="2">
        <f>Table9[[#This Row],[ONGKIR]]-I558</f>
        <v>0</v>
      </c>
    </row>
    <row r="559" spans="2:10" x14ac:dyDescent="0.25">
      <c r="B559" s="5">
        <v>44084</v>
      </c>
      <c r="C559" s="4">
        <v>97</v>
      </c>
      <c r="D559" s="6" t="s">
        <v>761</v>
      </c>
      <c r="E559" s="6" t="s">
        <v>8</v>
      </c>
      <c r="F559" s="6" t="s">
        <v>9</v>
      </c>
      <c r="G559" s="6">
        <v>0</v>
      </c>
      <c r="H559" s="6" t="s">
        <v>762</v>
      </c>
      <c r="J559" s="2">
        <f>Table9[[#This Row],[ONGKIR]]-I559</f>
        <v>0</v>
      </c>
    </row>
    <row r="560" spans="2:10" x14ac:dyDescent="0.25">
      <c r="B560" s="5">
        <v>44084</v>
      </c>
      <c r="C560" s="4">
        <v>98</v>
      </c>
      <c r="D560" s="6" t="s">
        <v>920</v>
      </c>
      <c r="E560" s="6" t="s">
        <v>8</v>
      </c>
      <c r="F560" s="6" t="s">
        <v>9</v>
      </c>
      <c r="G560" s="6">
        <v>0</v>
      </c>
      <c r="H560" s="6" t="s">
        <v>921</v>
      </c>
      <c r="J560" s="2">
        <f>Table9[[#This Row],[ONGKIR]]-I560</f>
        <v>0</v>
      </c>
    </row>
    <row r="561" spans="2:10" x14ac:dyDescent="0.25">
      <c r="B561" s="5">
        <v>44084</v>
      </c>
      <c r="C561" s="4">
        <v>99</v>
      </c>
      <c r="D561" s="6" t="s">
        <v>878</v>
      </c>
      <c r="E561" s="6" t="s">
        <v>8</v>
      </c>
      <c r="F561" s="6" t="s">
        <v>9</v>
      </c>
      <c r="G561" s="6">
        <v>0</v>
      </c>
      <c r="H561" s="6" t="s">
        <v>879</v>
      </c>
      <c r="J561" s="2">
        <f>Table9[[#This Row],[ONGKIR]]-I561</f>
        <v>0</v>
      </c>
    </row>
    <row r="562" spans="2:10" x14ac:dyDescent="0.25">
      <c r="B562" s="5">
        <v>44084</v>
      </c>
      <c r="C562" s="4">
        <v>100</v>
      </c>
      <c r="D562" s="6" t="s">
        <v>847</v>
      </c>
      <c r="E562" s="6" t="s">
        <v>46</v>
      </c>
      <c r="F562" s="6" t="s">
        <v>47</v>
      </c>
      <c r="G562" s="6">
        <v>0</v>
      </c>
      <c r="H562" s="6" t="s">
        <v>848</v>
      </c>
      <c r="J562" s="2">
        <f>Table9[[#This Row],[ONGKIR]]-I562</f>
        <v>0</v>
      </c>
    </row>
    <row r="563" spans="2:10" x14ac:dyDescent="0.25">
      <c r="B563" s="5">
        <v>44084</v>
      </c>
      <c r="C563" s="4">
        <v>101</v>
      </c>
      <c r="D563" s="6" t="s">
        <v>776</v>
      </c>
      <c r="E563" s="6" t="s">
        <v>20</v>
      </c>
      <c r="F563" s="6" t="s">
        <v>21</v>
      </c>
      <c r="G563" s="6">
        <v>0</v>
      </c>
      <c r="H563" s="6" t="s">
        <v>777</v>
      </c>
      <c r="J563" s="2">
        <f>Table9[[#This Row],[ONGKIR]]-I563</f>
        <v>0</v>
      </c>
    </row>
    <row r="564" spans="2:10" x14ac:dyDescent="0.25">
      <c r="B564" s="5">
        <v>44084</v>
      </c>
      <c r="C564" s="4">
        <v>102</v>
      </c>
      <c r="D564" s="6" t="s">
        <v>292</v>
      </c>
      <c r="E564" s="6" t="s">
        <v>46</v>
      </c>
      <c r="F564" s="4" t="s">
        <v>47</v>
      </c>
      <c r="G564" s="6">
        <v>7000</v>
      </c>
      <c r="H564" s="6" t="s">
        <v>18</v>
      </c>
      <c r="I564" s="1">
        <v>7000</v>
      </c>
      <c r="J564" s="2">
        <f>Table9[[#This Row],[ONGKIR]]-I564</f>
        <v>0</v>
      </c>
    </row>
    <row r="565" spans="2:10" x14ac:dyDescent="0.25">
      <c r="B565" s="5">
        <v>44084</v>
      </c>
      <c r="C565" s="4">
        <v>103</v>
      </c>
      <c r="D565" s="6" t="s">
        <v>946</v>
      </c>
      <c r="E565" s="6" t="s">
        <v>13</v>
      </c>
      <c r="F565" s="6" t="s">
        <v>9</v>
      </c>
      <c r="G565" s="6">
        <v>8000</v>
      </c>
      <c r="H565" s="6" t="s">
        <v>18</v>
      </c>
      <c r="I565" s="1">
        <v>8000</v>
      </c>
      <c r="J565" s="2">
        <f>Table9[[#This Row],[ONGKIR]]-I565</f>
        <v>0</v>
      </c>
    </row>
    <row r="566" spans="2:10" x14ac:dyDescent="0.25">
      <c r="B566" s="5">
        <v>44084</v>
      </c>
      <c r="C566" s="4">
        <v>104</v>
      </c>
      <c r="D566" s="7" t="s">
        <v>953</v>
      </c>
      <c r="E566" s="7" t="s">
        <v>134</v>
      </c>
      <c r="F566" s="4" t="s">
        <v>954</v>
      </c>
      <c r="G566" s="7">
        <v>6000</v>
      </c>
      <c r="H566" s="7" t="s">
        <v>18</v>
      </c>
      <c r="I566" s="1">
        <v>6000</v>
      </c>
      <c r="J566" s="2">
        <f>Table9[[#This Row],[ONGKIR]]-I566</f>
        <v>0</v>
      </c>
    </row>
    <row r="567" spans="2:10" x14ac:dyDescent="0.25">
      <c r="B567" s="13"/>
      <c r="C567" s="6"/>
      <c r="D567" s="6"/>
      <c r="E567" s="6"/>
      <c r="F567" s="6"/>
      <c r="G567" s="6">
        <f>SUBTOTAL(109,Table9[ONGKIR])</f>
        <v>79000</v>
      </c>
      <c r="H567" s="6"/>
    </row>
    <row r="568" spans="2:10" x14ac:dyDescent="0.25">
      <c r="C568" s="2"/>
    </row>
    <row r="569" spans="2:10" x14ac:dyDescent="0.25">
      <c r="B569" s="5" t="s">
        <v>1</v>
      </c>
      <c r="C569" s="4" t="s">
        <v>0</v>
      </c>
      <c r="D569" s="4" t="s">
        <v>5</v>
      </c>
      <c r="E569" s="4" t="s">
        <v>2</v>
      </c>
      <c r="F569" s="4" t="s">
        <v>3</v>
      </c>
      <c r="G569" s="4" t="s">
        <v>4</v>
      </c>
      <c r="H569" s="4" t="s">
        <v>6</v>
      </c>
    </row>
    <row r="570" spans="2:10" x14ac:dyDescent="0.25">
      <c r="B570" s="5">
        <v>44085</v>
      </c>
      <c r="C570" s="4">
        <v>1</v>
      </c>
      <c r="D570" s="4" t="s">
        <v>976</v>
      </c>
      <c r="E570" s="4" t="s">
        <v>8</v>
      </c>
      <c r="F570" s="4" t="s">
        <v>9</v>
      </c>
      <c r="G570" s="4">
        <v>0</v>
      </c>
      <c r="H570" s="4" t="s">
        <v>977</v>
      </c>
      <c r="J570" s="2">
        <f>Table10[[#This Row],[ONGKIR]]-I570</f>
        <v>0</v>
      </c>
    </row>
    <row r="571" spans="2:10" x14ac:dyDescent="0.25">
      <c r="B571" s="5">
        <v>44085</v>
      </c>
      <c r="C571" s="4">
        <v>2</v>
      </c>
      <c r="D571" s="4" t="s">
        <v>962</v>
      </c>
      <c r="E571" s="4" t="s">
        <v>8</v>
      </c>
      <c r="F571" s="4" t="s">
        <v>9</v>
      </c>
      <c r="G571" s="4">
        <v>0</v>
      </c>
      <c r="H571" s="4" t="s">
        <v>963</v>
      </c>
      <c r="J571" s="2">
        <f>Table10[[#This Row],[ONGKIR]]-I571</f>
        <v>0</v>
      </c>
    </row>
    <row r="572" spans="2:10" x14ac:dyDescent="0.25">
      <c r="B572" s="5">
        <v>44085</v>
      </c>
      <c r="C572" s="4">
        <v>3</v>
      </c>
      <c r="D572" s="4" t="s">
        <v>1005</v>
      </c>
      <c r="E572" s="4" t="s">
        <v>8</v>
      </c>
      <c r="F572" s="4" t="s">
        <v>9</v>
      </c>
      <c r="G572" s="4">
        <v>0</v>
      </c>
      <c r="H572" s="4" t="s">
        <v>1006</v>
      </c>
      <c r="J572" s="2">
        <f>Table10[[#This Row],[ONGKIR]]-I572</f>
        <v>0</v>
      </c>
    </row>
    <row r="573" spans="2:10" x14ac:dyDescent="0.25">
      <c r="B573" s="5">
        <v>44085</v>
      </c>
      <c r="C573" s="4">
        <v>4</v>
      </c>
      <c r="D573" s="4" t="s">
        <v>1007</v>
      </c>
      <c r="E573" s="4" t="s">
        <v>8</v>
      </c>
      <c r="F573" s="4" t="s">
        <v>9</v>
      </c>
      <c r="G573" s="4">
        <v>0</v>
      </c>
      <c r="H573" s="4" t="s">
        <v>1008</v>
      </c>
      <c r="J573" s="2">
        <f>Table10[[#This Row],[ONGKIR]]-I573</f>
        <v>0</v>
      </c>
    </row>
    <row r="574" spans="2:10" x14ac:dyDescent="0.25">
      <c r="B574" s="5">
        <v>44085</v>
      </c>
      <c r="C574" s="4">
        <v>5</v>
      </c>
      <c r="D574" s="4" t="s">
        <v>991</v>
      </c>
      <c r="E574" s="4" t="s">
        <v>72</v>
      </c>
      <c r="F574" s="4" t="s">
        <v>9</v>
      </c>
      <c r="G574" s="4">
        <v>14000</v>
      </c>
      <c r="H574" s="4" t="s">
        <v>70</v>
      </c>
      <c r="I574" s="1">
        <v>14000</v>
      </c>
      <c r="J574" s="2">
        <f>Table10[[#This Row],[ONGKIR]]-I574</f>
        <v>0</v>
      </c>
    </row>
    <row r="575" spans="2:10" x14ac:dyDescent="0.25">
      <c r="B575" s="5">
        <v>44085</v>
      </c>
      <c r="C575" s="4">
        <v>6</v>
      </c>
      <c r="D575" s="7" t="s">
        <v>1009</v>
      </c>
      <c r="E575" s="7" t="s">
        <v>72</v>
      </c>
      <c r="F575" s="7" t="s">
        <v>9</v>
      </c>
      <c r="G575" s="7">
        <v>24000</v>
      </c>
      <c r="H575" s="7" t="s">
        <v>70</v>
      </c>
      <c r="I575" s="1">
        <v>24000</v>
      </c>
      <c r="J575" s="2">
        <f>Table10[[#This Row],[ONGKIR]]-I575</f>
        <v>0</v>
      </c>
    </row>
    <row r="576" spans="2:10" x14ac:dyDescent="0.25">
      <c r="B576" s="5">
        <v>44085</v>
      </c>
      <c r="C576" s="4">
        <v>7</v>
      </c>
      <c r="D576" s="4" t="s">
        <v>303</v>
      </c>
      <c r="E576" s="4" t="s">
        <v>72</v>
      </c>
      <c r="F576" s="4" t="s">
        <v>9</v>
      </c>
      <c r="G576" s="4">
        <v>16000</v>
      </c>
      <c r="H576" s="4" t="s">
        <v>30</v>
      </c>
      <c r="I576" s="1">
        <v>16000</v>
      </c>
      <c r="J576" s="2">
        <f>Table10[[#This Row],[ONGKIR]]-I576</f>
        <v>0</v>
      </c>
    </row>
    <row r="577" spans="2:10" x14ac:dyDescent="0.25">
      <c r="B577" s="5">
        <v>44085</v>
      </c>
      <c r="C577" s="4">
        <v>8</v>
      </c>
      <c r="D577" s="4" t="s">
        <v>980</v>
      </c>
      <c r="E577" s="4" t="s">
        <v>29</v>
      </c>
      <c r="F577" s="4" t="s">
        <v>9</v>
      </c>
      <c r="G577" s="4">
        <v>17000</v>
      </c>
      <c r="H577" s="4" t="s">
        <v>10</v>
      </c>
      <c r="I577" s="1">
        <v>17000</v>
      </c>
      <c r="J577" s="2">
        <f>Table10[[#This Row],[ONGKIR]]-I577</f>
        <v>0</v>
      </c>
    </row>
    <row r="578" spans="2:10" x14ac:dyDescent="0.25">
      <c r="B578" s="5">
        <v>44085</v>
      </c>
      <c r="C578" s="4">
        <v>9</v>
      </c>
      <c r="D578" s="4" t="s">
        <v>981</v>
      </c>
      <c r="E578" s="4" t="s">
        <v>72</v>
      </c>
      <c r="F578" s="4" t="s">
        <v>542</v>
      </c>
      <c r="G578" s="4">
        <v>19000</v>
      </c>
      <c r="H578" s="4" t="s">
        <v>10</v>
      </c>
      <c r="J578" s="2">
        <f>Table10[[#This Row],[ONGKIR]]-I578</f>
        <v>19000</v>
      </c>
    </row>
    <row r="579" spans="2:10" x14ac:dyDescent="0.25">
      <c r="B579" s="5">
        <v>44085</v>
      </c>
      <c r="C579" s="4">
        <v>10</v>
      </c>
      <c r="D579" s="4" t="s">
        <v>992</v>
      </c>
      <c r="E579" s="4" t="s">
        <v>72</v>
      </c>
      <c r="F579" s="4" t="s">
        <v>9</v>
      </c>
      <c r="G579" s="4">
        <v>17000</v>
      </c>
      <c r="H579" s="4" t="s">
        <v>10</v>
      </c>
      <c r="I579" s="1">
        <v>17000</v>
      </c>
      <c r="J579" s="2">
        <f>Table10[[#This Row],[ONGKIR]]-I579</f>
        <v>0</v>
      </c>
    </row>
    <row r="580" spans="2:10" x14ac:dyDescent="0.25">
      <c r="B580" s="5">
        <v>44085</v>
      </c>
      <c r="C580" s="4">
        <v>11</v>
      </c>
      <c r="D580" s="4" t="s">
        <v>998</v>
      </c>
      <c r="E580" s="4" t="s">
        <v>20</v>
      </c>
      <c r="F580" s="4" t="s">
        <v>21</v>
      </c>
      <c r="G580" s="4">
        <v>10000</v>
      </c>
      <c r="H580" s="4" t="s">
        <v>10</v>
      </c>
      <c r="J580" s="2">
        <f>Table10[[#This Row],[ONGKIR]]-I580</f>
        <v>10000</v>
      </c>
    </row>
    <row r="581" spans="2:10" x14ac:dyDescent="0.25">
      <c r="B581" s="5">
        <v>44085</v>
      </c>
      <c r="C581" s="4">
        <v>12</v>
      </c>
      <c r="D581" s="4" t="s">
        <v>1001</v>
      </c>
      <c r="E581" s="4" t="s">
        <v>72</v>
      </c>
      <c r="F581" s="4" t="s">
        <v>9</v>
      </c>
      <c r="G581" s="4">
        <v>30000</v>
      </c>
      <c r="H581" s="4" t="s">
        <v>10</v>
      </c>
      <c r="I581" s="1">
        <v>30000</v>
      </c>
      <c r="J581" s="2">
        <f>Table10[[#This Row],[ONGKIR]]-I581</f>
        <v>0</v>
      </c>
    </row>
    <row r="582" spans="2:10" x14ac:dyDescent="0.25">
      <c r="B582" s="5">
        <v>44085</v>
      </c>
      <c r="C582" s="4">
        <v>13</v>
      </c>
      <c r="D582" s="4" t="s">
        <v>1002</v>
      </c>
      <c r="E582" s="4" t="s">
        <v>20</v>
      </c>
      <c r="F582" s="4" t="s">
        <v>21</v>
      </c>
      <c r="G582" s="4">
        <v>0</v>
      </c>
      <c r="H582" s="4" t="s">
        <v>1003</v>
      </c>
      <c r="J582" s="2">
        <f>Table10[[#This Row],[ONGKIR]]-I582</f>
        <v>0</v>
      </c>
    </row>
    <row r="583" spans="2:10" x14ac:dyDescent="0.25">
      <c r="B583" s="5">
        <v>44085</v>
      </c>
      <c r="C583" s="4">
        <v>14</v>
      </c>
      <c r="D583" s="4" t="s">
        <v>959</v>
      </c>
      <c r="E583" s="4" t="s">
        <v>8</v>
      </c>
      <c r="F583" s="4" t="s">
        <v>9</v>
      </c>
      <c r="G583" s="4">
        <v>0</v>
      </c>
      <c r="H583" s="4" t="s">
        <v>960</v>
      </c>
      <c r="J583" s="2">
        <f>Table10[[#This Row],[ONGKIR]]-I583</f>
        <v>0</v>
      </c>
    </row>
    <row r="584" spans="2:10" x14ac:dyDescent="0.25">
      <c r="B584" s="5">
        <v>44085</v>
      </c>
      <c r="C584" s="4">
        <v>15</v>
      </c>
      <c r="D584" s="4" t="s">
        <v>978</v>
      </c>
      <c r="E584" s="4" t="s">
        <v>8</v>
      </c>
      <c r="F584" s="4" t="s">
        <v>9</v>
      </c>
      <c r="G584" s="4">
        <v>0</v>
      </c>
      <c r="H584" s="4" t="s">
        <v>979</v>
      </c>
      <c r="J584" s="2">
        <f>Table10[[#This Row],[ONGKIR]]-I584</f>
        <v>0</v>
      </c>
    </row>
    <row r="585" spans="2:10" x14ac:dyDescent="0.25">
      <c r="B585" s="5">
        <v>44085</v>
      </c>
      <c r="C585" s="4">
        <v>16</v>
      </c>
      <c r="D585" s="4" t="s">
        <v>968</v>
      </c>
      <c r="E585" s="4" t="s">
        <v>20</v>
      </c>
      <c r="F585" s="4" t="s">
        <v>21</v>
      </c>
      <c r="G585" s="4">
        <v>0</v>
      </c>
      <c r="H585" s="4" t="s">
        <v>969</v>
      </c>
      <c r="J585" s="2">
        <f>Table10[[#This Row],[ONGKIR]]-I585</f>
        <v>0</v>
      </c>
    </row>
    <row r="586" spans="2:10" x14ac:dyDescent="0.25">
      <c r="B586" s="5">
        <v>44085</v>
      </c>
      <c r="C586" s="4">
        <v>17</v>
      </c>
      <c r="D586" s="4" t="s">
        <v>982</v>
      </c>
      <c r="E586" s="4" t="s">
        <v>8</v>
      </c>
      <c r="F586" s="4" t="s">
        <v>9</v>
      </c>
      <c r="G586" s="4">
        <v>0</v>
      </c>
      <c r="H586" s="4" t="s">
        <v>983</v>
      </c>
      <c r="J586" s="2">
        <f>Table10[[#This Row],[ONGKIR]]-I586</f>
        <v>0</v>
      </c>
    </row>
    <row r="587" spans="2:10" x14ac:dyDescent="0.25">
      <c r="B587" s="5">
        <v>44085</v>
      </c>
      <c r="C587" s="4">
        <v>18</v>
      </c>
      <c r="D587" s="4" t="s">
        <v>300</v>
      </c>
      <c r="E587" s="4" t="s">
        <v>20</v>
      </c>
      <c r="F587" s="4" t="s">
        <v>21</v>
      </c>
      <c r="G587" s="4">
        <v>0</v>
      </c>
      <c r="H587" s="4" t="s">
        <v>1004</v>
      </c>
      <c r="J587" s="2">
        <f>Table10[[#This Row],[ONGKIR]]-I587</f>
        <v>0</v>
      </c>
    </row>
    <row r="588" spans="2:10" x14ac:dyDescent="0.25">
      <c r="B588" s="5">
        <v>44085</v>
      </c>
      <c r="C588" s="4">
        <v>19</v>
      </c>
      <c r="D588" s="4" t="s">
        <v>970</v>
      </c>
      <c r="E588" s="4" t="s">
        <v>20</v>
      </c>
      <c r="F588" s="4" t="s">
        <v>21</v>
      </c>
      <c r="G588" s="4">
        <v>0</v>
      </c>
      <c r="H588" s="4" t="s">
        <v>971</v>
      </c>
      <c r="J588" s="2">
        <f>Table10[[#This Row],[ONGKIR]]-I588</f>
        <v>0</v>
      </c>
    </row>
    <row r="589" spans="2:10" x14ac:dyDescent="0.25">
      <c r="B589" s="5">
        <v>44085</v>
      </c>
      <c r="C589" s="4">
        <v>20</v>
      </c>
      <c r="D589" s="4" t="s">
        <v>958</v>
      </c>
      <c r="E589" s="4" t="s">
        <v>8</v>
      </c>
      <c r="F589" s="4" t="s">
        <v>9</v>
      </c>
      <c r="G589" s="4">
        <v>0</v>
      </c>
      <c r="H589" s="4" t="s">
        <v>961</v>
      </c>
      <c r="J589" s="2">
        <f>Table10[[#This Row],[ONGKIR]]-I589</f>
        <v>0</v>
      </c>
    </row>
    <row r="590" spans="2:10" x14ac:dyDescent="0.25">
      <c r="B590" s="5">
        <v>44085</v>
      </c>
      <c r="C590" s="4">
        <v>21</v>
      </c>
      <c r="D590" s="4" t="s">
        <v>988</v>
      </c>
      <c r="E590" s="4" t="s">
        <v>72</v>
      </c>
      <c r="F590" s="4" t="s">
        <v>989</v>
      </c>
      <c r="G590" s="4">
        <v>0</v>
      </c>
      <c r="H590" s="4" t="s">
        <v>990</v>
      </c>
      <c r="J590" s="2">
        <f>Table10[[#This Row],[ONGKIR]]-I590</f>
        <v>0</v>
      </c>
    </row>
    <row r="591" spans="2:10" x14ac:dyDescent="0.25">
      <c r="B591" s="5">
        <v>44085</v>
      </c>
      <c r="C591" s="4">
        <v>22</v>
      </c>
      <c r="D591" s="4" t="s">
        <v>999</v>
      </c>
      <c r="E591" s="4" t="s">
        <v>8</v>
      </c>
      <c r="F591" s="4" t="s">
        <v>9</v>
      </c>
      <c r="G591" s="4">
        <v>0</v>
      </c>
      <c r="H591" s="4" t="s">
        <v>1000</v>
      </c>
      <c r="J591" s="2">
        <f>Table10[[#This Row],[ONGKIR]]-I591</f>
        <v>0</v>
      </c>
    </row>
    <row r="592" spans="2:10" x14ac:dyDescent="0.25">
      <c r="B592" s="5">
        <v>44085</v>
      </c>
      <c r="C592" s="4">
        <v>23</v>
      </c>
      <c r="D592" s="4" t="s">
        <v>993</v>
      </c>
      <c r="E592" s="4" t="s">
        <v>46</v>
      </c>
      <c r="F592" s="4" t="s">
        <v>47</v>
      </c>
      <c r="G592" s="4">
        <v>0</v>
      </c>
      <c r="H592" s="4" t="s">
        <v>994</v>
      </c>
      <c r="J592" s="2">
        <f>Table10[[#This Row],[ONGKIR]]-I592</f>
        <v>0</v>
      </c>
    </row>
    <row r="593" spans="2:10" x14ac:dyDescent="0.25">
      <c r="B593" s="5">
        <v>44085</v>
      </c>
      <c r="C593" s="4">
        <v>24</v>
      </c>
      <c r="D593" s="4" t="s">
        <v>966</v>
      </c>
      <c r="E593" s="4" t="s">
        <v>8</v>
      </c>
      <c r="F593" s="4" t="s">
        <v>9</v>
      </c>
      <c r="G593" s="4">
        <v>0</v>
      </c>
      <c r="H593" s="4" t="s">
        <v>967</v>
      </c>
      <c r="J593" s="2">
        <f>Table10[[#This Row],[ONGKIR]]-I593</f>
        <v>0</v>
      </c>
    </row>
    <row r="594" spans="2:10" x14ac:dyDescent="0.25">
      <c r="B594" s="5">
        <v>44085</v>
      </c>
      <c r="C594" s="4">
        <v>25</v>
      </c>
      <c r="D594" s="4" t="s">
        <v>984</v>
      </c>
      <c r="E594" s="4" t="s">
        <v>8</v>
      </c>
      <c r="F594" s="4" t="s">
        <v>9</v>
      </c>
      <c r="G594" s="4">
        <v>0</v>
      </c>
      <c r="H594" s="4" t="s">
        <v>985</v>
      </c>
      <c r="J594" s="2">
        <f>Table10[[#This Row],[ONGKIR]]-I594</f>
        <v>0</v>
      </c>
    </row>
    <row r="595" spans="2:10" x14ac:dyDescent="0.25">
      <c r="B595" s="5">
        <v>44085</v>
      </c>
      <c r="C595" s="4">
        <v>26</v>
      </c>
      <c r="D595" s="4" t="s">
        <v>964</v>
      </c>
      <c r="E595" s="4" t="s">
        <v>8</v>
      </c>
      <c r="F595" s="4" t="s">
        <v>9</v>
      </c>
      <c r="G595" s="4">
        <v>0</v>
      </c>
      <c r="H595" s="4" t="s">
        <v>965</v>
      </c>
      <c r="J595" s="2">
        <f>Table10[[#This Row],[ONGKIR]]-I595</f>
        <v>0</v>
      </c>
    </row>
    <row r="596" spans="2:10" x14ac:dyDescent="0.25">
      <c r="B596" s="5">
        <v>44085</v>
      </c>
      <c r="C596" s="4">
        <v>27</v>
      </c>
      <c r="D596" s="4" t="s">
        <v>995</v>
      </c>
      <c r="E596" s="4" t="s">
        <v>46</v>
      </c>
      <c r="F596" s="4" t="s">
        <v>47</v>
      </c>
      <c r="G596" s="4">
        <v>0</v>
      </c>
      <c r="H596" s="4" t="s">
        <v>996</v>
      </c>
      <c r="J596" s="2">
        <f>Table10[[#This Row],[ONGKIR]]-I596</f>
        <v>0</v>
      </c>
    </row>
    <row r="597" spans="2:10" x14ac:dyDescent="0.25">
      <c r="B597" s="5">
        <v>44085</v>
      </c>
      <c r="C597" s="4">
        <v>28</v>
      </c>
      <c r="D597" s="4" t="s">
        <v>972</v>
      </c>
      <c r="E597" s="4" t="s">
        <v>8</v>
      </c>
      <c r="F597" s="4" t="s">
        <v>9</v>
      </c>
      <c r="G597" s="4">
        <v>0</v>
      </c>
      <c r="H597" s="4" t="s">
        <v>973</v>
      </c>
      <c r="J597" s="2">
        <f>Table10[[#This Row],[ONGKIR]]-I597</f>
        <v>0</v>
      </c>
    </row>
    <row r="598" spans="2:10" x14ac:dyDescent="0.25">
      <c r="B598" s="5">
        <v>44085</v>
      </c>
      <c r="C598" s="4">
        <v>29</v>
      </c>
      <c r="D598" s="4" t="s">
        <v>974</v>
      </c>
      <c r="E598" s="4" t="s">
        <v>8</v>
      </c>
      <c r="F598" s="4" t="s">
        <v>9</v>
      </c>
      <c r="G598" s="4">
        <v>0</v>
      </c>
      <c r="H598" s="4" t="s">
        <v>975</v>
      </c>
      <c r="J598" s="2">
        <f>Table10[[#This Row],[ONGKIR]]-I598</f>
        <v>0</v>
      </c>
    </row>
    <row r="599" spans="2:10" x14ac:dyDescent="0.25">
      <c r="B599" s="5">
        <v>44085</v>
      </c>
      <c r="C599" s="4">
        <v>30</v>
      </c>
      <c r="D599" s="4" t="s">
        <v>986</v>
      </c>
      <c r="E599" s="4" t="s">
        <v>8</v>
      </c>
      <c r="F599" s="4" t="s">
        <v>9</v>
      </c>
      <c r="G599" s="4">
        <v>0</v>
      </c>
      <c r="H599" s="4" t="s">
        <v>987</v>
      </c>
      <c r="J599" s="2">
        <f>Table10[[#This Row],[ONGKIR]]-I599</f>
        <v>0</v>
      </c>
    </row>
    <row r="600" spans="2:10" x14ac:dyDescent="0.25">
      <c r="B600" s="5">
        <v>44085</v>
      </c>
      <c r="C600" s="4">
        <v>31</v>
      </c>
      <c r="D600" s="4" t="s">
        <v>130</v>
      </c>
      <c r="E600" s="4" t="s">
        <v>72</v>
      </c>
      <c r="F600" s="4" t="s">
        <v>9</v>
      </c>
      <c r="G600" s="4">
        <v>6000</v>
      </c>
      <c r="H600" s="4" t="s">
        <v>18</v>
      </c>
      <c r="I600" s="1">
        <v>6000</v>
      </c>
      <c r="J600" s="2">
        <f>Table10[[#This Row],[ONGKIR]]-I600</f>
        <v>0</v>
      </c>
    </row>
    <row r="601" spans="2:10" x14ac:dyDescent="0.25">
      <c r="B601" s="5">
        <v>44085</v>
      </c>
      <c r="C601" s="4">
        <v>32</v>
      </c>
      <c r="D601" s="6" t="s">
        <v>997</v>
      </c>
      <c r="E601" s="6" t="s">
        <v>46</v>
      </c>
      <c r="F601" s="6" t="s">
        <v>47</v>
      </c>
      <c r="G601" s="6">
        <v>8000</v>
      </c>
      <c r="H601" s="6" t="s">
        <v>18</v>
      </c>
      <c r="I601" s="1">
        <v>8000</v>
      </c>
      <c r="J601" s="2">
        <f>Table10[[#This Row],[ONGKIR]]-I601</f>
        <v>0</v>
      </c>
    </row>
    <row r="602" spans="2:10" x14ac:dyDescent="0.25">
      <c r="B602" s="13"/>
      <c r="C602" s="6"/>
      <c r="D602" s="6"/>
      <c r="E602" s="6"/>
      <c r="F602" s="6"/>
      <c r="G602" s="6">
        <f>SUBTOTAL(109,Table10[ONGKIR])</f>
        <v>161000</v>
      </c>
      <c r="H602" s="6"/>
    </row>
    <row r="603" spans="2:10" x14ac:dyDescent="0.25">
      <c r="C603" s="2"/>
    </row>
    <row r="604" spans="2:10" x14ac:dyDescent="0.25">
      <c r="B604" s="5" t="s">
        <v>1</v>
      </c>
      <c r="C604" s="4" t="s">
        <v>0</v>
      </c>
      <c r="D604" s="6" t="s">
        <v>5</v>
      </c>
      <c r="E604" s="4" t="s">
        <v>2</v>
      </c>
      <c r="F604" s="4" t="s">
        <v>3</v>
      </c>
      <c r="G604" s="4" t="s">
        <v>4</v>
      </c>
      <c r="H604" s="4" t="s">
        <v>6</v>
      </c>
    </row>
    <row r="605" spans="2:10" x14ac:dyDescent="0.25">
      <c r="B605" s="5">
        <v>44086</v>
      </c>
      <c r="C605" s="16">
        <v>1</v>
      </c>
      <c r="D605" s="4" t="s">
        <v>1063</v>
      </c>
      <c r="E605" s="17" t="s">
        <v>8</v>
      </c>
      <c r="F605" s="4" t="s">
        <v>9</v>
      </c>
      <c r="G605" s="4">
        <v>0</v>
      </c>
      <c r="H605" s="4" t="s">
        <v>1064</v>
      </c>
      <c r="J605" s="2">
        <f>Table11[[#This Row],[ONGKIR]]-I605</f>
        <v>0</v>
      </c>
    </row>
    <row r="606" spans="2:10" x14ac:dyDescent="0.25">
      <c r="B606" s="5">
        <v>44086</v>
      </c>
      <c r="C606" s="7">
        <v>2</v>
      </c>
      <c r="D606" s="18" t="s">
        <v>1056</v>
      </c>
      <c r="E606" s="4" t="s">
        <v>8</v>
      </c>
      <c r="F606" s="4" t="s">
        <v>9</v>
      </c>
      <c r="G606" s="4">
        <v>0</v>
      </c>
      <c r="H606" s="4" t="s">
        <v>1057</v>
      </c>
      <c r="J606" s="2">
        <f>Table11[[#This Row],[ONGKIR]]-I606</f>
        <v>0</v>
      </c>
    </row>
    <row r="607" spans="2:10" x14ac:dyDescent="0.25">
      <c r="B607" s="5">
        <v>44086</v>
      </c>
      <c r="C607" s="4">
        <v>3</v>
      </c>
      <c r="D607" s="7" t="s">
        <v>550</v>
      </c>
      <c r="E607" s="7" t="s">
        <v>8</v>
      </c>
      <c r="F607" s="7" t="s">
        <v>9</v>
      </c>
      <c r="G607" s="7">
        <v>0</v>
      </c>
      <c r="H607" s="7" t="s">
        <v>1067</v>
      </c>
      <c r="J607" s="2">
        <f>Table11[[#This Row],[ONGKIR]]-I607</f>
        <v>0</v>
      </c>
    </row>
    <row r="608" spans="2:10" x14ac:dyDescent="0.25">
      <c r="B608" s="5">
        <v>44086</v>
      </c>
      <c r="C608" s="7">
        <v>4</v>
      </c>
      <c r="D608" s="4" t="s">
        <v>1059</v>
      </c>
      <c r="E608" s="4" t="s">
        <v>8</v>
      </c>
      <c r="F608" s="4" t="s">
        <v>9</v>
      </c>
      <c r="G608" s="4">
        <v>0</v>
      </c>
      <c r="H608" s="4" t="s">
        <v>1060</v>
      </c>
      <c r="J608" s="2">
        <f>Table11[[#This Row],[ONGKIR]]-I608</f>
        <v>0</v>
      </c>
    </row>
    <row r="609" spans="2:10" x14ac:dyDescent="0.25">
      <c r="B609" s="5">
        <v>44086</v>
      </c>
      <c r="C609" s="4">
        <v>5</v>
      </c>
      <c r="D609" s="4" t="s">
        <v>1050</v>
      </c>
      <c r="E609" s="4" t="s">
        <v>46</v>
      </c>
      <c r="F609" s="4" t="s">
        <v>47</v>
      </c>
      <c r="G609" s="4">
        <v>0</v>
      </c>
      <c r="H609" s="14" t="s">
        <v>1051</v>
      </c>
      <c r="J609" s="2">
        <f>Table11[[#This Row],[ONGKIR]]-I609</f>
        <v>0</v>
      </c>
    </row>
    <row r="610" spans="2:10" x14ac:dyDescent="0.25">
      <c r="B610" s="5">
        <v>44086</v>
      </c>
      <c r="C610" s="7">
        <v>6</v>
      </c>
      <c r="D610" s="4" t="s">
        <v>1027</v>
      </c>
      <c r="E610" s="4" t="s">
        <v>8</v>
      </c>
      <c r="F610" s="4" t="s">
        <v>1014</v>
      </c>
      <c r="G610" s="4">
        <v>0</v>
      </c>
      <c r="H610" s="14" t="s">
        <v>1029</v>
      </c>
      <c r="J610" s="2">
        <f>Table11[[#This Row],[ONGKIR]]-I610</f>
        <v>0</v>
      </c>
    </row>
    <row r="611" spans="2:10" x14ac:dyDescent="0.25">
      <c r="B611" s="5">
        <v>44086</v>
      </c>
      <c r="C611" s="4">
        <v>7</v>
      </c>
      <c r="D611" s="4" t="s">
        <v>1026</v>
      </c>
      <c r="E611" s="4" t="s">
        <v>8</v>
      </c>
      <c r="F611" s="4" t="s">
        <v>1014</v>
      </c>
      <c r="G611" s="4">
        <v>0</v>
      </c>
      <c r="H611" s="14" t="s">
        <v>1028</v>
      </c>
      <c r="J611" s="2">
        <f>Table11[[#This Row],[ONGKIR]]-I611</f>
        <v>0</v>
      </c>
    </row>
    <row r="612" spans="2:10" x14ac:dyDescent="0.25">
      <c r="B612" s="5">
        <v>44086</v>
      </c>
      <c r="C612" s="7">
        <v>8</v>
      </c>
      <c r="D612" s="4" t="s">
        <v>1016</v>
      </c>
      <c r="E612" s="4" t="s">
        <v>20</v>
      </c>
      <c r="F612" s="4" t="s">
        <v>1017</v>
      </c>
      <c r="G612" s="4">
        <v>0</v>
      </c>
      <c r="H612" s="14" t="s">
        <v>1018</v>
      </c>
      <c r="J612" s="2">
        <f>Table11[[#This Row],[ONGKIR]]-I612</f>
        <v>0</v>
      </c>
    </row>
    <row r="613" spans="2:10" x14ac:dyDescent="0.25">
      <c r="B613" s="5">
        <v>44086</v>
      </c>
      <c r="C613" s="4">
        <v>9</v>
      </c>
      <c r="D613" s="4" t="s">
        <v>1040</v>
      </c>
      <c r="E613" s="4" t="s">
        <v>8</v>
      </c>
      <c r="F613" s="4" t="s">
        <v>1014</v>
      </c>
      <c r="G613" s="4">
        <v>0</v>
      </c>
      <c r="H613" s="14" t="s">
        <v>1041</v>
      </c>
      <c r="J613" s="2">
        <f>Table11[[#This Row],[ONGKIR]]-I613</f>
        <v>0</v>
      </c>
    </row>
    <row r="614" spans="2:10" x14ac:dyDescent="0.25">
      <c r="B614" s="5">
        <v>44086</v>
      </c>
      <c r="C614" s="7">
        <v>10</v>
      </c>
      <c r="D614" s="4" t="s">
        <v>1048</v>
      </c>
      <c r="E614" s="4" t="s">
        <v>46</v>
      </c>
      <c r="F614" s="4" t="s">
        <v>47</v>
      </c>
      <c r="G614" s="4">
        <v>0</v>
      </c>
      <c r="H614" s="14" t="s">
        <v>1049</v>
      </c>
      <c r="J614" s="2">
        <f>Table11[[#This Row],[ONGKIR]]-I614</f>
        <v>0</v>
      </c>
    </row>
    <row r="615" spans="2:10" x14ac:dyDescent="0.25">
      <c r="B615" s="5">
        <v>44086</v>
      </c>
      <c r="C615" s="4">
        <v>11</v>
      </c>
      <c r="D615" s="4" t="s">
        <v>1010</v>
      </c>
      <c r="E615" s="7" t="s">
        <v>72</v>
      </c>
      <c r="F615" s="4" t="s">
        <v>9</v>
      </c>
      <c r="G615" s="4">
        <v>13000</v>
      </c>
      <c r="H615" s="4" t="s">
        <v>70</v>
      </c>
      <c r="I615" s="1">
        <v>13000</v>
      </c>
      <c r="J615" s="2">
        <f>Table11[[#This Row],[ONGKIR]]-I615</f>
        <v>0</v>
      </c>
    </row>
    <row r="616" spans="2:10" x14ac:dyDescent="0.25">
      <c r="B616" s="5">
        <v>44086</v>
      </c>
      <c r="C616" s="7">
        <v>12</v>
      </c>
      <c r="D616" s="7" t="s">
        <v>1011</v>
      </c>
      <c r="E616" s="4" t="s">
        <v>13</v>
      </c>
      <c r="F616" s="4" t="s">
        <v>103</v>
      </c>
      <c r="G616" s="4">
        <v>14000</v>
      </c>
      <c r="H616" s="4" t="s">
        <v>70</v>
      </c>
      <c r="I616" s="1">
        <v>14000</v>
      </c>
      <c r="J616" s="2">
        <f>Table11[[#This Row],[ONGKIR]]-I616</f>
        <v>0</v>
      </c>
    </row>
    <row r="617" spans="2:10" x14ac:dyDescent="0.25">
      <c r="B617" s="5">
        <v>44086</v>
      </c>
      <c r="C617" s="4">
        <v>13</v>
      </c>
      <c r="D617" s="4" t="s">
        <v>1052</v>
      </c>
      <c r="E617" s="4" t="s">
        <v>46</v>
      </c>
      <c r="F617" s="4" t="s">
        <v>47</v>
      </c>
      <c r="G617" s="4">
        <v>21000</v>
      </c>
      <c r="H617" s="4" t="s">
        <v>70</v>
      </c>
      <c r="I617" s="1">
        <v>21000</v>
      </c>
      <c r="J617" s="2">
        <f>Table11[[#This Row],[ONGKIR]]-I617</f>
        <v>0</v>
      </c>
    </row>
    <row r="618" spans="2:10" x14ac:dyDescent="0.25">
      <c r="B618" s="5">
        <v>44086</v>
      </c>
      <c r="C618" s="7">
        <v>14</v>
      </c>
      <c r="D618" s="4" t="s">
        <v>217</v>
      </c>
      <c r="E618" s="4" t="s">
        <v>72</v>
      </c>
      <c r="F618" s="4" t="s">
        <v>9</v>
      </c>
      <c r="G618" s="4">
        <v>36000</v>
      </c>
      <c r="H618" s="4" t="s">
        <v>70</v>
      </c>
      <c r="I618" s="1">
        <v>36000</v>
      </c>
      <c r="J618" s="2">
        <f>Table11[[#This Row],[ONGKIR]]-I618</f>
        <v>0</v>
      </c>
    </row>
    <row r="619" spans="2:10" x14ac:dyDescent="0.25">
      <c r="B619" s="5">
        <v>44086</v>
      </c>
      <c r="C619" s="4">
        <v>15</v>
      </c>
      <c r="D619" s="4" t="s">
        <v>1030</v>
      </c>
      <c r="E619" s="4" t="s">
        <v>8</v>
      </c>
      <c r="F619" s="4" t="s">
        <v>1014</v>
      </c>
      <c r="G619" s="4">
        <v>0</v>
      </c>
      <c r="H619" s="4" t="s">
        <v>1031</v>
      </c>
      <c r="J619" s="2">
        <f>Table11[[#This Row],[ONGKIR]]-I619</f>
        <v>0</v>
      </c>
    </row>
    <row r="620" spans="2:10" x14ac:dyDescent="0.25">
      <c r="B620" s="5">
        <v>44086</v>
      </c>
      <c r="C620" s="7">
        <v>16</v>
      </c>
      <c r="D620" s="4" t="s">
        <v>1036</v>
      </c>
      <c r="E620" s="4" t="s">
        <v>8</v>
      </c>
      <c r="F620" s="4" t="s">
        <v>1014</v>
      </c>
      <c r="G620" s="4">
        <v>0</v>
      </c>
      <c r="H620" s="4" t="s">
        <v>1037</v>
      </c>
      <c r="J620" s="2">
        <f>Table11[[#This Row],[ONGKIR]]-I620</f>
        <v>0</v>
      </c>
    </row>
    <row r="621" spans="2:10" x14ac:dyDescent="0.25">
      <c r="B621" s="5">
        <v>44086</v>
      </c>
      <c r="C621" s="4">
        <v>17</v>
      </c>
      <c r="D621" s="7" t="s">
        <v>1068</v>
      </c>
      <c r="E621" s="7" t="s">
        <v>8</v>
      </c>
      <c r="F621" s="7" t="s">
        <v>9</v>
      </c>
      <c r="G621" s="7">
        <v>0</v>
      </c>
      <c r="H621" s="7" t="s">
        <v>1069</v>
      </c>
      <c r="J621" s="2">
        <f>Table11[[#This Row],[ONGKIR]]-I621</f>
        <v>0</v>
      </c>
    </row>
    <row r="622" spans="2:10" x14ac:dyDescent="0.25">
      <c r="B622" s="5">
        <v>44086</v>
      </c>
      <c r="C622" s="7">
        <v>18</v>
      </c>
      <c r="D622" s="4" t="s">
        <v>1032</v>
      </c>
      <c r="E622" s="4" t="s">
        <v>8</v>
      </c>
      <c r="F622" s="4" t="s">
        <v>1014</v>
      </c>
      <c r="G622" s="4">
        <v>0</v>
      </c>
      <c r="H622" s="4" t="s">
        <v>1033</v>
      </c>
      <c r="J622" s="2">
        <f>Table11[[#This Row],[ONGKIR]]-I622</f>
        <v>0</v>
      </c>
    </row>
    <row r="623" spans="2:10" x14ac:dyDescent="0.25">
      <c r="B623" s="5">
        <v>44086</v>
      </c>
      <c r="C623" s="4">
        <v>19</v>
      </c>
      <c r="D623" s="4" t="s">
        <v>1022</v>
      </c>
      <c r="E623" s="4" t="s">
        <v>20</v>
      </c>
      <c r="F623" s="4" t="s">
        <v>1017</v>
      </c>
      <c r="G623" s="4">
        <v>0</v>
      </c>
      <c r="H623" s="4" t="s">
        <v>1023</v>
      </c>
      <c r="J623" s="2">
        <f>Table11[[#This Row],[ONGKIR]]-I623</f>
        <v>0</v>
      </c>
    </row>
    <row r="624" spans="2:10" x14ac:dyDescent="0.25">
      <c r="B624" s="5">
        <v>44086</v>
      </c>
      <c r="C624" s="7">
        <v>20</v>
      </c>
      <c r="D624" s="4" t="s">
        <v>1013</v>
      </c>
      <c r="E624" s="4" t="s">
        <v>8</v>
      </c>
      <c r="F624" s="4" t="s">
        <v>1014</v>
      </c>
      <c r="G624" s="4">
        <v>0</v>
      </c>
      <c r="H624" s="4" t="s">
        <v>1015</v>
      </c>
      <c r="J624" s="2">
        <f>Table11[[#This Row],[ONGKIR]]-I624</f>
        <v>0</v>
      </c>
    </row>
    <row r="625" spans="2:10" x14ac:dyDescent="0.25">
      <c r="B625" s="5">
        <v>44086</v>
      </c>
      <c r="C625" s="4">
        <v>21</v>
      </c>
      <c r="D625" s="4" t="s">
        <v>1044</v>
      </c>
      <c r="E625" s="4" t="s">
        <v>8</v>
      </c>
      <c r="F625" s="4" t="s">
        <v>1014</v>
      </c>
      <c r="G625" s="4">
        <v>0</v>
      </c>
      <c r="H625" s="4" t="s">
        <v>1045</v>
      </c>
      <c r="J625" s="2">
        <f>Table11[[#This Row],[ONGKIR]]-I625</f>
        <v>0</v>
      </c>
    </row>
    <row r="626" spans="2:10" x14ac:dyDescent="0.25">
      <c r="B626" s="5">
        <v>44086</v>
      </c>
      <c r="C626" s="7">
        <v>22</v>
      </c>
      <c r="D626" s="4" t="s">
        <v>1024</v>
      </c>
      <c r="E626" s="4" t="s">
        <v>20</v>
      </c>
      <c r="F626" s="4" t="s">
        <v>21</v>
      </c>
      <c r="G626" s="4">
        <v>0</v>
      </c>
      <c r="H626" s="4" t="s">
        <v>1025</v>
      </c>
      <c r="J626" s="2">
        <f>Table11[[#This Row],[ONGKIR]]-I626</f>
        <v>0</v>
      </c>
    </row>
    <row r="627" spans="2:10" x14ac:dyDescent="0.25">
      <c r="B627" s="5">
        <v>44086</v>
      </c>
      <c r="C627" s="4">
        <v>23</v>
      </c>
      <c r="D627" s="4" t="s">
        <v>1042</v>
      </c>
      <c r="E627" s="4" t="s">
        <v>8</v>
      </c>
      <c r="F627" s="4" t="s">
        <v>1014</v>
      </c>
      <c r="G627" s="4">
        <v>0</v>
      </c>
      <c r="H627" s="4" t="s">
        <v>1043</v>
      </c>
      <c r="J627" s="2">
        <f>Table11[[#This Row],[ONGKIR]]-I627</f>
        <v>0</v>
      </c>
    </row>
    <row r="628" spans="2:10" x14ac:dyDescent="0.25">
      <c r="B628" s="5">
        <v>44086</v>
      </c>
      <c r="C628" s="7">
        <v>24</v>
      </c>
      <c r="D628" s="4" t="s">
        <v>1061</v>
      </c>
      <c r="E628" s="4" t="s">
        <v>46</v>
      </c>
      <c r="F628" s="4" t="s">
        <v>47</v>
      </c>
      <c r="G628" s="4">
        <v>0</v>
      </c>
      <c r="H628" s="4" t="s">
        <v>1062</v>
      </c>
      <c r="J628" s="2">
        <f>Table11[[#This Row],[ONGKIR]]-I628</f>
        <v>0</v>
      </c>
    </row>
    <row r="629" spans="2:10" x14ac:dyDescent="0.25">
      <c r="B629" s="5">
        <v>44086</v>
      </c>
      <c r="C629" s="4">
        <v>25</v>
      </c>
      <c r="D629" s="4" t="s">
        <v>1065</v>
      </c>
      <c r="E629" s="4" t="s">
        <v>46</v>
      </c>
      <c r="F629" s="4" t="s">
        <v>47</v>
      </c>
      <c r="G629" s="4">
        <v>0</v>
      </c>
      <c r="H629" s="4" t="s">
        <v>1066</v>
      </c>
      <c r="J629" s="2">
        <f>Table11[[#This Row],[ONGKIR]]-I629</f>
        <v>0</v>
      </c>
    </row>
    <row r="630" spans="2:10" x14ac:dyDescent="0.25">
      <c r="B630" s="5">
        <v>44086</v>
      </c>
      <c r="C630" s="7">
        <v>26</v>
      </c>
      <c r="D630" s="4" t="s">
        <v>1046</v>
      </c>
      <c r="E630" s="4" t="s">
        <v>46</v>
      </c>
      <c r="F630" s="4" t="s">
        <v>47</v>
      </c>
      <c r="G630" s="4">
        <v>0</v>
      </c>
      <c r="H630" s="4" t="s">
        <v>1047</v>
      </c>
      <c r="J630" s="2">
        <f>Table11[[#This Row],[ONGKIR]]-I630</f>
        <v>0</v>
      </c>
    </row>
    <row r="631" spans="2:10" x14ac:dyDescent="0.25">
      <c r="B631" s="5">
        <v>44086</v>
      </c>
      <c r="C631" s="4">
        <v>27</v>
      </c>
      <c r="D631" s="4" t="s">
        <v>1054</v>
      </c>
      <c r="E631" s="4" t="s">
        <v>8</v>
      </c>
      <c r="F631" s="4" t="s">
        <v>9</v>
      </c>
      <c r="G631" s="4">
        <v>0</v>
      </c>
      <c r="H631" s="4" t="s">
        <v>1055</v>
      </c>
      <c r="J631" s="2">
        <f>Table11[[#This Row],[ONGKIR]]-I631</f>
        <v>0</v>
      </c>
    </row>
    <row r="632" spans="2:10" x14ac:dyDescent="0.25">
      <c r="B632" s="5">
        <v>44086</v>
      </c>
      <c r="C632" s="7">
        <v>28</v>
      </c>
      <c r="D632" s="4" t="s">
        <v>1034</v>
      </c>
      <c r="E632" s="4" t="s">
        <v>8</v>
      </c>
      <c r="F632" s="4" t="s">
        <v>1014</v>
      </c>
      <c r="G632" s="4">
        <v>0</v>
      </c>
      <c r="H632" s="4" t="s">
        <v>1035</v>
      </c>
      <c r="J632" s="2">
        <f>Table11[[#This Row],[ONGKIR]]-I632</f>
        <v>0</v>
      </c>
    </row>
    <row r="633" spans="2:10" x14ac:dyDescent="0.25">
      <c r="B633" s="5">
        <v>44086</v>
      </c>
      <c r="C633" s="4">
        <v>29</v>
      </c>
      <c r="D633" s="4" t="s">
        <v>1038</v>
      </c>
      <c r="E633" s="4" t="s">
        <v>8</v>
      </c>
      <c r="F633" s="4" t="s">
        <v>1014</v>
      </c>
      <c r="G633" s="4">
        <v>0</v>
      </c>
      <c r="H633" s="4" t="s">
        <v>1039</v>
      </c>
      <c r="J633" s="2">
        <f>Table11[[#This Row],[ONGKIR]]-I633</f>
        <v>0</v>
      </c>
    </row>
    <row r="634" spans="2:10" x14ac:dyDescent="0.25">
      <c r="B634" s="5">
        <v>44086</v>
      </c>
      <c r="C634" s="7">
        <v>30</v>
      </c>
      <c r="D634" s="4" t="s">
        <v>1019</v>
      </c>
      <c r="E634" s="4" t="s">
        <v>20</v>
      </c>
      <c r="F634" s="4" t="s">
        <v>1020</v>
      </c>
      <c r="G634" s="4">
        <v>0</v>
      </c>
      <c r="H634" s="4" t="s">
        <v>1021</v>
      </c>
      <c r="J634" s="2">
        <f>Table11[[#This Row],[ONGKIR]]-I634</f>
        <v>0</v>
      </c>
    </row>
    <row r="635" spans="2:10" x14ac:dyDescent="0.25">
      <c r="B635" s="5">
        <v>44086</v>
      </c>
      <c r="C635" s="4">
        <v>31</v>
      </c>
      <c r="D635" s="4" t="s">
        <v>1012</v>
      </c>
      <c r="E635" s="4" t="s">
        <v>8</v>
      </c>
      <c r="F635" s="4" t="s">
        <v>9</v>
      </c>
      <c r="G635" s="4">
        <v>10000</v>
      </c>
      <c r="H635" s="4" t="s">
        <v>18</v>
      </c>
      <c r="I635" s="1">
        <v>10000</v>
      </c>
      <c r="J635" s="2">
        <f>Table11[[#This Row],[ONGKIR]]-I635</f>
        <v>0</v>
      </c>
    </row>
    <row r="636" spans="2:10" x14ac:dyDescent="0.25">
      <c r="B636" s="5">
        <v>44086</v>
      </c>
      <c r="C636" s="7">
        <v>32</v>
      </c>
      <c r="D636" s="6" t="s">
        <v>1053</v>
      </c>
      <c r="E636" s="6" t="s">
        <v>8</v>
      </c>
      <c r="F636" s="6" t="s">
        <v>9</v>
      </c>
      <c r="G636" s="6">
        <v>8000</v>
      </c>
      <c r="H636" s="6" t="s">
        <v>18</v>
      </c>
      <c r="I636" s="1">
        <v>8000</v>
      </c>
      <c r="J636" s="2">
        <f>Table11[[#This Row],[ONGKIR]]-I636</f>
        <v>0</v>
      </c>
    </row>
    <row r="637" spans="2:10" x14ac:dyDescent="0.25">
      <c r="B637" s="5">
        <v>44086</v>
      </c>
      <c r="C637" s="4">
        <v>33</v>
      </c>
      <c r="D637" s="6" t="s">
        <v>1058</v>
      </c>
      <c r="E637" s="6" t="s">
        <v>72</v>
      </c>
      <c r="F637" s="6" t="s">
        <v>9</v>
      </c>
      <c r="G637" s="6">
        <v>6000</v>
      </c>
      <c r="H637" s="6" t="s">
        <v>18</v>
      </c>
      <c r="I637" s="1">
        <v>6000</v>
      </c>
      <c r="J637" s="2">
        <f>Table11[[#This Row],[ONGKIR]]-I637</f>
        <v>0</v>
      </c>
    </row>
    <row r="638" spans="2:10" x14ac:dyDescent="0.25">
      <c r="B638" s="13"/>
      <c r="C638" s="6"/>
      <c r="D638" s="6"/>
      <c r="E638" s="6"/>
      <c r="F638" s="6"/>
      <c r="G638" s="6">
        <f>SUBTOTAL(109,Table11[ONGKIR])</f>
        <v>108000</v>
      </c>
      <c r="H638" s="6"/>
    </row>
    <row r="639" spans="2:10" x14ac:dyDescent="0.25">
      <c r="C639" s="2"/>
    </row>
    <row r="640" spans="2:10" x14ac:dyDescent="0.25">
      <c r="B640" s="5" t="s">
        <v>1</v>
      </c>
      <c r="C640" s="4" t="s">
        <v>0</v>
      </c>
      <c r="D640" s="4" t="s">
        <v>5</v>
      </c>
      <c r="E640" s="4" t="s">
        <v>2</v>
      </c>
      <c r="F640" s="4" t="s">
        <v>3</v>
      </c>
      <c r="G640" s="4" t="s">
        <v>4</v>
      </c>
      <c r="H640" s="4" t="s">
        <v>6</v>
      </c>
    </row>
    <row r="641" spans="2:10" x14ac:dyDescent="0.25">
      <c r="B641" s="5">
        <v>44088</v>
      </c>
      <c r="C641" s="4">
        <v>1</v>
      </c>
      <c r="D641" s="4" t="s">
        <v>1128</v>
      </c>
      <c r="E641" s="4" t="s">
        <v>8</v>
      </c>
      <c r="F641" s="4" t="s">
        <v>9</v>
      </c>
      <c r="G641" s="4">
        <v>0</v>
      </c>
      <c r="H641" s="4" t="s">
        <v>1129</v>
      </c>
      <c r="J641" s="2">
        <f>Table12[[#This Row],[ONGKIR]]-I641</f>
        <v>0</v>
      </c>
    </row>
    <row r="642" spans="2:10" x14ac:dyDescent="0.25">
      <c r="B642" s="5">
        <v>44088</v>
      </c>
      <c r="C642" s="4">
        <v>2</v>
      </c>
      <c r="D642" s="4" t="s">
        <v>133</v>
      </c>
      <c r="E642" s="4" t="s">
        <v>134</v>
      </c>
      <c r="F642" s="4" t="s">
        <v>9</v>
      </c>
      <c r="G642" s="4">
        <v>0</v>
      </c>
      <c r="H642" s="4" t="s">
        <v>1124</v>
      </c>
      <c r="J642" s="2">
        <f>Table12[[#This Row],[ONGKIR]]-I642</f>
        <v>0</v>
      </c>
    </row>
    <row r="643" spans="2:10" x14ac:dyDescent="0.25">
      <c r="B643" s="5">
        <v>44088</v>
      </c>
      <c r="C643" s="4">
        <v>3</v>
      </c>
      <c r="D643" s="7" t="s">
        <v>1110</v>
      </c>
      <c r="E643" s="7" t="s">
        <v>8</v>
      </c>
      <c r="F643" s="7" t="s">
        <v>9</v>
      </c>
      <c r="G643" s="7">
        <v>0</v>
      </c>
      <c r="H643" s="7" t="s">
        <v>1111</v>
      </c>
      <c r="J643" s="2">
        <f>Table12[[#This Row],[ONGKIR]]-I643</f>
        <v>0</v>
      </c>
    </row>
    <row r="644" spans="2:10" x14ac:dyDescent="0.25">
      <c r="B644" s="5">
        <v>44088</v>
      </c>
      <c r="C644" s="4">
        <v>4</v>
      </c>
      <c r="D644" s="4" t="s">
        <v>1073</v>
      </c>
      <c r="E644" s="4" t="s">
        <v>8</v>
      </c>
      <c r="F644" s="4" t="s">
        <v>9</v>
      </c>
      <c r="G644" s="4">
        <v>0</v>
      </c>
      <c r="H644" s="4" t="s">
        <v>1074</v>
      </c>
      <c r="J644" s="2">
        <f>Table12[[#This Row],[ONGKIR]]-I644</f>
        <v>0</v>
      </c>
    </row>
    <row r="645" spans="2:10" x14ac:dyDescent="0.25">
      <c r="B645" s="5">
        <v>44088</v>
      </c>
      <c r="C645" s="4">
        <v>5</v>
      </c>
      <c r="D645" s="7" t="s">
        <v>1104</v>
      </c>
      <c r="E645" s="7" t="s">
        <v>8</v>
      </c>
      <c r="F645" s="7" t="s">
        <v>9</v>
      </c>
      <c r="G645" s="7">
        <v>0</v>
      </c>
      <c r="H645" s="7" t="s">
        <v>1105</v>
      </c>
      <c r="J645" s="2">
        <f>Table12[[#This Row],[ONGKIR]]-I645</f>
        <v>0</v>
      </c>
    </row>
    <row r="646" spans="2:10" x14ac:dyDescent="0.25">
      <c r="B646" s="5">
        <v>44088</v>
      </c>
      <c r="C646" s="4">
        <v>6</v>
      </c>
      <c r="D646" s="4" t="s">
        <v>1077</v>
      </c>
      <c r="E646" s="4" t="s">
        <v>8</v>
      </c>
      <c r="F646" s="4" t="s">
        <v>9</v>
      </c>
      <c r="G646" s="4">
        <v>0</v>
      </c>
      <c r="H646" s="4" t="s">
        <v>1078</v>
      </c>
      <c r="J646" s="2">
        <f>Table12[[#This Row],[ONGKIR]]-I646</f>
        <v>0</v>
      </c>
    </row>
    <row r="647" spans="2:10" x14ac:dyDescent="0.25">
      <c r="B647" s="5">
        <v>44088</v>
      </c>
      <c r="C647" s="4">
        <v>7</v>
      </c>
      <c r="D647" s="7" t="s">
        <v>1126</v>
      </c>
      <c r="E647" s="7" t="s">
        <v>8</v>
      </c>
      <c r="F647" s="7" t="s">
        <v>9</v>
      </c>
      <c r="G647" s="7">
        <v>0</v>
      </c>
      <c r="H647" s="15" t="s">
        <v>1127</v>
      </c>
      <c r="J647" s="2">
        <f>Table12[[#This Row],[ONGKIR]]-I647</f>
        <v>0</v>
      </c>
    </row>
    <row r="648" spans="2:10" x14ac:dyDescent="0.25">
      <c r="B648" s="5">
        <v>44088</v>
      </c>
      <c r="C648" s="4">
        <v>8</v>
      </c>
      <c r="D648" s="4" t="s">
        <v>1070</v>
      </c>
      <c r="E648" s="4" t="s">
        <v>8</v>
      </c>
      <c r="F648" s="4" t="s">
        <v>9</v>
      </c>
      <c r="G648" s="4">
        <v>34000</v>
      </c>
      <c r="H648" s="4" t="s">
        <v>70</v>
      </c>
      <c r="I648" s="1">
        <v>34000</v>
      </c>
      <c r="J648" s="2">
        <f>Table12[[#This Row],[ONGKIR]]-I648</f>
        <v>0</v>
      </c>
    </row>
    <row r="649" spans="2:10" x14ac:dyDescent="0.25">
      <c r="B649" s="5">
        <v>44088</v>
      </c>
      <c r="C649" s="4">
        <v>9</v>
      </c>
      <c r="D649" s="4" t="s">
        <v>1118</v>
      </c>
      <c r="E649" s="4" t="s">
        <v>72</v>
      </c>
      <c r="F649" s="4" t="s">
        <v>493</v>
      </c>
      <c r="G649" s="4">
        <v>31000</v>
      </c>
      <c r="H649" s="4" t="s">
        <v>70</v>
      </c>
      <c r="I649" s="1">
        <v>31000</v>
      </c>
      <c r="J649" s="2">
        <f>Table12[[#This Row],[ONGKIR]]-I649</f>
        <v>0</v>
      </c>
    </row>
    <row r="650" spans="2:10" x14ac:dyDescent="0.25">
      <c r="B650" s="5">
        <v>44088</v>
      </c>
      <c r="C650" s="4">
        <v>10</v>
      </c>
      <c r="D650" s="7" t="s">
        <v>1125</v>
      </c>
      <c r="E650" s="7" t="s">
        <v>13</v>
      </c>
      <c r="F650" s="7" t="s">
        <v>103</v>
      </c>
      <c r="G650" s="7">
        <v>14000</v>
      </c>
      <c r="H650" s="7" t="s">
        <v>70</v>
      </c>
      <c r="I650" s="1">
        <v>14000</v>
      </c>
      <c r="J650" s="2">
        <f>Table12[[#This Row],[ONGKIR]]-I650</f>
        <v>0</v>
      </c>
    </row>
    <row r="651" spans="2:10" x14ac:dyDescent="0.25">
      <c r="B651" s="5">
        <v>44088</v>
      </c>
      <c r="C651" s="4">
        <v>11</v>
      </c>
      <c r="D651" s="4" t="s">
        <v>1123</v>
      </c>
      <c r="E651" s="4" t="s">
        <v>13</v>
      </c>
      <c r="F651" s="4" t="s">
        <v>9</v>
      </c>
      <c r="G651" s="4">
        <v>51000</v>
      </c>
      <c r="H651" s="4" t="s">
        <v>30</v>
      </c>
      <c r="I651" s="1">
        <v>51000</v>
      </c>
      <c r="J651" s="2">
        <f>Table12[[#This Row],[ONGKIR]]-I651</f>
        <v>0</v>
      </c>
    </row>
    <row r="652" spans="2:10" x14ac:dyDescent="0.25">
      <c r="B652" s="5">
        <v>44088</v>
      </c>
      <c r="C652" s="4">
        <v>12</v>
      </c>
      <c r="D652" s="4" t="s">
        <v>276</v>
      </c>
      <c r="E652" s="4" t="s">
        <v>8</v>
      </c>
      <c r="F652" s="4" t="s">
        <v>9</v>
      </c>
      <c r="G652" s="4">
        <v>12000</v>
      </c>
      <c r="H652" s="4" t="s">
        <v>30</v>
      </c>
      <c r="I652" s="1">
        <v>12000</v>
      </c>
      <c r="J652" s="2">
        <f>Table12[[#This Row],[ONGKIR]]-I652</f>
        <v>0</v>
      </c>
    </row>
    <row r="653" spans="2:10" x14ac:dyDescent="0.25">
      <c r="B653" s="5">
        <v>44088</v>
      </c>
      <c r="C653" s="4">
        <v>13</v>
      </c>
      <c r="D653" s="4" t="s">
        <v>1080</v>
      </c>
      <c r="E653" s="4" t="s">
        <v>72</v>
      </c>
      <c r="F653" s="4" t="s">
        <v>206</v>
      </c>
      <c r="G653" s="4">
        <v>17000</v>
      </c>
      <c r="H653" s="4" t="s">
        <v>10</v>
      </c>
      <c r="I653" s="1">
        <v>17000</v>
      </c>
      <c r="J653" s="2">
        <f>Table12[[#This Row],[ONGKIR]]-I653</f>
        <v>0</v>
      </c>
    </row>
    <row r="654" spans="2:10" x14ac:dyDescent="0.25">
      <c r="B654" s="5">
        <v>44088</v>
      </c>
      <c r="C654" s="4">
        <v>14</v>
      </c>
      <c r="D654" s="4" t="s">
        <v>1119</v>
      </c>
      <c r="E654" s="4" t="s">
        <v>72</v>
      </c>
      <c r="F654" s="4" t="s">
        <v>9</v>
      </c>
      <c r="G654" s="4">
        <v>19000</v>
      </c>
      <c r="H654" s="4" t="s">
        <v>10</v>
      </c>
      <c r="I654" s="1">
        <v>19000</v>
      </c>
      <c r="J654" s="2">
        <f>Table12[[#This Row],[ONGKIR]]-I654</f>
        <v>0</v>
      </c>
    </row>
    <row r="655" spans="2:10" x14ac:dyDescent="0.25">
      <c r="B655" s="5">
        <v>44088</v>
      </c>
      <c r="C655" s="4">
        <v>15</v>
      </c>
      <c r="D655" s="4" t="s">
        <v>1086</v>
      </c>
      <c r="E655" s="4" t="s">
        <v>8</v>
      </c>
      <c r="F655" s="4" t="s">
        <v>9</v>
      </c>
      <c r="G655" s="4">
        <v>0</v>
      </c>
      <c r="H655" s="4" t="s">
        <v>1087</v>
      </c>
      <c r="J655" s="2">
        <f>Table12[[#This Row],[ONGKIR]]-I655</f>
        <v>0</v>
      </c>
    </row>
    <row r="656" spans="2:10" x14ac:dyDescent="0.25">
      <c r="B656" s="5">
        <v>44088</v>
      </c>
      <c r="C656" s="4">
        <v>16</v>
      </c>
      <c r="D656" s="7" t="s">
        <v>1108</v>
      </c>
      <c r="E656" s="7" t="s">
        <v>8</v>
      </c>
      <c r="F656" s="7" t="s">
        <v>9</v>
      </c>
      <c r="G656" s="7">
        <v>0</v>
      </c>
      <c r="H656" s="7" t="s">
        <v>1109</v>
      </c>
      <c r="J656" s="2">
        <f>Table12[[#This Row],[ONGKIR]]-I656</f>
        <v>0</v>
      </c>
    </row>
    <row r="657" spans="2:10" x14ac:dyDescent="0.25">
      <c r="B657" s="5">
        <v>44088</v>
      </c>
      <c r="C657" s="4">
        <v>17</v>
      </c>
      <c r="D657" s="7" t="s">
        <v>1106</v>
      </c>
      <c r="E657" s="7" t="s">
        <v>8</v>
      </c>
      <c r="F657" s="7" t="s">
        <v>9</v>
      </c>
      <c r="G657" s="7">
        <v>0</v>
      </c>
      <c r="H657" s="7" t="s">
        <v>1107</v>
      </c>
      <c r="J657" s="2">
        <f>Table12[[#This Row],[ONGKIR]]-I657</f>
        <v>0</v>
      </c>
    </row>
    <row r="658" spans="2:10" x14ac:dyDescent="0.25">
      <c r="B658" s="5">
        <v>44088</v>
      </c>
      <c r="C658" s="4">
        <v>18</v>
      </c>
      <c r="D658" s="4" t="s">
        <v>1071</v>
      </c>
      <c r="E658" s="4" t="s">
        <v>20</v>
      </c>
      <c r="F658" s="4" t="s">
        <v>21</v>
      </c>
      <c r="G658" s="4">
        <v>0</v>
      </c>
      <c r="H658" s="4" t="s">
        <v>1072</v>
      </c>
      <c r="J658" s="2">
        <f>Table12[[#This Row],[ONGKIR]]-I658</f>
        <v>0</v>
      </c>
    </row>
    <row r="659" spans="2:10" x14ac:dyDescent="0.25">
      <c r="B659" s="5">
        <v>44088</v>
      </c>
      <c r="C659" s="4">
        <v>19</v>
      </c>
      <c r="D659" s="4" t="s">
        <v>1082</v>
      </c>
      <c r="E659" s="4" t="s">
        <v>72</v>
      </c>
      <c r="F659" s="4" t="s">
        <v>9</v>
      </c>
      <c r="G659" s="4">
        <v>0</v>
      </c>
      <c r="H659" s="4" t="s">
        <v>1083</v>
      </c>
      <c r="J659" s="2">
        <f>Table12[[#This Row],[ONGKIR]]-I659</f>
        <v>0</v>
      </c>
    </row>
    <row r="660" spans="2:10" x14ac:dyDescent="0.25">
      <c r="B660" s="5">
        <v>44088</v>
      </c>
      <c r="C660" s="4">
        <v>20</v>
      </c>
      <c r="D660" s="4" t="s">
        <v>1092</v>
      </c>
      <c r="E660" s="4" t="s">
        <v>46</v>
      </c>
      <c r="F660" s="4" t="s">
        <v>47</v>
      </c>
      <c r="G660" s="4">
        <v>0</v>
      </c>
      <c r="H660" s="4" t="s">
        <v>1093</v>
      </c>
      <c r="J660" s="2">
        <f>Table12[[#This Row],[ONGKIR]]-I660</f>
        <v>0</v>
      </c>
    </row>
    <row r="661" spans="2:10" x14ac:dyDescent="0.25">
      <c r="B661" s="5">
        <v>44088</v>
      </c>
      <c r="C661" s="4">
        <v>21</v>
      </c>
      <c r="D661" s="6" t="s">
        <v>1094</v>
      </c>
      <c r="E661" s="6" t="s">
        <v>46</v>
      </c>
      <c r="F661" s="6" t="s">
        <v>47</v>
      </c>
      <c r="G661" s="6">
        <v>0</v>
      </c>
      <c r="H661" s="6" t="s">
        <v>1095</v>
      </c>
      <c r="J661" s="2">
        <f>Table12[[#This Row],[ONGKIR]]-I661</f>
        <v>0</v>
      </c>
    </row>
    <row r="662" spans="2:10" x14ac:dyDescent="0.25">
      <c r="B662" s="5">
        <v>44088</v>
      </c>
      <c r="C662" s="4">
        <v>22</v>
      </c>
      <c r="D662" s="6" t="s">
        <v>1098</v>
      </c>
      <c r="E662" s="6" t="s">
        <v>8</v>
      </c>
      <c r="F662" s="6" t="s">
        <v>9</v>
      </c>
      <c r="G662" s="6">
        <v>0</v>
      </c>
      <c r="H662" s="6" t="s">
        <v>1099</v>
      </c>
      <c r="J662" s="2">
        <f>Table12[[#This Row],[ONGKIR]]-I662</f>
        <v>0</v>
      </c>
    </row>
    <row r="663" spans="2:10" x14ac:dyDescent="0.25">
      <c r="B663" s="5">
        <v>44088</v>
      </c>
      <c r="C663" s="4">
        <v>23</v>
      </c>
      <c r="D663" s="6" t="s">
        <v>1112</v>
      </c>
      <c r="E663" s="6" t="s">
        <v>8</v>
      </c>
      <c r="F663" s="6" t="s">
        <v>9</v>
      </c>
      <c r="G663" s="6">
        <v>0</v>
      </c>
      <c r="H663" s="6" t="s">
        <v>1113</v>
      </c>
      <c r="J663" s="2">
        <f>Table12[[#This Row],[ONGKIR]]-I663</f>
        <v>0</v>
      </c>
    </row>
    <row r="664" spans="2:10" x14ac:dyDescent="0.25">
      <c r="B664" s="5">
        <v>44088</v>
      </c>
      <c r="C664" s="4">
        <v>24</v>
      </c>
      <c r="D664" s="6" t="s">
        <v>1102</v>
      </c>
      <c r="E664" s="6" t="s">
        <v>8</v>
      </c>
      <c r="F664" s="6" t="s">
        <v>9</v>
      </c>
      <c r="G664" s="6">
        <v>0</v>
      </c>
      <c r="H664" s="6" t="s">
        <v>1103</v>
      </c>
      <c r="J664" s="2">
        <f>Table12[[#This Row],[ONGKIR]]-I664</f>
        <v>0</v>
      </c>
    </row>
    <row r="665" spans="2:10" x14ac:dyDescent="0.25">
      <c r="B665" s="5">
        <v>44088</v>
      </c>
      <c r="C665" s="4">
        <v>25</v>
      </c>
      <c r="D665" s="6" t="s">
        <v>1100</v>
      </c>
      <c r="E665" s="6" t="s">
        <v>8</v>
      </c>
      <c r="F665" s="6" t="s">
        <v>9</v>
      </c>
      <c r="G665" s="6">
        <v>0</v>
      </c>
      <c r="H665" s="6" t="s">
        <v>1101</v>
      </c>
      <c r="J665" s="2">
        <f>Table12[[#This Row],[ONGKIR]]-I665</f>
        <v>0</v>
      </c>
    </row>
    <row r="666" spans="2:10" x14ac:dyDescent="0.25">
      <c r="B666" s="5">
        <v>44088</v>
      </c>
      <c r="C666" s="4">
        <v>26</v>
      </c>
      <c r="D666" s="6" t="s">
        <v>1084</v>
      </c>
      <c r="E666" s="6" t="s">
        <v>8</v>
      </c>
      <c r="F666" s="6" t="s">
        <v>9</v>
      </c>
      <c r="G666" s="6">
        <v>0</v>
      </c>
      <c r="H666" s="6" t="s">
        <v>1085</v>
      </c>
      <c r="J666" s="2">
        <f>Table12[[#This Row],[ONGKIR]]-I666</f>
        <v>0</v>
      </c>
    </row>
    <row r="667" spans="2:10" x14ac:dyDescent="0.25">
      <c r="B667" s="5">
        <v>44088</v>
      </c>
      <c r="C667" s="4">
        <v>27</v>
      </c>
      <c r="D667" s="6" t="s">
        <v>1114</v>
      </c>
      <c r="E667" s="6" t="s">
        <v>8</v>
      </c>
      <c r="F667" s="6" t="s">
        <v>9</v>
      </c>
      <c r="G667" s="6">
        <v>0</v>
      </c>
      <c r="H667" s="6" t="s">
        <v>1115</v>
      </c>
      <c r="J667" s="2">
        <f>Table12[[#This Row],[ONGKIR]]-I667</f>
        <v>0</v>
      </c>
    </row>
    <row r="668" spans="2:10" x14ac:dyDescent="0.25">
      <c r="B668" s="5">
        <v>44088</v>
      </c>
      <c r="C668" s="4">
        <v>28</v>
      </c>
      <c r="D668" s="4" t="s">
        <v>1120</v>
      </c>
      <c r="E668" s="4" t="s">
        <v>46</v>
      </c>
      <c r="F668" s="4" t="s">
        <v>47</v>
      </c>
      <c r="G668" s="4">
        <v>0</v>
      </c>
      <c r="H668" s="4" t="s">
        <v>1121</v>
      </c>
      <c r="J668" s="2">
        <f>Table12[[#This Row],[ONGKIR]]-I668</f>
        <v>0</v>
      </c>
    </row>
    <row r="669" spans="2:10" x14ac:dyDescent="0.25">
      <c r="B669" s="5">
        <v>44088</v>
      </c>
      <c r="C669" s="4">
        <v>29</v>
      </c>
      <c r="D669" s="4" t="s">
        <v>1090</v>
      </c>
      <c r="E669" s="4" t="s">
        <v>46</v>
      </c>
      <c r="F669" s="4" t="s">
        <v>47</v>
      </c>
      <c r="G669" s="4">
        <v>0</v>
      </c>
      <c r="H669" s="4" t="s">
        <v>1091</v>
      </c>
      <c r="J669" s="2">
        <f>Table12[[#This Row],[ONGKIR]]-I669</f>
        <v>0</v>
      </c>
    </row>
    <row r="670" spans="2:10" x14ac:dyDescent="0.25">
      <c r="B670" s="5">
        <v>44088</v>
      </c>
      <c r="C670" s="4">
        <v>30</v>
      </c>
      <c r="D670" s="4" t="s">
        <v>1096</v>
      </c>
      <c r="E670" s="4" t="s">
        <v>8</v>
      </c>
      <c r="F670" s="4" t="s">
        <v>9</v>
      </c>
      <c r="G670" s="4">
        <v>0</v>
      </c>
      <c r="H670" s="4" t="s">
        <v>1097</v>
      </c>
      <c r="J670" s="2">
        <f>Table12[[#This Row],[ONGKIR]]-I670</f>
        <v>0</v>
      </c>
    </row>
    <row r="671" spans="2:10" x14ac:dyDescent="0.25">
      <c r="B671" s="5">
        <v>44088</v>
      </c>
      <c r="C671" s="4">
        <v>31</v>
      </c>
      <c r="D671" s="4" t="s">
        <v>1075</v>
      </c>
      <c r="E671" s="4" t="s">
        <v>8</v>
      </c>
      <c r="F671" s="4" t="s">
        <v>9</v>
      </c>
      <c r="G671" s="4">
        <v>0</v>
      </c>
      <c r="H671" s="4" t="s">
        <v>1076</v>
      </c>
      <c r="J671" s="2">
        <f>Table12[[#This Row],[ONGKIR]]-I671</f>
        <v>0</v>
      </c>
    </row>
    <row r="672" spans="2:10" x14ac:dyDescent="0.25">
      <c r="B672" s="5">
        <v>44088</v>
      </c>
      <c r="C672" s="4">
        <v>32</v>
      </c>
      <c r="D672" s="4" t="s">
        <v>1088</v>
      </c>
      <c r="E672" s="4" t="s">
        <v>8</v>
      </c>
      <c r="F672" s="4" t="s">
        <v>9</v>
      </c>
      <c r="G672" s="4">
        <v>0</v>
      </c>
      <c r="H672" s="4" t="s">
        <v>1089</v>
      </c>
      <c r="J672" s="2">
        <f>Table12[[#This Row],[ONGKIR]]-I672</f>
        <v>0</v>
      </c>
    </row>
    <row r="673" spans="2:10" x14ac:dyDescent="0.25">
      <c r="B673" s="5">
        <v>44088</v>
      </c>
      <c r="C673" s="4">
        <v>33</v>
      </c>
      <c r="D673" s="4" t="s">
        <v>1116</v>
      </c>
      <c r="E673" s="4" t="s">
        <v>134</v>
      </c>
      <c r="F673" s="4" t="s">
        <v>9</v>
      </c>
      <c r="G673" s="4">
        <v>42000</v>
      </c>
      <c r="H673" s="4" t="s">
        <v>1117</v>
      </c>
      <c r="I673" s="1">
        <v>42000</v>
      </c>
      <c r="J673" s="2">
        <f>Table12[[#This Row],[ONGKIR]]-I673</f>
        <v>0</v>
      </c>
    </row>
    <row r="674" spans="2:10" x14ac:dyDescent="0.25">
      <c r="B674" s="5">
        <v>44088</v>
      </c>
      <c r="C674" s="4">
        <v>34</v>
      </c>
      <c r="D674" s="4" t="s">
        <v>167</v>
      </c>
      <c r="E674" s="4" t="s">
        <v>29</v>
      </c>
      <c r="F674" s="4" t="s">
        <v>9</v>
      </c>
      <c r="G674" s="4">
        <v>14000</v>
      </c>
      <c r="H674" s="4" t="s">
        <v>18</v>
      </c>
      <c r="I674" s="1">
        <v>14000</v>
      </c>
      <c r="J674" s="2">
        <f>Table12[[#This Row],[ONGKIR]]-I674</f>
        <v>0</v>
      </c>
    </row>
    <row r="675" spans="2:10" x14ac:dyDescent="0.25">
      <c r="B675" s="5">
        <v>44088</v>
      </c>
      <c r="C675" s="4">
        <v>35</v>
      </c>
      <c r="D675" s="4" t="s">
        <v>1079</v>
      </c>
      <c r="E675" s="4" t="s">
        <v>20</v>
      </c>
      <c r="F675" s="4" t="s">
        <v>21</v>
      </c>
      <c r="G675" s="4">
        <v>7000</v>
      </c>
      <c r="H675" s="4" t="s">
        <v>18</v>
      </c>
      <c r="I675" s="1">
        <v>7000</v>
      </c>
      <c r="J675" s="2">
        <f>Table12[[#This Row],[ONGKIR]]-I675</f>
        <v>0</v>
      </c>
    </row>
    <row r="676" spans="2:10" x14ac:dyDescent="0.25">
      <c r="B676" s="5">
        <v>44088</v>
      </c>
      <c r="C676" s="4">
        <v>36</v>
      </c>
      <c r="D676" s="6" t="s">
        <v>1081</v>
      </c>
      <c r="E676" s="6" t="s">
        <v>72</v>
      </c>
      <c r="F676" s="6" t="s">
        <v>9</v>
      </c>
      <c r="G676" s="6">
        <v>42000</v>
      </c>
      <c r="H676" s="6" t="s">
        <v>18</v>
      </c>
      <c r="I676" s="1">
        <v>42000</v>
      </c>
      <c r="J676" s="2">
        <f>Table12[[#This Row],[ONGKIR]]-I676</f>
        <v>0</v>
      </c>
    </row>
    <row r="677" spans="2:10" x14ac:dyDescent="0.25">
      <c r="B677" s="5">
        <v>44088</v>
      </c>
      <c r="C677" s="4">
        <v>37</v>
      </c>
      <c r="D677" s="6" t="s">
        <v>681</v>
      </c>
      <c r="E677" s="6" t="s">
        <v>72</v>
      </c>
      <c r="F677" s="6" t="s">
        <v>9</v>
      </c>
      <c r="G677" s="6">
        <v>16000</v>
      </c>
      <c r="H677" s="6" t="s">
        <v>18</v>
      </c>
      <c r="I677" s="1">
        <v>16000</v>
      </c>
      <c r="J677" s="2">
        <f>Table12[[#This Row],[ONGKIR]]-I677</f>
        <v>0</v>
      </c>
    </row>
    <row r="678" spans="2:10" x14ac:dyDescent="0.25">
      <c r="B678" s="5">
        <v>44088</v>
      </c>
      <c r="C678" s="4">
        <v>38</v>
      </c>
      <c r="D678" s="4" t="s">
        <v>1122</v>
      </c>
      <c r="E678" s="4" t="s">
        <v>8</v>
      </c>
      <c r="F678" s="4" t="s">
        <v>9</v>
      </c>
      <c r="G678" s="4">
        <v>6000</v>
      </c>
      <c r="H678" s="4" t="s">
        <v>18</v>
      </c>
      <c r="I678" s="3">
        <v>6000</v>
      </c>
      <c r="J678" s="2">
        <f>Table12[[#This Row],[ONGKIR]]-I678</f>
        <v>0</v>
      </c>
    </row>
    <row r="679" spans="2:10" x14ac:dyDescent="0.25">
      <c r="B679" s="13"/>
      <c r="C679" s="6"/>
      <c r="D679" s="6"/>
      <c r="E679" s="6"/>
      <c r="F679" s="6"/>
      <c r="G679" s="6">
        <f>SUBTOTAL(109,Table12[ONGKIR])</f>
        <v>305000</v>
      </c>
      <c r="H679" s="6"/>
    </row>
    <row r="680" spans="2:10" x14ac:dyDescent="0.25">
      <c r="C680" s="2"/>
    </row>
    <row r="681" spans="2:10" x14ac:dyDescent="0.25">
      <c r="B681" s="5" t="s">
        <v>1</v>
      </c>
      <c r="C681" s="4" t="s">
        <v>0</v>
      </c>
      <c r="D681" s="4" t="s">
        <v>5</v>
      </c>
      <c r="E681" s="4" t="s">
        <v>2</v>
      </c>
      <c r="F681" s="4" t="s">
        <v>3</v>
      </c>
      <c r="G681" s="4" t="s">
        <v>4</v>
      </c>
      <c r="H681" s="4" t="s">
        <v>6</v>
      </c>
    </row>
    <row r="682" spans="2:10" x14ac:dyDescent="0.25">
      <c r="B682" s="5">
        <v>44089</v>
      </c>
      <c r="C682" s="4">
        <v>1</v>
      </c>
      <c r="D682" s="4" t="s">
        <v>1175</v>
      </c>
      <c r="E682" s="4" t="s">
        <v>8</v>
      </c>
      <c r="F682" s="4" t="s">
        <v>9</v>
      </c>
      <c r="G682" s="4">
        <v>0</v>
      </c>
      <c r="H682" s="4" t="s">
        <v>1176</v>
      </c>
      <c r="J682" s="2">
        <f>Table13[[#This Row],[ONGKIR]]-I682</f>
        <v>0</v>
      </c>
    </row>
    <row r="683" spans="2:10" x14ac:dyDescent="0.25">
      <c r="B683" s="5">
        <v>44089</v>
      </c>
      <c r="C683" s="4">
        <v>2</v>
      </c>
      <c r="D683" s="4" t="s">
        <v>1164</v>
      </c>
      <c r="E683" s="4" t="s">
        <v>8</v>
      </c>
      <c r="F683" s="4" t="s">
        <v>9</v>
      </c>
      <c r="G683" s="4">
        <v>0</v>
      </c>
      <c r="H683" s="4" t="s">
        <v>1165</v>
      </c>
      <c r="J683" s="2">
        <f>Table13[[#This Row],[ONGKIR]]-I683</f>
        <v>0</v>
      </c>
    </row>
    <row r="684" spans="2:10" x14ac:dyDescent="0.25">
      <c r="B684" s="5">
        <v>44089</v>
      </c>
      <c r="C684" s="4">
        <v>3</v>
      </c>
      <c r="D684" s="4" t="s">
        <v>1185</v>
      </c>
      <c r="E684" s="4" t="s">
        <v>8</v>
      </c>
      <c r="F684" s="4" t="s">
        <v>9</v>
      </c>
      <c r="G684" s="4">
        <v>0</v>
      </c>
      <c r="H684" s="4" t="s">
        <v>1186</v>
      </c>
      <c r="J684" s="2">
        <f>Table13[[#This Row],[ONGKIR]]-I684</f>
        <v>0</v>
      </c>
    </row>
    <row r="685" spans="2:10" x14ac:dyDescent="0.25">
      <c r="B685" s="5">
        <v>44089</v>
      </c>
      <c r="C685" s="4">
        <v>4</v>
      </c>
      <c r="D685" s="4" t="s">
        <v>1162</v>
      </c>
      <c r="E685" s="4" t="s">
        <v>8</v>
      </c>
      <c r="F685" s="4" t="s">
        <v>9</v>
      </c>
      <c r="G685" s="4">
        <v>0</v>
      </c>
      <c r="H685" s="14" t="s">
        <v>1163</v>
      </c>
      <c r="J685" s="2">
        <f>Table13[[#This Row],[ONGKIR]]-I685</f>
        <v>0</v>
      </c>
    </row>
    <row r="686" spans="2:10" x14ac:dyDescent="0.25">
      <c r="B686" s="5">
        <v>44089</v>
      </c>
      <c r="C686" s="4">
        <v>5</v>
      </c>
      <c r="D686" s="4" t="s">
        <v>1174</v>
      </c>
      <c r="E686" s="4" t="s">
        <v>8</v>
      </c>
      <c r="F686" s="4" t="s">
        <v>9</v>
      </c>
      <c r="G686" s="4">
        <v>13000</v>
      </c>
      <c r="H686" s="4" t="s">
        <v>70</v>
      </c>
      <c r="I686" s="1">
        <v>13000</v>
      </c>
      <c r="J686" s="2">
        <f>Table13[[#This Row],[ONGKIR]]-I686</f>
        <v>0</v>
      </c>
    </row>
    <row r="687" spans="2:10" x14ac:dyDescent="0.25">
      <c r="B687" s="5">
        <v>44089</v>
      </c>
      <c r="C687" s="4">
        <v>6</v>
      </c>
      <c r="D687" s="7" t="s">
        <v>1184</v>
      </c>
      <c r="E687" s="7" t="s">
        <v>13</v>
      </c>
      <c r="F687" s="7" t="s">
        <v>9</v>
      </c>
      <c r="G687" s="7">
        <v>14000</v>
      </c>
      <c r="H687" s="7" t="s">
        <v>70</v>
      </c>
      <c r="I687" s="1">
        <v>14000</v>
      </c>
      <c r="J687" s="2">
        <f>Table13[[#This Row],[ONGKIR]]-I687</f>
        <v>0</v>
      </c>
    </row>
    <row r="688" spans="2:10" x14ac:dyDescent="0.25">
      <c r="B688" s="5">
        <v>44089</v>
      </c>
      <c r="C688" s="4">
        <v>7</v>
      </c>
      <c r="D688" s="4" t="s">
        <v>1142</v>
      </c>
      <c r="E688" s="4" t="s">
        <v>29</v>
      </c>
      <c r="F688" s="4" t="s">
        <v>9</v>
      </c>
      <c r="G688" s="4">
        <v>16000</v>
      </c>
      <c r="H688" s="4" t="s">
        <v>30</v>
      </c>
      <c r="J688" s="2">
        <f>Table13[[#This Row],[ONGKIR]]-I688</f>
        <v>16000</v>
      </c>
    </row>
    <row r="689" spans="2:10" x14ac:dyDescent="0.25">
      <c r="B689" s="5">
        <v>44089</v>
      </c>
      <c r="C689" s="4">
        <v>8</v>
      </c>
      <c r="D689" s="4" t="s">
        <v>1168</v>
      </c>
      <c r="E689" s="4" t="s">
        <v>29</v>
      </c>
      <c r="F689" s="4" t="s">
        <v>9</v>
      </c>
      <c r="G689" s="4">
        <v>16000</v>
      </c>
      <c r="H689" s="4" t="s">
        <v>30</v>
      </c>
      <c r="I689" s="1">
        <v>16000</v>
      </c>
      <c r="J689" s="2">
        <f>Table13[[#This Row],[ONGKIR]]-I689</f>
        <v>0</v>
      </c>
    </row>
    <row r="690" spans="2:10" x14ac:dyDescent="0.25">
      <c r="B690" s="5">
        <v>44089</v>
      </c>
      <c r="C690" s="4">
        <v>9</v>
      </c>
      <c r="D690" s="7" t="s">
        <v>1183</v>
      </c>
      <c r="E690" s="7" t="s">
        <v>8</v>
      </c>
      <c r="F690" s="7" t="s">
        <v>9</v>
      </c>
      <c r="G690" s="7">
        <v>16000</v>
      </c>
      <c r="H690" s="7" t="s">
        <v>30</v>
      </c>
      <c r="I690" s="1">
        <v>16000</v>
      </c>
      <c r="J690" s="2">
        <f>Table13[[#This Row],[ONGKIR]]-I690</f>
        <v>0</v>
      </c>
    </row>
    <row r="691" spans="2:10" x14ac:dyDescent="0.25">
      <c r="B691" s="5">
        <v>44089</v>
      </c>
      <c r="C691" s="4">
        <v>10</v>
      </c>
      <c r="D691" s="4" t="s">
        <v>1143</v>
      </c>
      <c r="E691" s="4" t="s">
        <v>8</v>
      </c>
      <c r="F691" s="4" t="s">
        <v>9</v>
      </c>
      <c r="G691" s="4">
        <v>0</v>
      </c>
      <c r="H691" s="4" t="s">
        <v>1144</v>
      </c>
      <c r="J691" s="2">
        <f>Table13[[#This Row],[ONGKIR]]-I691</f>
        <v>0</v>
      </c>
    </row>
    <row r="692" spans="2:10" x14ac:dyDescent="0.25">
      <c r="B692" s="5">
        <v>44089</v>
      </c>
      <c r="C692" s="4">
        <v>11</v>
      </c>
      <c r="D692" s="7" t="s">
        <v>1187</v>
      </c>
      <c r="E692" s="7" t="s">
        <v>46</v>
      </c>
      <c r="F692" s="7" t="s">
        <v>47</v>
      </c>
      <c r="G692" s="7">
        <v>0</v>
      </c>
      <c r="H692" s="7" t="s">
        <v>1188</v>
      </c>
      <c r="J692" s="2">
        <f>Table13[[#This Row],[ONGKIR]]-I692</f>
        <v>0</v>
      </c>
    </row>
    <row r="693" spans="2:10" x14ac:dyDescent="0.25">
      <c r="B693" s="5">
        <v>44089</v>
      </c>
      <c r="C693" s="4">
        <v>12</v>
      </c>
      <c r="D693" s="4" t="s">
        <v>1177</v>
      </c>
      <c r="E693" s="4" t="s">
        <v>8</v>
      </c>
      <c r="F693" s="4" t="s">
        <v>9</v>
      </c>
      <c r="G693" s="4">
        <v>0</v>
      </c>
      <c r="H693" s="4" t="s">
        <v>1178</v>
      </c>
      <c r="J693" s="2">
        <f>Table13[[#This Row],[ONGKIR]]-I693</f>
        <v>0</v>
      </c>
    </row>
    <row r="694" spans="2:10" x14ac:dyDescent="0.25">
      <c r="B694" s="5">
        <v>44089</v>
      </c>
      <c r="C694" s="4">
        <v>13</v>
      </c>
      <c r="D694" s="4" t="s">
        <v>1138</v>
      </c>
      <c r="E694" s="4" t="s">
        <v>46</v>
      </c>
      <c r="F694" s="4" t="s">
        <v>47</v>
      </c>
      <c r="G694" s="4">
        <v>0</v>
      </c>
      <c r="H694" s="4" t="s">
        <v>1139</v>
      </c>
      <c r="J694" s="2">
        <f>Table13[[#This Row],[ONGKIR]]-I694</f>
        <v>0</v>
      </c>
    </row>
    <row r="695" spans="2:10" x14ac:dyDescent="0.25">
      <c r="B695" s="5">
        <v>44089</v>
      </c>
      <c r="C695" s="4">
        <v>14</v>
      </c>
      <c r="D695" s="4" t="s">
        <v>1148</v>
      </c>
      <c r="E695" s="4" t="s">
        <v>8</v>
      </c>
      <c r="F695" s="4" t="s">
        <v>9</v>
      </c>
      <c r="G695" s="4">
        <v>0</v>
      </c>
      <c r="H695" s="4" t="s">
        <v>1149</v>
      </c>
      <c r="J695" s="2">
        <f>Table13[[#This Row],[ONGKIR]]-I695</f>
        <v>0</v>
      </c>
    </row>
    <row r="696" spans="2:10" x14ac:dyDescent="0.25">
      <c r="B696" s="5">
        <v>44089</v>
      </c>
      <c r="C696" s="4">
        <v>15</v>
      </c>
      <c r="D696" s="4" t="s">
        <v>1150</v>
      </c>
      <c r="E696" s="4" t="s">
        <v>8</v>
      </c>
      <c r="F696" s="4" t="s">
        <v>9</v>
      </c>
      <c r="G696" s="4">
        <v>0</v>
      </c>
      <c r="H696" s="4" t="s">
        <v>1151</v>
      </c>
      <c r="J696" s="2">
        <f>Table13[[#This Row],[ONGKIR]]-I696</f>
        <v>0</v>
      </c>
    </row>
    <row r="697" spans="2:10" x14ac:dyDescent="0.25">
      <c r="B697" s="5">
        <v>44089</v>
      </c>
      <c r="C697" s="4">
        <v>16</v>
      </c>
      <c r="D697" s="4" t="s">
        <v>577</v>
      </c>
      <c r="E697" s="4" t="s">
        <v>46</v>
      </c>
      <c r="F697" s="4" t="s">
        <v>47</v>
      </c>
      <c r="G697" s="4">
        <v>0</v>
      </c>
      <c r="H697" s="4" t="s">
        <v>1160</v>
      </c>
      <c r="J697" s="2">
        <f>Table13[[#This Row],[ONGKIR]]-I697</f>
        <v>0</v>
      </c>
    </row>
    <row r="698" spans="2:10" x14ac:dyDescent="0.25">
      <c r="B698" s="5">
        <v>44089</v>
      </c>
      <c r="C698" s="4">
        <v>17</v>
      </c>
      <c r="D698" s="4" t="s">
        <v>1154</v>
      </c>
      <c r="E698" s="4" t="s">
        <v>8</v>
      </c>
      <c r="F698" s="4" t="s">
        <v>9</v>
      </c>
      <c r="G698" s="4">
        <v>0</v>
      </c>
      <c r="H698" s="4" t="s">
        <v>1155</v>
      </c>
      <c r="J698" s="2">
        <f>Table13[[#This Row],[ONGKIR]]-I698</f>
        <v>0</v>
      </c>
    </row>
    <row r="699" spans="2:10" x14ac:dyDescent="0.25">
      <c r="B699" s="5">
        <v>44089</v>
      </c>
      <c r="C699" s="4">
        <v>18</v>
      </c>
      <c r="D699" s="4" t="s">
        <v>1134</v>
      </c>
      <c r="E699" s="4" t="s">
        <v>46</v>
      </c>
      <c r="F699" s="4" t="s">
        <v>47</v>
      </c>
      <c r="G699" s="4">
        <v>0</v>
      </c>
      <c r="H699" s="4" t="s">
        <v>1135</v>
      </c>
      <c r="J699" s="2">
        <f>Table13[[#This Row],[ONGKIR]]-I699</f>
        <v>0</v>
      </c>
    </row>
    <row r="700" spans="2:10" x14ac:dyDescent="0.25">
      <c r="B700" s="5">
        <v>44089</v>
      </c>
      <c r="C700" s="4">
        <v>19</v>
      </c>
      <c r="D700" s="4" t="s">
        <v>1136</v>
      </c>
      <c r="E700" s="4" t="s">
        <v>46</v>
      </c>
      <c r="F700" s="4" t="s">
        <v>47</v>
      </c>
      <c r="G700" s="4">
        <v>0</v>
      </c>
      <c r="H700" s="4" t="s">
        <v>1137</v>
      </c>
      <c r="J700" s="2">
        <f>Table13[[#This Row],[ONGKIR]]-I700</f>
        <v>0</v>
      </c>
    </row>
    <row r="701" spans="2:10" x14ac:dyDescent="0.25">
      <c r="B701" s="5">
        <v>44089</v>
      </c>
      <c r="C701" s="4">
        <v>20</v>
      </c>
      <c r="D701" s="7" t="s">
        <v>1179</v>
      </c>
      <c r="E701" s="7" t="s">
        <v>8</v>
      </c>
      <c r="F701" s="7" t="s">
        <v>9</v>
      </c>
      <c r="G701" s="7">
        <v>0</v>
      </c>
      <c r="H701" s="7" t="s">
        <v>1180</v>
      </c>
      <c r="J701" s="2">
        <f>Table13[[#This Row],[ONGKIR]]-I701</f>
        <v>0</v>
      </c>
    </row>
    <row r="702" spans="2:10" x14ac:dyDescent="0.25">
      <c r="B702" s="5">
        <v>44089</v>
      </c>
      <c r="C702" s="4">
        <v>21</v>
      </c>
      <c r="D702" s="4" t="s">
        <v>1166</v>
      </c>
      <c r="E702" s="4" t="s">
        <v>8</v>
      </c>
      <c r="F702" s="4" t="s">
        <v>9</v>
      </c>
      <c r="G702" s="4">
        <v>0</v>
      </c>
      <c r="H702" s="4" t="s">
        <v>1167</v>
      </c>
      <c r="J702" s="2">
        <f>Table13[[#This Row],[ONGKIR]]-I702</f>
        <v>0</v>
      </c>
    </row>
    <row r="703" spans="2:10" x14ac:dyDescent="0.25">
      <c r="B703" s="5">
        <v>44089</v>
      </c>
      <c r="C703" s="4">
        <v>22</v>
      </c>
      <c r="D703" s="4" t="s">
        <v>1156</v>
      </c>
      <c r="E703" s="4" t="s">
        <v>8</v>
      </c>
      <c r="F703" s="4" t="s">
        <v>9</v>
      </c>
      <c r="G703" s="4">
        <v>0</v>
      </c>
      <c r="H703" s="4" t="s">
        <v>1157</v>
      </c>
      <c r="J703" s="2">
        <f>Table13[[#This Row],[ONGKIR]]-I703</f>
        <v>0</v>
      </c>
    </row>
    <row r="704" spans="2:10" x14ac:dyDescent="0.25">
      <c r="B704" s="5">
        <v>44089</v>
      </c>
      <c r="C704" s="4">
        <v>23</v>
      </c>
      <c r="D704" s="4" t="s">
        <v>1181</v>
      </c>
      <c r="E704" s="4" t="s">
        <v>134</v>
      </c>
      <c r="F704" s="4" t="s">
        <v>9</v>
      </c>
      <c r="G704" s="4">
        <v>0</v>
      </c>
      <c r="H704" s="4" t="s">
        <v>1182</v>
      </c>
      <c r="J704" s="2">
        <f>Table13[[#This Row],[ONGKIR]]-I704</f>
        <v>0</v>
      </c>
    </row>
    <row r="705" spans="2:10" x14ac:dyDescent="0.25">
      <c r="B705" s="5">
        <v>44089</v>
      </c>
      <c r="C705" s="4">
        <v>24</v>
      </c>
      <c r="D705" s="4" t="s">
        <v>1169</v>
      </c>
      <c r="E705" s="4" t="s">
        <v>46</v>
      </c>
      <c r="F705" s="4" t="s">
        <v>47</v>
      </c>
      <c r="G705" s="4">
        <v>0</v>
      </c>
      <c r="H705" s="4" t="s">
        <v>1170</v>
      </c>
      <c r="J705" s="2">
        <f>Table13[[#This Row],[ONGKIR]]-I705</f>
        <v>0</v>
      </c>
    </row>
    <row r="706" spans="2:10" x14ac:dyDescent="0.25">
      <c r="B706" s="5">
        <v>44089</v>
      </c>
      <c r="C706" s="4">
        <v>25</v>
      </c>
      <c r="D706" s="4" t="s">
        <v>620</v>
      </c>
      <c r="E706" s="4" t="s">
        <v>8</v>
      </c>
      <c r="F706" s="4" t="s">
        <v>9</v>
      </c>
      <c r="G706" s="4">
        <v>0</v>
      </c>
      <c r="H706" s="4" t="s">
        <v>1147</v>
      </c>
      <c r="J706" s="2">
        <f>Table13[[#This Row],[ONGKIR]]-I706</f>
        <v>0</v>
      </c>
    </row>
    <row r="707" spans="2:10" x14ac:dyDescent="0.25">
      <c r="B707" s="5">
        <v>44089</v>
      </c>
      <c r="C707" s="4">
        <v>26</v>
      </c>
      <c r="D707" s="4" t="s">
        <v>1171</v>
      </c>
      <c r="E707" s="4" t="s">
        <v>8</v>
      </c>
      <c r="F707" s="4" t="s">
        <v>9</v>
      </c>
      <c r="G707" s="4">
        <v>0</v>
      </c>
      <c r="H707" s="4" t="s">
        <v>1172</v>
      </c>
      <c r="J707" s="2">
        <f>Table13[[#This Row],[ONGKIR]]-I707</f>
        <v>0</v>
      </c>
    </row>
    <row r="708" spans="2:10" x14ac:dyDescent="0.25">
      <c r="B708" s="5">
        <v>44089</v>
      </c>
      <c r="C708" s="4">
        <v>27</v>
      </c>
      <c r="D708" s="4" t="s">
        <v>1132</v>
      </c>
      <c r="E708" s="4" t="s">
        <v>46</v>
      </c>
      <c r="F708" s="4" t="s">
        <v>47</v>
      </c>
      <c r="G708" s="4">
        <v>0</v>
      </c>
      <c r="H708" s="4" t="s">
        <v>1133</v>
      </c>
      <c r="J708" s="2">
        <f>Table13[[#This Row],[ONGKIR]]-I708</f>
        <v>0</v>
      </c>
    </row>
    <row r="709" spans="2:10" x14ac:dyDescent="0.25">
      <c r="B709" s="5">
        <v>44089</v>
      </c>
      <c r="C709" s="4">
        <v>28</v>
      </c>
      <c r="D709" s="4" t="s">
        <v>577</v>
      </c>
      <c r="E709" s="4" t="s">
        <v>46</v>
      </c>
      <c r="F709" s="4" t="s">
        <v>47</v>
      </c>
      <c r="G709" s="4">
        <v>0</v>
      </c>
      <c r="H709" s="4" t="s">
        <v>1161</v>
      </c>
      <c r="J709" s="2">
        <f>Table13[[#This Row],[ONGKIR]]-I709</f>
        <v>0</v>
      </c>
    </row>
    <row r="710" spans="2:10" x14ac:dyDescent="0.25">
      <c r="B710" s="5">
        <v>44089</v>
      </c>
      <c r="C710" s="4">
        <v>29</v>
      </c>
      <c r="D710" s="4" t="s">
        <v>1152</v>
      </c>
      <c r="E710" s="4" t="s">
        <v>8</v>
      </c>
      <c r="F710" s="4" t="s">
        <v>9</v>
      </c>
      <c r="G710" s="4">
        <v>0</v>
      </c>
      <c r="H710" s="4" t="s">
        <v>1153</v>
      </c>
      <c r="J710" s="2">
        <f>Table13[[#This Row],[ONGKIR]]-I710</f>
        <v>0</v>
      </c>
    </row>
    <row r="711" spans="2:10" x14ac:dyDescent="0.25">
      <c r="B711" s="5">
        <v>44089</v>
      </c>
      <c r="C711" s="4">
        <v>30</v>
      </c>
      <c r="D711" s="4" t="s">
        <v>1145</v>
      </c>
      <c r="E711" s="4" t="s">
        <v>8</v>
      </c>
      <c r="F711" s="4" t="s">
        <v>9</v>
      </c>
      <c r="G711" s="4">
        <v>0</v>
      </c>
      <c r="H711" s="4" t="s">
        <v>1146</v>
      </c>
      <c r="J711" s="2">
        <f>Table13[[#This Row],[ONGKIR]]-I711</f>
        <v>0</v>
      </c>
    </row>
    <row r="712" spans="2:10" x14ac:dyDescent="0.25">
      <c r="B712" s="5">
        <v>44089</v>
      </c>
      <c r="C712" s="4">
        <v>31</v>
      </c>
      <c r="D712" s="6" t="s">
        <v>1140</v>
      </c>
      <c r="E712" s="6" t="s">
        <v>20</v>
      </c>
      <c r="F712" s="6" t="s">
        <v>21</v>
      </c>
      <c r="G712" s="6">
        <v>0</v>
      </c>
      <c r="H712" s="6" t="s">
        <v>1141</v>
      </c>
      <c r="J712" s="2">
        <f>Table13[[#This Row],[ONGKIR]]-I712</f>
        <v>0</v>
      </c>
    </row>
    <row r="713" spans="2:10" x14ac:dyDescent="0.25">
      <c r="B713" s="5">
        <v>44089</v>
      </c>
      <c r="C713" s="4">
        <v>32</v>
      </c>
      <c r="D713" s="4" t="s">
        <v>1158</v>
      </c>
      <c r="E713" s="4" t="s">
        <v>72</v>
      </c>
      <c r="F713" s="4" t="s">
        <v>9</v>
      </c>
      <c r="G713" s="4">
        <v>0</v>
      </c>
      <c r="H713" s="4" t="s">
        <v>1159</v>
      </c>
      <c r="J713" s="2">
        <f>Table13[[#This Row],[ONGKIR]]-I713</f>
        <v>0</v>
      </c>
    </row>
    <row r="714" spans="2:10" x14ac:dyDescent="0.25">
      <c r="B714" s="5">
        <v>44089</v>
      </c>
      <c r="C714" s="4">
        <v>33</v>
      </c>
      <c r="D714" s="6" t="s">
        <v>1130</v>
      </c>
      <c r="E714" s="6" t="s">
        <v>72</v>
      </c>
      <c r="F714" s="6" t="s">
        <v>9</v>
      </c>
      <c r="G714" s="6">
        <v>7000</v>
      </c>
      <c r="H714" s="6" t="s">
        <v>18</v>
      </c>
      <c r="I714" s="1">
        <v>7000</v>
      </c>
      <c r="J714" s="2">
        <f>Table13[[#This Row],[ONGKIR]]-I714</f>
        <v>0</v>
      </c>
    </row>
    <row r="715" spans="2:10" x14ac:dyDescent="0.25">
      <c r="B715" s="5">
        <v>44089</v>
      </c>
      <c r="C715" s="4">
        <v>34</v>
      </c>
      <c r="D715" s="6" t="s">
        <v>1131</v>
      </c>
      <c r="E715" s="6" t="s">
        <v>8</v>
      </c>
      <c r="F715" s="6" t="s">
        <v>9</v>
      </c>
      <c r="G715" s="6">
        <v>28000</v>
      </c>
      <c r="H715" s="6" t="s">
        <v>18</v>
      </c>
      <c r="I715" s="1">
        <v>28000</v>
      </c>
      <c r="J715" s="2">
        <f>Table13[[#This Row],[ONGKIR]]-I715</f>
        <v>0</v>
      </c>
    </row>
    <row r="716" spans="2:10" x14ac:dyDescent="0.25">
      <c r="B716" s="5">
        <v>44089</v>
      </c>
      <c r="C716" s="4">
        <v>35</v>
      </c>
      <c r="D716" s="7" t="s">
        <v>1173</v>
      </c>
      <c r="E716" s="7" t="s">
        <v>134</v>
      </c>
      <c r="F716" s="7" t="s">
        <v>9</v>
      </c>
      <c r="G716" s="7">
        <v>14000</v>
      </c>
      <c r="H716" s="7" t="s">
        <v>18</v>
      </c>
      <c r="I716" s="1">
        <v>14000</v>
      </c>
      <c r="J716" s="2">
        <f>Table13[[#This Row],[ONGKIR]]-I716</f>
        <v>0</v>
      </c>
    </row>
    <row r="717" spans="2:10" x14ac:dyDescent="0.25">
      <c r="B717" s="5">
        <v>44089</v>
      </c>
      <c r="C717" s="4">
        <v>36</v>
      </c>
      <c r="D717" s="6" t="s">
        <v>500</v>
      </c>
      <c r="E717" s="6" t="s">
        <v>72</v>
      </c>
      <c r="F717" s="6" t="s">
        <v>9</v>
      </c>
      <c r="G717" s="6">
        <v>7000</v>
      </c>
      <c r="H717" s="6" t="s">
        <v>18</v>
      </c>
      <c r="I717" s="1">
        <v>7000</v>
      </c>
      <c r="J717" s="2">
        <f>Table13[[#This Row],[ONGKIR]]-I717</f>
        <v>0</v>
      </c>
    </row>
    <row r="718" spans="2:10" x14ac:dyDescent="0.25">
      <c r="B718" s="11"/>
      <c r="C718" s="12"/>
      <c r="D718" s="12"/>
      <c r="E718" s="12"/>
      <c r="F718" s="12"/>
      <c r="G718" s="12">
        <f>SUBTOTAL(109,Table13[ONGKIR])</f>
        <v>131000</v>
      </c>
      <c r="H718" s="12"/>
    </row>
    <row r="719" spans="2:10" x14ac:dyDescent="0.25">
      <c r="C719" s="2"/>
    </row>
    <row r="720" spans="2:10" x14ac:dyDescent="0.25">
      <c r="B720" s="5" t="s">
        <v>1</v>
      </c>
      <c r="C720" s="4" t="s">
        <v>0</v>
      </c>
      <c r="D720" s="4" t="s">
        <v>5</v>
      </c>
      <c r="E720" s="4" t="s">
        <v>2</v>
      </c>
      <c r="F720" s="4" t="s">
        <v>3</v>
      </c>
      <c r="G720" s="4" t="s">
        <v>4</v>
      </c>
      <c r="H720" s="4" t="s">
        <v>6</v>
      </c>
    </row>
    <row r="721" spans="2:8" x14ac:dyDescent="0.25">
      <c r="B721" s="5">
        <v>44090</v>
      </c>
      <c r="C721" s="4">
        <v>1</v>
      </c>
      <c r="D721" s="4" t="s">
        <v>1198</v>
      </c>
      <c r="E721" s="4" t="s">
        <v>8</v>
      </c>
      <c r="F721" s="4" t="s">
        <v>9</v>
      </c>
      <c r="G721" s="4">
        <v>0</v>
      </c>
      <c r="H721" s="4" t="s">
        <v>1199</v>
      </c>
    </row>
    <row r="722" spans="2:8" x14ac:dyDescent="0.25">
      <c r="B722" s="5">
        <v>44090</v>
      </c>
      <c r="C722" s="4">
        <v>2</v>
      </c>
      <c r="D722" s="4" t="s">
        <v>1196</v>
      </c>
      <c r="E722" s="4" t="s">
        <v>8</v>
      </c>
      <c r="F722" s="4" t="s">
        <v>9</v>
      </c>
      <c r="G722" s="4">
        <v>0</v>
      </c>
      <c r="H722" s="4" t="s">
        <v>1197</v>
      </c>
    </row>
    <row r="723" spans="2:8" x14ac:dyDescent="0.25">
      <c r="B723" s="5">
        <v>44090</v>
      </c>
      <c r="C723" s="4">
        <v>3</v>
      </c>
      <c r="D723" s="4" t="s">
        <v>1200</v>
      </c>
      <c r="E723" s="4" t="s">
        <v>8</v>
      </c>
      <c r="F723" s="4" t="s">
        <v>9</v>
      </c>
      <c r="G723" s="4">
        <v>0</v>
      </c>
      <c r="H723" s="4" t="s">
        <v>1201</v>
      </c>
    </row>
    <row r="724" spans="2:8" x14ac:dyDescent="0.25">
      <c r="B724" s="5">
        <v>44090</v>
      </c>
      <c r="C724" s="4">
        <v>4</v>
      </c>
      <c r="D724" s="4" t="s">
        <v>1202</v>
      </c>
      <c r="E724" s="4" t="s">
        <v>8</v>
      </c>
      <c r="F724" s="4" t="s">
        <v>9</v>
      </c>
      <c r="G724" s="4">
        <v>0</v>
      </c>
      <c r="H724" s="4" t="s">
        <v>1203</v>
      </c>
    </row>
    <row r="725" spans="2:8" x14ac:dyDescent="0.25">
      <c r="B725" s="5">
        <v>44090</v>
      </c>
      <c r="C725" s="4">
        <v>5</v>
      </c>
      <c r="D725" s="4" t="s">
        <v>1228</v>
      </c>
      <c r="E725" s="4" t="s">
        <v>72</v>
      </c>
      <c r="F725" s="4" t="s">
        <v>9</v>
      </c>
      <c r="G725" s="4">
        <v>13000</v>
      </c>
      <c r="H725" s="4" t="s">
        <v>70</v>
      </c>
    </row>
    <row r="726" spans="2:8" x14ac:dyDescent="0.25">
      <c r="B726" s="5">
        <v>44090</v>
      </c>
      <c r="C726" s="4">
        <v>6</v>
      </c>
      <c r="D726" s="4" t="s">
        <v>213</v>
      </c>
      <c r="E726" s="4" t="s">
        <v>134</v>
      </c>
      <c r="F726" s="4" t="s">
        <v>9</v>
      </c>
      <c r="G726" s="4">
        <v>32000</v>
      </c>
      <c r="H726" s="4" t="s">
        <v>30</v>
      </c>
    </row>
    <row r="727" spans="2:8" x14ac:dyDescent="0.25">
      <c r="B727" s="5">
        <v>44090</v>
      </c>
      <c r="C727" s="4">
        <v>7</v>
      </c>
      <c r="D727" s="4" t="s">
        <v>1194</v>
      </c>
      <c r="E727" s="4" t="s">
        <v>8</v>
      </c>
      <c r="F727" s="4" t="s">
        <v>9</v>
      </c>
      <c r="G727" s="4">
        <v>0</v>
      </c>
      <c r="H727" s="4" t="s">
        <v>1195</v>
      </c>
    </row>
    <row r="728" spans="2:8" x14ac:dyDescent="0.25">
      <c r="B728" s="5">
        <v>44090</v>
      </c>
      <c r="C728" s="4">
        <v>8</v>
      </c>
      <c r="D728" s="4" t="s">
        <v>1217</v>
      </c>
      <c r="E728" s="4" t="s">
        <v>46</v>
      </c>
      <c r="F728" s="4" t="s">
        <v>47</v>
      </c>
      <c r="G728" s="4">
        <v>0</v>
      </c>
      <c r="H728" s="4" t="s">
        <v>1218</v>
      </c>
    </row>
    <row r="729" spans="2:8" x14ac:dyDescent="0.25">
      <c r="B729" s="5">
        <v>44090</v>
      </c>
      <c r="C729" s="4">
        <v>9</v>
      </c>
      <c r="D729" s="4" t="s">
        <v>1214</v>
      </c>
      <c r="E729" s="4" t="s">
        <v>8</v>
      </c>
      <c r="F729" s="4" t="s">
        <v>9</v>
      </c>
      <c r="G729" s="4">
        <v>0</v>
      </c>
      <c r="H729" s="4" t="s">
        <v>1215</v>
      </c>
    </row>
    <row r="730" spans="2:8" x14ac:dyDescent="0.25">
      <c r="B730" s="5">
        <v>44090</v>
      </c>
      <c r="C730" s="4">
        <v>10</v>
      </c>
      <c r="D730" s="7" t="s">
        <v>1226</v>
      </c>
      <c r="E730" s="7" t="s">
        <v>8</v>
      </c>
      <c r="F730" s="7" t="s">
        <v>9</v>
      </c>
      <c r="G730" s="7">
        <v>0</v>
      </c>
      <c r="H730" s="7" t="s">
        <v>1227</v>
      </c>
    </row>
    <row r="731" spans="2:8" x14ac:dyDescent="0.25">
      <c r="B731" s="5">
        <v>44090</v>
      </c>
      <c r="C731" s="4">
        <v>11</v>
      </c>
      <c r="D731" s="7" t="s">
        <v>1222</v>
      </c>
      <c r="E731" s="7" t="s">
        <v>8</v>
      </c>
      <c r="F731" s="7" t="s">
        <v>9</v>
      </c>
      <c r="G731" s="7">
        <v>0</v>
      </c>
      <c r="H731" s="7" t="s">
        <v>1223</v>
      </c>
    </row>
    <row r="732" spans="2:8" x14ac:dyDescent="0.25">
      <c r="B732" s="5">
        <v>44090</v>
      </c>
      <c r="C732" s="4">
        <v>12</v>
      </c>
      <c r="D732" s="4" t="s">
        <v>1114</v>
      </c>
      <c r="E732" s="4" t="s">
        <v>8</v>
      </c>
      <c r="F732" s="4" t="s">
        <v>9</v>
      </c>
      <c r="G732" s="4">
        <v>0</v>
      </c>
      <c r="H732" s="4" t="s">
        <v>1233</v>
      </c>
    </row>
    <row r="733" spans="2:8" x14ac:dyDescent="0.25">
      <c r="B733" s="5">
        <v>44090</v>
      </c>
      <c r="C733" s="4">
        <v>13</v>
      </c>
      <c r="D733" s="4" t="s">
        <v>300</v>
      </c>
      <c r="E733" s="4" t="s">
        <v>20</v>
      </c>
      <c r="F733" s="4" t="s">
        <v>21</v>
      </c>
      <c r="G733" s="4">
        <v>0</v>
      </c>
      <c r="H733" s="4" t="s">
        <v>1232</v>
      </c>
    </row>
    <row r="734" spans="2:8" x14ac:dyDescent="0.25">
      <c r="B734" s="5">
        <v>44090</v>
      </c>
      <c r="C734" s="4">
        <v>14</v>
      </c>
      <c r="D734" s="4" t="s">
        <v>1192</v>
      </c>
      <c r="E734" s="4" t="s">
        <v>8</v>
      </c>
      <c r="F734" s="4" t="s">
        <v>9</v>
      </c>
      <c r="G734" s="4">
        <v>0</v>
      </c>
      <c r="H734" s="4" t="s">
        <v>1193</v>
      </c>
    </row>
    <row r="735" spans="2:8" x14ac:dyDescent="0.25">
      <c r="B735" s="5">
        <v>44090</v>
      </c>
      <c r="C735" s="4">
        <v>15</v>
      </c>
      <c r="D735" s="7" t="s">
        <v>1224</v>
      </c>
      <c r="E735" s="7" t="s">
        <v>8</v>
      </c>
      <c r="F735" s="7" t="s">
        <v>9</v>
      </c>
      <c r="G735" s="7">
        <v>0</v>
      </c>
      <c r="H735" s="7" t="s">
        <v>1225</v>
      </c>
    </row>
    <row r="736" spans="2:8" x14ac:dyDescent="0.25">
      <c r="B736" s="5">
        <v>44090</v>
      </c>
      <c r="C736" s="4">
        <v>16</v>
      </c>
      <c r="D736" s="4" t="s">
        <v>1204</v>
      </c>
      <c r="E736" s="4" t="s">
        <v>20</v>
      </c>
      <c r="F736" s="4" t="s">
        <v>1017</v>
      </c>
      <c r="G736" s="4">
        <v>0</v>
      </c>
      <c r="H736" s="4" t="s">
        <v>1205</v>
      </c>
    </row>
    <row r="737" spans="2:8" x14ac:dyDescent="0.25">
      <c r="B737" s="5">
        <v>44090</v>
      </c>
      <c r="C737" s="4">
        <v>17</v>
      </c>
      <c r="D737" s="4" t="s">
        <v>1212</v>
      </c>
      <c r="E737" s="4" t="s">
        <v>46</v>
      </c>
      <c r="F737" s="4" t="s">
        <v>47</v>
      </c>
      <c r="G737" s="4">
        <v>0</v>
      </c>
      <c r="H737" s="4" t="s">
        <v>1213</v>
      </c>
    </row>
    <row r="738" spans="2:8" x14ac:dyDescent="0.25">
      <c r="B738" s="5">
        <v>44090</v>
      </c>
      <c r="C738" s="4">
        <v>18</v>
      </c>
      <c r="D738" s="4" t="s">
        <v>1229</v>
      </c>
      <c r="E738" s="4" t="s">
        <v>8</v>
      </c>
      <c r="F738" s="4" t="s">
        <v>9</v>
      </c>
      <c r="G738" s="4">
        <v>0</v>
      </c>
      <c r="H738" s="4" t="s">
        <v>1230</v>
      </c>
    </row>
    <row r="739" spans="2:8" x14ac:dyDescent="0.25">
      <c r="B739" s="5">
        <v>44090</v>
      </c>
      <c r="C739" s="4">
        <v>19</v>
      </c>
      <c r="D739" s="4" t="s">
        <v>1189</v>
      </c>
      <c r="E739" s="4" t="s">
        <v>20</v>
      </c>
      <c r="F739" s="4" t="s">
        <v>21</v>
      </c>
      <c r="G739" s="4">
        <v>0</v>
      </c>
      <c r="H739" s="4" t="s">
        <v>1190</v>
      </c>
    </row>
    <row r="740" spans="2:8" x14ac:dyDescent="0.25">
      <c r="B740" s="5">
        <v>44090</v>
      </c>
      <c r="C740" s="4">
        <v>20</v>
      </c>
      <c r="D740" s="4" t="s">
        <v>1208</v>
      </c>
      <c r="E740" s="4" t="s">
        <v>46</v>
      </c>
      <c r="F740" s="4" t="s">
        <v>47</v>
      </c>
      <c r="G740" s="4">
        <v>0</v>
      </c>
      <c r="H740" s="4" t="s">
        <v>1209</v>
      </c>
    </row>
    <row r="741" spans="2:8" x14ac:dyDescent="0.25">
      <c r="B741" s="5">
        <v>44090</v>
      </c>
      <c r="C741" s="4">
        <v>21</v>
      </c>
      <c r="D741" s="6" t="s">
        <v>1206</v>
      </c>
      <c r="E741" s="6" t="s">
        <v>46</v>
      </c>
      <c r="F741" s="6" t="s">
        <v>47</v>
      </c>
      <c r="G741" s="6">
        <v>0</v>
      </c>
      <c r="H741" s="6" t="s">
        <v>1207</v>
      </c>
    </row>
    <row r="742" spans="2:8" x14ac:dyDescent="0.25">
      <c r="B742" s="5">
        <v>44090</v>
      </c>
      <c r="C742" s="4">
        <v>22</v>
      </c>
      <c r="D742" s="6" t="s">
        <v>1210</v>
      </c>
      <c r="E742" s="6" t="s">
        <v>8</v>
      </c>
      <c r="F742" s="6" t="s">
        <v>9</v>
      </c>
      <c r="G742" s="6">
        <v>0</v>
      </c>
      <c r="H742" s="6" t="s">
        <v>1211</v>
      </c>
    </row>
    <row r="743" spans="2:8" x14ac:dyDescent="0.25">
      <c r="B743" s="5">
        <v>44090</v>
      </c>
      <c r="C743" s="4">
        <v>23</v>
      </c>
      <c r="D743" s="6" t="s">
        <v>1219</v>
      </c>
      <c r="E743" s="6" t="s">
        <v>134</v>
      </c>
      <c r="F743" s="6" t="s">
        <v>9</v>
      </c>
      <c r="G743" s="6">
        <v>10000</v>
      </c>
      <c r="H743" s="6" t="s">
        <v>101</v>
      </c>
    </row>
    <row r="744" spans="2:8" x14ac:dyDescent="0.25">
      <c r="B744" s="5">
        <v>44090</v>
      </c>
      <c r="C744" s="4">
        <v>24</v>
      </c>
      <c r="D744" s="4" t="s">
        <v>1220</v>
      </c>
      <c r="E744" s="4" t="s">
        <v>72</v>
      </c>
      <c r="F744" s="4" t="s">
        <v>9</v>
      </c>
      <c r="G744" s="4">
        <v>45100</v>
      </c>
      <c r="H744" s="4" t="s">
        <v>101</v>
      </c>
    </row>
    <row r="745" spans="2:8" x14ac:dyDescent="0.25">
      <c r="B745" s="5">
        <v>44090</v>
      </c>
      <c r="C745" s="4">
        <v>25</v>
      </c>
      <c r="D745" s="4" t="s">
        <v>1191</v>
      </c>
      <c r="E745" s="4" t="s">
        <v>8</v>
      </c>
      <c r="F745" s="4" t="s">
        <v>9</v>
      </c>
      <c r="G745" s="4">
        <v>10000</v>
      </c>
      <c r="H745" s="4" t="s">
        <v>18</v>
      </c>
    </row>
    <row r="746" spans="2:8" x14ac:dyDescent="0.25">
      <c r="B746" s="5">
        <v>44090</v>
      </c>
      <c r="C746" s="4">
        <v>26</v>
      </c>
      <c r="D746" s="6" t="s">
        <v>1216</v>
      </c>
      <c r="E746" s="6" t="s">
        <v>72</v>
      </c>
      <c r="F746" s="6" t="s">
        <v>9</v>
      </c>
      <c r="G746" s="6">
        <v>18000</v>
      </c>
      <c r="H746" s="6" t="s">
        <v>18</v>
      </c>
    </row>
    <row r="747" spans="2:8" x14ac:dyDescent="0.25">
      <c r="B747" s="5">
        <v>44090</v>
      </c>
      <c r="C747" s="4">
        <v>27</v>
      </c>
      <c r="D747" s="4" t="s">
        <v>1221</v>
      </c>
      <c r="E747" s="4" t="s">
        <v>72</v>
      </c>
      <c r="F747" s="4" t="s">
        <v>9</v>
      </c>
      <c r="G747" s="4">
        <v>12000</v>
      </c>
      <c r="H747" s="4" t="s">
        <v>18</v>
      </c>
    </row>
    <row r="748" spans="2:8" x14ac:dyDescent="0.25">
      <c r="B748" s="5">
        <v>44090</v>
      </c>
      <c r="C748" s="4">
        <v>28</v>
      </c>
      <c r="D748" s="7" t="s">
        <v>1231</v>
      </c>
      <c r="E748" s="7" t="s">
        <v>72</v>
      </c>
      <c r="F748" s="7" t="s">
        <v>9</v>
      </c>
      <c r="G748" s="7">
        <v>6000</v>
      </c>
      <c r="H748" s="7" t="s">
        <v>18</v>
      </c>
    </row>
    <row r="749" spans="2:8" x14ac:dyDescent="0.25">
      <c r="B749" s="11"/>
      <c r="C749" s="12"/>
      <c r="D749" s="12"/>
      <c r="E749" s="12"/>
      <c r="F749" s="12"/>
      <c r="G749" s="12">
        <f>SUBTOTAL(109,Table14[ONGKIR])</f>
        <v>146100</v>
      </c>
      <c r="H749" s="12"/>
    </row>
    <row r="750" spans="2:8" x14ac:dyDescent="0.25">
      <c r="C750" s="2"/>
    </row>
    <row r="751" spans="2:8" x14ac:dyDescent="0.25">
      <c r="C751" s="2"/>
    </row>
    <row r="752" spans="2:8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856" spans="2:3" x14ac:dyDescent="0.25">
      <c r="B856" s="3"/>
      <c r="C856" s="2"/>
    </row>
    <row r="857" spans="2:3" x14ac:dyDescent="0.25">
      <c r="B857" s="3"/>
      <c r="C857" s="2"/>
    </row>
    <row r="858" spans="2:3" x14ac:dyDescent="0.25">
      <c r="B858" s="3"/>
      <c r="C858" s="2"/>
    </row>
    <row r="859" spans="2:3" x14ac:dyDescent="0.25">
      <c r="B859" s="3"/>
      <c r="C859" s="2"/>
    </row>
    <row r="860" spans="2:3" x14ac:dyDescent="0.25">
      <c r="B860" s="3"/>
      <c r="C860" s="2"/>
    </row>
    <row r="861" spans="2:3" x14ac:dyDescent="0.25">
      <c r="B861" s="3"/>
      <c r="C861" s="2"/>
    </row>
    <row r="862" spans="2:3" x14ac:dyDescent="0.25">
      <c r="B862" s="3"/>
      <c r="C862" s="2"/>
    </row>
    <row r="863" spans="2:3" x14ac:dyDescent="0.25">
      <c r="B863" s="3"/>
      <c r="C863" s="2"/>
    </row>
    <row r="864" spans="2:3" x14ac:dyDescent="0.25">
      <c r="B864" s="3"/>
      <c r="C864" s="2"/>
    </row>
    <row r="865" spans="2:3" x14ac:dyDescent="0.25">
      <c r="B865" s="3"/>
      <c r="C865" s="2"/>
    </row>
    <row r="866" spans="2:3" x14ac:dyDescent="0.25">
      <c r="B866" s="3"/>
      <c r="C866" s="2"/>
    </row>
    <row r="867" spans="2:3" x14ac:dyDescent="0.25">
      <c r="B867" s="3"/>
      <c r="C867" s="2"/>
    </row>
    <row r="868" spans="2:3" x14ac:dyDescent="0.25">
      <c r="B868" s="3"/>
      <c r="C868" s="2"/>
    </row>
    <row r="869" spans="2:3" x14ac:dyDescent="0.25">
      <c r="B869" s="3"/>
      <c r="C869" s="2"/>
    </row>
    <row r="870" spans="2:3" x14ac:dyDescent="0.25">
      <c r="B870" s="3"/>
      <c r="C870" s="2"/>
    </row>
    <row r="871" spans="2:3" x14ac:dyDescent="0.25">
      <c r="B871" s="3"/>
      <c r="C871" s="2"/>
    </row>
    <row r="872" spans="2:3" x14ac:dyDescent="0.25">
      <c r="B872" s="3"/>
      <c r="C872" s="2"/>
    </row>
    <row r="873" spans="2:3" x14ac:dyDescent="0.25">
      <c r="B873" s="3"/>
      <c r="C873" s="2"/>
    </row>
    <row r="874" spans="2:3" x14ac:dyDescent="0.25">
      <c r="B874" s="3"/>
      <c r="C874" s="2"/>
    </row>
    <row r="875" spans="2:3" x14ac:dyDescent="0.25">
      <c r="B875" s="3"/>
      <c r="C875" s="2"/>
    </row>
    <row r="876" spans="2:3" x14ac:dyDescent="0.25">
      <c r="B876" s="3"/>
      <c r="C876" s="2"/>
    </row>
    <row r="877" spans="2:3" x14ac:dyDescent="0.25">
      <c r="B877" s="3"/>
      <c r="C877" s="2"/>
    </row>
    <row r="878" spans="2:3" x14ac:dyDescent="0.25">
      <c r="B878" s="3"/>
      <c r="C878" s="2"/>
    </row>
    <row r="879" spans="2:3" x14ac:dyDescent="0.25">
      <c r="B879" s="3"/>
      <c r="C879" s="2"/>
    </row>
    <row r="880" spans="2:3" x14ac:dyDescent="0.25">
      <c r="B880" s="3"/>
      <c r="C880" s="2"/>
    </row>
    <row r="881" spans="2:3" x14ac:dyDescent="0.25">
      <c r="B881" s="3"/>
      <c r="C881" s="2"/>
    </row>
    <row r="882" spans="2:3" x14ac:dyDescent="0.25">
      <c r="B882" s="3"/>
      <c r="C882" s="2"/>
    </row>
    <row r="883" spans="2:3" x14ac:dyDescent="0.25">
      <c r="B883" s="3"/>
      <c r="C883" s="2"/>
    </row>
    <row r="884" spans="2:3" x14ac:dyDescent="0.25">
      <c r="B884" s="3"/>
      <c r="C884" s="2"/>
    </row>
    <row r="885" spans="2:3" x14ac:dyDescent="0.25">
      <c r="B885" s="3"/>
      <c r="C885" s="2"/>
    </row>
    <row r="886" spans="2:3" x14ac:dyDescent="0.25">
      <c r="B886" s="3"/>
      <c r="C886" s="2"/>
    </row>
    <row r="887" spans="2:3" x14ac:dyDescent="0.25">
      <c r="B887" s="3"/>
      <c r="C887" s="2"/>
    </row>
    <row r="888" spans="2:3" x14ac:dyDescent="0.25">
      <c r="B888" s="3"/>
      <c r="C888" s="2"/>
    </row>
    <row r="889" spans="2:3" x14ac:dyDescent="0.25">
      <c r="B889" s="3"/>
      <c r="C889" s="2"/>
    </row>
    <row r="890" spans="2:3" x14ac:dyDescent="0.25">
      <c r="B890" s="3"/>
      <c r="C890" s="2"/>
    </row>
    <row r="891" spans="2:3" x14ac:dyDescent="0.25">
      <c r="B891" s="3"/>
      <c r="C891" s="2"/>
    </row>
    <row r="892" spans="2:3" x14ac:dyDescent="0.25">
      <c r="B892" s="3"/>
      <c r="C892" s="2"/>
    </row>
    <row r="893" spans="2:3" x14ac:dyDescent="0.25">
      <c r="B893" s="3"/>
      <c r="C893" s="2"/>
    </row>
    <row r="894" spans="2:3" x14ac:dyDescent="0.25">
      <c r="B894" s="3"/>
      <c r="C894" s="2"/>
    </row>
    <row r="895" spans="2:3" x14ac:dyDescent="0.25">
      <c r="B895" s="3"/>
      <c r="C895" s="2"/>
    </row>
    <row r="896" spans="2:3" x14ac:dyDescent="0.25">
      <c r="B896" s="3"/>
      <c r="C896" s="2"/>
    </row>
    <row r="897" spans="2:3" x14ac:dyDescent="0.25">
      <c r="B897" s="3"/>
      <c r="C897" s="2"/>
    </row>
    <row r="898" spans="2:3" x14ac:dyDescent="0.25">
      <c r="B898" s="3"/>
      <c r="C898" s="2"/>
    </row>
    <row r="899" spans="2:3" x14ac:dyDescent="0.25">
      <c r="B899" s="3"/>
      <c r="C899" s="2"/>
    </row>
    <row r="900" spans="2:3" x14ac:dyDescent="0.25">
      <c r="B900" s="3"/>
      <c r="C900" s="2"/>
    </row>
    <row r="901" spans="2:3" x14ac:dyDescent="0.25">
      <c r="B901" s="3"/>
      <c r="C901" s="2"/>
    </row>
    <row r="902" spans="2:3" x14ac:dyDescent="0.25">
      <c r="B902" s="3"/>
      <c r="C902" s="2"/>
    </row>
    <row r="903" spans="2:3" x14ac:dyDescent="0.25">
      <c r="B903" s="3"/>
      <c r="C903" s="2"/>
    </row>
    <row r="904" spans="2:3" x14ac:dyDescent="0.25">
      <c r="B904" s="3"/>
      <c r="C904" s="2"/>
    </row>
    <row r="905" spans="2:3" x14ac:dyDescent="0.25">
      <c r="B905" s="3"/>
      <c r="C905" s="2"/>
    </row>
    <row r="906" spans="2:3" x14ac:dyDescent="0.25">
      <c r="B906" s="3"/>
      <c r="C906" s="2"/>
    </row>
    <row r="907" spans="2:3" x14ac:dyDescent="0.25">
      <c r="B907" s="3"/>
      <c r="C907" s="2"/>
    </row>
    <row r="908" spans="2:3" x14ac:dyDescent="0.25">
      <c r="B908" s="3"/>
      <c r="C908" s="2"/>
    </row>
    <row r="909" spans="2:3" x14ac:dyDescent="0.25">
      <c r="B909" s="3"/>
      <c r="C909" s="2"/>
    </row>
    <row r="910" spans="2:3" x14ac:dyDescent="0.25">
      <c r="B910" s="3"/>
      <c r="C910" s="2"/>
    </row>
    <row r="911" spans="2:3" x14ac:dyDescent="0.25">
      <c r="B911" s="3"/>
      <c r="C911" s="2"/>
    </row>
    <row r="912" spans="2:3" x14ac:dyDescent="0.25">
      <c r="B912" s="3"/>
      <c r="C912" s="2"/>
    </row>
    <row r="913" spans="2:3" x14ac:dyDescent="0.25">
      <c r="B913" s="3"/>
      <c r="C913" s="2"/>
    </row>
    <row r="914" spans="2:3" x14ac:dyDescent="0.25">
      <c r="B914" s="3"/>
      <c r="C914" s="2"/>
    </row>
    <row r="915" spans="2:3" x14ac:dyDescent="0.25">
      <c r="B915" s="3"/>
      <c r="C915" s="2"/>
    </row>
    <row r="916" spans="2:3" x14ac:dyDescent="0.25">
      <c r="B916" s="3"/>
      <c r="C916" s="2"/>
    </row>
    <row r="917" spans="2:3" x14ac:dyDescent="0.25">
      <c r="B917" s="3"/>
      <c r="C917" s="2"/>
    </row>
    <row r="918" spans="2:3" x14ac:dyDescent="0.25">
      <c r="B918" s="3"/>
      <c r="C918" s="2"/>
    </row>
    <row r="919" spans="2:3" x14ac:dyDescent="0.25">
      <c r="B919" s="3"/>
      <c r="C919" s="2"/>
    </row>
    <row r="920" spans="2:3" x14ac:dyDescent="0.25">
      <c r="B920" s="3"/>
      <c r="C920" s="2"/>
    </row>
    <row r="921" spans="2:3" x14ac:dyDescent="0.25">
      <c r="B921" s="3"/>
      <c r="C921" s="2"/>
    </row>
    <row r="922" spans="2:3" x14ac:dyDescent="0.25">
      <c r="B922" s="3"/>
      <c r="C922" s="2"/>
    </row>
    <row r="923" spans="2:3" x14ac:dyDescent="0.25">
      <c r="B923" s="3"/>
      <c r="C923" s="2"/>
    </row>
    <row r="924" spans="2:3" x14ac:dyDescent="0.25">
      <c r="B924" s="3"/>
      <c r="C924" s="2"/>
    </row>
    <row r="925" spans="2:3" x14ac:dyDescent="0.25">
      <c r="B925" s="3"/>
      <c r="C925" s="2"/>
    </row>
    <row r="926" spans="2:3" x14ac:dyDescent="0.25">
      <c r="B926" s="3"/>
    </row>
    <row r="927" spans="2:3" x14ac:dyDescent="0.25">
      <c r="B927" s="3"/>
    </row>
    <row r="928" spans="2:3" x14ac:dyDescent="0.25">
      <c r="B928" s="3"/>
    </row>
    <row r="929" spans="2:3" x14ac:dyDescent="0.25">
      <c r="B929" s="3"/>
      <c r="C929" s="2"/>
    </row>
    <row r="930" spans="2:3" x14ac:dyDescent="0.25">
      <c r="B930" s="3"/>
      <c r="C930" s="2"/>
    </row>
    <row r="931" spans="2:3" x14ac:dyDescent="0.25">
      <c r="B931" s="3"/>
      <c r="C931" s="2"/>
    </row>
    <row r="932" spans="2:3" x14ac:dyDescent="0.25">
      <c r="B932" s="3"/>
      <c r="C932" s="2"/>
    </row>
    <row r="933" spans="2:3" x14ac:dyDescent="0.25">
      <c r="B933" s="3"/>
      <c r="C933" s="2"/>
    </row>
    <row r="934" spans="2:3" x14ac:dyDescent="0.25">
      <c r="B934" s="3"/>
      <c r="C934" s="2"/>
    </row>
    <row r="935" spans="2:3" x14ac:dyDescent="0.25">
      <c r="B935" s="3"/>
      <c r="C935" s="2"/>
    </row>
    <row r="936" spans="2:3" x14ac:dyDescent="0.25">
      <c r="B936" s="3"/>
      <c r="C936" s="2"/>
    </row>
    <row r="937" spans="2:3" x14ac:dyDescent="0.25">
      <c r="B937" s="3"/>
      <c r="C937" s="2"/>
    </row>
    <row r="938" spans="2:3" x14ac:dyDescent="0.25">
      <c r="B938" s="3"/>
      <c r="C938" s="2"/>
    </row>
    <row r="939" spans="2:3" x14ac:dyDescent="0.25">
      <c r="B939" s="3"/>
      <c r="C939" s="2"/>
    </row>
    <row r="940" spans="2:3" x14ac:dyDescent="0.25">
      <c r="B940" s="3"/>
      <c r="C940" s="2"/>
    </row>
    <row r="941" spans="2:3" x14ac:dyDescent="0.25">
      <c r="B941" s="3"/>
      <c r="C941" s="2"/>
    </row>
    <row r="942" spans="2:3" x14ac:dyDescent="0.25">
      <c r="B942" s="3"/>
      <c r="C942" s="2"/>
    </row>
    <row r="943" spans="2:3" x14ac:dyDescent="0.25">
      <c r="B943" s="3"/>
      <c r="C943" s="2"/>
    </row>
    <row r="944" spans="2:3" x14ac:dyDescent="0.25">
      <c r="B944" s="3"/>
      <c r="C944" s="2"/>
    </row>
    <row r="945" spans="2:3" x14ac:dyDescent="0.25">
      <c r="B945" s="3"/>
      <c r="C945" s="2"/>
    </row>
    <row r="946" spans="2:3" x14ac:dyDescent="0.25">
      <c r="B946" s="3"/>
      <c r="C946" s="2"/>
    </row>
    <row r="947" spans="2:3" x14ac:dyDescent="0.25">
      <c r="B947" s="3"/>
      <c r="C947" s="2"/>
    </row>
    <row r="948" spans="2:3" x14ac:dyDescent="0.25">
      <c r="B948" s="3"/>
      <c r="C948" s="2"/>
    </row>
    <row r="949" spans="2:3" x14ac:dyDescent="0.25">
      <c r="B949" s="3"/>
      <c r="C949" s="2"/>
    </row>
    <row r="950" spans="2:3" x14ac:dyDescent="0.25">
      <c r="B950" s="3"/>
      <c r="C950" s="2"/>
    </row>
    <row r="951" spans="2:3" x14ac:dyDescent="0.25">
      <c r="B951" s="3"/>
      <c r="C951" s="2"/>
    </row>
    <row r="952" spans="2:3" x14ac:dyDescent="0.25">
      <c r="B952" s="3"/>
      <c r="C952" s="2"/>
    </row>
    <row r="953" spans="2:3" x14ac:dyDescent="0.25">
      <c r="B953" s="3"/>
      <c r="C953" s="2"/>
    </row>
    <row r="954" spans="2:3" x14ac:dyDescent="0.25">
      <c r="B954" s="3"/>
      <c r="C954" s="2"/>
    </row>
    <row r="955" spans="2:3" x14ac:dyDescent="0.25">
      <c r="B955" s="3"/>
      <c r="C955" s="2"/>
    </row>
    <row r="956" spans="2:3" x14ac:dyDescent="0.25">
      <c r="B956" s="3"/>
      <c r="C956" s="2"/>
    </row>
    <row r="957" spans="2:3" x14ac:dyDescent="0.25">
      <c r="B957" s="3"/>
      <c r="C957" s="2"/>
    </row>
    <row r="958" spans="2:3" x14ac:dyDescent="0.25">
      <c r="B958" s="3"/>
      <c r="C958" s="2"/>
    </row>
    <row r="959" spans="2:3" x14ac:dyDescent="0.25">
      <c r="B959" s="3"/>
      <c r="C959" s="2"/>
    </row>
    <row r="960" spans="2:3" x14ac:dyDescent="0.25">
      <c r="B960" s="3"/>
      <c r="C960" s="2"/>
    </row>
    <row r="961" spans="2:3" x14ac:dyDescent="0.25">
      <c r="B961" s="3"/>
      <c r="C961" s="2"/>
    </row>
    <row r="962" spans="2:3" x14ac:dyDescent="0.25">
      <c r="B962" s="3"/>
      <c r="C962" s="2"/>
    </row>
    <row r="963" spans="2:3" x14ac:dyDescent="0.25">
      <c r="B963" s="3"/>
      <c r="C963" s="2"/>
    </row>
    <row r="964" spans="2:3" x14ac:dyDescent="0.25">
      <c r="B964" s="3"/>
      <c r="C964" s="2"/>
    </row>
    <row r="965" spans="2:3" x14ac:dyDescent="0.25">
      <c r="B965" s="3"/>
      <c r="C965" s="2"/>
    </row>
    <row r="966" spans="2:3" x14ac:dyDescent="0.25">
      <c r="B966" s="3"/>
      <c r="C966" s="2"/>
    </row>
    <row r="967" spans="2:3" x14ac:dyDescent="0.25">
      <c r="B967" s="3"/>
      <c r="C967" s="2"/>
    </row>
    <row r="968" spans="2:3" x14ac:dyDescent="0.25">
      <c r="B968" s="3"/>
      <c r="C968" s="2"/>
    </row>
    <row r="969" spans="2:3" x14ac:dyDescent="0.25">
      <c r="B969" s="3"/>
      <c r="C969" s="2"/>
    </row>
    <row r="970" spans="2:3" x14ac:dyDescent="0.25">
      <c r="B970" s="3"/>
      <c r="C970" s="2"/>
    </row>
    <row r="971" spans="2:3" x14ac:dyDescent="0.25">
      <c r="B971" s="3"/>
      <c r="C971" s="2"/>
    </row>
    <row r="972" spans="2:3" x14ac:dyDescent="0.25">
      <c r="B972" s="3"/>
      <c r="C972" s="2"/>
    </row>
    <row r="973" spans="2:3" x14ac:dyDescent="0.25">
      <c r="B973" s="3"/>
      <c r="C973" s="2"/>
    </row>
    <row r="974" spans="2:3" x14ac:dyDescent="0.25">
      <c r="B974" s="3"/>
      <c r="C974" s="2"/>
    </row>
    <row r="975" spans="2:3" x14ac:dyDescent="0.25">
      <c r="B975" s="3"/>
      <c r="C975" s="2"/>
    </row>
    <row r="976" spans="2:3" x14ac:dyDescent="0.25">
      <c r="B976" s="3"/>
      <c r="C976" s="2"/>
    </row>
    <row r="977" spans="2:3" x14ac:dyDescent="0.25">
      <c r="B977" s="3"/>
      <c r="C977" s="2"/>
    </row>
    <row r="978" spans="2:3" x14ac:dyDescent="0.25">
      <c r="B978" s="3"/>
      <c r="C978" s="2"/>
    </row>
    <row r="979" spans="2:3" x14ac:dyDescent="0.25">
      <c r="B979" s="3"/>
    </row>
    <row r="980" spans="2:3" x14ac:dyDescent="0.25">
      <c r="B980" s="3"/>
    </row>
    <row r="981" spans="2:3" x14ac:dyDescent="0.25">
      <c r="B981" s="3"/>
    </row>
    <row r="982" spans="2:3" x14ac:dyDescent="0.25">
      <c r="B982" s="3"/>
      <c r="C982" s="2"/>
    </row>
    <row r="983" spans="2:3" x14ac:dyDescent="0.25">
      <c r="B983" s="3"/>
      <c r="C983" s="2"/>
    </row>
    <row r="984" spans="2:3" x14ac:dyDescent="0.25">
      <c r="B984" s="3"/>
      <c r="C984" s="2"/>
    </row>
    <row r="985" spans="2:3" x14ac:dyDescent="0.25">
      <c r="B985" s="3"/>
      <c r="C985" s="2"/>
    </row>
    <row r="986" spans="2:3" x14ac:dyDescent="0.25">
      <c r="B986" s="3"/>
      <c r="C986" s="2"/>
    </row>
    <row r="987" spans="2:3" x14ac:dyDescent="0.25">
      <c r="B987" s="3"/>
      <c r="C987" s="2"/>
    </row>
    <row r="988" spans="2:3" x14ac:dyDescent="0.25">
      <c r="B988" s="3"/>
      <c r="C988" s="2"/>
    </row>
    <row r="989" spans="2:3" x14ac:dyDescent="0.25">
      <c r="B989" s="3"/>
      <c r="C989" s="2"/>
    </row>
    <row r="990" spans="2:3" x14ac:dyDescent="0.25">
      <c r="B990" s="3"/>
      <c r="C990" s="2"/>
    </row>
    <row r="991" spans="2:3" x14ac:dyDescent="0.25">
      <c r="B991" s="3"/>
      <c r="C991" s="2"/>
    </row>
    <row r="992" spans="2:3" x14ac:dyDescent="0.25">
      <c r="B992" s="3"/>
      <c r="C992" s="2"/>
    </row>
    <row r="993" spans="2:3" x14ac:dyDescent="0.25">
      <c r="B993" s="3"/>
      <c r="C993" s="2"/>
    </row>
    <row r="994" spans="2:3" x14ac:dyDescent="0.25">
      <c r="B994" s="3"/>
      <c r="C994" s="2"/>
    </row>
    <row r="995" spans="2:3" x14ac:dyDescent="0.25">
      <c r="B995" s="3"/>
      <c r="C995" s="2"/>
    </row>
    <row r="996" spans="2:3" x14ac:dyDescent="0.25">
      <c r="C996" s="2"/>
    </row>
    <row r="997" spans="2:3" x14ac:dyDescent="0.25">
      <c r="C997" s="2"/>
    </row>
    <row r="998" spans="2:3" x14ac:dyDescent="0.25">
      <c r="C998" s="2"/>
    </row>
    <row r="999" spans="2:3" x14ac:dyDescent="0.25">
      <c r="C999" s="2"/>
    </row>
    <row r="1000" spans="2:3" x14ac:dyDescent="0.25">
      <c r="C1000" s="2"/>
    </row>
    <row r="1001" spans="2:3" x14ac:dyDescent="0.25">
      <c r="C1001" s="2"/>
    </row>
    <row r="1002" spans="2:3" x14ac:dyDescent="0.25">
      <c r="C1002" s="2"/>
    </row>
    <row r="1003" spans="2:3" x14ac:dyDescent="0.25">
      <c r="C1003" s="2"/>
    </row>
    <row r="1004" spans="2:3" x14ac:dyDescent="0.25">
      <c r="C1004" s="2"/>
    </row>
    <row r="1005" spans="2:3" x14ac:dyDescent="0.25">
      <c r="C1005" s="2"/>
    </row>
    <row r="1006" spans="2:3" x14ac:dyDescent="0.25">
      <c r="C1006" s="2"/>
    </row>
    <row r="1007" spans="2:3" x14ac:dyDescent="0.25">
      <c r="C1007" s="2"/>
    </row>
    <row r="1008" spans="2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</sheetData>
  <pageMargins left="0.25" right="0.17" top="0.12" bottom="0.12" header="0.12" footer="0.12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Nugroho</dc:creator>
  <cp:lastModifiedBy>Dawnstore</cp:lastModifiedBy>
  <cp:lastPrinted>2020-09-16T09:36:30Z</cp:lastPrinted>
  <dcterms:created xsi:type="dcterms:W3CDTF">2019-10-08T08:44:02Z</dcterms:created>
  <dcterms:modified xsi:type="dcterms:W3CDTF">2020-09-16T13:21:07Z</dcterms:modified>
</cp:coreProperties>
</file>