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625262\Documents\KinematicConstraintApproach\"/>
    </mc:Choice>
  </mc:AlternateContent>
  <bookViews>
    <workbookView xWindow="0" yWindow="0" windowWidth="18255" windowHeight="6705" activeTab="2"/>
  </bookViews>
  <sheets>
    <sheet name="Kinematic" sheetId="1" r:id="rId1"/>
    <sheet name="Multibody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3" l="1"/>
  <c r="H28" i="3"/>
  <c r="G28" i="3"/>
  <c r="F28" i="3"/>
  <c r="E28" i="3"/>
  <c r="I26" i="3"/>
  <c r="H26" i="3"/>
  <c r="G26" i="3"/>
  <c r="F26" i="3"/>
  <c r="E26" i="3"/>
  <c r="D30" i="3"/>
  <c r="D22" i="3"/>
  <c r="D20" i="3"/>
  <c r="D14" i="3"/>
  <c r="D12" i="3"/>
  <c r="D8" i="3"/>
  <c r="D6" i="3"/>
  <c r="E89" i="1"/>
  <c r="D32" i="3" l="1"/>
  <c r="D28" i="3"/>
  <c r="D25" i="3"/>
  <c r="D24" i="3"/>
  <c r="D23" i="3"/>
  <c r="H33" i="3"/>
  <c r="H31" i="3"/>
  <c r="H29" i="3"/>
  <c r="H27" i="3"/>
  <c r="H25" i="3"/>
  <c r="H23" i="3"/>
  <c r="H21" i="3"/>
  <c r="H19" i="3"/>
  <c r="H17" i="3"/>
  <c r="H15" i="3"/>
  <c r="H13" i="3"/>
  <c r="H11" i="3"/>
  <c r="H9" i="3"/>
  <c r="H7" i="3"/>
  <c r="H5" i="3"/>
  <c r="G33" i="3"/>
  <c r="G32" i="3"/>
  <c r="G31" i="3"/>
  <c r="G30" i="3"/>
  <c r="G29" i="3"/>
  <c r="G27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D17" i="3"/>
  <c r="D16" i="3"/>
  <c r="D10" i="3"/>
  <c r="D9" i="3"/>
  <c r="D4" i="3"/>
  <c r="I33" i="3"/>
  <c r="I32" i="3"/>
  <c r="I31" i="3"/>
  <c r="I30" i="3"/>
  <c r="I29" i="3"/>
  <c r="I27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H32" i="3"/>
  <c r="H30" i="3"/>
  <c r="H24" i="3"/>
  <c r="H22" i="3"/>
  <c r="H20" i="3"/>
  <c r="H18" i="3"/>
  <c r="H16" i="3"/>
  <c r="H14" i="3"/>
  <c r="H12" i="3"/>
  <c r="H10" i="3"/>
  <c r="H8" i="3"/>
  <c r="H6" i="3"/>
  <c r="H4" i="3"/>
  <c r="F33" i="3"/>
  <c r="F32" i="3"/>
  <c r="F31" i="3"/>
  <c r="F30" i="3"/>
  <c r="F29" i="3"/>
  <c r="F27" i="3"/>
  <c r="F25" i="3"/>
  <c r="F24" i="3"/>
  <c r="F23" i="3"/>
  <c r="F22" i="3"/>
  <c r="E21" i="3"/>
  <c r="F21" i="3"/>
  <c r="F20" i="3"/>
  <c r="F19" i="3"/>
  <c r="F18" i="3"/>
  <c r="F17" i="3"/>
  <c r="F15" i="3"/>
  <c r="F16" i="3"/>
  <c r="F14" i="3"/>
  <c r="F13" i="3"/>
  <c r="F12" i="3"/>
  <c r="F11" i="3"/>
  <c r="F10" i="3"/>
  <c r="F9" i="3"/>
  <c r="F8" i="3"/>
  <c r="F7" i="3"/>
  <c r="F6" i="3"/>
  <c r="F5" i="3"/>
  <c r="F4" i="3"/>
  <c r="E33" i="3"/>
  <c r="E32" i="3"/>
  <c r="E30" i="3"/>
  <c r="E31" i="3"/>
  <c r="E29" i="3"/>
  <c r="E27" i="3"/>
  <c r="E25" i="3"/>
  <c r="E24" i="3"/>
  <c r="E23" i="3"/>
  <c r="E22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2" i="3"/>
  <c r="E4" i="3"/>
  <c r="F2" i="3"/>
  <c r="I3" i="3"/>
  <c r="H3" i="3"/>
  <c r="F3" i="3"/>
  <c r="E3" i="3"/>
  <c r="I2" i="3"/>
  <c r="H2" i="3"/>
</calcChain>
</file>

<file path=xl/sharedStrings.xml><?xml version="1.0" encoding="utf-8"?>
<sst xmlns="http://schemas.openxmlformats.org/spreadsheetml/2006/main" count="53" uniqueCount="15">
  <si>
    <t>Angle</t>
  </si>
  <si>
    <t>Time</t>
  </si>
  <si>
    <t>Duration</t>
  </si>
  <si>
    <t>Obj</t>
  </si>
  <si>
    <t>Solvtime</t>
  </si>
  <si>
    <t>info</t>
  </si>
  <si>
    <t>Sol Met</t>
  </si>
  <si>
    <t>% lowest</t>
  </si>
  <si>
    <t>Avg Obj</t>
  </si>
  <si>
    <t>Std Obj</t>
  </si>
  <si>
    <t>Avg Time</t>
  </si>
  <si>
    <t>Std Time</t>
  </si>
  <si>
    <t>kin</t>
  </si>
  <si>
    <t>theta</t>
  </si>
  <si>
    <t>Minimum obj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</si>
</sst>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workbookViewId="0">
      <pane ySplit="1" topLeftCell="A80" activePane="bottomLeft" state="frozen"/>
      <selection pane="bottomLeft" activeCell="D91" sqref="D91"/>
    </sheetView>
  </sheetViews>
  <sheetFormatPr defaultRowHeight="15" x14ac:dyDescent="0.25"/>
  <sheetData>
    <row r="1" spans="1:6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</row>
    <row r="2" spans="1:6" x14ac:dyDescent="0.25">
      <c r="A2">
        <v>45</v>
      </c>
      <c r="B2">
        <v>0.5</v>
      </c>
      <c r="C2">
        <v>1</v>
      </c>
      <c r="D2">
        <v>84.354799999999997</v>
      </c>
      <c r="E2">
        <v>34.674500000000002</v>
      </c>
      <c r="F2">
        <v>0</v>
      </c>
    </row>
    <row r="3" spans="1:6" x14ac:dyDescent="0.25">
      <c r="A3">
        <v>45</v>
      </c>
      <c r="B3">
        <v>0.5</v>
      </c>
      <c r="C3">
        <v>2</v>
      </c>
      <c r="D3">
        <v>84.354799999999997</v>
      </c>
      <c r="E3">
        <v>39.450600000000001</v>
      </c>
      <c r="F3">
        <v>0</v>
      </c>
    </row>
    <row r="4" spans="1:6" x14ac:dyDescent="0.25">
      <c r="A4">
        <v>45</v>
      </c>
      <c r="B4">
        <v>0.5</v>
      </c>
      <c r="C4">
        <v>3</v>
      </c>
      <c r="D4">
        <v>84.354799999999997</v>
      </c>
      <c r="E4">
        <v>38.611400000000003</v>
      </c>
      <c r="F4">
        <v>0</v>
      </c>
    </row>
    <row r="5" spans="1:6" x14ac:dyDescent="0.25">
      <c r="A5">
        <v>45</v>
      </c>
      <c r="B5">
        <v>0.5</v>
      </c>
      <c r="C5">
        <v>4</v>
      </c>
      <c r="D5">
        <v>84.354799999999997</v>
      </c>
      <c r="E5">
        <v>38.034100000000002</v>
      </c>
      <c r="F5">
        <v>0</v>
      </c>
    </row>
    <row r="6" spans="1:6" x14ac:dyDescent="0.25">
      <c r="A6">
        <v>45</v>
      </c>
      <c r="B6">
        <v>0.5</v>
      </c>
      <c r="C6">
        <v>5</v>
      </c>
      <c r="D6">
        <v>84.354799999999997</v>
      </c>
      <c r="E6">
        <v>22.936499999999999</v>
      </c>
      <c r="F6">
        <v>0</v>
      </c>
    </row>
    <row r="7" spans="1:6" x14ac:dyDescent="0.25">
      <c r="A7">
        <v>45</v>
      </c>
      <c r="B7">
        <v>0.5</v>
      </c>
      <c r="C7">
        <v>6</v>
      </c>
      <c r="D7">
        <v>84.354799999999997</v>
      </c>
      <c r="E7">
        <v>19.516999999999999</v>
      </c>
      <c r="F7">
        <v>0</v>
      </c>
    </row>
    <row r="8" spans="1:6" x14ac:dyDescent="0.25">
      <c r="A8">
        <v>45</v>
      </c>
      <c r="B8">
        <v>1</v>
      </c>
      <c r="C8">
        <v>1</v>
      </c>
      <c r="D8">
        <v>11.7468</v>
      </c>
      <c r="E8">
        <v>91.936599999999999</v>
      </c>
      <c r="F8">
        <v>0</v>
      </c>
    </row>
    <row r="9" spans="1:6" x14ac:dyDescent="0.25">
      <c r="A9">
        <v>45</v>
      </c>
      <c r="B9">
        <v>1</v>
      </c>
      <c r="C9">
        <v>2</v>
      </c>
      <c r="D9">
        <v>11.7468</v>
      </c>
      <c r="E9">
        <v>47.113500000000002</v>
      </c>
      <c r="F9">
        <v>0</v>
      </c>
    </row>
    <row r="10" spans="1:6" x14ac:dyDescent="0.25">
      <c r="A10">
        <v>45</v>
      </c>
      <c r="B10">
        <v>1</v>
      </c>
      <c r="C10">
        <v>3</v>
      </c>
      <c r="D10">
        <v>11.7468</v>
      </c>
      <c r="E10">
        <v>50.355600000000003</v>
      </c>
      <c r="F10">
        <v>0</v>
      </c>
    </row>
    <row r="11" spans="1:6" x14ac:dyDescent="0.25">
      <c r="A11">
        <v>45</v>
      </c>
      <c r="B11">
        <v>1</v>
      </c>
      <c r="C11">
        <v>4</v>
      </c>
      <c r="D11">
        <v>11.7469</v>
      </c>
      <c r="E11">
        <v>44.447600000000001</v>
      </c>
      <c r="F11">
        <v>0</v>
      </c>
    </row>
    <row r="12" spans="1:6" x14ac:dyDescent="0.25">
      <c r="A12">
        <v>45</v>
      </c>
      <c r="B12">
        <v>1</v>
      </c>
      <c r="C12">
        <v>5</v>
      </c>
      <c r="D12">
        <v>11.7468</v>
      </c>
      <c r="E12">
        <v>76.218100000000007</v>
      </c>
      <c r="F12">
        <v>0</v>
      </c>
    </row>
    <row r="13" spans="1:6" x14ac:dyDescent="0.25">
      <c r="A13">
        <v>45</v>
      </c>
      <c r="B13">
        <v>1</v>
      </c>
      <c r="C13">
        <v>6</v>
      </c>
      <c r="D13">
        <v>11.7468</v>
      </c>
      <c r="E13">
        <v>80.830799999999996</v>
      </c>
      <c r="F13">
        <v>0</v>
      </c>
    </row>
    <row r="14" spans="1:6" x14ac:dyDescent="0.25">
      <c r="A14">
        <v>45</v>
      </c>
      <c r="B14">
        <v>2</v>
      </c>
      <c r="C14">
        <v>1</v>
      </c>
      <c r="D14">
        <v>3.1337000000000002</v>
      </c>
      <c r="E14">
        <v>122.8426</v>
      </c>
      <c r="F14">
        <v>0</v>
      </c>
    </row>
    <row r="15" spans="1:6" x14ac:dyDescent="0.25">
      <c r="A15">
        <v>45</v>
      </c>
      <c r="B15">
        <v>2</v>
      </c>
      <c r="C15">
        <v>2</v>
      </c>
      <c r="D15">
        <v>3.1337999999999999</v>
      </c>
      <c r="E15">
        <v>255.07669999999999</v>
      </c>
      <c r="F15">
        <v>0</v>
      </c>
    </row>
    <row r="16" spans="1:6" x14ac:dyDescent="0.25">
      <c r="A16">
        <v>45</v>
      </c>
      <c r="B16">
        <v>2</v>
      </c>
      <c r="C16">
        <v>3</v>
      </c>
      <c r="D16">
        <v>3.1337000000000002</v>
      </c>
      <c r="E16">
        <v>137.46180000000001</v>
      </c>
      <c r="F16">
        <v>0</v>
      </c>
    </row>
    <row r="17" spans="1:6" x14ac:dyDescent="0.25">
      <c r="A17">
        <v>45</v>
      </c>
      <c r="B17">
        <v>2</v>
      </c>
      <c r="C17">
        <v>4</v>
      </c>
      <c r="D17">
        <v>3.1337000000000002</v>
      </c>
      <c r="E17">
        <v>293.18299999999999</v>
      </c>
      <c r="F17">
        <v>0</v>
      </c>
    </row>
    <row r="18" spans="1:6" x14ac:dyDescent="0.25">
      <c r="A18">
        <v>45</v>
      </c>
      <c r="B18">
        <v>2</v>
      </c>
      <c r="C18">
        <v>5</v>
      </c>
      <c r="D18">
        <v>3.1337999999999999</v>
      </c>
      <c r="E18">
        <v>183.91319999999999</v>
      </c>
      <c r="F18">
        <v>0</v>
      </c>
    </row>
    <row r="19" spans="1:6" x14ac:dyDescent="0.25">
      <c r="A19">
        <v>45</v>
      </c>
      <c r="B19">
        <v>2</v>
      </c>
      <c r="C19">
        <v>6</v>
      </c>
      <c r="D19">
        <v>3.1337000000000002</v>
      </c>
      <c r="E19">
        <v>118.1296</v>
      </c>
      <c r="F19">
        <v>0</v>
      </c>
    </row>
    <row r="20" spans="1:6" x14ac:dyDescent="0.25">
      <c r="A20">
        <v>45</v>
      </c>
      <c r="B20">
        <v>4</v>
      </c>
      <c r="C20">
        <v>1</v>
      </c>
      <c r="D20">
        <v>356.66309999999999</v>
      </c>
      <c r="E20">
        <v>277.84620000000001</v>
      </c>
      <c r="F20">
        <v>0</v>
      </c>
    </row>
    <row r="21" spans="1:6" x14ac:dyDescent="0.25">
      <c r="A21">
        <v>45</v>
      </c>
      <c r="B21">
        <v>4</v>
      </c>
      <c r="C21">
        <v>2</v>
      </c>
      <c r="D21">
        <v>67.449399999999997</v>
      </c>
      <c r="E21">
        <v>631.95680000000004</v>
      </c>
      <c r="F21">
        <v>0</v>
      </c>
    </row>
    <row r="22" spans="1:6" x14ac:dyDescent="0.25">
      <c r="A22">
        <v>45</v>
      </c>
      <c r="B22">
        <v>4</v>
      </c>
      <c r="C22">
        <v>3</v>
      </c>
      <c r="D22">
        <v>47.797800000000002</v>
      </c>
      <c r="E22">
        <v>281.05900000000003</v>
      </c>
      <c r="F22">
        <v>0</v>
      </c>
    </row>
    <row r="23" spans="1:6" x14ac:dyDescent="0.25">
      <c r="A23">
        <v>45</v>
      </c>
      <c r="B23">
        <v>4</v>
      </c>
      <c r="C23">
        <v>4</v>
      </c>
      <c r="D23">
        <v>0.87109999999999999</v>
      </c>
      <c r="E23">
        <v>468.15570000000002</v>
      </c>
      <c r="F23">
        <v>0</v>
      </c>
    </row>
    <row r="24" spans="1:6" x14ac:dyDescent="0.25">
      <c r="A24">
        <v>45</v>
      </c>
      <c r="B24">
        <v>4</v>
      </c>
      <c r="C24">
        <v>5</v>
      </c>
      <c r="D24">
        <v>67.452100000000002</v>
      </c>
      <c r="E24">
        <v>414.0693</v>
      </c>
      <c r="F24">
        <v>0</v>
      </c>
    </row>
    <row r="25" spans="1:6" x14ac:dyDescent="0.25">
      <c r="A25">
        <v>45</v>
      </c>
      <c r="B25">
        <v>4</v>
      </c>
      <c r="C25">
        <v>6</v>
      </c>
      <c r="D25">
        <v>67.458699999999993</v>
      </c>
      <c r="E25">
        <v>337.28300000000002</v>
      </c>
      <c r="F25">
        <v>0</v>
      </c>
    </row>
    <row r="26" spans="1:6" x14ac:dyDescent="0.25">
      <c r="A26">
        <v>90</v>
      </c>
      <c r="B26">
        <v>0.5</v>
      </c>
      <c r="C26">
        <v>1</v>
      </c>
      <c r="D26">
        <v>370.78949999999998</v>
      </c>
      <c r="E26">
        <v>27.295200000000001</v>
      </c>
      <c r="F26">
        <v>0</v>
      </c>
    </row>
    <row r="27" spans="1:6" x14ac:dyDescent="0.25">
      <c r="A27">
        <v>90</v>
      </c>
      <c r="B27">
        <v>0.5</v>
      </c>
      <c r="C27">
        <v>2</v>
      </c>
      <c r="D27">
        <v>370.78949999999998</v>
      </c>
      <c r="E27">
        <v>31.636800000000001</v>
      </c>
      <c r="F27">
        <v>0</v>
      </c>
    </row>
    <row r="28" spans="1:6" x14ac:dyDescent="0.25">
      <c r="A28">
        <v>90</v>
      </c>
      <c r="B28">
        <v>0.5</v>
      </c>
      <c r="C28">
        <v>3</v>
      </c>
      <c r="D28">
        <v>370.78949999999998</v>
      </c>
      <c r="E28">
        <v>15.5405</v>
      </c>
      <c r="F28">
        <v>0</v>
      </c>
    </row>
    <row r="29" spans="1:6" x14ac:dyDescent="0.25">
      <c r="A29">
        <v>90</v>
      </c>
      <c r="B29">
        <v>0.5</v>
      </c>
      <c r="C29">
        <v>4</v>
      </c>
      <c r="D29">
        <v>370.78949999999998</v>
      </c>
      <c r="E29">
        <v>19.180399999999999</v>
      </c>
      <c r="F29">
        <v>0</v>
      </c>
    </row>
    <row r="30" spans="1:6" x14ac:dyDescent="0.25">
      <c r="A30">
        <v>90</v>
      </c>
      <c r="B30">
        <v>0.5</v>
      </c>
      <c r="C30">
        <v>5</v>
      </c>
      <c r="D30">
        <v>370.78949999999998</v>
      </c>
      <c r="E30">
        <v>30.918299999999999</v>
      </c>
      <c r="F30">
        <v>0</v>
      </c>
    </row>
    <row r="31" spans="1:6" x14ac:dyDescent="0.25">
      <c r="A31">
        <v>90</v>
      </c>
      <c r="B31">
        <v>0.5</v>
      </c>
      <c r="C31">
        <v>6</v>
      </c>
      <c r="D31">
        <v>370.78949999999998</v>
      </c>
      <c r="E31">
        <v>36.7453</v>
      </c>
      <c r="F31">
        <v>0</v>
      </c>
    </row>
    <row r="32" spans="1:6" x14ac:dyDescent="0.25">
      <c r="A32">
        <v>90</v>
      </c>
      <c r="B32">
        <v>1</v>
      </c>
      <c r="C32">
        <v>1</v>
      </c>
      <c r="D32">
        <v>39.118200000000002</v>
      </c>
      <c r="E32">
        <v>150.30699999999999</v>
      </c>
      <c r="F32">
        <v>0</v>
      </c>
    </row>
    <row r="33" spans="1:6" x14ac:dyDescent="0.25">
      <c r="A33">
        <v>90</v>
      </c>
      <c r="B33">
        <v>1</v>
      </c>
      <c r="C33">
        <v>2</v>
      </c>
      <c r="D33">
        <v>39.117400000000004</v>
      </c>
      <c r="E33">
        <v>41.716000000000001</v>
      </c>
      <c r="F33">
        <v>0</v>
      </c>
    </row>
    <row r="34" spans="1:6" x14ac:dyDescent="0.25">
      <c r="A34">
        <v>90</v>
      </c>
      <c r="B34">
        <v>1</v>
      </c>
      <c r="C34">
        <v>3</v>
      </c>
      <c r="D34">
        <v>39.117400000000004</v>
      </c>
      <c r="E34">
        <v>53.214599999999997</v>
      </c>
      <c r="F34">
        <v>0</v>
      </c>
    </row>
    <row r="35" spans="1:6" x14ac:dyDescent="0.25">
      <c r="A35">
        <v>90</v>
      </c>
      <c r="B35">
        <v>1</v>
      </c>
      <c r="C35">
        <v>4</v>
      </c>
      <c r="D35">
        <v>39.117400000000004</v>
      </c>
      <c r="E35">
        <v>38.381999999999998</v>
      </c>
      <c r="F35">
        <v>0</v>
      </c>
    </row>
    <row r="36" spans="1:6" x14ac:dyDescent="0.25">
      <c r="A36">
        <v>90</v>
      </c>
      <c r="B36">
        <v>1</v>
      </c>
      <c r="C36">
        <v>5</v>
      </c>
      <c r="D36">
        <v>39.1175</v>
      </c>
      <c r="E36">
        <v>102.8884</v>
      </c>
      <c r="F36">
        <v>0</v>
      </c>
    </row>
    <row r="37" spans="1:6" x14ac:dyDescent="0.25">
      <c r="A37">
        <v>90</v>
      </c>
      <c r="B37">
        <v>1</v>
      </c>
      <c r="C37">
        <v>6</v>
      </c>
      <c r="D37">
        <v>39.117400000000004</v>
      </c>
      <c r="E37">
        <v>40.321300000000001</v>
      </c>
      <c r="F37">
        <v>0</v>
      </c>
    </row>
    <row r="38" spans="1:6" x14ac:dyDescent="0.25">
      <c r="A38">
        <v>90</v>
      </c>
      <c r="B38">
        <v>2</v>
      </c>
      <c r="C38">
        <v>1</v>
      </c>
      <c r="D38">
        <v>10.6938</v>
      </c>
      <c r="E38">
        <v>133.43989999999999</v>
      </c>
      <c r="F38">
        <v>0</v>
      </c>
    </row>
    <row r="39" spans="1:6" x14ac:dyDescent="0.25">
      <c r="A39">
        <v>90</v>
      </c>
      <c r="B39">
        <v>2</v>
      </c>
      <c r="C39">
        <v>2</v>
      </c>
      <c r="D39">
        <v>10.6938</v>
      </c>
      <c r="E39">
        <v>130.60300000000001</v>
      </c>
      <c r="F39">
        <v>0</v>
      </c>
    </row>
    <row r="40" spans="1:6" x14ac:dyDescent="0.25">
      <c r="A40">
        <v>90</v>
      </c>
      <c r="B40">
        <v>2</v>
      </c>
      <c r="C40">
        <v>3</v>
      </c>
      <c r="D40">
        <v>10.6937</v>
      </c>
      <c r="E40">
        <v>98.611400000000003</v>
      </c>
      <c r="F40">
        <v>0</v>
      </c>
    </row>
    <row r="41" spans="1:6" x14ac:dyDescent="0.25">
      <c r="A41">
        <v>90</v>
      </c>
      <c r="B41">
        <v>2</v>
      </c>
      <c r="C41">
        <v>4</v>
      </c>
      <c r="D41">
        <v>10.6942</v>
      </c>
      <c r="E41">
        <v>178.24080000000001</v>
      </c>
      <c r="F41">
        <v>0</v>
      </c>
    </row>
    <row r="42" spans="1:6" x14ac:dyDescent="0.25">
      <c r="A42">
        <v>90</v>
      </c>
      <c r="B42">
        <v>2</v>
      </c>
      <c r="C42">
        <v>5</v>
      </c>
      <c r="D42">
        <v>10.6937</v>
      </c>
      <c r="E42">
        <v>160.38339999999999</v>
      </c>
      <c r="F42">
        <v>0</v>
      </c>
    </row>
    <row r="43" spans="1:6" x14ac:dyDescent="0.25">
      <c r="A43">
        <v>90</v>
      </c>
      <c r="B43">
        <v>2</v>
      </c>
      <c r="C43">
        <v>6</v>
      </c>
      <c r="D43">
        <v>10.6937</v>
      </c>
      <c r="E43">
        <v>275.1508</v>
      </c>
      <c r="F43">
        <v>0</v>
      </c>
    </row>
    <row r="44" spans="1:6" x14ac:dyDescent="0.25">
      <c r="A44">
        <v>90</v>
      </c>
      <c r="B44">
        <v>4</v>
      </c>
      <c r="C44">
        <v>1</v>
      </c>
      <c r="D44">
        <v>157.7938</v>
      </c>
      <c r="E44">
        <v>378.1848</v>
      </c>
      <c r="F44">
        <v>0</v>
      </c>
    </row>
    <row r="45" spans="1:6" x14ac:dyDescent="0.25">
      <c r="A45">
        <v>90</v>
      </c>
      <c r="B45">
        <v>4</v>
      </c>
      <c r="C45">
        <v>2</v>
      </c>
      <c r="D45">
        <v>60.387799999999999</v>
      </c>
      <c r="E45">
        <v>282.41460000000001</v>
      </c>
      <c r="F45">
        <v>0</v>
      </c>
    </row>
    <row r="46" spans="1:6" x14ac:dyDescent="0.25">
      <c r="A46">
        <v>90</v>
      </c>
      <c r="B46">
        <v>4</v>
      </c>
      <c r="C46">
        <v>3</v>
      </c>
      <c r="D46">
        <v>96.975999999999999</v>
      </c>
      <c r="E46">
        <v>529.45910000000003</v>
      </c>
      <c r="F46">
        <v>0</v>
      </c>
    </row>
    <row r="47" spans="1:6" x14ac:dyDescent="0.25">
      <c r="A47">
        <v>90</v>
      </c>
      <c r="B47">
        <v>4</v>
      </c>
      <c r="C47">
        <v>4</v>
      </c>
      <c r="D47">
        <v>96.977500000000006</v>
      </c>
      <c r="E47">
        <v>443.07729999999998</v>
      </c>
      <c r="F47">
        <v>0</v>
      </c>
    </row>
    <row r="48" spans="1:6" x14ac:dyDescent="0.25">
      <c r="A48">
        <v>90</v>
      </c>
      <c r="B48">
        <v>4</v>
      </c>
      <c r="C48">
        <v>5</v>
      </c>
      <c r="D48">
        <v>60.386200000000002</v>
      </c>
      <c r="E48">
        <v>568.94820000000004</v>
      </c>
      <c r="F48">
        <v>0</v>
      </c>
    </row>
    <row r="49" spans="1:6" x14ac:dyDescent="0.25">
      <c r="A49">
        <v>90</v>
      </c>
      <c r="B49">
        <v>4</v>
      </c>
      <c r="C49">
        <v>6</v>
      </c>
      <c r="D49">
        <v>157.79169999999999</v>
      </c>
      <c r="E49">
        <v>332.31790000000001</v>
      </c>
      <c r="F49">
        <v>0</v>
      </c>
    </row>
    <row r="50" spans="1:6" x14ac:dyDescent="0.25">
      <c r="A50">
        <v>180</v>
      </c>
      <c r="B50">
        <v>0.5</v>
      </c>
      <c r="C50">
        <v>1</v>
      </c>
      <c r="D50">
        <v>1948.6</v>
      </c>
      <c r="E50">
        <v>15.1721</v>
      </c>
      <c r="F50">
        <v>0</v>
      </c>
    </row>
    <row r="51" spans="1:6" x14ac:dyDescent="0.25">
      <c r="A51">
        <v>180</v>
      </c>
      <c r="B51">
        <v>0.5</v>
      </c>
      <c r="C51">
        <v>2</v>
      </c>
      <c r="D51">
        <v>1948.6</v>
      </c>
      <c r="E51">
        <v>16.315200000000001</v>
      </c>
      <c r="F51">
        <v>0</v>
      </c>
    </row>
    <row r="52" spans="1:6" x14ac:dyDescent="0.25">
      <c r="A52">
        <v>180</v>
      </c>
      <c r="B52">
        <v>0.5</v>
      </c>
      <c r="C52">
        <v>3</v>
      </c>
      <c r="D52">
        <v>1948.6</v>
      </c>
      <c r="E52">
        <v>24.9984</v>
      </c>
      <c r="F52">
        <v>0</v>
      </c>
    </row>
    <row r="53" spans="1:6" x14ac:dyDescent="0.25">
      <c r="A53">
        <v>180</v>
      </c>
      <c r="B53">
        <v>0.5</v>
      </c>
      <c r="C53">
        <v>4</v>
      </c>
      <c r="D53">
        <v>1948.6</v>
      </c>
      <c r="E53">
        <v>21.0932</v>
      </c>
      <c r="F53">
        <v>0</v>
      </c>
    </row>
    <row r="54" spans="1:6" x14ac:dyDescent="0.25">
      <c r="A54">
        <v>180</v>
      </c>
      <c r="B54">
        <v>0.5</v>
      </c>
      <c r="C54">
        <v>5</v>
      </c>
      <c r="D54">
        <v>1948.6</v>
      </c>
      <c r="E54">
        <v>35.573</v>
      </c>
      <c r="F54">
        <v>0</v>
      </c>
    </row>
    <row r="55" spans="1:6" x14ac:dyDescent="0.25">
      <c r="A55">
        <v>180</v>
      </c>
      <c r="B55">
        <v>0.5</v>
      </c>
      <c r="C55">
        <v>6</v>
      </c>
      <c r="D55">
        <v>1948.6</v>
      </c>
      <c r="E55">
        <v>21.658300000000001</v>
      </c>
      <c r="F55">
        <v>0</v>
      </c>
    </row>
    <row r="56" spans="1:6" x14ac:dyDescent="0.25">
      <c r="A56">
        <v>180</v>
      </c>
      <c r="B56">
        <v>1</v>
      </c>
      <c r="C56">
        <v>1</v>
      </c>
      <c r="D56">
        <v>154.1814</v>
      </c>
      <c r="E56">
        <v>86.985699999999994</v>
      </c>
      <c r="F56">
        <v>0</v>
      </c>
    </row>
    <row r="57" spans="1:6" x14ac:dyDescent="0.25">
      <c r="A57">
        <v>180</v>
      </c>
      <c r="B57">
        <v>1</v>
      </c>
      <c r="C57">
        <v>2</v>
      </c>
      <c r="D57">
        <v>154.1815</v>
      </c>
      <c r="E57">
        <v>80.381399999999999</v>
      </c>
      <c r="F57">
        <v>0</v>
      </c>
    </row>
    <row r="58" spans="1:6" x14ac:dyDescent="0.25">
      <c r="A58">
        <v>180</v>
      </c>
      <c r="B58">
        <v>1</v>
      </c>
      <c r="C58">
        <v>3</v>
      </c>
      <c r="D58">
        <v>154.1814</v>
      </c>
      <c r="E58">
        <v>44.995399999999997</v>
      </c>
      <c r="F58">
        <v>0</v>
      </c>
    </row>
    <row r="59" spans="1:6" x14ac:dyDescent="0.25">
      <c r="A59">
        <v>180</v>
      </c>
      <c r="B59">
        <v>1</v>
      </c>
      <c r="C59">
        <v>4</v>
      </c>
      <c r="D59">
        <v>154.1815</v>
      </c>
      <c r="E59">
        <v>87.588999999999999</v>
      </c>
      <c r="F59">
        <v>0</v>
      </c>
    </row>
    <row r="60" spans="1:6" x14ac:dyDescent="0.25">
      <c r="A60">
        <v>180</v>
      </c>
      <c r="B60">
        <v>1</v>
      </c>
      <c r="C60">
        <v>5</v>
      </c>
      <c r="D60">
        <v>154.1816</v>
      </c>
      <c r="E60">
        <v>26.371600000000001</v>
      </c>
      <c r="F60">
        <v>0</v>
      </c>
    </row>
    <row r="61" spans="1:6" x14ac:dyDescent="0.25">
      <c r="A61">
        <v>180</v>
      </c>
      <c r="B61">
        <v>1</v>
      </c>
      <c r="C61">
        <v>6</v>
      </c>
      <c r="D61">
        <v>154.1814</v>
      </c>
      <c r="E61">
        <v>55.168999999999997</v>
      </c>
      <c r="F61">
        <v>0</v>
      </c>
    </row>
    <row r="62" spans="1:6" x14ac:dyDescent="0.25">
      <c r="A62">
        <v>180</v>
      </c>
      <c r="B62">
        <v>2</v>
      </c>
      <c r="C62">
        <v>1</v>
      </c>
      <c r="D62">
        <v>35.345300000000002</v>
      </c>
      <c r="E62">
        <v>262.02870000000001</v>
      </c>
      <c r="F62">
        <v>0</v>
      </c>
    </row>
    <row r="63" spans="1:6" x14ac:dyDescent="0.25">
      <c r="A63">
        <v>180</v>
      </c>
      <c r="B63">
        <v>2</v>
      </c>
      <c r="C63">
        <v>2</v>
      </c>
      <c r="D63">
        <v>35.360999999999997</v>
      </c>
      <c r="E63">
        <v>478.62759999999997</v>
      </c>
      <c r="F63">
        <v>0</v>
      </c>
    </row>
    <row r="64" spans="1:6" x14ac:dyDescent="0.25">
      <c r="A64">
        <v>180</v>
      </c>
      <c r="B64">
        <v>2</v>
      </c>
      <c r="C64">
        <v>3</v>
      </c>
      <c r="D64">
        <v>35.346400000000003</v>
      </c>
      <c r="E64">
        <v>187.85380000000001</v>
      </c>
      <c r="F64">
        <v>0</v>
      </c>
    </row>
    <row r="65" spans="1:6" x14ac:dyDescent="0.25">
      <c r="A65">
        <v>180</v>
      </c>
      <c r="B65">
        <v>2</v>
      </c>
      <c r="C65">
        <v>4</v>
      </c>
      <c r="D65">
        <v>35.344999999999999</v>
      </c>
      <c r="E65">
        <v>180.6139</v>
      </c>
      <c r="F65">
        <v>0</v>
      </c>
    </row>
    <row r="66" spans="1:6" x14ac:dyDescent="0.25">
      <c r="A66">
        <v>180</v>
      </c>
      <c r="B66">
        <v>2</v>
      </c>
      <c r="C66">
        <v>5</v>
      </c>
      <c r="D66">
        <v>35.3643</v>
      </c>
      <c r="E66">
        <v>96.707899999999995</v>
      </c>
      <c r="F66">
        <v>0</v>
      </c>
    </row>
    <row r="67" spans="1:6" x14ac:dyDescent="0.25">
      <c r="A67">
        <v>180</v>
      </c>
      <c r="B67">
        <v>2</v>
      </c>
      <c r="C67">
        <v>6</v>
      </c>
      <c r="D67">
        <v>35.361800000000002</v>
      </c>
      <c r="E67">
        <v>86.749799999999993</v>
      </c>
      <c r="F67">
        <v>0</v>
      </c>
    </row>
    <row r="68" spans="1:6" x14ac:dyDescent="0.25">
      <c r="A68">
        <v>180</v>
      </c>
      <c r="B68">
        <v>4</v>
      </c>
      <c r="C68">
        <v>1</v>
      </c>
      <c r="D68">
        <v>25.755400000000002</v>
      </c>
      <c r="E68">
        <v>793.92110000000002</v>
      </c>
      <c r="F68">
        <v>0</v>
      </c>
    </row>
    <row r="69" spans="1:6" x14ac:dyDescent="0.25">
      <c r="A69">
        <v>180</v>
      </c>
      <c r="B69">
        <v>4</v>
      </c>
      <c r="C69">
        <v>2</v>
      </c>
      <c r="D69">
        <v>25.757300000000001</v>
      </c>
      <c r="E69">
        <v>406.11869999999999</v>
      </c>
      <c r="F69">
        <v>0</v>
      </c>
    </row>
    <row r="70" spans="1:6" x14ac:dyDescent="0.25">
      <c r="A70">
        <v>180</v>
      </c>
      <c r="B70">
        <v>4</v>
      </c>
      <c r="C70">
        <v>3</v>
      </c>
      <c r="D70">
        <v>25.745799999999999</v>
      </c>
      <c r="E70">
        <v>435.43020000000001</v>
      </c>
      <c r="F70">
        <v>0</v>
      </c>
    </row>
    <row r="71" spans="1:6" x14ac:dyDescent="0.25">
      <c r="A71">
        <v>180</v>
      </c>
      <c r="B71">
        <v>4</v>
      </c>
      <c r="C71">
        <v>4</v>
      </c>
      <c r="D71">
        <v>25.7409</v>
      </c>
      <c r="E71">
        <v>258.82</v>
      </c>
      <c r="F71">
        <v>0</v>
      </c>
    </row>
    <row r="72" spans="1:6" x14ac:dyDescent="0.25">
      <c r="A72">
        <v>180</v>
      </c>
      <c r="B72">
        <v>4</v>
      </c>
      <c r="C72">
        <v>5</v>
      </c>
      <c r="D72">
        <v>25.7455</v>
      </c>
      <c r="E72">
        <v>202.95529999999999</v>
      </c>
      <c r="F72">
        <v>0</v>
      </c>
    </row>
    <row r="73" spans="1:6" x14ac:dyDescent="0.25">
      <c r="A73">
        <v>180</v>
      </c>
      <c r="B73">
        <v>4</v>
      </c>
      <c r="C73">
        <v>6</v>
      </c>
      <c r="D73">
        <v>7.6294000000000004</v>
      </c>
      <c r="E73">
        <v>256.4092</v>
      </c>
      <c r="F73">
        <v>0</v>
      </c>
    </row>
    <row r="74" spans="1:6" x14ac:dyDescent="0.25">
      <c r="A74">
        <v>360</v>
      </c>
      <c r="B74">
        <v>0.5</v>
      </c>
      <c r="C74">
        <v>1</v>
      </c>
      <c r="D74">
        <v>8362.9</v>
      </c>
      <c r="E74">
        <v>20.5108</v>
      </c>
      <c r="F74">
        <v>0</v>
      </c>
    </row>
    <row r="75" spans="1:6" x14ac:dyDescent="0.25">
      <c r="A75">
        <v>360</v>
      </c>
      <c r="B75">
        <v>0.5</v>
      </c>
      <c r="C75">
        <v>2</v>
      </c>
      <c r="D75">
        <v>8362.9</v>
      </c>
      <c r="E75">
        <v>53.430199999999999</v>
      </c>
      <c r="F75">
        <v>0</v>
      </c>
    </row>
    <row r="76" spans="1:6" x14ac:dyDescent="0.25">
      <c r="A76">
        <v>360</v>
      </c>
      <c r="B76">
        <v>0.5</v>
      </c>
      <c r="C76">
        <v>3</v>
      </c>
      <c r="D76">
        <v>8362.9</v>
      </c>
      <c r="E76">
        <v>14.8264</v>
      </c>
      <c r="F76">
        <v>0</v>
      </c>
    </row>
    <row r="77" spans="1:6" x14ac:dyDescent="0.25">
      <c r="A77">
        <v>360</v>
      </c>
      <c r="B77">
        <v>0.5</v>
      </c>
      <c r="C77">
        <v>4</v>
      </c>
      <c r="D77">
        <v>8362.9</v>
      </c>
      <c r="E77">
        <v>20.527699999999999</v>
      </c>
      <c r="F77">
        <v>0</v>
      </c>
    </row>
    <row r="78" spans="1:6" x14ac:dyDescent="0.25">
      <c r="A78">
        <v>360</v>
      </c>
      <c r="B78">
        <v>0.5</v>
      </c>
      <c r="C78">
        <v>5</v>
      </c>
      <c r="D78">
        <v>8362.9</v>
      </c>
      <c r="E78">
        <v>10.506600000000001</v>
      </c>
      <c r="F78">
        <v>0</v>
      </c>
    </row>
    <row r="79" spans="1:6" x14ac:dyDescent="0.25">
      <c r="A79">
        <v>360</v>
      </c>
      <c r="B79">
        <v>0.5</v>
      </c>
      <c r="C79">
        <v>6</v>
      </c>
      <c r="D79">
        <v>8362.9</v>
      </c>
      <c r="E79">
        <v>14.2514</v>
      </c>
      <c r="F79">
        <v>0</v>
      </c>
    </row>
    <row r="80" spans="1:6" x14ac:dyDescent="0.25">
      <c r="A80">
        <v>360</v>
      </c>
      <c r="B80">
        <v>1</v>
      </c>
      <c r="C80">
        <v>1</v>
      </c>
      <c r="D80">
        <v>647.46510000000001</v>
      </c>
      <c r="E80">
        <v>83.531099999999995</v>
      </c>
      <c r="F80">
        <v>0</v>
      </c>
    </row>
    <row r="81" spans="1:6" x14ac:dyDescent="0.25">
      <c r="A81">
        <v>360</v>
      </c>
      <c r="B81">
        <v>1</v>
      </c>
      <c r="C81">
        <v>2</v>
      </c>
      <c r="D81">
        <v>647.49549999999999</v>
      </c>
      <c r="E81">
        <v>63.819099999999999</v>
      </c>
      <c r="F81">
        <v>0</v>
      </c>
    </row>
    <row r="82" spans="1:6" x14ac:dyDescent="0.25">
      <c r="A82">
        <v>360</v>
      </c>
      <c r="B82">
        <v>1</v>
      </c>
      <c r="C82">
        <v>3</v>
      </c>
      <c r="D82">
        <v>647.49519999999995</v>
      </c>
      <c r="E82">
        <v>107.1433</v>
      </c>
      <c r="F82">
        <v>0</v>
      </c>
    </row>
    <row r="83" spans="1:6" x14ac:dyDescent="0.25">
      <c r="A83">
        <v>360</v>
      </c>
      <c r="B83">
        <v>1</v>
      </c>
      <c r="C83">
        <v>4</v>
      </c>
      <c r="D83">
        <v>647.49509999999998</v>
      </c>
      <c r="E83">
        <v>42.845599999999997</v>
      </c>
      <c r="F83">
        <v>0</v>
      </c>
    </row>
    <row r="84" spans="1:6" x14ac:dyDescent="0.25">
      <c r="A84">
        <v>360</v>
      </c>
      <c r="B84">
        <v>1</v>
      </c>
      <c r="C84">
        <v>5</v>
      </c>
      <c r="D84">
        <v>647.49630000000002</v>
      </c>
      <c r="E84">
        <v>134.7509</v>
      </c>
      <c r="F84">
        <v>0</v>
      </c>
    </row>
    <row r="85" spans="1:6" x14ac:dyDescent="0.25">
      <c r="A85">
        <v>360</v>
      </c>
      <c r="B85">
        <v>1</v>
      </c>
      <c r="C85">
        <v>6</v>
      </c>
      <c r="D85">
        <v>647.49530000000004</v>
      </c>
      <c r="E85">
        <v>37.223100000000002</v>
      </c>
      <c r="F85">
        <v>0</v>
      </c>
    </row>
    <row r="86" spans="1:6" x14ac:dyDescent="0.25">
      <c r="A86">
        <v>360</v>
      </c>
      <c r="B86">
        <v>2</v>
      </c>
      <c r="C86">
        <v>1</v>
      </c>
      <c r="D86">
        <v>90.850800000000007</v>
      </c>
      <c r="E86">
        <v>275.24790000000002</v>
      </c>
      <c r="F86">
        <v>0</v>
      </c>
    </row>
    <row r="87" spans="1:6" x14ac:dyDescent="0.25">
      <c r="A87">
        <v>360</v>
      </c>
      <c r="B87">
        <v>2</v>
      </c>
      <c r="C87">
        <v>2</v>
      </c>
      <c r="D87">
        <v>90.850700000000003</v>
      </c>
      <c r="E87">
        <v>168.102</v>
      </c>
      <c r="F87">
        <v>0</v>
      </c>
    </row>
    <row r="88" spans="1:6" x14ac:dyDescent="0.25">
      <c r="A88">
        <v>360</v>
      </c>
      <c r="B88">
        <v>2</v>
      </c>
      <c r="C88">
        <v>3</v>
      </c>
      <c r="D88">
        <v>90.8506</v>
      </c>
      <c r="E88">
        <v>167.19890000000001</v>
      </c>
      <c r="F88">
        <v>0</v>
      </c>
    </row>
    <row r="89" spans="1:6" x14ac:dyDescent="0.25">
      <c r="A89">
        <v>360</v>
      </c>
      <c r="B89">
        <v>2</v>
      </c>
      <c r="C89">
        <v>4</v>
      </c>
      <c r="D89">
        <v>90.850700000000003</v>
      </c>
      <c r="E89">
        <f>AVERAGE(E86,E87,E88,E90,E91)</f>
        <v>166.49618000000001</v>
      </c>
      <c r="F89">
        <v>0</v>
      </c>
    </row>
    <row r="90" spans="1:6" x14ac:dyDescent="0.25">
      <c r="A90">
        <v>360</v>
      </c>
      <c r="B90">
        <v>2</v>
      </c>
      <c r="C90">
        <v>5</v>
      </c>
      <c r="D90">
        <v>90.850700000000003</v>
      </c>
      <c r="E90">
        <v>118.3198</v>
      </c>
      <c r="F90">
        <v>0</v>
      </c>
    </row>
    <row r="91" spans="1:6" x14ac:dyDescent="0.25">
      <c r="A91">
        <v>360</v>
      </c>
      <c r="B91">
        <v>2</v>
      </c>
      <c r="C91">
        <v>6</v>
      </c>
      <c r="D91">
        <v>90.850499999999997</v>
      </c>
      <c r="E91">
        <v>103.6123</v>
      </c>
      <c r="F91">
        <v>0</v>
      </c>
    </row>
    <row r="92" spans="1:6" x14ac:dyDescent="0.25">
      <c r="A92">
        <v>360</v>
      </c>
      <c r="B92">
        <v>4</v>
      </c>
      <c r="C92">
        <v>1</v>
      </c>
      <c r="D92">
        <v>229.3623</v>
      </c>
      <c r="E92">
        <v>346.95429999999999</v>
      </c>
      <c r="F92">
        <v>0</v>
      </c>
    </row>
    <row r="93" spans="1:6" x14ac:dyDescent="0.25">
      <c r="A93">
        <v>360</v>
      </c>
      <c r="B93">
        <v>4</v>
      </c>
      <c r="C93">
        <v>2</v>
      </c>
      <c r="D93">
        <v>26.117000000000001</v>
      </c>
      <c r="E93">
        <v>546.52650000000006</v>
      </c>
      <c r="F93">
        <v>0</v>
      </c>
    </row>
    <row r="94" spans="1:6" x14ac:dyDescent="0.25">
      <c r="A94">
        <v>360</v>
      </c>
      <c r="B94">
        <v>4</v>
      </c>
      <c r="C94">
        <v>3</v>
      </c>
      <c r="D94">
        <v>229.36250000000001</v>
      </c>
      <c r="E94">
        <v>211.8802</v>
      </c>
      <c r="F94">
        <v>0</v>
      </c>
    </row>
    <row r="95" spans="1:6" x14ac:dyDescent="0.25">
      <c r="A95">
        <v>360</v>
      </c>
      <c r="B95">
        <v>4</v>
      </c>
      <c r="C95">
        <v>4</v>
      </c>
      <c r="D95">
        <v>99.148300000000006</v>
      </c>
      <c r="E95">
        <v>405.8143</v>
      </c>
      <c r="F95">
        <v>0</v>
      </c>
    </row>
    <row r="96" spans="1:6" x14ac:dyDescent="0.25">
      <c r="A96">
        <v>360</v>
      </c>
      <c r="B96">
        <v>4</v>
      </c>
      <c r="C96">
        <v>5</v>
      </c>
      <c r="D96">
        <v>98.7684</v>
      </c>
      <c r="E96">
        <v>314.47640000000001</v>
      </c>
      <c r="F96">
        <v>0</v>
      </c>
    </row>
    <row r="97" spans="1:6" x14ac:dyDescent="0.25">
      <c r="A97">
        <v>360</v>
      </c>
      <c r="B97">
        <v>4</v>
      </c>
      <c r="C97">
        <v>6</v>
      </c>
      <c r="D97">
        <v>26.116700000000002</v>
      </c>
      <c r="E97">
        <v>395.8177</v>
      </c>
      <c r="F97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workbookViewId="0">
      <pane ySplit="1" topLeftCell="A86" activePane="bottomLeft" state="frozen"/>
      <selection pane="bottomLeft" activeCell="B20" sqref="B20"/>
    </sheetView>
  </sheetViews>
  <sheetFormatPr defaultRowHeight="15" x14ac:dyDescent="0.25"/>
  <sheetData>
    <row r="1" spans="1:6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</row>
    <row r="2" spans="1:6" x14ac:dyDescent="0.25">
      <c r="A2">
        <v>45</v>
      </c>
      <c r="B2">
        <v>0.5</v>
      </c>
      <c r="C2">
        <v>1</v>
      </c>
      <c r="D2">
        <v>42.502800000000001</v>
      </c>
      <c r="E2">
        <v>0.40300000000000002</v>
      </c>
      <c r="F2">
        <v>0</v>
      </c>
    </row>
    <row r="3" spans="1:6" x14ac:dyDescent="0.25">
      <c r="A3">
        <v>45</v>
      </c>
      <c r="B3">
        <v>0.5</v>
      </c>
      <c r="C3">
        <v>2</v>
      </c>
      <c r="D3">
        <v>42.502800000000001</v>
      </c>
      <c r="E3">
        <v>0.33350000000000002</v>
      </c>
      <c r="F3">
        <v>0</v>
      </c>
    </row>
    <row r="4" spans="1:6" x14ac:dyDescent="0.25">
      <c r="A4">
        <v>45</v>
      </c>
      <c r="B4">
        <v>0.5</v>
      </c>
      <c r="C4">
        <v>3</v>
      </c>
      <c r="D4">
        <v>42.502800000000001</v>
      </c>
      <c r="E4">
        <v>0.3211</v>
      </c>
      <c r="F4">
        <v>0</v>
      </c>
    </row>
    <row r="5" spans="1:6" x14ac:dyDescent="0.25">
      <c r="A5">
        <v>45</v>
      </c>
      <c r="B5">
        <v>0.5</v>
      </c>
      <c r="C5">
        <v>4</v>
      </c>
      <c r="D5">
        <v>42.502800000000001</v>
      </c>
      <c r="E5">
        <v>0.32179999999999997</v>
      </c>
      <c r="F5">
        <v>0</v>
      </c>
    </row>
    <row r="6" spans="1:6" x14ac:dyDescent="0.25">
      <c r="A6">
        <v>45</v>
      </c>
      <c r="B6">
        <v>0.5</v>
      </c>
      <c r="C6">
        <v>5</v>
      </c>
      <c r="D6">
        <v>42.502800000000001</v>
      </c>
      <c r="E6">
        <v>0.34010000000000001</v>
      </c>
      <c r="F6">
        <v>0</v>
      </c>
    </row>
    <row r="7" spans="1:6" x14ac:dyDescent="0.25">
      <c r="A7">
        <v>45</v>
      </c>
      <c r="B7">
        <v>0.5</v>
      </c>
      <c r="C7">
        <v>6</v>
      </c>
      <c r="D7">
        <v>42.502800000000001</v>
      </c>
      <c r="E7">
        <v>0.33900000000000002</v>
      </c>
      <c r="F7">
        <v>0</v>
      </c>
    </row>
    <row r="8" spans="1:6" x14ac:dyDescent="0.25">
      <c r="A8">
        <v>45</v>
      </c>
      <c r="B8">
        <v>1</v>
      </c>
      <c r="C8">
        <v>1</v>
      </c>
      <c r="D8">
        <v>5.5925000000000002</v>
      </c>
      <c r="E8">
        <v>0.6643</v>
      </c>
      <c r="F8">
        <v>0</v>
      </c>
    </row>
    <row r="9" spans="1:6" x14ac:dyDescent="0.25">
      <c r="A9">
        <v>45</v>
      </c>
      <c r="B9">
        <v>1</v>
      </c>
      <c r="C9">
        <v>2</v>
      </c>
      <c r="D9">
        <v>5.5925000000000002</v>
      </c>
      <c r="E9">
        <v>0.73729999999999996</v>
      </c>
      <c r="F9">
        <v>0</v>
      </c>
    </row>
    <row r="10" spans="1:6" x14ac:dyDescent="0.25">
      <c r="A10">
        <v>45</v>
      </c>
      <c r="B10">
        <v>1</v>
      </c>
      <c r="C10">
        <v>3</v>
      </c>
      <c r="D10">
        <v>5.5925000000000002</v>
      </c>
      <c r="E10">
        <v>0.66180000000000005</v>
      </c>
      <c r="F10">
        <v>0</v>
      </c>
    </row>
    <row r="11" spans="1:6" x14ac:dyDescent="0.25">
      <c r="A11">
        <v>45</v>
      </c>
      <c r="B11">
        <v>1</v>
      </c>
      <c r="C11">
        <v>4</v>
      </c>
      <c r="D11">
        <v>5.5925000000000002</v>
      </c>
      <c r="E11">
        <v>0.70599999999999996</v>
      </c>
      <c r="F11">
        <v>0</v>
      </c>
    </row>
    <row r="12" spans="1:6" x14ac:dyDescent="0.25">
      <c r="A12">
        <v>45</v>
      </c>
      <c r="B12">
        <v>1</v>
      </c>
      <c r="C12">
        <v>5</v>
      </c>
      <c r="D12">
        <v>5.5925000000000002</v>
      </c>
      <c r="E12">
        <v>0.63070000000000004</v>
      </c>
      <c r="F12">
        <v>0</v>
      </c>
    </row>
    <row r="13" spans="1:6" x14ac:dyDescent="0.25">
      <c r="A13">
        <v>45</v>
      </c>
      <c r="B13">
        <v>1</v>
      </c>
      <c r="C13">
        <v>6</v>
      </c>
      <c r="D13">
        <v>5.5925000000000002</v>
      </c>
      <c r="E13">
        <v>0.68899999999999995</v>
      </c>
      <c r="F13">
        <v>0</v>
      </c>
    </row>
    <row r="14" spans="1:6" x14ac:dyDescent="0.25">
      <c r="A14">
        <v>45</v>
      </c>
      <c r="B14">
        <v>2</v>
      </c>
      <c r="C14">
        <v>1</v>
      </c>
      <c r="D14">
        <v>1.4140999999999999</v>
      </c>
      <c r="E14">
        <v>1.6133999999999999</v>
      </c>
      <c r="F14">
        <v>0</v>
      </c>
    </row>
    <row r="15" spans="1:6" x14ac:dyDescent="0.25">
      <c r="A15">
        <v>45</v>
      </c>
      <c r="B15">
        <v>2</v>
      </c>
      <c r="C15">
        <v>2</v>
      </c>
      <c r="D15">
        <v>1.4140999999999999</v>
      </c>
      <c r="E15">
        <v>1.2629999999999999</v>
      </c>
      <c r="F15">
        <v>0</v>
      </c>
    </row>
    <row r="16" spans="1:6" x14ac:dyDescent="0.25">
      <c r="A16">
        <v>45</v>
      </c>
      <c r="B16">
        <v>2</v>
      </c>
      <c r="C16">
        <v>3</v>
      </c>
      <c r="D16">
        <v>1.4140999999999999</v>
      </c>
      <c r="E16">
        <v>1.3629</v>
      </c>
      <c r="F16">
        <v>0</v>
      </c>
    </row>
    <row r="17" spans="1:6" x14ac:dyDescent="0.25">
      <c r="A17">
        <v>45</v>
      </c>
      <c r="B17">
        <v>2</v>
      </c>
      <c r="C17">
        <v>4</v>
      </c>
      <c r="D17">
        <v>1.4140999999999999</v>
      </c>
      <c r="E17">
        <v>1.4087000000000001</v>
      </c>
      <c r="F17">
        <v>0</v>
      </c>
    </row>
    <row r="18" spans="1:6" x14ac:dyDescent="0.25">
      <c r="A18">
        <v>45</v>
      </c>
      <c r="B18">
        <v>2</v>
      </c>
      <c r="C18">
        <v>5</v>
      </c>
      <c r="D18">
        <v>1.4140999999999999</v>
      </c>
      <c r="E18">
        <v>1.6117999999999999</v>
      </c>
      <c r="F18">
        <v>0</v>
      </c>
    </row>
    <row r="19" spans="1:6" x14ac:dyDescent="0.25">
      <c r="A19">
        <v>45</v>
      </c>
      <c r="B19">
        <v>2</v>
      </c>
      <c r="C19">
        <v>6</v>
      </c>
      <c r="D19">
        <v>1.4140999999999999</v>
      </c>
      <c r="E19">
        <v>1.4599</v>
      </c>
      <c r="F19">
        <v>0</v>
      </c>
    </row>
    <row r="20" spans="1:6" x14ac:dyDescent="0.25">
      <c r="A20">
        <v>45</v>
      </c>
      <c r="B20">
        <v>4</v>
      </c>
      <c r="C20">
        <v>1</v>
      </c>
      <c r="D20">
        <v>24.417000000000002</v>
      </c>
      <c r="E20">
        <v>5.4764999999999997</v>
      </c>
      <c r="F20">
        <v>0</v>
      </c>
    </row>
    <row r="21" spans="1:6" x14ac:dyDescent="0.25">
      <c r="A21">
        <v>45</v>
      </c>
      <c r="B21">
        <v>4</v>
      </c>
      <c r="C21">
        <v>2</v>
      </c>
      <c r="D21">
        <v>0.35510000000000003</v>
      </c>
      <c r="E21">
        <v>5.0831999999999997</v>
      </c>
      <c r="F21">
        <v>0</v>
      </c>
    </row>
    <row r="22" spans="1:6" x14ac:dyDescent="0.25">
      <c r="A22">
        <v>45</v>
      </c>
      <c r="B22">
        <v>4</v>
      </c>
      <c r="C22">
        <v>3</v>
      </c>
      <c r="D22">
        <v>0.35510000000000003</v>
      </c>
      <c r="E22">
        <v>2.8967999999999998</v>
      </c>
      <c r="F22">
        <v>0</v>
      </c>
    </row>
    <row r="23" spans="1:6" x14ac:dyDescent="0.25">
      <c r="A23">
        <v>45</v>
      </c>
      <c r="B23">
        <v>4</v>
      </c>
      <c r="C23">
        <v>4</v>
      </c>
      <c r="D23">
        <v>43.554600000000001</v>
      </c>
      <c r="E23">
        <v>3.8201999999999998</v>
      </c>
      <c r="F23">
        <v>0</v>
      </c>
    </row>
    <row r="24" spans="1:6" x14ac:dyDescent="0.25">
      <c r="A24">
        <v>45</v>
      </c>
      <c r="B24">
        <v>4</v>
      </c>
      <c r="C24">
        <v>5</v>
      </c>
      <c r="D24">
        <v>0.35510000000000003</v>
      </c>
      <c r="E24">
        <v>3.0958999999999999</v>
      </c>
      <c r="F24">
        <v>0</v>
      </c>
    </row>
    <row r="25" spans="1:6" x14ac:dyDescent="0.25">
      <c r="A25">
        <v>45</v>
      </c>
      <c r="B25">
        <v>4</v>
      </c>
      <c r="C25">
        <v>6</v>
      </c>
      <c r="D25">
        <v>0.35510000000000003</v>
      </c>
      <c r="E25">
        <v>3.7328000000000001</v>
      </c>
      <c r="F25">
        <v>0</v>
      </c>
    </row>
    <row r="26" spans="1:6" x14ac:dyDescent="0.25">
      <c r="A26">
        <v>90</v>
      </c>
      <c r="B26">
        <v>0.5</v>
      </c>
      <c r="C26">
        <v>1</v>
      </c>
      <c r="D26">
        <v>186.1069</v>
      </c>
      <c r="E26">
        <v>0.38500000000000001</v>
      </c>
      <c r="F26">
        <v>0</v>
      </c>
    </row>
    <row r="27" spans="1:6" x14ac:dyDescent="0.25">
      <c r="A27">
        <v>90</v>
      </c>
      <c r="B27">
        <v>0.5</v>
      </c>
      <c r="C27">
        <v>2</v>
      </c>
      <c r="D27">
        <v>186.1069</v>
      </c>
      <c r="E27">
        <v>0.31690000000000002</v>
      </c>
      <c r="F27">
        <v>0</v>
      </c>
    </row>
    <row r="28" spans="1:6" x14ac:dyDescent="0.25">
      <c r="A28">
        <v>90</v>
      </c>
      <c r="B28">
        <v>0.5</v>
      </c>
      <c r="C28">
        <v>3</v>
      </c>
      <c r="D28">
        <v>186.1069</v>
      </c>
      <c r="E28">
        <v>0.32800000000000001</v>
      </c>
      <c r="F28">
        <v>0</v>
      </c>
    </row>
    <row r="29" spans="1:6" x14ac:dyDescent="0.25">
      <c r="A29">
        <v>90</v>
      </c>
      <c r="B29">
        <v>0.5</v>
      </c>
      <c r="C29">
        <v>4</v>
      </c>
      <c r="D29">
        <v>186.1069</v>
      </c>
      <c r="E29">
        <v>0.3296</v>
      </c>
      <c r="F29">
        <v>0</v>
      </c>
    </row>
    <row r="30" spans="1:6" x14ac:dyDescent="0.25">
      <c r="A30">
        <v>90</v>
      </c>
      <c r="B30">
        <v>0.5</v>
      </c>
      <c r="C30">
        <v>5</v>
      </c>
      <c r="D30">
        <v>186.1069</v>
      </c>
      <c r="E30">
        <v>0.33610000000000001</v>
      </c>
      <c r="F30">
        <v>0</v>
      </c>
    </row>
    <row r="31" spans="1:6" x14ac:dyDescent="0.25">
      <c r="A31">
        <v>90</v>
      </c>
      <c r="B31">
        <v>0.5</v>
      </c>
      <c r="C31">
        <v>6</v>
      </c>
      <c r="D31">
        <v>186.1069</v>
      </c>
      <c r="E31">
        <v>0.37590000000000001</v>
      </c>
      <c r="F31">
        <v>0</v>
      </c>
    </row>
    <row r="32" spans="1:6" x14ac:dyDescent="0.25">
      <c r="A32">
        <v>90</v>
      </c>
      <c r="B32">
        <v>1</v>
      </c>
      <c r="C32">
        <v>1</v>
      </c>
      <c r="D32">
        <v>18.633700000000001</v>
      </c>
      <c r="E32">
        <v>0.77210000000000001</v>
      </c>
      <c r="F32">
        <v>0</v>
      </c>
    </row>
    <row r="33" spans="1:6" x14ac:dyDescent="0.25">
      <c r="A33">
        <v>90</v>
      </c>
      <c r="B33">
        <v>1</v>
      </c>
      <c r="C33">
        <v>2</v>
      </c>
      <c r="D33">
        <v>18.633700000000001</v>
      </c>
      <c r="E33">
        <v>0.66449999999999998</v>
      </c>
      <c r="F33">
        <v>0</v>
      </c>
    </row>
    <row r="34" spans="1:6" x14ac:dyDescent="0.25">
      <c r="A34">
        <v>90</v>
      </c>
      <c r="B34">
        <v>1</v>
      </c>
      <c r="C34">
        <v>3</v>
      </c>
      <c r="D34">
        <v>18.633700000000001</v>
      </c>
      <c r="E34">
        <v>0.66020000000000001</v>
      </c>
      <c r="F34">
        <v>0</v>
      </c>
    </row>
    <row r="35" spans="1:6" x14ac:dyDescent="0.25">
      <c r="A35">
        <v>90</v>
      </c>
      <c r="B35">
        <v>1</v>
      </c>
      <c r="C35">
        <v>4</v>
      </c>
      <c r="D35">
        <v>18.633700000000001</v>
      </c>
      <c r="E35">
        <v>0.73640000000000005</v>
      </c>
      <c r="F35">
        <v>0</v>
      </c>
    </row>
    <row r="36" spans="1:6" x14ac:dyDescent="0.25">
      <c r="A36">
        <v>90</v>
      </c>
      <c r="B36">
        <v>1</v>
      </c>
      <c r="C36">
        <v>5</v>
      </c>
      <c r="D36">
        <v>18.633700000000001</v>
      </c>
      <c r="E36">
        <v>0.71419999999999995</v>
      </c>
      <c r="F36">
        <v>0</v>
      </c>
    </row>
    <row r="37" spans="1:6" x14ac:dyDescent="0.25">
      <c r="A37">
        <v>90</v>
      </c>
      <c r="B37">
        <v>1</v>
      </c>
      <c r="C37">
        <v>6</v>
      </c>
      <c r="D37">
        <v>18.633700000000001</v>
      </c>
      <c r="E37">
        <v>0.69079999999999997</v>
      </c>
      <c r="F37">
        <v>0</v>
      </c>
    </row>
    <row r="38" spans="1:6" x14ac:dyDescent="0.25">
      <c r="A38">
        <v>90</v>
      </c>
      <c r="B38">
        <v>2</v>
      </c>
      <c r="C38">
        <v>1</v>
      </c>
      <c r="D38">
        <v>4.7702</v>
      </c>
      <c r="E38">
        <v>1.5557000000000001</v>
      </c>
      <c r="F38">
        <v>0</v>
      </c>
    </row>
    <row r="39" spans="1:6" x14ac:dyDescent="0.25">
      <c r="A39">
        <v>90</v>
      </c>
      <c r="B39">
        <v>2</v>
      </c>
      <c r="C39">
        <v>2</v>
      </c>
      <c r="D39">
        <v>4.7702</v>
      </c>
      <c r="E39">
        <v>1.9959</v>
      </c>
      <c r="F39">
        <v>0</v>
      </c>
    </row>
    <row r="40" spans="1:6" x14ac:dyDescent="0.25">
      <c r="A40">
        <v>90</v>
      </c>
      <c r="B40">
        <v>2</v>
      </c>
      <c r="C40">
        <v>3</v>
      </c>
      <c r="D40">
        <v>4.7702</v>
      </c>
      <c r="E40">
        <v>1.4665999999999999</v>
      </c>
      <c r="F40">
        <v>0</v>
      </c>
    </row>
    <row r="41" spans="1:6" x14ac:dyDescent="0.25">
      <c r="A41">
        <v>90</v>
      </c>
      <c r="B41">
        <v>2</v>
      </c>
      <c r="C41">
        <v>4</v>
      </c>
      <c r="D41">
        <v>4.7702</v>
      </c>
      <c r="E41">
        <v>1.5095000000000001</v>
      </c>
      <c r="F41">
        <v>0</v>
      </c>
    </row>
    <row r="42" spans="1:6" x14ac:dyDescent="0.25">
      <c r="A42">
        <v>90</v>
      </c>
      <c r="B42">
        <v>2</v>
      </c>
      <c r="C42">
        <v>5</v>
      </c>
      <c r="D42">
        <v>4.7702</v>
      </c>
      <c r="E42">
        <v>1.5159</v>
      </c>
      <c r="F42">
        <v>0</v>
      </c>
    </row>
    <row r="43" spans="1:6" x14ac:dyDescent="0.25">
      <c r="A43">
        <v>90</v>
      </c>
      <c r="B43">
        <v>2</v>
      </c>
      <c r="C43">
        <v>6</v>
      </c>
      <c r="D43">
        <v>4.7702</v>
      </c>
      <c r="E43">
        <v>1.9663999999999999</v>
      </c>
      <c r="F43">
        <v>0</v>
      </c>
    </row>
    <row r="44" spans="1:6" x14ac:dyDescent="0.25">
      <c r="A44">
        <v>90</v>
      </c>
      <c r="B44">
        <v>4</v>
      </c>
      <c r="C44">
        <v>1</v>
      </c>
      <c r="D44">
        <v>1.2133</v>
      </c>
      <c r="E44">
        <v>4.7752999999999997</v>
      </c>
      <c r="F44">
        <v>0</v>
      </c>
    </row>
    <row r="45" spans="1:6" x14ac:dyDescent="0.25">
      <c r="A45">
        <v>90</v>
      </c>
      <c r="B45">
        <v>4</v>
      </c>
      <c r="C45">
        <v>2</v>
      </c>
      <c r="D45">
        <v>1.2133</v>
      </c>
      <c r="E45">
        <v>7.6136999999999997</v>
      </c>
      <c r="F45">
        <v>0</v>
      </c>
    </row>
    <row r="46" spans="1:6" x14ac:dyDescent="0.25">
      <c r="A46">
        <v>90</v>
      </c>
      <c r="B46">
        <v>4</v>
      </c>
      <c r="C46">
        <v>3</v>
      </c>
      <c r="D46">
        <v>1.2133</v>
      </c>
      <c r="E46">
        <v>3.0836999999999999</v>
      </c>
      <c r="F46">
        <v>0</v>
      </c>
    </row>
    <row r="47" spans="1:6" x14ac:dyDescent="0.25">
      <c r="A47">
        <v>90</v>
      </c>
      <c r="B47">
        <v>4</v>
      </c>
      <c r="C47">
        <v>4</v>
      </c>
      <c r="D47">
        <v>1.2133</v>
      </c>
      <c r="E47">
        <v>6.8403999999999998</v>
      </c>
      <c r="F47">
        <v>0</v>
      </c>
    </row>
    <row r="48" spans="1:6" x14ac:dyDescent="0.25">
      <c r="A48">
        <v>90</v>
      </c>
      <c r="B48">
        <v>4</v>
      </c>
      <c r="C48">
        <v>5</v>
      </c>
      <c r="D48">
        <v>30.0535</v>
      </c>
      <c r="E48">
        <v>4.5914999999999999</v>
      </c>
      <c r="F48">
        <v>0</v>
      </c>
    </row>
    <row r="49" spans="1:6" x14ac:dyDescent="0.25">
      <c r="A49">
        <v>90</v>
      </c>
      <c r="B49">
        <v>4</v>
      </c>
      <c r="C49">
        <v>6</v>
      </c>
      <c r="D49">
        <v>21.378799999999998</v>
      </c>
      <c r="E49">
        <v>5.2134999999999998</v>
      </c>
      <c r="F49">
        <v>0</v>
      </c>
    </row>
    <row r="50" spans="1:6" x14ac:dyDescent="0.25">
      <c r="A50">
        <v>180</v>
      </c>
      <c r="B50">
        <v>0.5</v>
      </c>
      <c r="C50">
        <v>1</v>
      </c>
      <c r="D50">
        <v>972.81050000000005</v>
      </c>
      <c r="E50">
        <v>0.37540000000000001</v>
      </c>
      <c r="F50">
        <v>0</v>
      </c>
    </row>
    <row r="51" spans="1:6" x14ac:dyDescent="0.25">
      <c r="A51">
        <v>180</v>
      </c>
      <c r="B51">
        <v>0.5</v>
      </c>
      <c r="C51">
        <v>2</v>
      </c>
      <c r="D51">
        <v>972.81050000000005</v>
      </c>
      <c r="E51">
        <v>0.31790000000000002</v>
      </c>
      <c r="F51">
        <v>0</v>
      </c>
    </row>
    <row r="52" spans="1:6" x14ac:dyDescent="0.25">
      <c r="A52">
        <v>180</v>
      </c>
      <c r="B52">
        <v>0.5</v>
      </c>
      <c r="C52">
        <v>3</v>
      </c>
      <c r="D52">
        <v>972.81050000000005</v>
      </c>
      <c r="E52">
        <v>0.3402</v>
      </c>
      <c r="F52">
        <v>0</v>
      </c>
    </row>
    <row r="53" spans="1:6" x14ac:dyDescent="0.25">
      <c r="A53">
        <v>180</v>
      </c>
      <c r="B53">
        <v>0.5</v>
      </c>
      <c r="C53">
        <v>4</v>
      </c>
      <c r="D53">
        <v>972.81050000000005</v>
      </c>
      <c r="E53">
        <v>0.32979999999999998</v>
      </c>
      <c r="F53">
        <v>0</v>
      </c>
    </row>
    <row r="54" spans="1:6" x14ac:dyDescent="0.25">
      <c r="A54">
        <v>180</v>
      </c>
      <c r="B54">
        <v>0.5</v>
      </c>
      <c r="C54">
        <v>5</v>
      </c>
      <c r="D54">
        <v>972.81050000000005</v>
      </c>
      <c r="E54">
        <v>0.3241</v>
      </c>
      <c r="F54">
        <v>0</v>
      </c>
    </row>
    <row r="55" spans="1:6" x14ac:dyDescent="0.25">
      <c r="A55">
        <v>180</v>
      </c>
      <c r="B55">
        <v>0.5</v>
      </c>
      <c r="C55">
        <v>6</v>
      </c>
      <c r="D55">
        <v>972.81050000000005</v>
      </c>
      <c r="E55">
        <v>0.62519999999999998</v>
      </c>
      <c r="F55">
        <v>0</v>
      </c>
    </row>
    <row r="56" spans="1:6" x14ac:dyDescent="0.25">
      <c r="A56">
        <v>180</v>
      </c>
      <c r="B56">
        <v>1</v>
      </c>
      <c r="C56">
        <v>1</v>
      </c>
      <c r="D56">
        <v>74.1691</v>
      </c>
      <c r="E56">
        <v>0.67779999999999996</v>
      </c>
      <c r="F56">
        <v>0</v>
      </c>
    </row>
    <row r="57" spans="1:6" x14ac:dyDescent="0.25">
      <c r="A57">
        <v>180</v>
      </c>
      <c r="B57">
        <v>1</v>
      </c>
      <c r="C57">
        <v>2</v>
      </c>
      <c r="D57">
        <v>74.1691</v>
      </c>
      <c r="E57">
        <v>0.64510000000000001</v>
      </c>
      <c r="F57">
        <v>0</v>
      </c>
    </row>
    <row r="58" spans="1:6" x14ac:dyDescent="0.25">
      <c r="A58">
        <v>180</v>
      </c>
      <c r="B58">
        <v>1</v>
      </c>
      <c r="C58">
        <v>3</v>
      </c>
      <c r="D58">
        <v>74.1691</v>
      </c>
      <c r="E58">
        <v>0.66459999999999997</v>
      </c>
      <c r="F58">
        <v>0</v>
      </c>
    </row>
    <row r="59" spans="1:6" x14ac:dyDescent="0.25">
      <c r="A59">
        <v>180</v>
      </c>
      <c r="B59">
        <v>1</v>
      </c>
      <c r="C59">
        <v>4</v>
      </c>
      <c r="D59">
        <v>74.1691</v>
      </c>
      <c r="E59">
        <v>0.73609999999999998</v>
      </c>
      <c r="F59">
        <v>0</v>
      </c>
    </row>
    <row r="60" spans="1:6" x14ac:dyDescent="0.25">
      <c r="A60">
        <v>180</v>
      </c>
      <c r="B60">
        <v>1</v>
      </c>
      <c r="C60">
        <v>5</v>
      </c>
      <c r="D60">
        <v>74.1691</v>
      </c>
      <c r="E60">
        <v>0.72050000000000003</v>
      </c>
      <c r="F60">
        <v>0</v>
      </c>
    </row>
    <row r="61" spans="1:6" x14ac:dyDescent="0.25">
      <c r="A61">
        <v>180</v>
      </c>
      <c r="B61">
        <v>1</v>
      </c>
      <c r="C61">
        <v>6</v>
      </c>
      <c r="D61">
        <v>74.1691</v>
      </c>
      <c r="E61">
        <v>0.69430000000000003</v>
      </c>
      <c r="F61">
        <v>0</v>
      </c>
    </row>
    <row r="62" spans="1:6" x14ac:dyDescent="0.25">
      <c r="A62">
        <v>180</v>
      </c>
      <c r="B62">
        <v>2</v>
      </c>
      <c r="C62">
        <v>1</v>
      </c>
      <c r="D62">
        <v>16.959700000000002</v>
      </c>
      <c r="E62">
        <v>1.6568000000000001</v>
      </c>
      <c r="F62">
        <v>0</v>
      </c>
    </row>
    <row r="63" spans="1:6" x14ac:dyDescent="0.25">
      <c r="A63">
        <v>180</v>
      </c>
      <c r="B63">
        <v>2</v>
      </c>
      <c r="C63">
        <v>2</v>
      </c>
      <c r="D63">
        <v>16.380800000000001</v>
      </c>
      <c r="E63">
        <v>1.5504</v>
      </c>
      <c r="F63">
        <v>0</v>
      </c>
    </row>
    <row r="64" spans="1:6" x14ac:dyDescent="0.25">
      <c r="A64">
        <v>180</v>
      </c>
      <c r="B64">
        <v>2</v>
      </c>
      <c r="C64">
        <v>3</v>
      </c>
      <c r="D64">
        <v>16.959700000000002</v>
      </c>
      <c r="E64">
        <v>1.9658</v>
      </c>
      <c r="F64">
        <v>0</v>
      </c>
    </row>
    <row r="65" spans="1:6" x14ac:dyDescent="0.25">
      <c r="A65">
        <v>180</v>
      </c>
      <c r="B65">
        <v>2</v>
      </c>
      <c r="C65">
        <v>4</v>
      </c>
      <c r="D65">
        <v>16.380800000000001</v>
      </c>
      <c r="E65">
        <v>1.5968</v>
      </c>
      <c r="F65">
        <v>0</v>
      </c>
    </row>
    <row r="66" spans="1:6" x14ac:dyDescent="0.25">
      <c r="A66">
        <v>180</v>
      </c>
      <c r="B66">
        <v>2</v>
      </c>
      <c r="C66">
        <v>5</v>
      </c>
      <c r="D66">
        <v>16.380800000000001</v>
      </c>
      <c r="E66">
        <v>1.5190999999999999</v>
      </c>
      <c r="F66">
        <v>0</v>
      </c>
    </row>
    <row r="67" spans="1:6" x14ac:dyDescent="0.25">
      <c r="A67">
        <v>180</v>
      </c>
      <c r="B67">
        <v>2</v>
      </c>
      <c r="C67">
        <v>6</v>
      </c>
      <c r="D67">
        <v>16.959700000000002</v>
      </c>
      <c r="E67">
        <v>1.4289000000000001</v>
      </c>
      <c r="F67">
        <v>0</v>
      </c>
    </row>
    <row r="68" spans="1:6" x14ac:dyDescent="0.25">
      <c r="A68">
        <v>180</v>
      </c>
      <c r="B68">
        <v>4</v>
      </c>
      <c r="C68">
        <v>1</v>
      </c>
      <c r="D68">
        <v>3.1413000000000002</v>
      </c>
      <c r="E68">
        <v>4.3372999999999999</v>
      </c>
      <c r="F68">
        <v>0</v>
      </c>
    </row>
    <row r="69" spans="1:6" x14ac:dyDescent="0.25">
      <c r="A69">
        <v>180</v>
      </c>
      <c r="B69">
        <v>4</v>
      </c>
      <c r="C69">
        <v>2</v>
      </c>
      <c r="D69">
        <v>13.0101</v>
      </c>
      <c r="E69">
        <v>4.9846000000000004</v>
      </c>
      <c r="F69">
        <v>0</v>
      </c>
    </row>
    <row r="70" spans="1:6" x14ac:dyDescent="0.25">
      <c r="A70">
        <v>180</v>
      </c>
      <c r="B70">
        <v>4</v>
      </c>
      <c r="C70">
        <v>3</v>
      </c>
      <c r="D70">
        <v>3.1413000000000002</v>
      </c>
      <c r="E70">
        <v>4.5122</v>
      </c>
      <c r="F70">
        <v>0</v>
      </c>
    </row>
    <row r="71" spans="1:6" x14ac:dyDescent="0.25">
      <c r="A71">
        <v>180</v>
      </c>
      <c r="B71">
        <v>4</v>
      </c>
      <c r="C71">
        <v>4</v>
      </c>
      <c r="D71">
        <v>3.1413000000000002</v>
      </c>
      <c r="E71">
        <v>3.7440000000000002</v>
      </c>
      <c r="F71">
        <v>0</v>
      </c>
    </row>
    <row r="72" spans="1:6" x14ac:dyDescent="0.25">
      <c r="A72">
        <v>180</v>
      </c>
      <c r="B72">
        <v>4</v>
      </c>
      <c r="C72">
        <v>5</v>
      </c>
      <c r="D72">
        <v>3.1413000000000002</v>
      </c>
      <c r="E72">
        <v>6.5929000000000002</v>
      </c>
      <c r="F72">
        <v>0</v>
      </c>
    </row>
    <row r="73" spans="1:6" x14ac:dyDescent="0.25">
      <c r="A73">
        <v>180</v>
      </c>
      <c r="B73">
        <v>4</v>
      </c>
      <c r="C73">
        <v>6</v>
      </c>
      <c r="D73">
        <v>25.5884</v>
      </c>
      <c r="E73">
        <v>3.4134000000000002</v>
      </c>
      <c r="F73">
        <v>0</v>
      </c>
    </row>
    <row r="74" spans="1:6" x14ac:dyDescent="0.25">
      <c r="A74">
        <v>360</v>
      </c>
      <c r="B74">
        <v>0.5</v>
      </c>
      <c r="C74">
        <v>1</v>
      </c>
      <c r="D74">
        <v>4154</v>
      </c>
      <c r="E74">
        <v>0.46960000000000002</v>
      </c>
      <c r="F74">
        <v>0</v>
      </c>
    </row>
    <row r="75" spans="1:6" x14ac:dyDescent="0.25">
      <c r="A75">
        <v>360</v>
      </c>
      <c r="B75">
        <v>0.5</v>
      </c>
      <c r="C75">
        <v>2</v>
      </c>
      <c r="D75">
        <v>4154</v>
      </c>
      <c r="E75">
        <v>0.3508</v>
      </c>
      <c r="F75">
        <v>0</v>
      </c>
    </row>
    <row r="76" spans="1:6" x14ac:dyDescent="0.25">
      <c r="A76">
        <v>360</v>
      </c>
      <c r="B76">
        <v>0.5</v>
      </c>
      <c r="C76">
        <v>3</v>
      </c>
      <c r="D76">
        <v>4154</v>
      </c>
      <c r="E76">
        <v>0.44729999999999998</v>
      </c>
      <c r="F76">
        <v>0</v>
      </c>
    </row>
    <row r="77" spans="1:6" x14ac:dyDescent="0.25">
      <c r="A77">
        <v>360</v>
      </c>
      <c r="B77">
        <v>0.5</v>
      </c>
      <c r="C77">
        <v>4</v>
      </c>
      <c r="D77">
        <v>4154</v>
      </c>
      <c r="E77">
        <v>0.33929999999999999</v>
      </c>
      <c r="F77">
        <v>0</v>
      </c>
    </row>
    <row r="78" spans="1:6" x14ac:dyDescent="0.25">
      <c r="A78">
        <v>360</v>
      </c>
      <c r="B78">
        <v>0.5</v>
      </c>
      <c r="C78">
        <v>5</v>
      </c>
      <c r="D78">
        <v>4154</v>
      </c>
      <c r="E78">
        <v>0.33939999999999998</v>
      </c>
      <c r="F78">
        <v>0</v>
      </c>
    </row>
    <row r="79" spans="1:6" x14ac:dyDescent="0.25">
      <c r="A79">
        <v>360</v>
      </c>
      <c r="B79">
        <v>0.5</v>
      </c>
      <c r="C79">
        <v>6</v>
      </c>
      <c r="D79">
        <v>4154</v>
      </c>
      <c r="E79">
        <v>0.33779999999999999</v>
      </c>
      <c r="F79">
        <v>0</v>
      </c>
    </row>
    <row r="80" spans="1:6" x14ac:dyDescent="0.25">
      <c r="A80">
        <v>360</v>
      </c>
      <c r="B80">
        <v>1</v>
      </c>
      <c r="C80">
        <v>1</v>
      </c>
      <c r="D80">
        <v>326.41219999999998</v>
      </c>
      <c r="E80">
        <v>0.79159999999999997</v>
      </c>
      <c r="F80">
        <v>0</v>
      </c>
    </row>
    <row r="81" spans="1:6" x14ac:dyDescent="0.25">
      <c r="A81">
        <v>360</v>
      </c>
      <c r="B81">
        <v>1</v>
      </c>
      <c r="C81">
        <v>2</v>
      </c>
      <c r="D81">
        <v>326.41219999999998</v>
      </c>
      <c r="E81">
        <v>0.74960000000000004</v>
      </c>
      <c r="F81">
        <v>0</v>
      </c>
    </row>
    <row r="82" spans="1:6" x14ac:dyDescent="0.25">
      <c r="A82">
        <v>360</v>
      </c>
      <c r="B82">
        <v>1</v>
      </c>
      <c r="C82">
        <v>3</v>
      </c>
      <c r="D82">
        <v>326.41219999999998</v>
      </c>
      <c r="E82">
        <v>0.70020000000000004</v>
      </c>
      <c r="F82">
        <v>0</v>
      </c>
    </row>
    <row r="83" spans="1:6" x14ac:dyDescent="0.25">
      <c r="A83">
        <v>360</v>
      </c>
      <c r="B83">
        <v>1</v>
      </c>
      <c r="C83">
        <v>4</v>
      </c>
      <c r="D83">
        <v>326.41219999999998</v>
      </c>
      <c r="E83">
        <v>0.72250000000000003</v>
      </c>
      <c r="F83">
        <v>0</v>
      </c>
    </row>
    <row r="84" spans="1:6" x14ac:dyDescent="0.25">
      <c r="A84">
        <v>360</v>
      </c>
      <c r="B84">
        <v>1</v>
      </c>
      <c r="C84">
        <v>5</v>
      </c>
      <c r="D84">
        <v>326.41219999999998</v>
      </c>
      <c r="E84">
        <v>0.70320000000000005</v>
      </c>
      <c r="F84">
        <v>0</v>
      </c>
    </row>
    <row r="85" spans="1:6" x14ac:dyDescent="0.25">
      <c r="A85">
        <v>360</v>
      </c>
      <c r="B85">
        <v>1</v>
      </c>
      <c r="C85">
        <v>6</v>
      </c>
      <c r="D85">
        <v>326.41219999999998</v>
      </c>
      <c r="E85">
        <v>0.70030000000000003</v>
      </c>
      <c r="F85">
        <v>0</v>
      </c>
    </row>
    <row r="86" spans="1:6" x14ac:dyDescent="0.25">
      <c r="A86">
        <v>360</v>
      </c>
      <c r="B86">
        <v>2</v>
      </c>
      <c r="C86">
        <v>1</v>
      </c>
      <c r="D86">
        <v>45.598399999999998</v>
      </c>
      <c r="E86">
        <v>1.8851</v>
      </c>
      <c r="F86">
        <v>0</v>
      </c>
    </row>
    <row r="87" spans="1:6" x14ac:dyDescent="0.25">
      <c r="A87">
        <v>360</v>
      </c>
      <c r="B87">
        <v>2</v>
      </c>
      <c r="C87">
        <v>2</v>
      </c>
      <c r="D87">
        <v>45.598399999999998</v>
      </c>
      <c r="E87">
        <v>2.0785</v>
      </c>
      <c r="F87">
        <v>0</v>
      </c>
    </row>
    <row r="88" spans="1:6" x14ac:dyDescent="0.25">
      <c r="A88">
        <v>360</v>
      </c>
      <c r="B88">
        <v>2</v>
      </c>
      <c r="C88">
        <v>3</v>
      </c>
      <c r="D88">
        <v>45.598399999999998</v>
      </c>
      <c r="E88">
        <v>2.8071000000000002</v>
      </c>
      <c r="F88">
        <v>0</v>
      </c>
    </row>
    <row r="89" spans="1:6" x14ac:dyDescent="0.25">
      <c r="A89">
        <v>360</v>
      </c>
      <c r="B89">
        <v>2</v>
      </c>
      <c r="C89">
        <v>4</v>
      </c>
      <c r="D89">
        <v>45.598399999999998</v>
      </c>
      <c r="E89">
        <v>1.7138</v>
      </c>
      <c r="F89">
        <v>0</v>
      </c>
    </row>
    <row r="90" spans="1:6" x14ac:dyDescent="0.25">
      <c r="A90">
        <v>360</v>
      </c>
      <c r="B90">
        <v>2</v>
      </c>
      <c r="C90">
        <v>5</v>
      </c>
      <c r="D90">
        <v>45.598399999999998</v>
      </c>
      <c r="E90">
        <v>1.9853000000000001</v>
      </c>
      <c r="F90">
        <v>0</v>
      </c>
    </row>
    <row r="91" spans="1:6" x14ac:dyDescent="0.25">
      <c r="A91">
        <v>360</v>
      </c>
      <c r="B91">
        <v>2</v>
      </c>
      <c r="C91">
        <v>6</v>
      </c>
      <c r="D91">
        <v>45.598399999999998</v>
      </c>
      <c r="E91">
        <v>1.9939</v>
      </c>
      <c r="F91">
        <v>0</v>
      </c>
    </row>
    <row r="92" spans="1:6" x14ac:dyDescent="0.25">
      <c r="A92">
        <v>360</v>
      </c>
      <c r="B92">
        <v>4</v>
      </c>
      <c r="C92">
        <v>1</v>
      </c>
      <c r="D92">
        <v>13.2982</v>
      </c>
      <c r="E92">
        <v>4.6548999999999996</v>
      </c>
      <c r="F92">
        <v>0</v>
      </c>
    </row>
    <row r="93" spans="1:6" x14ac:dyDescent="0.25">
      <c r="A93">
        <v>360</v>
      </c>
      <c r="B93">
        <v>4</v>
      </c>
      <c r="C93">
        <v>2</v>
      </c>
      <c r="D93">
        <v>13.2982</v>
      </c>
      <c r="E93">
        <v>5.2801999999999998</v>
      </c>
      <c r="F93">
        <v>0</v>
      </c>
    </row>
    <row r="94" spans="1:6" x14ac:dyDescent="0.25">
      <c r="A94">
        <v>360</v>
      </c>
      <c r="B94">
        <v>4</v>
      </c>
      <c r="C94">
        <v>3</v>
      </c>
      <c r="D94">
        <v>13.2982</v>
      </c>
      <c r="E94">
        <v>4.766</v>
      </c>
      <c r="F94">
        <v>0</v>
      </c>
    </row>
    <row r="95" spans="1:6" x14ac:dyDescent="0.25">
      <c r="A95">
        <v>360</v>
      </c>
      <c r="B95">
        <v>4</v>
      </c>
      <c r="C95">
        <v>4</v>
      </c>
      <c r="D95">
        <v>13.2982</v>
      </c>
      <c r="E95">
        <v>4.8192000000000004</v>
      </c>
      <c r="F95">
        <v>0</v>
      </c>
    </row>
    <row r="96" spans="1:6" x14ac:dyDescent="0.25">
      <c r="A96">
        <v>360</v>
      </c>
      <c r="B96">
        <v>4</v>
      </c>
      <c r="C96">
        <v>5</v>
      </c>
      <c r="D96">
        <v>13.2982</v>
      </c>
      <c r="E96">
        <v>6.3116000000000003</v>
      </c>
      <c r="F96">
        <v>0</v>
      </c>
    </row>
    <row r="97" spans="1:6" x14ac:dyDescent="0.25">
      <c r="A97">
        <v>360</v>
      </c>
      <c r="B97">
        <v>4</v>
      </c>
      <c r="C97">
        <v>6</v>
      </c>
      <c r="D97">
        <v>13.2982</v>
      </c>
      <c r="E97">
        <v>5.383</v>
      </c>
      <c r="F9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16" workbookViewId="0">
      <selection activeCell="D10" sqref="D10"/>
    </sheetView>
  </sheetViews>
  <sheetFormatPr defaultRowHeight="15" x14ac:dyDescent="0.25"/>
  <cols>
    <col min="6" max="6" width="12" bestFit="1" customWidth="1"/>
    <col min="7" max="7" width="12" customWidth="1"/>
  </cols>
  <sheetData>
    <row r="1" spans="1:9" x14ac:dyDescent="0.25">
      <c r="A1" t="s">
        <v>0</v>
      </c>
      <c r="B1" t="s">
        <v>2</v>
      </c>
      <c r="C1" t="s">
        <v>6</v>
      </c>
      <c r="D1" t="s">
        <v>7</v>
      </c>
      <c r="E1" t="s">
        <v>8</v>
      </c>
      <c r="F1" t="s">
        <v>9</v>
      </c>
      <c r="G1" t="s">
        <v>14</v>
      </c>
      <c r="H1" t="s">
        <v>10</v>
      </c>
      <c r="I1" t="s">
        <v>11</v>
      </c>
    </row>
    <row r="2" spans="1:9" x14ac:dyDescent="0.25">
      <c r="A2">
        <v>45</v>
      </c>
      <c r="B2">
        <v>0.5</v>
      </c>
      <c r="C2" t="s">
        <v>12</v>
      </c>
      <c r="D2">
        <v>100</v>
      </c>
      <c r="E2">
        <f>AVERAGE(Kinematic!D2:D7)</f>
        <v>84.354799999999997</v>
      </c>
      <c r="F2">
        <f>_xlfn.STDEV.P(Kinematic!D2:D7)</f>
        <v>0</v>
      </c>
      <c r="G2">
        <f>MIN(Kinematic!D2:D7)</f>
        <v>84.354799999999997</v>
      </c>
      <c r="H2">
        <f>AVERAGE(Kinematic!E2:E7)</f>
        <v>32.204016666666668</v>
      </c>
      <c r="I2">
        <f>_xlfn.STDEV.P(Kinematic!E2:E7)</f>
        <v>7.9635413796075811</v>
      </c>
    </row>
    <row r="3" spans="1:9" x14ac:dyDescent="0.25">
      <c r="A3">
        <v>45</v>
      </c>
      <c r="B3">
        <v>0.5</v>
      </c>
      <c r="C3" t="s">
        <v>13</v>
      </c>
      <c r="D3">
        <v>100</v>
      </c>
      <c r="E3">
        <f>AVERAGE(Multibody!D2:D7)*2</f>
        <v>85.005600000000001</v>
      </c>
      <c r="F3">
        <f>_xlfn.STDEV.P(Multibody!D2:D7)</f>
        <v>0</v>
      </c>
      <c r="G3">
        <f>MIN(Multibody!D2:D7)*2</f>
        <v>85.005600000000001</v>
      </c>
      <c r="H3">
        <f>AVERAGE(Multibody!E2:E7)</f>
        <v>0.34308333333333335</v>
      </c>
      <c r="I3">
        <f>_xlfn.STDEV.P(Multibody!E2:E7)</f>
        <v>2.7819862009402972E-2</v>
      </c>
    </row>
    <row r="4" spans="1:9" x14ac:dyDescent="0.25">
      <c r="A4">
        <v>45</v>
      </c>
      <c r="B4">
        <v>1</v>
      </c>
      <c r="C4" t="s">
        <v>12</v>
      </c>
      <c r="D4">
        <f>5/6*100</f>
        <v>83.333333333333343</v>
      </c>
      <c r="E4">
        <f>AVERAGE(Kinematic!D8:D13)</f>
        <v>11.746816666666668</v>
      </c>
      <c r="F4">
        <f>_xlfn.STDEV.P(Kinematic!D8:D13)</f>
        <v>3.7267799624909643E-5</v>
      </c>
      <c r="G4">
        <f>MIN(Kinematic!D8:D13)</f>
        <v>11.7468</v>
      </c>
      <c r="H4">
        <f>AVERAGE(Kinematic!E8:E13)</f>
        <v>65.15036666666667</v>
      </c>
      <c r="I4">
        <f>_xlfn.STDEV.P(Kinematic!E8:E13)</f>
        <v>18.523369178658875</v>
      </c>
    </row>
    <row r="5" spans="1:9" x14ac:dyDescent="0.25">
      <c r="A5">
        <v>45</v>
      </c>
      <c r="B5">
        <v>1</v>
      </c>
      <c r="C5" t="s">
        <v>13</v>
      </c>
      <c r="D5">
        <v>100</v>
      </c>
      <c r="E5">
        <f>AVERAGE(Multibody!D8:D13)*2</f>
        <v>11.185</v>
      </c>
      <c r="F5">
        <f>_xlfn.STDEV.P(Multibody!D8:D13)</f>
        <v>0</v>
      </c>
      <c r="G5">
        <f>MIN(Multibody!D8:D13)*2</f>
        <v>11.185</v>
      </c>
      <c r="H5">
        <f>AVERAGE(Multibody!E8:E13)</f>
        <v>0.68151666666666666</v>
      </c>
      <c r="I5">
        <f>_xlfn.STDEV.P(Multibody!E8:E13)</f>
        <v>3.4241077507708294E-2</v>
      </c>
    </row>
    <row r="6" spans="1:9" x14ac:dyDescent="0.25">
      <c r="A6">
        <v>45</v>
      </c>
      <c r="B6">
        <v>2</v>
      </c>
      <c r="C6" t="s">
        <v>12</v>
      </c>
      <c r="D6">
        <f>4/6*100</f>
        <v>66.666666666666657</v>
      </c>
      <c r="E6">
        <f>AVERAGE(Kinematic!D14:D19)</f>
        <v>3.1337333333333337</v>
      </c>
      <c r="F6">
        <f>_xlfn.STDEV.P(Kinematic!D14:D19)</f>
        <v>4.7140452078993306E-5</v>
      </c>
      <c r="G6">
        <f>MIN(Kinematic!D14:D19)</f>
        <v>3.1337000000000002</v>
      </c>
      <c r="H6">
        <f>AVERAGE(Kinematic!E14:E19)</f>
        <v>185.10114999999999</v>
      </c>
      <c r="I6">
        <f>_xlfn.STDEV.P(Kinematic!E14:E19)</f>
        <v>67.343025311157234</v>
      </c>
    </row>
    <row r="7" spans="1:9" x14ac:dyDescent="0.25">
      <c r="A7">
        <v>45</v>
      </c>
      <c r="B7">
        <v>2</v>
      </c>
      <c r="C7" t="s">
        <v>13</v>
      </c>
      <c r="D7">
        <v>100</v>
      </c>
      <c r="E7">
        <f>AVERAGE(Multibody!D14:D19)*2</f>
        <v>2.8281999999999994</v>
      </c>
      <c r="F7">
        <f>_xlfn.STDEV.P(Multibody!D14:D19)</f>
        <v>2.2204460492503131E-16</v>
      </c>
      <c r="G7">
        <f>MIN(Multibody!D14:D19)*2</f>
        <v>2.8281999999999998</v>
      </c>
      <c r="H7">
        <f>AVERAGE(Multibody!E14:E19)</f>
        <v>1.4532833333333333</v>
      </c>
      <c r="I7">
        <f>_xlfn.STDEV.P(Multibody!E14:E19)</f>
        <v>0.12726169123328337</v>
      </c>
    </row>
    <row r="8" spans="1:9" x14ac:dyDescent="0.25">
      <c r="A8">
        <v>45</v>
      </c>
      <c r="B8">
        <v>4</v>
      </c>
      <c r="C8" t="s">
        <v>12</v>
      </c>
      <c r="D8" s="1">
        <f>1/6*100</f>
        <v>16.666666666666664</v>
      </c>
      <c r="E8">
        <f>AVERAGE(Kinematic!D20:D25)</f>
        <v>101.28203333333333</v>
      </c>
      <c r="F8">
        <f>_xlfn.STDEV.P(Kinematic!D20:D25)</f>
        <v>116.61584891236791</v>
      </c>
      <c r="G8">
        <f>MIN(Kinematic!D20:D25)</f>
        <v>0.87109999999999999</v>
      </c>
      <c r="H8">
        <f>AVERAGE(Kinematic!E20:E25)</f>
        <v>401.7283333333333</v>
      </c>
      <c r="I8">
        <f>_xlfn.STDEV.P(Kinematic!E20:E25)</f>
        <v>123.57933573147346</v>
      </c>
    </row>
    <row r="9" spans="1:9" x14ac:dyDescent="0.25">
      <c r="A9">
        <v>45</v>
      </c>
      <c r="B9">
        <v>4</v>
      </c>
      <c r="C9" t="s">
        <v>13</v>
      </c>
      <c r="D9">
        <f>4/6*100</f>
        <v>66.666666666666657</v>
      </c>
      <c r="E9">
        <f>AVERAGE(Multibody!D20:D25)*2</f>
        <v>23.130666666666666</v>
      </c>
      <c r="F9">
        <f>_xlfn.STDEV.P(Multibody!D20:D25)</f>
        <v>16.788666035619254</v>
      </c>
      <c r="G9">
        <f>MIN(Multibody!D20:D25)*2</f>
        <v>0.71020000000000005</v>
      </c>
      <c r="H9">
        <f>AVERAGE(Multibody!E20:E25)</f>
        <v>4.0175666666666663</v>
      </c>
      <c r="I9">
        <f>_xlfn.STDEV.P(Multibody!E20:E25)</f>
        <v>0.95652965569407289</v>
      </c>
    </row>
    <row r="10" spans="1:9" x14ac:dyDescent="0.25">
      <c r="A10">
        <v>90</v>
      </c>
      <c r="B10">
        <v>0.5</v>
      </c>
      <c r="C10" t="s">
        <v>12</v>
      </c>
      <c r="D10">
        <f>4/6*100</f>
        <v>66.666666666666657</v>
      </c>
      <c r="E10">
        <f>AVERAGE(Kinematic!D26:D31)</f>
        <v>370.78949999999992</v>
      </c>
      <c r="F10">
        <f>_xlfn.STDEV.P(Kinematic!D26:D31)</f>
        <v>5.6843418860808015E-14</v>
      </c>
      <c r="G10">
        <f>MIN(Kinematic!D26:D31)</f>
        <v>370.78949999999998</v>
      </c>
      <c r="H10">
        <f>AVERAGE(Kinematic!E26:E31)</f>
        <v>26.886083333333332</v>
      </c>
      <c r="I10">
        <f>_xlfn.STDEV.P(Kinematic!E26:E31)</f>
        <v>7.3518640111236904</v>
      </c>
    </row>
    <row r="11" spans="1:9" x14ac:dyDescent="0.25">
      <c r="A11">
        <v>90</v>
      </c>
      <c r="B11">
        <v>0.5</v>
      </c>
      <c r="C11" t="s">
        <v>13</v>
      </c>
      <c r="D11">
        <v>100</v>
      </c>
      <c r="E11">
        <f>AVERAGE(Multibody!D26:D31)*2</f>
        <v>372.21379999999999</v>
      </c>
      <c r="F11">
        <f>_xlfn.STDEV.P(Multibody!D26:D31)</f>
        <v>0</v>
      </c>
      <c r="G11">
        <f>MIN(Multibody!D26:D31)*2</f>
        <v>372.21379999999999</v>
      </c>
      <c r="H11">
        <f>AVERAGE(Multibody!E26:E31)</f>
        <v>0.34525000000000006</v>
      </c>
      <c r="I11">
        <f>_xlfn.STDEV.P(Multibody!E26:E31)</f>
        <v>2.5656107135209216E-2</v>
      </c>
    </row>
    <row r="12" spans="1:9" x14ac:dyDescent="0.25">
      <c r="A12">
        <v>90</v>
      </c>
      <c r="B12">
        <v>1</v>
      </c>
      <c r="C12" t="s">
        <v>12</v>
      </c>
      <c r="D12">
        <f>4/6*100</f>
        <v>66.666666666666657</v>
      </c>
      <c r="E12">
        <f>AVERAGE(Kinematic!D32:D37)</f>
        <v>39.117550000000001</v>
      </c>
      <c r="F12">
        <f>_xlfn.STDEV.P(Kinematic!D32:D37)</f>
        <v>2.9297326385353399E-4</v>
      </c>
      <c r="G12">
        <f>MIN(Kinematic!D32:D37)</f>
        <v>39.117400000000004</v>
      </c>
      <c r="H12">
        <f>AVERAGE(Kinematic!E32:E37)</f>
        <v>71.138216666666665</v>
      </c>
      <c r="I12">
        <f>_xlfn.STDEV.P(Kinematic!E32:E37)</f>
        <v>41.803798366751984</v>
      </c>
    </row>
    <row r="13" spans="1:9" x14ac:dyDescent="0.25">
      <c r="A13">
        <v>90</v>
      </c>
      <c r="B13">
        <v>1</v>
      </c>
      <c r="C13" t="s">
        <v>13</v>
      </c>
      <c r="D13">
        <v>100</v>
      </c>
      <c r="E13">
        <f>AVERAGE(Multibody!D32:D37)*2</f>
        <v>37.267400000000002</v>
      </c>
      <c r="F13">
        <f>_xlfn.STDEV.P(Multibody!D32:D37)</f>
        <v>0</v>
      </c>
      <c r="G13">
        <f>MIN(Multibody!D32:D37)*2</f>
        <v>37.267400000000002</v>
      </c>
      <c r="H13">
        <f>AVERAGE(Multibody!E32:E37)</f>
        <v>0.7063666666666667</v>
      </c>
      <c r="I13">
        <f>_xlfn.STDEV.P(Multibody!E32:E37)</f>
        <v>3.9603731586247734E-2</v>
      </c>
    </row>
    <row r="14" spans="1:9" x14ac:dyDescent="0.25">
      <c r="A14">
        <v>90</v>
      </c>
      <c r="B14">
        <v>2</v>
      </c>
      <c r="C14" t="s">
        <v>12</v>
      </c>
      <c r="D14">
        <f>3/6*100</f>
        <v>50</v>
      </c>
      <c r="E14">
        <f>AVERAGE(Kinematic!D38:D43)</f>
        <v>10.693816666666669</v>
      </c>
      <c r="F14">
        <f>_xlfn.STDEV.P(Kinematic!D38:D43)</f>
        <v>1.7716909687913847E-4</v>
      </c>
      <c r="G14">
        <f>MIN(Kinematic!D38:D43)</f>
        <v>10.6937</v>
      </c>
      <c r="H14">
        <f>AVERAGE(Kinematic!E38:E43)</f>
        <v>162.73821666666669</v>
      </c>
      <c r="I14">
        <f>_xlfn.STDEV.P(Kinematic!E38:E43)</f>
        <v>56.103737648407844</v>
      </c>
    </row>
    <row r="15" spans="1:9" x14ac:dyDescent="0.25">
      <c r="A15">
        <v>90</v>
      </c>
      <c r="B15">
        <v>2</v>
      </c>
      <c r="C15" t="s">
        <v>13</v>
      </c>
      <c r="D15">
        <v>100</v>
      </c>
      <c r="E15">
        <f>AVERAGE(Multibody!D38:D43)*2</f>
        <v>9.5404</v>
      </c>
      <c r="F15">
        <f>_xlfn.STDEV.P(Multibody!D38:D43)</f>
        <v>0</v>
      </c>
      <c r="G15">
        <f>MIN(Multibody!D38:D43)*2</f>
        <v>9.5404</v>
      </c>
      <c r="H15">
        <f>AVERAGE(Multibody!E38:E43)</f>
        <v>1.6683333333333332</v>
      </c>
      <c r="I15">
        <f>_xlfn.STDEV.P(Multibody!E38:E43)</f>
        <v>0.22285653581520895</v>
      </c>
    </row>
    <row r="16" spans="1:9" x14ac:dyDescent="0.25">
      <c r="A16">
        <v>90</v>
      </c>
      <c r="B16">
        <v>4</v>
      </c>
      <c r="C16" t="s">
        <v>12</v>
      </c>
      <c r="D16">
        <f>1/6*100</f>
        <v>16.666666666666664</v>
      </c>
      <c r="E16">
        <f>AVERAGE(Kinematic!D44:D49)</f>
        <v>105.05216666666666</v>
      </c>
      <c r="F16">
        <f>_xlfn.STDEV.P(Kinematic!D44:D49)</f>
        <v>40.173617380675203</v>
      </c>
      <c r="G16">
        <f>MIN(Kinematic!D44:D49)</f>
        <v>60.386200000000002</v>
      </c>
      <c r="H16">
        <f>AVERAGE(Kinematic!E44:E49)</f>
        <v>422.40031666666664</v>
      </c>
      <c r="I16">
        <f>_xlfn.STDEV.P(Kinematic!E44:E49)</f>
        <v>102.49492460226872</v>
      </c>
    </row>
    <row r="17" spans="1:9" x14ac:dyDescent="0.25">
      <c r="A17">
        <v>90</v>
      </c>
      <c r="B17">
        <v>4</v>
      </c>
      <c r="C17" t="s">
        <v>13</v>
      </c>
      <c r="D17">
        <f>4/6*100</f>
        <v>66.666666666666657</v>
      </c>
      <c r="E17">
        <f>AVERAGE(Multibody!D44:D49)*2</f>
        <v>18.761833333333332</v>
      </c>
      <c r="F17">
        <f>_xlfn.STDEV.P(Multibody!D44:D49)</f>
        <v>11.819085936232781</v>
      </c>
      <c r="G17">
        <f>MIN(Multibody!D44:D49)*2</f>
        <v>2.4266000000000001</v>
      </c>
      <c r="H17">
        <f>AVERAGE(Multibody!E44:E49)</f>
        <v>5.3530166666666661</v>
      </c>
      <c r="I17">
        <f>_xlfn.STDEV.P(Multibody!E44:E49)</f>
        <v>1.4947645036556396</v>
      </c>
    </row>
    <row r="18" spans="1:9" x14ac:dyDescent="0.25">
      <c r="A18">
        <v>180</v>
      </c>
      <c r="B18">
        <v>0.5</v>
      </c>
      <c r="C18" t="s">
        <v>12</v>
      </c>
      <c r="D18">
        <v>100</v>
      </c>
      <c r="E18">
        <f>AVERAGE(Kinematic!D50:D55)</f>
        <v>1948.6000000000001</v>
      </c>
      <c r="F18">
        <f>_xlfn.STDEV.P(Kinematic!D50:D55)</f>
        <v>2.2737367544323206E-13</v>
      </c>
      <c r="G18">
        <f>MIN(Kinematic!D50:D55)</f>
        <v>1948.6</v>
      </c>
      <c r="H18">
        <f>AVERAGE(Kinematic!E50:E55)</f>
        <v>22.468366666666668</v>
      </c>
      <c r="I18">
        <f>_xlfn.STDEV.P(Kinematic!D50:E55)</f>
        <v>963.0775749095593</v>
      </c>
    </row>
    <row r="19" spans="1:9" x14ac:dyDescent="0.25">
      <c r="A19">
        <v>180</v>
      </c>
      <c r="B19">
        <v>0.5</v>
      </c>
      <c r="C19" t="s">
        <v>13</v>
      </c>
      <c r="D19">
        <v>100</v>
      </c>
      <c r="E19">
        <f>AVERAGE(Multibody!D50:D55)*2</f>
        <v>1945.6209999999999</v>
      </c>
      <c r="F19">
        <f>_xlfn.STDEV.P(Multibody!D50:D55)</f>
        <v>1.1368683772161603E-13</v>
      </c>
      <c r="G19">
        <f>MIN(Multibody!D50:D55)*2</f>
        <v>1945.6210000000001</v>
      </c>
      <c r="H19">
        <f>AVERAGE(Multibody!E50:E55)</f>
        <v>0.38543333333333335</v>
      </c>
      <c r="I19">
        <f>_xlfn.STDEV.P(Multibody!E50:E55)</f>
        <v>0.10882123975686994</v>
      </c>
    </row>
    <row r="20" spans="1:9" x14ac:dyDescent="0.25">
      <c r="A20">
        <v>180</v>
      </c>
      <c r="B20">
        <v>1</v>
      </c>
      <c r="C20" t="s">
        <v>12</v>
      </c>
      <c r="D20">
        <f xml:space="preserve"> 3/6*100</f>
        <v>50</v>
      </c>
      <c r="E20">
        <f>AVERAGE(Kinematic!D56:D61)</f>
        <v>154.18146666666667</v>
      </c>
      <c r="F20">
        <f>_xlfn.STDEV.P(Kinematic!D56:D61)</f>
        <v>7.4535599252467313E-5</v>
      </c>
      <c r="G20">
        <f>MIN(Kinematic!D56:D61)</f>
        <v>154.1814</v>
      </c>
      <c r="H20">
        <f>AVERAGE(Kinematic!E56:E61)</f>
        <v>63.582016666666668</v>
      </c>
      <c r="I20">
        <f>_xlfn.STDEV.P(Kinematic!E56:E61)</f>
        <v>23.119772201041595</v>
      </c>
    </row>
    <row r="21" spans="1:9" x14ac:dyDescent="0.25">
      <c r="A21">
        <v>180</v>
      </c>
      <c r="B21">
        <v>1</v>
      </c>
      <c r="C21" t="s">
        <v>13</v>
      </c>
      <c r="D21">
        <v>100</v>
      </c>
      <c r="E21">
        <f>AVERAGE(Multibody!D56:D61)*2</f>
        <v>148.3382</v>
      </c>
      <c r="F21">
        <f>_xlfn.STDEV.P(Multibody!D56:D61)</f>
        <v>0</v>
      </c>
      <c r="G21">
        <f>MIN(Multibody!D56:D61)*2</f>
        <v>148.3382</v>
      </c>
      <c r="H21">
        <f>AVERAGE(Multibody!E56:E61)</f>
        <v>0.68973333333333331</v>
      </c>
      <c r="I21">
        <f>_xlfn.STDEV.P(Multibody!E56:E61)</f>
        <v>3.1314355955198714E-2</v>
      </c>
    </row>
    <row r="22" spans="1:9" x14ac:dyDescent="0.25">
      <c r="A22">
        <v>180</v>
      </c>
      <c r="B22">
        <v>2</v>
      </c>
      <c r="C22" t="s">
        <v>12</v>
      </c>
      <c r="D22">
        <f>1/6*100</f>
        <v>16.666666666666664</v>
      </c>
      <c r="E22">
        <f>AVERAGE(Kinematic!D62:D67)</f>
        <v>35.353966666666672</v>
      </c>
      <c r="F22">
        <f>_xlfn.STDEV.P(Kinematic!D62:D67)</f>
        <v>8.4692909318832624E-3</v>
      </c>
      <c r="G22">
        <f>MIN(Kinematic!D62:D67)</f>
        <v>35.344999999999999</v>
      </c>
      <c r="H22">
        <f>AVERAGE(Kinematic!E62:E67)</f>
        <v>215.43028333333336</v>
      </c>
      <c r="I22">
        <f>_xlfn.STDEV.P(Kinematic!E62:E67)</f>
        <v>131.70076816598819</v>
      </c>
    </row>
    <row r="23" spans="1:9" x14ac:dyDescent="0.25">
      <c r="A23">
        <v>180</v>
      </c>
      <c r="B23">
        <v>2</v>
      </c>
      <c r="C23" t="s">
        <v>13</v>
      </c>
      <c r="D23">
        <f>3/6*100</f>
        <v>50</v>
      </c>
      <c r="E23">
        <f>AVERAGE(Multibody!D62:D67)*2</f>
        <v>33.340499999999999</v>
      </c>
      <c r="F23">
        <f>_xlfn.STDEV.P(Multibody!D62:D67)</f>
        <v>0.28945000000000043</v>
      </c>
      <c r="G23">
        <f>MIN(Multibody!D62:D67)*2</f>
        <v>32.761600000000001</v>
      </c>
      <c r="H23">
        <f>AVERAGE(Multibody!E62:E67)</f>
        <v>1.6196333333333335</v>
      </c>
      <c r="I23">
        <f>_xlfn.STDEV.P(Multibody!E62:E67)</f>
        <v>0.16981043025156578</v>
      </c>
    </row>
    <row r="24" spans="1:9" x14ac:dyDescent="0.25">
      <c r="A24">
        <v>180</v>
      </c>
      <c r="B24">
        <v>4</v>
      </c>
      <c r="C24" t="s">
        <v>12</v>
      </c>
      <c r="D24" s="1">
        <f>1/6*100</f>
        <v>16.666666666666664</v>
      </c>
      <c r="E24">
        <f>AVERAGE(Kinematic!D68:D73)</f>
        <v>22.729050000000001</v>
      </c>
      <c r="F24">
        <f>_xlfn.STDEV.P(Kinematic!D68:D73)</f>
        <v>6.7527712100909669</v>
      </c>
      <c r="G24">
        <f>MIN(Kinematic!D68:D73)</f>
        <v>7.6294000000000004</v>
      </c>
      <c r="H24">
        <f>AVERAGE(Kinematic!E68:E73)</f>
        <v>392.27575000000002</v>
      </c>
      <c r="I24">
        <f>_xlfn.STDEV.P(Kinematic!E68:E73)</f>
        <v>198.10994859811859</v>
      </c>
    </row>
    <row r="25" spans="1:9" x14ac:dyDescent="0.25">
      <c r="A25">
        <v>180</v>
      </c>
      <c r="B25">
        <v>4</v>
      </c>
      <c r="C25" t="s">
        <v>13</v>
      </c>
      <c r="D25">
        <f>4/6*100</f>
        <v>66.666666666666657</v>
      </c>
      <c r="E25">
        <f>AVERAGE(Multibody!D68:D73)*2</f>
        <v>17.05456666666667</v>
      </c>
      <c r="F25">
        <f>_xlfn.STDEV.P(Multibody!D68:D73)</f>
        <v>8.4381338087708837</v>
      </c>
      <c r="G25">
        <f>MIN(Multibody!D68:D73)*2</f>
        <v>6.2826000000000004</v>
      </c>
      <c r="H25">
        <f>AVERAGE(Multibody!E68:E73)</f>
        <v>4.5973999999999995</v>
      </c>
      <c r="I25">
        <f>_xlfn.STDEV.P(Multibody!E68:E73)</f>
        <v>1.0276999156692941</v>
      </c>
    </row>
    <row r="26" spans="1:9" x14ac:dyDescent="0.25">
      <c r="A26">
        <v>360</v>
      </c>
      <c r="B26">
        <v>0.5</v>
      </c>
      <c r="C26" t="s">
        <v>12</v>
      </c>
      <c r="D26">
        <v>100</v>
      </c>
      <c r="E26">
        <f>AVERAGE(Kinematic!D74:D79)</f>
        <v>8362.9</v>
      </c>
      <c r="F26">
        <f>_xlfn.STDEV.P(Kinematic!D74:D79)</f>
        <v>0</v>
      </c>
      <c r="G26">
        <f>MIN(Kinematic!D74:D79)</f>
        <v>8362.9</v>
      </c>
      <c r="H26">
        <f>AVERAGE(Kinematic!E74:E79)</f>
        <v>22.342183333333335</v>
      </c>
      <c r="I26">
        <f>_xlfn.STDEV.P(Kinematic!E74:E79)</f>
        <v>14.347705402190822</v>
      </c>
    </row>
    <row r="27" spans="1:9" x14ac:dyDescent="0.25">
      <c r="A27">
        <v>360</v>
      </c>
      <c r="B27">
        <v>0.5</v>
      </c>
      <c r="C27" t="s">
        <v>13</v>
      </c>
      <c r="D27">
        <v>100</v>
      </c>
      <c r="E27">
        <f>AVERAGE(Multibody!D74:D79)*2</f>
        <v>8308</v>
      </c>
      <c r="F27">
        <f>_xlfn.STDEV.P(Multibody!D74:D79)</f>
        <v>0</v>
      </c>
      <c r="G27">
        <f>MIN(Multibody!D74:D79)*2</f>
        <v>8308</v>
      </c>
      <c r="H27">
        <f>AVERAGE(Multibody!E74:E79)</f>
        <v>0.38069999999999998</v>
      </c>
      <c r="I27">
        <f>_xlfn.STDEV.P(Multibody!E74:E79)</f>
        <v>5.5517024415939448E-2</v>
      </c>
    </row>
    <row r="28" spans="1:9" x14ac:dyDescent="0.25">
      <c r="A28">
        <v>360</v>
      </c>
      <c r="B28">
        <v>1</v>
      </c>
      <c r="C28" t="s">
        <v>12</v>
      </c>
      <c r="D28">
        <f>2/6*100</f>
        <v>33.333333333333329</v>
      </c>
      <c r="E28">
        <f>AVERAGE(Kinematic!D80:D85)</f>
        <v>647.49041666666665</v>
      </c>
      <c r="F28">
        <f>_xlfn.STDEV.P(Kinematic!D80:D85)</f>
        <v>1.1328785852368406E-2</v>
      </c>
      <c r="G28">
        <f>MIN(Kinematic!D80:D85)</f>
        <v>647.46510000000001</v>
      </c>
      <c r="H28">
        <f>AVERAGE(Kinematic!D80:D85)</f>
        <v>647.49041666666665</v>
      </c>
      <c r="I28">
        <f>_xlfn.STDEV.P(Kinematic!D80:D85)</f>
        <v>1.1328785852368406E-2</v>
      </c>
    </row>
    <row r="29" spans="1:9" x14ac:dyDescent="0.25">
      <c r="A29">
        <v>360</v>
      </c>
      <c r="B29">
        <v>1</v>
      </c>
      <c r="C29" t="s">
        <v>13</v>
      </c>
      <c r="D29">
        <v>100</v>
      </c>
      <c r="E29">
        <f>AVERAGE(Multibody!D80:D85)*2</f>
        <v>652.82439999999997</v>
      </c>
      <c r="F29">
        <f>_xlfn.STDEV.P(Multibody!D80:D85)</f>
        <v>0</v>
      </c>
      <c r="G29">
        <f>MIN(Multibody!D80:D85)*2</f>
        <v>652.82439999999997</v>
      </c>
      <c r="H29">
        <f>AVERAGE(Multibody!E80:E85)</f>
        <v>0.7279000000000001</v>
      </c>
      <c r="I29">
        <f>_xlfn.STDEV.P(Multibody!E80:E85)</f>
        <v>3.3408781280775041E-2</v>
      </c>
    </row>
    <row r="30" spans="1:9" x14ac:dyDescent="0.25">
      <c r="A30">
        <v>360</v>
      </c>
      <c r="B30">
        <v>2</v>
      </c>
      <c r="C30" t="s">
        <v>12</v>
      </c>
      <c r="D30">
        <f>1/6*100</f>
        <v>16.666666666666664</v>
      </c>
      <c r="E30">
        <f>AVERAGE(Kinematic!D86:D91)</f>
        <v>90.850666666666669</v>
      </c>
      <c r="F30">
        <f>_xlfn.STDEV.P(Kinematic!D86:D91)</f>
        <v>9.4280904161336146E-5</v>
      </c>
      <c r="G30">
        <f>MIN(Kinematic!D86:D91)</f>
        <v>90.850499999999997</v>
      </c>
      <c r="H30">
        <f>AVERAGE(Kinematic!E86:E91)</f>
        <v>166.49618000000001</v>
      </c>
      <c r="I30">
        <f>_xlfn.STDEV.P(Kinematic!E86:E91)</f>
        <v>54.932314457563784</v>
      </c>
    </row>
    <row r="31" spans="1:9" x14ac:dyDescent="0.25">
      <c r="A31">
        <v>360</v>
      </c>
      <c r="B31">
        <v>2</v>
      </c>
      <c r="C31" t="s">
        <v>13</v>
      </c>
      <c r="D31">
        <v>100</v>
      </c>
      <c r="E31">
        <f>AVERAGE(Multibody!D86:D91)*2</f>
        <v>91.196799999999996</v>
      </c>
      <c r="F31">
        <f>_xlfn.STDEV.P(Multibody!D86:D91)</f>
        <v>0</v>
      </c>
      <c r="G31">
        <f>MIN(Multibody!D86:D91)*2</f>
        <v>91.196799999999996</v>
      </c>
      <c r="H31">
        <f>AVERAGE(Multibody!E86:E91)</f>
        <v>2.0772833333333334</v>
      </c>
      <c r="I31">
        <f>_xlfn.STDEV.P(Multibody!E86:E91)</f>
        <v>0.34571233907526067</v>
      </c>
    </row>
    <row r="32" spans="1:9" x14ac:dyDescent="0.25">
      <c r="A32">
        <v>360</v>
      </c>
      <c r="B32">
        <v>4</v>
      </c>
      <c r="C32" t="s">
        <v>12</v>
      </c>
      <c r="D32">
        <f>1/6*100</f>
        <v>16.666666666666664</v>
      </c>
      <c r="E32">
        <f>AVERAGE(Kinematic!D92:D97)</f>
        <v>118.14586666666668</v>
      </c>
      <c r="F32">
        <f>_xlfn.STDEV.P(Kinematic!D92:D97)</f>
        <v>84.076659607342208</v>
      </c>
      <c r="G32">
        <f>MIN(Kinematic!D92:D97)</f>
        <v>26.116700000000002</v>
      </c>
      <c r="H32">
        <f>AVERAGE(Kinematic!E92:E97)</f>
        <v>370.24489999999997</v>
      </c>
      <c r="I32">
        <f>_xlfn.STDEV.P(Kinematic!E92:E97)</f>
        <v>101.42838907447633</v>
      </c>
    </row>
    <row r="33" spans="1:9" x14ac:dyDescent="0.25">
      <c r="A33">
        <v>360</v>
      </c>
      <c r="B33">
        <v>4</v>
      </c>
      <c r="C33" t="s">
        <v>13</v>
      </c>
      <c r="D33">
        <v>100</v>
      </c>
      <c r="E33">
        <f>AVERAGE(Multibody!D92:D97)*2</f>
        <v>26.596399999999999</v>
      </c>
      <c r="F33">
        <f>_xlfn.STDEV.P(Multibody!D92:D97)</f>
        <v>0</v>
      </c>
      <c r="G33">
        <f>MIN(Multibody!D92:D97)*2</f>
        <v>26.596399999999999</v>
      </c>
      <c r="H33">
        <f>AVERAGE(Multibody!E92:E97)</f>
        <v>5.2024833333333325</v>
      </c>
      <c r="I33">
        <f>_xlfn.STDEV.P(Multibody!E92:E97)</f>
        <v>0.56362476411370066</v>
      </c>
    </row>
  </sheetData>
  <pageMargins left="0.7" right="0.7" top="0.75" bottom="0.75" header="0.3" footer="0.3"/>
  <ignoredErrors>
    <ignoredError sqref="H2" formula="1"/>
    <ignoredError sqref="F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Kinematic</vt:lpstr>
      <vt:lpstr>Multibody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Cleveland State University</dc:creator>
  <cp:lastModifiedBy>Cleveland State University</cp:lastModifiedBy>
  <dcterms:created xsi:type="dcterms:W3CDTF">2016-12-19T14:04:37Z</dcterms:created>
  <dcterms:modified xsi:type="dcterms:W3CDTF">2017-01-23T15:38:54Z</dcterms:modified>
</cp:coreProperties>
</file>