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730" windowHeight="11760" firstSheet="2" activeTab="5"/>
  </bookViews>
  <sheets>
    <sheet name="Petunjuk Pengisian RR" sheetId="32" r:id="rId1"/>
    <sheet name="Petunjuk Monitoring" sheetId="33" state="hidden" r:id="rId2"/>
    <sheet name="01" sheetId="36" r:id="rId3"/>
    <sheet name="02" sheetId="37" r:id="rId4"/>
    <sheet name="03" sheetId="5" r:id="rId5"/>
    <sheet name="05" sheetId="9" r:id="rId6"/>
    <sheet name="Perlakuan Risk." sheetId="14" r:id="rId7"/>
    <sheet name="Consequence " sheetId="24" r:id="rId8"/>
    <sheet name="04" sheetId="8" state="hidden" r:id="rId9"/>
    <sheet name="06" sheetId="22" state="hidden" r:id="rId10"/>
    <sheet name="07" sheetId="23" state="hidden" r:id="rId11"/>
    <sheet name="Likelihood" sheetId="12" r:id="rId12"/>
    <sheet name="Bantu" sheetId="28" r:id="rId13"/>
    <sheet name="Bantu2" sheetId="29" r:id="rId14"/>
    <sheet name="Bantu3" sheetId="34" r:id="rId15"/>
    <sheet name="Bantu4" sheetId="35" r:id="rId16"/>
    <sheet name="EC" sheetId="10" r:id="rId17"/>
    <sheet name="Simulasi" sheetId="11" state="hidden" r:id="rId18"/>
    <sheet name="Peta Risiko " sheetId="30" state="hidden" r:id="rId19"/>
  </sheets>
  <definedNames>
    <definedName name="daftar">'Consequence '!$E$29:$I$43</definedName>
    <definedName name="Faktor">Bantu3!#REF!</definedName>
    <definedName name="faktor2">Bantu3!#REF!</definedName>
    <definedName name="kecelakaan">'Consequence '!$H$29:$H$33</definedName>
    <definedName name="kecelakaan_js">Bantu3!$F$4:$F$8</definedName>
    <definedName name="keuangan">'Consequence '!$E$29:$E$33</definedName>
    <definedName name="Keuangan_Anggaran_js">Bantu3!$Q$4:$Q$8</definedName>
    <definedName name="keuangan_js">Bantu3!$C$4:$C$18</definedName>
    <definedName name="Keuangan_Pendapatan_js">Bantu3!$R$4:$R$8</definedName>
    <definedName name="Keuangan_Profit_js">Bantu3!$P$4:$P$8</definedName>
    <definedName name="keuangan1">'Consequence '!$E$29:$E$43</definedName>
    <definedName name="kinerja">'Consequence '!$G$29:$G$33</definedName>
    <definedName name="kinerja_js">Bantu3!$E$4:$E$13</definedName>
    <definedName name="kinerja_target_js">Bantu3!$T$4:$T$8</definedName>
    <definedName name="Kinerja_Waktu_js">Bantu3!$U$4:$U$8</definedName>
    <definedName name="Kriteria">'Consequence '!$L$8:$L$12</definedName>
    <definedName name="kriteria2">Bantu3!$Z$4:$AA$11</definedName>
    <definedName name="kriteriadampak">Bantu3!$P$4:$W$8</definedName>
    <definedName name="list">'Consequence '!$L$29:$M$33</definedName>
    <definedName name="Over_Budget_0_1____0_5__dari_anggaran">'Consequence '!$E$29:$E$43</definedName>
    <definedName name="_xlnm.Print_Area" localSheetId="2">'01'!$B$1:$K$20</definedName>
    <definedName name="_xlnm.Print_Area" localSheetId="3">'02'!$B$1:$K$27</definedName>
    <definedName name="_xlnm.Print_Area" localSheetId="8">'04'!$B$1:$U$35</definedName>
    <definedName name="_xlnm.Print_Area" localSheetId="5">'05'!$B$1:$Z$13</definedName>
    <definedName name="_xlnm.Print_Area" localSheetId="9">'06'!$B$1:$U$34</definedName>
    <definedName name="_xlnm.Print_Area" localSheetId="10">'07'!$A$1:$AE$56</definedName>
    <definedName name="_xlnm.Print_Area" localSheetId="7">'Consequence '!$A$2:$K$27</definedName>
    <definedName name="_xlnm.Print_Area" localSheetId="16">EC!$A$1:$I$21</definedName>
    <definedName name="_xlnm.Print_Area" localSheetId="11">Likelihood!$B$1:$H$10</definedName>
    <definedName name="_xlnm.Print_Area" localSheetId="6">'Perlakuan Risk.'!$A$1:$P$29</definedName>
    <definedName name="_xlnm.Print_Area" localSheetId="17">Simulasi!$B$2:$E$20</definedName>
    <definedName name="reputasi">'Consequence '!$I$29:$I$33</definedName>
    <definedName name="reputasi_js">Bantu3!$G$4:$G$8</definedName>
    <definedName name="sumber">Bantu3!$C$4:$G$18</definedName>
    <definedName name="syalala">'Consequence '!$E$29:$E$33</definedName>
    <definedName name="tabel">Bantu3!$Z$4:$Z$11</definedName>
    <definedName name="tabel2">Bantu3!$Z$4:$AA$11</definedName>
    <definedName name="waktu">'Consequence '!$F$29:$F$33</definedName>
    <definedName name="waktu_js">Bantu3!$D$4:$D$8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9" l="1"/>
  <c r="M13" i="9" l="1"/>
  <c r="L13" i="9"/>
  <c r="K13" i="9"/>
  <c r="J13" i="9"/>
  <c r="I13" i="9"/>
  <c r="H13" i="9"/>
  <c r="G13" i="9"/>
  <c r="F13" i="9"/>
  <c r="E13" i="9"/>
  <c r="D13" i="9"/>
  <c r="C13" i="9"/>
  <c r="Y14" i="5"/>
  <c r="X14" i="5"/>
  <c r="V14" i="5"/>
  <c r="R14" i="5"/>
  <c r="S14" i="5" s="1"/>
  <c r="T14" i="5" s="1"/>
  <c r="W14" i="5" s="1"/>
  <c r="L14" i="5" l="1"/>
  <c r="J14" i="5"/>
  <c r="G14" i="5"/>
  <c r="F14" i="5"/>
  <c r="E14" i="5"/>
  <c r="D14" i="5"/>
  <c r="C14" i="5"/>
  <c r="C11" i="37"/>
  <c r="M14" i="5" l="1"/>
  <c r="G10" i="5"/>
  <c r="E12" i="5" l="1"/>
  <c r="R11" i="5" l="1"/>
  <c r="R12" i="5"/>
  <c r="R10" i="5"/>
  <c r="J10" i="5" l="1"/>
  <c r="L10" i="5" l="1"/>
  <c r="M10" i="5" s="1"/>
  <c r="E10" i="5" l="1"/>
  <c r="H10" i="9" l="1"/>
  <c r="S10" i="9"/>
  <c r="H11" i="9"/>
  <c r="S11" i="9"/>
  <c r="C4" i="35"/>
  <c r="D4" i="35" s="1"/>
  <c r="C5" i="35"/>
  <c r="D5" i="35" s="1"/>
  <c r="C6" i="35"/>
  <c r="D6" i="35" s="1"/>
  <c r="C7" i="35"/>
  <c r="D7" i="35" s="1"/>
  <c r="C8" i="35"/>
  <c r="D8" i="35" s="1"/>
  <c r="C9" i="35"/>
  <c r="D9" i="35" s="1"/>
  <c r="C10" i="35"/>
  <c r="D10" i="35" s="1"/>
  <c r="C11" i="35"/>
  <c r="D11" i="35" s="1"/>
  <c r="C12" i="35"/>
  <c r="D12" i="35" s="1"/>
  <c r="C13" i="35"/>
  <c r="D13" i="35" s="1"/>
  <c r="C14" i="35"/>
  <c r="D14" i="35" s="1"/>
  <c r="C15" i="35"/>
  <c r="D15" i="35" s="1"/>
  <c r="C16" i="35"/>
  <c r="D16" i="35" s="1"/>
  <c r="C17" i="35"/>
  <c r="D17" i="35" s="1"/>
  <c r="C18" i="35"/>
  <c r="D18" i="35" s="1"/>
  <c r="C19" i="35"/>
  <c r="D19" i="35" s="1"/>
  <c r="C20" i="35"/>
  <c r="D20" i="35" s="1"/>
  <c r="C21" i="35"/>
  <c r="D21" i="35" s="1"/>
  <c r="C22" i="35"/>
  <c r="D22" i="35" s="1"/>
  <c r="C23" i="35"/>
  <c r="D23" i="35" s="1"/>
  <c r="C24" i="35"/>
  <c r="D24" i="35" s="1"/>
  <c r="C25" i="35"/>
  <c r="D25" i="35" s="1"/>
  <c r="C26" i="35"/>
  <c r="D26" i="35" s="1"/>
  <c r="C27" i="35"/>
  <c r="D27" i="35" s="1"/>
  <c r="C28" i="35"/>
  <c r="D28" i="35" s="1"/>
  <c r="C29" i="35"/>
  <c r="D29" i="35" s="1"/>
  <c r="C30" i="35"/>
  <c r="D30" i="35" s="1"/>
  <c r="C31" i="35"/>
  <c r="D31" i="35" s="1"/>
  <c r="C32" i="35"/>
  <c r="D32" i="35" s="1"/>
  <c r="C33" i="35"/>
  <c r="D33" i="35" s="1"/>
  <c r="C34" i="35"/>
  <c r="D34" i="35" s="1"/>
  <c r="C35" i="35"/>
  <c r="D35" i="35" s="1"/>
  <c r="C36" i="35"/>
  <c r="D36" i="35" s="1"/>
  <c r="C37" i="35"/>
  <c r="D37" i="35" s="1"/>
  <c r="C38" i="35"/>
  <c r="D38" i="35" s="1"/>
  <c r="C39" i="35"/>
  <c r="D39" i="35" s="1"/>
  <c r="C40" i="35"/>
  <c r="D40" i="35" s="1"/>
  <c r="C41" i="35"/>
  <c r="D41" i="35" s="1"/>
  <c r="C42" i="35"/>
  <c r="D42" i="35" s="1"/>
  <c r="C43" i="35"/>
  <c r="D43" i="35" s="1"/>
  <c r="C44" i="35"/>
  <c r="D44" i="35" s="1"/>
  <c r="C45" i="35"/>
  <c r="D45" i="35" s="1"/>
  <c r="C46" i="35"/>
  <c r="D46" i="35" s="1"/>
  <c r="C47" i="35"/>
  <c r="D47" i="35" s="1"/>
  <c r="C48" i="35"/>
  <c r="D48" i="35" s="1"/>
  <c r="C49" i="35"/>
  <c r="D49" i="35" s="1"/>
  <c r="C50" i="35"/>
  <c r="D50" i="35" s="1"/>
  <c r="C51" i="35"/>
  <c r="D51" i="35" s="1"/>
  <c r="C52" i="35"/>
  <c r="D52" i="35" s="1"/>
  <c r="C53" i="35"/>
  <c r="D53" i="35" s="1"/>
  <c r="C54" i="35"/>
  <c r="D54" i="35" s="1"/>
  <c r="C55" i="35"/>
  <c r="D55" i="35" s="1"/>
  <c r="C56" i="35"/>
  <c r="D56" i="35" s="1"/>
  <c r="C57" i="35"/>
  <c r="D57" i="35" s="1"/>
  <c r="C58" i="35"/>
  <c r="D58" i="35" s="1"/>
  <c r="C59" i="35"/>
  <c r="D59" i="35" s="1"/>
  <c r="C60" i="35"/>
  <c r="D60" i="35" s="1"/>
  <c r="C61" i="35"/>
  <c r="D61" i="35" s="1"/>
  <c r="C62" i="35"/>
  <c r="D62" i="35" s="1"/>
  <c r="C63" i="35"/>
  <c r="D63" i="35" s="1"/>
  <c r="C64" i="35"/>
  <c r="D64" i="35" s="1"/>
  <c r="C65" i="35"/>
  <c r="D65" i="35" s="1"/>
  <c r="C66" i="35"/>
  <c r="D66" i="35" s="1"/>
  <c r="C67" i="35"/>
  <c r="D67" i="35" s="1"/>
  <c r="C68" i="35"/>
  <c r="D68" i="35" s="1"/>
  <c r="C69" i="35"/>
  <c r="D69" i="35" s="1"/>
  <c r="C70" i="35"/>
  <c r="D70" i="35" s="1"/>
  <c r="C71" i="35"/>
  <c r="D71" i="35" s="1"/>
  <c r="C72" i="35"/>
  <c r="D72" i="35" s="1"/>
  <c r="C73" i="35"/>
  <c r="D73" i="35" s="1"/>
  <c r="C74" i="35"/>
  <c r="D74" i="35" s="1"/>
  <c r="C75" i="35"/>
  <c r="D75" i="35" s="1"/>
  <c r="C76" i="35"/>
  <c r="D76" i="35" s="1"/>
  <c r="C77" i="35"/>
  <c r="D77" i="35" s="1"/>
  <c r="C78" i="35"/>
  <c r="D78" i="35" s="1"/>
  <c r="C79" i="35"/>
  <c r="D79" i="35" s="1"/>
  <c r="C80" i="35"/>
  <c r="D80" i="35" s="1"/>
  <c r="C81" i="35"/>
  <c r="D81" i="35" s="1"/>
  <c r="C82" i="35"/>
  <c r="D82" i="35" s="1"/>
  <c r="C83" i="35"/>
  <c r="D83" i="35" s="1"/>
  <c r="C84" i="35"/>
  <c r="D84" i="35" s="1"/>
  <c r="C85" i="35"/>
  <c r="D85" i="35" s="1"/>
  <c r="C86" i="35"/>
  <c r="D86" i="35" s="1"/>
  <c r="C87" i="35"/>
  <c r="D87" i="35" s="1"/>
  <c r="C88" i="35"/>
  <c r="D88" i="35" s="1"/>
  <c r="C89" i="35"/>
  <c r="D89" i="35" s="1"/>
  <c r="C90" i="35"/>
  <c r="D90" i="35" s="1"/>
  <c r="C91" i="35"/>
  <c r="D91" i="35" s="1"/>
  <c r="C92" i="35"/>
  <c r="D92" i="35" s="1"/>
  <c r="C93" i="35"/>
  <c r="D93" i="35" s="1"/>
  <c r="C94" i="35"/>
  <c r="D94" i="35" s="1"/>
  <c r="C95" i="35"/>
  <c r="D95" i="35" s="1"/>
  <c r="C96" i="35"/>
  <c r="D96" i="35" s="1"/>
  <c r="C97" i="35"/>
  <c r="D97" i="35" s="1"/>
  <c r="C98" i="35"/>
  <c r="D98" i="35" s="1"/>
  <c r="C99" i="35"/>
  <c r="D99" i="35" s="1"/>
  <c r="C100" i="35"/>
  <c r="D100" i="35" s="1"/>
  <c r="C101" i="35"/>
  <c r="D101" i="35" s="1"/>
  <c r="C102" i="35"/>
  <c r="D102" i="35" s="1"/>
  <c r="C103" i="35"/>
  <c r="D103" i="35" s="1"/>
  <c r="C104" i="35"/>
  <c r="D104" i="35" s="1"/>
  <c r="C105" i="35"/>
  <c r="D105" i="35" s="1"/>
  <c r="C106" i="35"/>
  <c r="D106" i="35" s="1"/>
  <c r="C107" i="35"/>
  <c r="D107" i="35" s="1"/>
  <c r="C108" i="35"/>
  <c r="D108" i="35" s="1"/>
  <c r="C109" i="35"/>
  <c r="D109" i="35" s="1"/>
  <c r="C110" i="35"/>
  <c r="D110" i="35" s="1"/>
  <c r="C111" i="35"/>
  <c r="D111" i="35" s="1"/>
  <c r="C112" i="35"/>
  <c r="D112" i="35" s="1"/>
  <c r="C113" i="35"/>
  <c r="D113" i="35" s="1"/>
  <c r="C114" i="35"/>
  <c r="D114" i="35" s="1"/>
  <c r="C115" i="35"/>
  <c r="D115" i="35" s="1"/>
  <c r="C116" i="35"/>
  <c r="D116" i="35" s="1"/>
  <c r="C117" i="35"/>
  <c r="D117" i="35" s="1"/>
  <c r="C118" i="35"/>
  <c r="D118" i="35" s="1"/>
  <c r="C119" i="35"/>
  <c r="D119" i="35" s="1"/>
  <c r="C120" i="35"/>
  <c r="D120" i="35" s="1"/>
  <c r="C121" i="35"/>
  <c r="D121" i="35" s="1"/>
  <c r="C122" i="35"/>
  <c r="D122" i="35" s="1"/>
  <c r="C123" i="35"/>
  <c r="D123" i="35" s="1"/>
  <c r="C124" i="35"/>
  <c r="D124" i="35" s="1"/>
  <c r="C125" i="35"/>
  <c r="D125" i="35" s="1"/>
  <c r="C126" i="35"/>
  <c r="D126" i="35" s="1"/>
  <c r="C127" i="35"/>
  <c r="D127" i="35" s="1"/>
  <c r="C128" i="35"/>
  <c r="D128" i="35" s="1"/>
  <c r="C129" i="35"/>
  <c r="D129" i="35" s="1"/>
  <c r="C130" i="35"/>
  <c r="D130" i="35" s="1"/>
  <c r="C131" i="35"/>
  <c r="D131" i="35" s="1"/>
  <c r="C132" i="35"/>
  <c r="D132" i="35" s="1"/>
  <c r="AB11" i="5"/>
  <c r="AB12" i="5"/>
  <c r="B9" i="9"/>
  <c r="S11" i="5"/>
  <c r="S12" i="5"/>
  <c r="L11" i="5"/>
  <c r="L12" i="5"/>
  <c r="J11" i="5"/>
  <c r="J12" i="5"/>
  <c r="C11" i="5"/>
  <c r="C10" i="9" s="1"/>
  <c r="D11" i="5"/>
  <c r="D10" i="9" s="1"/>
  <c r="E11" i="5"/>
  <c r="E10" i="9" s="1"/>
  <c r="F11" i="5"/>
  <c r="F10" i="9" s="1"/>
  <c r="G11" i="5"/>
  <c r="G10" i="9" s="1"/>
  <c r="C12" i="5"/>
  <c r="C11" i="9" s="1"/>
  <c r="D12" i="5"/>
  <c r="D11" i="9" s="1"/>
  <c r="E11" i="9"/>
  <c r="F12" i="5"/>
  <c r="F11" i="9" s="1"/>
  <c r="G12" i="5"/>
  <c r="G11" i="9" s="1"/>
  <c r="M12" i="5" l="1"/>
  <c r="T12" i="5"/>
  <c r="J11" i="9" s="1"/>
  <c r="Z11" i="9" s="1"/>
  <c r="I11" i="9"/>
  <c r="Z12" i="9"/>
  <c r="T11" i="5"/>
  <c r="I10" i="9"/>
  <c r="Z13" i="9"/>
  <c r="AC12" i="5"/>
  <c r="AC11" i="5"/>
  <c r="M11" i="5"/>
  <c r="D10" i="5"/>
  <c r="F10" i="5"/>
  <c r="F9" i="9" s="1"/>
  <c r="C10" i="5"/>
  <c r="B11" i="5"/>
  <c r="B10" i="9" s="1"/>
  <c r="D6" i="37"/>
  <c r="E6" i="37" s="1"/>
  <c r="F6" i="37" s="1"/>
  <c r="G6" i="37" s="1"/>
  <c r="H6" i="37" s="1"/>
  <c r="E8" i="36"/>
  <c r="F8" i="36" s="1"/>
  <c r="B12" i="5" l="1"/>
  <c r="J10" i="9"/>
  <c r="Z10" i="9" s="1"/>
  <c r="O31" i="30"/>
  <c r="Q31" i="30" s="1"/>
  <c r="S31" i="30" s="1"/>
  <c r="P31" i="30"/>
  <c r="R31" i="30" s="1"/>
  <c r="T31" i="30" s="1"/>
  <c r="O32" i="30"/>
  <c r="Q32" i="30" s="1"/>
  <c r="S32" i="30" s="1"/>
  <c r="P32" i="30"/>
  <c r="R32" i="30" s="1"/>
  <c r="T32" i="30" s="1"/>
  <c r="O33" i="30"/>
  <c r="Q33" i="30" s="1"/>
  <c r="S33" i="30" s="1"/>
  <c r="P33" i="30"/>
  <c r="R33" i="30" s="1"/>
  <c r="T33" i="30" s="1"/>
  <c r="O34" i="30"/>
  <c r="Q34" i="30" s="1"/>
  <c r="S34" i="30" s="1"/>
  <c r="P34" i="30"/>
  <c r="R34" i="30" s="1"/>
  <c r="T34" i="30" s="1"/>
  <c r="O35" i="30"/>
  <c r="Q35" i="30" s="1"/>
  <c r="S35" i="30" s="1"/>
  <c r="P35" i="30"/>
  <c r="R35" i="30" s="1"/>
  <c r="T35" i="30" s="1"/>
  <c r="O36" i="30"/>
  <c r="Q36" i="30" s="1"/>
  <c r="S36" i="30" s="1"/>
  <c r="P36" i="30"/>
  <c r="R36" i="30" s="1"/>
  <c r="T36" i="30" s="1"/>
  <c r="O37" i="30"/>
  <c r="Q37" i="30" s="1"/>
  <c r="S37" i="30" s="1"/>
  <c r="P37" i="30"/>
  <c r="R37" i="30" s="1"/>
  <c r="T37" i="30" s="1"/>
  <c r="O38" i="30"/>
  <c r="Q38" i="30" s="1"/>
  <c r="S38" i="30" s="1"/>
  <c r="P38" i="30"/>
  <c r="R38" i="30" s="1"/>
  <c r="T38" i="30" s="1"/>
  <c r="O39" i="30"/>
  <c r="Q39" i="30" s="1"/>
  <c r="S39" i="30" s="1"/>
  <c r="P39" i="30"/>
  <c r="R39" i="30" s="1"/>
  <c r="T39" i="30" s="1"/>
  <c r="O40" i="30"/>
  <c r="Q40" i="30" s="1"/>
  <c r="S40" i="30" s="1"/>
  <c r="P40" i="30"/>
  <c r="R40" i="30" s="1"/>
  <c r="T40" i="30" s="1"/>
  <c r="O41" i="30"/>
  <c r="Q41" i="30" s="1"/>
  <c r="S41" i="30" s="1"/>
  <c r="P41" i="30"/>
  <c r="R41" i="30" s="1"/>
  <c r="T41" i="30" s="1"/>
  <c r="O42" i="30"/>
  <c r="Q42" i="30" s="1"/>
  <c r="S42" i="30" s="1"/>
  <c r="P42" i="30"/>
  <c r="R42" i="30" s="1"/>
  <c r="T42" i="30" s="1"/>
  <c r="O43" i="30"/>
  <c r="Q43" i="30" s="1"/>
  <c r="S43" i="30" s="1"/>
  <c r="P43" i="30"/>
  <c r="R43" i="30" s="1"/>
  <c r="T43" i="30" s="1"/>
  <c r="O44" i="30"/>
  <c r="Q44" i="30" s="1"/>
  <c r="S44" i="30" s="1"/>
  <c r="P44" i="30"/>
  <c r="R44" i="30" s="1"/>
  <c r="T44" i="30" s="1"/>
  <c r="O45" i="30"/>
  <c r="Q45" i="30" s="1"/>
  <c r="S45" i="30" s="1"/>
  <c r="P45" i="30"/>
  <c r="R45" i="30" s="1"/>
  <c r="T45" i="30" s="1"/>
  <c r="O46" i="30"/>
  <c r="Q46" i="30" s="1"/>
  <c r="S46" i="30" s="1"/>
  <c r="P46" i="30"/>
  <c r="R46" i="30" s="1"/>
  <c r="T46" i="30" s="1"/>
  <c r="O47" i="30"/>
  <c r="Q47" i="30" s="1"/>
  <c r="S47" i="30" s="1"/>
  <c r="P47" i="30"/>
  <c r="R47" i="30" s="1"/>
  <c r="T47" i="30" s="1"/>
  <c r="O48" i="30"/>
  <c r="Q48" i="30" s="1"/>
  <c r="S48" i="30" s="1"/>
  <c r="P48" i="30"/>
  <c r="R48" i="30" s="1"/>
  <c r="T48" i="30" s="1"/>
  <c r="O49" i="30"/>
  <c r="Q49" i="30" s="1"/>
  <c r="S49" i="30" s="1"/>
  <c r="P49" i="30"/>
  <c r="R49" i="30" s="1"/>
  <c r="T49" i="30" s="1"/>
  <c r="O50" i="30"/>
  <c r="Q50" i="30" s="1"/>
  <c r="S50" i="30" s="1"/>
  <c r="P50" i="30"/>
  <c r="R50" i="30" s="1"/>
  <c r="T50" i="30" s="1"/>
  <c r="O51" i="30"/>
  <c r="Q51" i="30" s="1"/>
  <c r="S51" i="30" s="1"/>
  <c r="P51" i="30"/>
  <c r="R51" i="30" s="1"/>
  <c r="T51" i="30" s="1"/>
  <c r="O52" i="30"/>
  <c r="Q52" i="30" s="1"/>
  <c r="S52" i="30" s="1"/>
  <c r="P52" i="30"/>
  <c r="R52" i="30" s="1"/>
  <c r="T52" i="30" s="1"/>
  <c r="O53" i="30"/>
  <c r="Q53" i="30" s="1"/>
  <c r="S53" i="30" s="1"/>
  <c r="P53" i="30"/>
  <c r="R53" i="30" s="1"/>
  <c r="T53" i="30" s="1"/>
  <c r="O54" i="30"/>
  <c r="Q54" i="30" s="1"/>
  <c r="S54" i="30" s="1"/>
  <c r="P54" i="30"/>
  <c r="R54" i="30" s="1"/>
  <c r="T54" i="30" s="1"/>
  <c r="O55" i="30"/>
  <c r="Q55" i="30" s="1"/>
  <c r="S55" i="30" s="1"/>
  <c r="P55" i="30"/>
  <c r="R55" i="30" s="1"/>
  <c r="T55" i="30" s="1"/>
  <c r="O56" i="30"/>
  <c r="Q56" i="30" s="1"/>
  <c r="S56" i="30" s="1"/>
  <c r="P56" i="30"/>
  <c r="R56" i="30" s="1"/>
  <c r="T56" i="30" s="1"/>
  <c r="O57" i="30"/>
  <c r="Q57" i="30" s="1"/>
  <c r="S57" i="30" s="1"/>
  <c r="P57" i="30"/>
  <c r="R57" i="30" s="1"/>
  <c r="T57" i="30" s="1"/>
  <c r="O58" i="30"/>
  <c r="Q58" i="30" s="1"/>
  <c r="S58" i="30" s="1"/>
  <c r="P58" i="30"/>
  <c r="R58" i="30" s="1"/>
  <c r="T58" i="30" s="1"/>
  <c r="O59" i="30"/>
  <c r="Q59" i="30" s="1"/>
  <c r="S59" i="30" s="1"/>
  <c r="P59" i="30"/>
  <c r="R59" i="30" s="1"/>
  <c r="T59" i="30" s="1"/>
  <c r="O60" i="30"/>
  <c r="Q60" i="30" s="1"/>
  <c r="S60" i="30" s="1"/>
  <c r="P60" i="30"/>
  <c r="R60" i="30" s="1"/>
  <c r="T60" i="30" s="1"/>
  <c r="O61" i="30"/>
  <c r="Q61" i="30" s="1"/>
  <c r="S61" i="30" s="1"/>
  <c r="P61" i="30"/>
  <c r="R61" i="30" s="1"/>
  <c r="T61" i="30" s="1"/>
  <c r="O62" i="30"/>
  <c r="Q62" i="30" s="1"/>
  <c r="S62" i="30" s="1"/>
  <c r="P62" i="30"/>
  <c r="R62" i="30" s="1"/>
  <c r="T62" i="30" s="1"/>
  <c r="O63" i="30"/>
  <c r="Q63" i="30" s="1"/>
  <c r="S63" i="30" s="1"/>
  <c r="P63" i="30"/>
  <c r="R63" i="30" s="1"/>
  <c r="T63" i="30" s="1"/>
  <c r="O64" i="30"/>
  <c r="Q64" i="30" s="1"/>
  <c r="S64" i="30" s="1"/>
  <c r="P64" i="30"/>
  <c r="R64" i="30" s="1"/>
  <c r="T64" i="30" s="1"/>
  <c r="O65" i="30"/>
  <c r="Q65" i="30" s="1"/>
  <c r="S65" i="30" s="1"/>
  <c r="P65" i="30"/>
  <c r="R65" i="30" s="1"/>
  <c r="T65" i="30" s="1"/>
  <c r="O66" i="30"/>
  <c r="Q66" i="30" s="1"/>
  <c r="S66" i="30" s="1"/>
  <c r="P66" i="30"/>
  <c r="R66" i="30" s="1"/>
  <c r="T66" i="30" s="1"/>
  <c r="O67" i="30"/>
  <c r="Q67" i="30" s="1"/>
  <c r="S67" i="30" s="1"/>
  <c r="P67" i="30"/>
  <c r="R67" i="30" s="1"/>
  <c r="T67" i="30" s="1"/>
  <c r="O68" i="30"/>
  <c r="Q68" i="30" s="1"/>
  <c r="S68" i="30" s="1"/>
  <c r="P68" i="30"/>
  <c r="R68" i="30" s="1"/>
  <c r="T68" i="30" s="1"/>
  <c r="O69" i="30"/>
  <c r="Q69" i="30" s="1"/>
  <c r="S69" i="30" s="1"/>
  <c r="P69" i="30"/>
  <c r="R69" i="30" s="1"/>
  <c r="T69" i="30" s="1"/>
  <c r="O70" i="30"/>
  <c r="Q70" i="30" s="1"/>
  <c r="S70" i="30" s="1"/>
  <c r="P70" i="30"/>
  <c r="R70" i="30" s="1"/>
  <c r="T70" i="30" s="1"/>
  <c r="O71" i="30"/>
  <c r="Q71" i="30" s="1"/>
  <c r="S71" i="30" s="1"/>
  <c r="P71" i="30"/>
  <c r="R71" i="30" s="1"/>
  <c r="T71" i="30" s="1"/>
  <c r="O72" i="30"/>
  <c r="Q72" i="30" s="1"/>
  <c r="S72" i="30" s="1"/>
  <c r="P72" i="30"/>
  <c r="R72" i="30" s="1"/>
  <c r="T72" i="30" s="1"/>
  <c r="O73" i="30"/>
  <c r="Q73" i="30" s="1"/>
  <c r="S73" i="30" s="1"/>
  <c r="P73" i="30"/>
  <c r="R73" i="30" s="1"/>
  <c r="T73" i="30" s="1"/>
  <c r="O74" i="30"/>
  <c r="Q74" i="30" s="1"/>
  <c r="S74" i="30" s="1"/>
  <c r="P74" i="30"/>
  <c r="R74" i="30" s="1"/>
  <c r="T74" i="30" s="1"/>
  <c r="O75" i="30"/>
  <c r="Q75" i="30" s="1"/>
  <c r="S75" i="30" s="1"/>
  <c r="P75" i="30"/>
  <c r="R75" i="30" s="1"/>
  <c r="T75" i="30" s="1"/>
  <c r="O76" i="30"/>
  <c r="Q76" i="30" s="1"/>
  <c r="S76" i="30" s="1"/>
  <c r="P76" i="30"/>
  <c r="R76" i="30" s="1"/>
  <c r="T76" i="30" s="1"/>
  <c r="O77" i="30"/>
  <c r="Q77" i="30" s="1"/>
  <c r="S77" i="30" s="1"/>
  <c r="P77" i="30"/>
  <c r="R77" i="30" s="1"/>
  <c r="T77" i="30" s="1"/>
  <c r="O78" i="30"/>
  <c r="Q78" i="30" s="1"/>
  <c r="S78" i="30" s="1"/>
  <c r="P78" i="30"/>
  <c r="R78" i="30" s="1"/>
  <c r="T78" i="30" s="1"/>
  <c r="O79" i="30"/>
  <c r="Q79" i="30" s="1"/>
  <c r="S79" i="30" s="1"/>
  <c r="P79" i="30"/>
  <c r="R79" i="30" s="1"/>
  <c r="T79" i="30" s="1"/>
  <c r="O80" i="30"/>
  <c r="Q80" i="30" s="1"/>
  <c r="S80" i="30" s="1"/>
  <c r="P80" i="30"/>
  <c r="R80" i="30" s="1"/>
  <c r="T80" i="30" s="1"/>
  <c r="O81" i="30"/>
  <c r="Q81" i="30" s="1"/>
  <c r="S81" i="30" s="1"/>
  <c r="P81" i="30"/>
  <c r="R81" i="30" s="1"/>
  <c r="T81" i="30" s="1"/>
  <c r="O82" i="30"/>
  <c r="Q82" i="30" s="1"/>
  <c r="S82" i="30" s="1"/>
  <c r="P82" i="30"/>
  <c r="R82" i="30" s="1"/>
  <c r="T82" i="30" s="1"/>
  <c r="O83" i="30"/>
  <c r="Q83" i="30" s="1"/>
  <c r="S83" i="30" s="1"/>
  <c r="P83" i="30"/>
  <c r="R83" i="30" s="1"/>
  <c r="T83" i="30" s="1"/>
  <c r="O84" i="30"/>
  <c r="Q84" i="30" s="1"/>
  <c r="S84" i="30" s="1"/>
  <c r="P84" i="30"/>
  <c r="R84" i="30" s="1"/>
  <c r="T84" i="30" s="1"/>
  <c r="O85" i="30"/>
  <c r="Q85" i="30" s="1"/>
  <c r="S85" i="30" s="1"/>
  <c r="P85" i="30"/>
  <c r="R85" i="30" s="1"/>
  <c r="T85" i="30" s="1"/>
  <c r="O86" i="30"/>
  <c r="Q86" i="30" s="1"/>
  <c r="S86" i="30" s="1"/>
  <c r="P86" i="30"/>
  <c r="R86" i="30" s="1"/>
  <c r="T86" i="30" s="1"/>
  <c r="O87" i="30"/>
  <c r="Q87" i="30" s="1"/>
  <c r="S87" i="30" s="1"/>
  <c r="P87" i="30"/>
  <c r="R87" i="30" s="1"/>
  <c r="T87" i="30" s="1"/>
  <c r="O88" i="30"/>
  <c r="Q88" i="30" s="1"/>
  <c r="S88" i="30" s="1"/>
  <c r="P88" i="30"/>
  <c r="R88" i="30" s="1"/>
  <c r="T88" i="30" s="1"/>
  <c r="O89" i="30"/>
  <c r="Q89" i="30" s="1"/>
  <c r="S89" i="30" s="1"/>
  <c r="P89" i="30"/>
  <c r="R89" i="30" s="1"/>
  <c r="T89" i="30" s="1"/>
  <c r="O90" i="30"/>
  <c r="Q90" i="30" s="1"/>
  <c r="S90" i="30" s="1"/>
  <c r="P90" i="30"/>
  <c r="R90" i="30" s="1"/>
  <c r="T90" i="30" s="1"/>
  <c r="O91" i="30"/>
  <c r="Q91" i="30" s="1"/>
  <c r="S91" i="30" s="1"/>
  <c r="P91" i="30"/>
  <c r="R91" i="30" s="1"/>
  <c r="T91" i="30" s="1"/>
  <c r="O92" i="30"/>
  <c r="Q92" i="30" s="1"/>
  <c r="S92" i="30" s="1"/>
  <c r="P92" i="30"/>
  <c r="R92" i="30" s="1"/>
  <c r="T92" i="30" s="1"/>
  <c r="O93" i="30"/>
  <c r="Q93" i="30" s="1"/>
  <c r="S93" i="30" s="1"/>
  <c r="P93" i="30"/>
  <c r="R93" i="30" s="1"/>
  <c r="T93" i="30" s="1"/>
  <c r="O94" i="30"/>
  <c r="Q94" i="30" s="1"/>
  <c r="S94" i="30" s="1"/>
  <c r="P94" i="30"/>
  <c r="R94" i="30" s="1"/>
  <c r="T94" i="30" s="1"/>
  <c r="J95" i="30"/>
  <c r="L95" i="30" s="1"/>
  <c r="N95" i="30" s="1"/>
  <c r="O95" i="30"/>
  <c r="Q95" i="30" s="1"/>
  <c r="S95" i="30" s="1"/>
  <c r="P95" i="30"/>
  <c r="R95" i="30" s="1"/>
  <c r="T95" i="30" s="1"/>
  <c r="J96" i="30"/>
  <c r="L96" i="30" s="1"/>
  <c r="N96" i="30" s="1"/>
  <c r="O96" i="30"/>
  <c r="Q96" i="30" s="1"/>
  <c r="S96" i="30" s="1"/>
  <c r="P96" i="30"/>
  <c r="R96" i="30" s="1"/>
  <c r="T96" i="30" s="1"/>
  <c r="J97" i="30"/>
  <c r="L97" i="30" s="1"/>
  <c r="N97" i="30" s="1"/>
  <c r="O97" i="30"/>
  <c r="Q97" i="30" s="1"/>
  <c r="S97" i="30" s="1"/>
  <c r="P97" i="30"/>
  <c r="R97" i="30" s="1"/>
  <c r="T97" i="30" s="1"/>
  <c r="J98" i="30"/>
  <c r="L98" i="30" s="1"/>
  <c r="N98" i="30" s="1"/>
  <c r="O98" i="30"/>
  <c r="Q98" i="30" s="1"/>
  <c r="S98" i="30" s="1"/>
  <c r="P98" i="30"/>
  <c r="R98" i="30" s="1"/>
  <c r="T98" i="30" s="1"/>
  <c r="J99" i="30"/>
  <c r="L99" i="30" s="1"/>
  <c r="N99" i="30" s="1"/>
  <c r="O99" i="30"/>
  <c r="Q99" i="30" s="1"/>
  <c r="S99" i="30" s="1"/>
  <c r="P99" i="30"/>
  <c r="R99" i="30" s="1"/>
  <c r="T99" i="30" s="1"/>
  <c r="J100" i="30"/>
  <c r="L100" i="30" s="1"/>
  <c r="N100" i="30" s="1"/>
  <c r="O100" i="30"/>
  <c r="Q100" i="30" s="1"/>
  <c r="S100" i="30" s="1"/>
  <c r="P100" i="30"/>
  <c r="R100" i="30" s="1"/>
  <c r="T100" i="30" s="1"/>
  <c r="J101" i="30"/>
  <c r="L101" i="30" s="1"/>
  <c r="N101" i="30" s="1"/>
  <c r="O101" i="30"/>
  <c r="Q101" i="30" s="1"/>
  <c r="S101" i="30" s="1"/>
  <c r="P101" i="30"/>
  <c r="R101" i="30" s="1"/>
  <c r="T101" i="30" s="1"/>
  <c r="J102" i="30"/>
  <c r="L102" i="30" s="1"/>
  <c r="N102" i="30" s="1"/>
  <c r="O102" i="30"/>
  <c r="Q102" i="30" s="1"/>
  <c r="S102" i="30" s="1"/>
  <c r="P102" i="30"/>
  <c r="R102" i="30" s="1"/>
  <c r="T102" i="30" s="1"/>
  <c r="J103" i="30"/>
  <c r="L103" i="30" s="1"/>
  <c r="N103" i="30" s="1"/>
  <c r="O103" i="30"/>
  <c r="Q103" i="30" s="1"/>
  <c r="S103" i="30" s="1"/>
  <c r="P103" i="30"/>
  <c r="R103" i="30" s="1"/>
  <c r="T103" i="30" s="1"/>
  <c r="J104" i="30"/>
  <c r="L104" i="30" s="1"/>
  <c r="N104" i="30" s="1"/>
  <c r="O104" i="30"/>
  <c r="Q104" i="30" s="1"/>
  <c r="S104" i="30" s="1"/>
  <c r="P104" i="30"/>
  <c r="R104" i="30" s="1"/>
  <c r="T104" i="30" s="1"/>
  <c r="J105" i="30"/>
  <c r="L105" i="30" s="1"/>
  <c r="N105" i="30" s="1"/>
  <c r="O105" i="30"/>
  <c r="Q105" i="30" s="1"/>
  <c r="S105" i="30" s="1"/>
  <c r="P105" i="30"/>
  <c r="R105" i="30" s="1"/>
  <c r="T105" i="30" s="1"/>
  <c r="J106" i="30"/>
  <c r="L106" i="30" s="1"/>
  <c r="N106" i="30" s="1"/>
  <c r="O106" i="30"/>
  <c r="Q106" i="30" s="1"/>
  <c r="S106" i="30" s="1"/>
  <c r="P106" i="30"/>
  <c r="R106" i="30" s="1"/>
  <c r="T106" i="30" s="1"/>
  <c r="J107" i="30"/>
  <c r="L107" i="30" s="1"/>
  <c r="N107" i="30" s="1"/>
  <c r="O107" i="30"/>
  <c r="Q107" i="30" s="1"/>
  <c r="S107" i="30" s="1"/>
  <c r="P107" i="30"/>
  <c r="R107" i="30" s="1"/>
  <c r="T107" i="30" s="1"/>
  <c r="J108" i="30"/>
  <c r="L108" i="30" s="1"/>
  <c r="N108" i="30" s="1"/>
  <c r="O108" i="30"/>
  <c r="Q108" i="30" s="1"/>
  <c r="S108" i="30" s="1"/>
  <c r="P108" i="30"/>
  <c r="R108" i="30" s="1"/>
  <c r="T108" i="30" s="1"/>
  <c r="J109" i="30"/>
  <c r="L109" i="30" s="1"/>
  <c r="N109" i="30" s="1"/>
  <c r="O109" i="30"/>
  <c r="Q109" i="30" s="1"/>
  <c r="S109" i="30" s="1"/>
  <c r="P109" i="30"/>
  <c r="R109" i="30" s="1"/>
  <c r="T109" i="30" s="1"/>
  <c r="J110" i="30"/>
  <c r="L110" i="30" s="1"/>
  <c r="N110" i="30" s="1"/>
  <c r="O110" i="30"/>
  <c r="Q110" i="30" s="1"/>
  <c r="S110" i="30" s="1"/>
  <c r="P110" i="30"/>
  <c r="R110" i="30" s="1"/>
  <c r="T110" i="30" s="1"/>
  <c r="J111" i="30"/>
  <c r="L111" i="30" s="1"/>
  <c r="N111" i="30" s="1"/>
  <c r="O111" i="30"/>
  <c r="Q111" i="30" s="1"/>
  <c r="S111" i="30" s="1"/>
  <c r="P111" i="30"/>
  <c r="R111" i="30" s="1"/>
  <c r="T111" i="30" s="1"/>
  <c r="J112" i="30"/>
  <c r="L112" i="30" s="1"/>
  <c r="N112" i="30" s="1"/>
  <c r="O112" i="30"/>
  <c r="Q112" i="30" s="1"/>
  <c r="S112" i="30" s="1"/>
  <c r="P112" i="30"/>
  <c r="R112" i="30" s="1"/>
  <c r="T112" i="30" s="1"/>
  <c r="J113" i="30"/>
  <c r="L113" i="30" s="1"/>
  <c r="N113" i="30" s="1"/>
  <c r="O113" i="30"/>
  <c r="Q113" i="30" s="1"/>
  <c r="S113" i="30" s="1"/>
  <c r="P113" i="30"/>
  <c r="R113" i="30" s="1"/>
  <c r="T113" i="30" s="1"/>
  <c r="J114" i="30"/>
  <c r="L114" i="30" s="1"/>
  <c r="N114" i="30" s="1"/>
  <c r="O114" i="30"/>
  <c r="Q114" i="30" s="1"/>
  <c r="S114" i="30" s="1"/>
  <c r="P114" i="30"/>
  <c r="R114" i="30" s="1"/>
  <c r="T114" i="30" s="1"/>
  <c r="J115" i="30"/>
  <c r="L115" i="30" s="1"/>
  <c r="N115" i="30" s="1"/>
  <c r="O115" i="30"/>
  <c r="Q115" i="30" s="1"/>
  <c r="S115" i="30" s="1"/>
  <c r="P115" i="30"/>
  <c r="R115" i="30" s="1"/>
  <c r="T115" i="30" s="1"/>
  <c r="J116" i="30"/>
  <c r="L116" i="30" s="1"/>
  <c r="N116" i="30" s="1"/>
  <c r="O116" i="30"/>
  <c r="Q116" i="30" s="1"/>
  <c r="S116" i="30" s="1"/>
  <c r="P116" i="30"/>
  <c r="R116" i="30" s="1"/>
  <c r="T116" i="30" s="1"/>
  <c r="J117" i="30"/>
  <c r="L117" i="30" s="1"/>
  <c r="N117" i="30" s="1"/>
  <c r="O117" i="30"/>
  <c r="Q117" i="30" s="1"/>
  <c r="S117" i="30" s="1"/>
  <c r="P117" i="30"/>
  <c r="R117" i="30" s="1"/>
  <c r="T117" i="30" s="1"/>
  <c r="J118" i="30"/>
  <c r="L118" i="30" s="1"/>
  <c r="N118" i="30" s="1"/>
  <c r="O118" i="30"/>
  <c r="Q118" i="30" s="1"/>
  <c r="S118" i="30" s="1"/>
  <c r="P118" i="30"/>
  <c r="R118" i="30" s="1"/>
  <c r="T118" i="30" s="1"/>
  <c r="J119" i="30"/>
  <c r="L119" i="30" s="1"/>
  <c r="N119" i="30" s="1"/>
  <c r="O119" i="30"/>
  <c r="Q119" i="30" s="1"/>
  <c r="S119" i="30" s="1"/>
  <c r="P119" i="30"/>
  <c r="R119" i="30" s="1"/>
  <c r="T119" i="30" s="1"/>
  <c r="J120" i="30"/>
  <c r="L120" i="30" s="1"/>
  <c r="N120" i="30" s="1"/>
  <c r="O120" i="30"/>
  <c r="Q120" i="30" s="1"/>
  <c r="S120" i="30" s="1"/>
  <c r="P120" i="30"/>
  <c r="R120" i="30" s="1"/>
  <c r="T120" i="30" s="1"/>
  <c r="J121" i="30"/>
  <c r="L121" i="30" s="1"/>
  <c r="N121" i="30" s="1"/>
  <c r="O121" i="30"/>
  <c r="Q121" i="30" s="1"/>
  <c r="S121" i="30" s="1"/>
  <c r="P121" i="30"/>
  <c r="R121" i="30" s="1"/>
  <c r="T121" i="30" s="1"/>
  <c r="J122" i="30"/>
  <c r="L122" i="30" s="1"/>
  <c r="N122" i="30" s="1"/>
  <c r="O122" i="30"/>
  <c r="Q122" i="30" s="1"/>
  <c r="S122" i="30" s="1"/>
  <c r="P122" i="30"/>
  <c r="R122" i="30" s="1"/>
  <c r="T122" i="30" s="1"/>
  <c r="J123" i="30"/>
  <c r="L123" i="30" s="1"/>
  <c r="N123" i="30" s="1"/>
  <c r="O123" i="30"/>
  <c r="Q123" i="30" s="1"/>
  <c r="S123" i="30" s="1"/>
  <c r="P123" i="30"/>
  <c r="R123" i="30" s="1"/>
  <c r="T123" i="30" s="1"/>
  <c r="J124" i="30"/>
  <c r="L124" i="30" s="1"/>
  <c r="N124" i="30" s="1"/>
  <c r="O124" i="30"/>
  <c r="Q124" i="30" s="1"/>
  <c r="S124" i="30" s="1"/>
  <c r="P124" i="30"/>
  <c r="R124" i="30" s="1"/>
  <c r="T124" i="30" s="1"/>
  <c r="J125" i="30"/>
  <c r="L125" i="30" s="1"/>
  <c r="N125" i="30" s="1"/>
  <c r="O125" i="30"/>
  <c r="Q125" i="30" s="1"/>
  <c r="S125" i="30" s="1"/>
  <c r="P125" i="30"/>
  <c r="R125" i="30" s="1"/>
  <c r="T125" i="30" s="1"/>
  <c r="J126" i="30"/>
  <c r="L126" i="30" s="1"/>
  <c r="N126" i="30" s="1"/>
  <c r="O126" i="30"/>
  <c r="Q126" i="30" s="1"/>
  <c r="S126" i="30" s="1"/>
  <c r="P126" i="30"/>
  <c r="R126" i="30" s="1"/>
  <c r="T126" i="30" s="1"/>
  <c r="J127" i="30"/>
  <c r="L127" i="30" s="1"/>
  <c r="N127" i="30" s="1"/>
  <c r="O127" i="30"/>
  <c r="Q127" i="30" s="1"/>
  <c r="S127" i="30" s="1"/>
  <c r="P127" i="30"/>
  <c r="R127" i="30" s="1"/>
  <c r="T127" i="30" s="1"/>
  <c r="J128" i="30"/>
  <c r="L128" i="30" s="1"/>
  <c r="N128" i="30" s="1"/>
  <c r="O128" i="30"/>
  <c r="Q128" i="30" s="1"/>
  <c r="S128" i="30" s="1"/>
  <c r="P128" i="30"/>
  <c r="R128" i="30" s="1"/>
  <c r="T128" i="30" s="1"/>
  <c r="J129" i="30"/>
  <c r="L129" i="30" s="1"/>
  <c r="N129" i="30" s="1"/>
  <c r="O129" i="30"/>
  <c r="Q129" i="30" s="1"/>
  <c r="S129" i="30" s="1"/>
  <c r="P129" i="30"/>
  <c r="R129" i="30" s="1"/>
  <c r="T129" i="30" s="1"/>
  <c r="J130" i="30"/>
  <c r="L130" i="30" s="1"/>
  <c r="N130" i="30" s="1"/>
  <c r="O130" i="30"/>
  <c r="Q130" i="30" s="1"/>
  <c r="S130" i="30" s="1"/>
  <c r="P130" i="30"/>
  <c r="R130" i="30" s="1"/>
  <c r="T130" i="30" s="1"/>
  <c r="J131" i="30"/>
  <c r="L131" i="30" s="1"/>
  <c r="N131" i="30" s="1"/>
  <c r="O131" i="30"/>
  <c r="Q131" i="30" s="1"/>
  <c r="S131" i="30" s="1"/>
  <c r="P131" i="30"/>
  <c r="R131" i="30" s="1"/>
  <c r="T131" i="30" s="1"/>
  <c r="J132" i="30"/>
  <c r="L132" i="30" s="1"/>
  <c r="N132" i="30" s="1"/>
  <c r="O132" i="30"/>
  <c r="Q132" i="30" s="1"/>
  <c r="S132" i="30" s="1"/>
  <c r="P132" i="30"/>
  <c r="R132" i="30" s="1"/>
  <c r="T132" i="30" s="1"/>
  <c r="J133" i="30"/>
  <c r="L133" i="30" s="1"/>
  <c r="N133" i="30" s="1"/>
  <c r="O133" i="30"/>
  <c r="Q133" i="30" s="1"/>
  <c r="S133" i="30" s="1"/>
  <c r="P133" i="30"/>
  <c r="R133" i="30" s="1"/>
  <c r="T133" i="30" s="1"/>
  <c r="J134" i="30"/>
  <c r="L134" i="30" s="1"/>
  <c r="N134" i="30" s="1"/>
  <c r="O134" i="30"/>
  <c r="Q134" i="30" s="1"/>
  <c r="S134" i="30" s="1"/>
  <c r="P134" i="30"/>
  <c r="R134" i="30" s="1"/>
  <c r="T134" i="30" s="1"/>
  <c r="J135" i="30"/>
  <c r="L135" i="30" s="1"/>
  <c r="N135" i="30" s="1"/>
  <c r="O135" i="30"/>
  <c r="Q135" i="30" s="1"/>
  <c r="S135" i="30" s="1"/>
  <c r="P135" i="30"/>
  <c r="R135" i="30" s="1"/>
  <c r="T135" i="30" s="1"/>
  <c r="J136" i="30"/>
  <c r="L136" i="30" s="1"/>
  <c r="N136" i="30" s="1"/>
  <c r="O136" i="30"/>
  <c r="Q136" i="30" s="1"/>
  <c r="S136" i="30" s="1"/>
  <c r="P136" i="30"/>
  <c r="R136" i="30" s="1"/>
  <c r="T136" i="30" s="1"/>
  <c r="J137" i="30"/>
  <c r="L137" i="30" s="1"/>
  <c r="N137" i="30" s="1"/>
  <c r="O137" i="30"/>
  <c r="Q137" i="30" s="1"/>
  <c r="S137" i="30" s="1"/>
  <c r="P137" i="30"/>
  <c r="R137" i="30" s="1"/>
  <c r="T137" i="30" s="1"/>
  <c r="J138" i="30"/>
  <c r="L138" i="30" s="1"/>
  <c r="N138" i="30" s="1"/>
  <c r="O138" i="30"/>
  <c r="Q138" i="30" s="1"/>
  <c r="S138" i="30" s="1"/>
  <c r="P138" i="30"/>
  <c r="R138" i="30" s="1"/>
  <c r="T138" i="30" s="1"/>
  <c r="J139" i="30"/>
  <c r="L139" i="30" s="1"/>
  <c r="N139" i="30" s="1"/>
  <c r="O139" i="30"/>
  <c r="Q139" i="30" s="1"/>
  <c r="S139" i="30" s="1"/>
  <c r="P139" i="30"/>
  <c r="R139" i="30" s="1"/>
  <c r="T139" i="30" s="1"/>
  <c r="J140" i="30"/>
  <c r="L140" i="30" s="1"/>
  <c r="N140" i="30" s="1"/>
  <c r="O140" i="30"/>
  <c r="Q140" i="30" s="1"/>
  <c r="S140" i="30" s="1"/>
  <c r="P140" i="30"/>
  <c r="R140" i="30" s="1"/>
  <c r="T140" i="30" s="1"/>
  <c r="J141" i="30"/>
  <c r="L141" i="30" s="1"/>
  <c r="N141" i="30" s="1"/>
  <c r="O141" i="30"/>
  <c r="Q141" i="30" s="1"/>
  <c r="S141" i="30" s="1"/>
  <c r="P141" i="30"/>
  <c r="R141" i="30" s="1"/>
  <c r="T141" i="30" s="1"/>
  <c r="J142" i="30"/>
  <c r="L142" i="30" s="1"/>
  <c r="N142" i="30" s="1"/>
  <c r="O142" i="30"/>
  <c r="Q142" i="30" s="1"/>
  <c r="S142" i="30" s="1"/>
  <c r="P142" i="30"/>
  <c r="R142" i="30" s="1"/>
  <c r="T142" i="30" s="1"/>
  <c r="J143" i="30"/>
  <c r="L143" i="30" s="1"/>
  <c r="N143" i="30" s="1"/>
  <c r="O143" i="30"/>
  <c r="Q143" i="30" s="1"/>
  <c r="S143" i="30" s="1"/>
  <c r="P143" i="30"/>
  <c r="R143" i="30" s="1"/>
  <c r="T143" i="30" s="1"/>
  <c r="J144" i="30"/>
  <c r="L144" i="30" s="1"/>
  <c r="N144" i="30" s="1"/>
  <c r="O144" i="30"/>
  <c r="Q144" i="30" s="1"/>
  <c r="S144" i="30" s="1"/>
  <c r="P144" i="30"/>
  <c r="R144" i="30" s="1"/>
  <c r="T144" i="30" s="1"/>
  <c r="I104" i="30"/>
  <c r="K104" i="30" s="1"/>
  <c r="M104" i="30" s="1"/>
  <c r="I105" i="30"/>
  <c r="K105" i="30" s="1"/>
  <c r="M105" i="30" s="1"/>
  <c r="I106" i="30"/>
  <c r="K106" i="30" s="1"/>
  <c r="M106" i="30" s="1"/>
  <c r="I107" i="30"/>
  <c r="K107" i="30" s="1"/>
  <c r="M107" i="30" s="1"/>
  <c r="I108" i="30"/>
  <c r="K108" i="30" s="1"/>
  <c r="M108" i="30" s="1"/>
  <c r="I109" i="30"/>
  <c r="K109" i="30" s="1"/>
  <c r="M109" i="30" s="1"/>
  <c r="I110" i="30"/>
  <c r="K110" i="30" s="1"/>
  <c r="M110" i="30" s="1"/>
  <c r="I111" i="30"/>
  <c r="K111" i="30" s="1"/>
  <c r="M111" i="30" s="1"/>
  <c r="I112" i="30"/>
  <c r="K112" i="30" s="1"/>
  <c r="M112" i="30" s="1"/>
  <c r="I113" i="30"/>
  <c r="K113" i="30" s="1"/>
  <c r="M113" i="30" s="1"/>
  <c r="I114" i="30"/>
  <c r="K114" i="30" s="1"/>
  <c r="M114" i="30" s="1"/>
  <c r="I115" i="30"/>
  <c r="K115" i="30" s="1"/>
  <c r="M115" i="30" s="1"/>
  <c r="I116" i="30"/>
  <c r="K116" i="30" s="1"/>
  <c r="M116" i="30" s="1"/>
  <c r="I117" i="30"/>
  <c r="K117" i="30" s="1"/>
  <c r="M117" i="30" s="1"/>
  <c r="I118" i="30"/>
  <c r="K118" i="30" s="1"/>
  <c r="M118" i="30" s="1"/>
  <c r="I119" i="30"/>
  <c r="K119" i="30" s="1"/>
  <c r="M119" i="30" s="1"/>
  <c r="I120" i="30"/>
  <c r="K120" i="30" s="1"/>
  <c r="M120" i="30" s="1"/>
  <c r="I121" i="30"/>
  <c r="K121" i="30" s="1"/>
  <c r="M121" i="30" s="1"/>
  <c r="I122" i="30"/>
  <c r="K122" i="30" s="1"/>
  <c r="M122" i="30" s="1"/>
  <c r="I123" i="30"/>
  <c r="K123" i="30" s="1"/>
  <c r="M123" i="30" s="1"/>
  <c r="I124" i="30"/>
  <c r="K124" i="30" s="1"/>
  <c r="M124" i="30" s="1"/>
  <c r="I125" i="30"/>
  <c r="K125" i="30" s="1"/>
  <c r="M125" i="30" s="1"/>
  <c r="I126" i="30"/>
  <c r="K126" i="30" s="1"/>
  <c r="M126" i="30" s="1"/>
  <c r="I127" i="30"/>
  <c r="K127" i="30" s="1"/>
  <c r="M127" i="30" s="1"/>
  <c r="I128" i="30"/>
  <c r="K128" i="30" s="1"/>
  <c r="M128" i="30" s="1"/>
  <c r="I129" i="30"/>
  <c r="K129" i="30" s="1"/>
  <c r="M129" i="30" s="1"/>
  <c r="I130" i="30"/>
  <c r="K130" i="30" s="1"/>
  <c r="M130" i="30" s="1"/>
  <c r="I131" i="30"/>
  <c r="K131" i="30" s="1"/>
  <c r="M131" i="30" s="1"/>
  <c r="I132" i="30"/>
  <c r="K132" i="30" s="1"/>
  <c r="M132" i="30" s="1"/>
  <c r="I133" i="30"/>
  <c r="K133" i="30" s="1"/>
  <c r="M133" i="30" s="1"/>
  <c r="I134" i="30"/>
  <c r="K134" i="30" s="1"/>
  <c r="M134" i="30" s="1"/>
  <c r="I135" i="30"/>
  <c r="K135" i="30" s="1"/>
  <c r="M135" i="30" s="1"/>
  <c r="I136" i="30"/>
  <c r="K136" i="30" s="1"/>
  <c r="M136" i="30" s="1"/>
  <c r="I137" i="30"/>
  <c r="K137" i="30" s="1"/>
  <c r="M137" i="30" s="1"/>
  <c r="I138" i="30"/>
  <c r="K138" i="30" s="1"/>
  <c r="M138" i="30" s="1"/>
  <c r="I139" i="30"/>
  <c r="K139" i="30" s="1"/>
  <c r="M139" i="30" s="1"/>
  <c r="I140" i="30"/>
  <c r="K140" i="30" s="1"/>
  <c r="M140" i="30" s="1"/>
  <c r="I141" i="30"/>
  <c r="K141" i="30" s="1"/>
  <c r="M141" i="30" s="1"/>
  <c r="I142" i="30"/>
  <c r="K142" i="30" s="1"/>
  <c r="M142" i="30" s="1"/>
  <c r="I143" i="30"/>
  <c r="K143" i="30" s="1"/>
  <c r="M143" i="30" s="1"/>
  <c r="I144" i="30"/>
  <c r="K144" i="30" s="1"/>
  <c r="M144" i="30" s="1"/>
  <c r="D95" i="30"/>
  <c r="F95" i="30" s="1"/>
  <c r="H95" i="30" s="1"/>
  <c r="D96" i="30"/>
  <c r="F96" i="30" s="1"/>
  <c r="H96" i="30" s="1"/>
  <c r="D97" i="30"/>
  <c r="F97" i="30" s="1"/>
  <c r="H97" i="30" s="1"/>
  <c r="D98" i="30"/>
  <c r="F98" i="30" s="1"/>
  <c r="H98" i="30" s="1"/>
  <c r="D99" i="30"/>
  <c r="F99" i="30" s="1"/>
  <c r="H99" i="30" s="1"/>
  <c r="D100" i="30"/>
  <c r="F100" i="30" s="1"/>
  <c r="H100" i="30" s="1"/>
  <c r="D101" i="30"/>
  <c r="F101" i="30" s="1"/>
  <c r="H101" i="30" s="1"/>
  <c r="D102" i="30"/>
  <c r="F102" i="30" s="1"/>
  <c r="H102" i="30" s="1"/>
  <c r="D103" i="30"/>
  <c r="F103" i="30" s="1"/>
  <c r="H103" i="30" s="1"/>
  <c r="D104" i="30"/>
  <c r="F104" i="30" s="1"/>
  <c r="H104" i="30" s="1"/>
  <c r="D105" i="30"/>
  <c r="F105" i="30" s="1"/>
  <c r="H105" i="30" s="1"/>
  <c r="D106" i="30"/>
  <c r="F106" i="30" s="1"/>
  <c r="H106" i="30" s="1"/>
  <c r="D107" i="30"/>
  <c r="F107" i="30" s="1"/>
  <c r="H107" i="30" s="1"/>
  <c r="D108" i="30"/>
  <c r="F108" i="30" s="1"/>
  <c r="H108" i="30" s="1"/>
  <c r="D109" i="30"/>
  <c r="F109" i="30" s="1"/>
  <c r="H109" i="30" s="1"/>
  <c r="D110" i="30"/>
  <c r="F110" i="30" s="1"/>
  <c r="H110" i="30" s="1"/>
  <c r="D111" i="30"/>
  <c r="F111" i="30" s="1"/>
  <c r="H111" i="30" s="1"/>
  <c r="D112" i="30"/>
  <c r="F112" i="30" s="1"/>
  <c r="H112" i="30" s="1"/>
  <c r="D113" i="30"/>
  <c r="F113" i="30" s="1"/>
  <c r="H113" i="30" s="1"/>
  <c r="D114" i="30"/>
  <c r="F114" i="30" s="1"/>
  <c r="H114" i="30" s="1"/>
  <c r="D115" i="30"/>
  <c r="F115" i="30" s="1"/>
  <c r="H115" i="30" s="1"/>
  <c r="D116" i="30"/>
  <c r="F116" i="30" s="1"/>
  <c r="H116" i="30" s="1"/>
  <c r="D117" i="30"/>
  <c r="F117" i="30" s="1"/>
  <c r="H117" i="30" s="1"/>
  <c r="D118" i="30"/>
  <c r="F118" i="30" s="1"/>
  <c r="H118" i="30" s="1"/>
  <c r="D119" i="30"/>
  <c r="F119" i="30" s="1"/>
  <c r="H119" i="30" s="1"/>
  <c r="D120" i="30"/>
  <c r="F120" i="30" s="1"/>
  <c r="H120" i="30" s="1"/>
  <c r="D121" i="30"/>
  <c r="F121" i="30" s="1"/>
  <c r="H121" i="30" s="1"/>
  <c r="D122" i="30"/>
  <c r="F122" i="30" s="1"/>
  <c r="H122" i="30" s="1"/>
  <c r="D123" i="30"/>
  <c r="F123" i="30" s="1"/>
  <c r="H123" i="30" s="1"/>
  <c r="D124" i="30"/>
  <c r="F124" i="30" s="1"/>
  <c r="H124" i="30" s="1"/>
  <c r="D125" i="30"/>
  <c r="F125" i="30" s="1"/>
  <c r="H125" i="30" s="1"/>
  <c r="D126" i="30"/>
  <c r="F126" i="30" s="1"/>
  <c r="H126" i="30" s="1"/>
  <c r="D127" i="30"/>
  <c r="F127" i="30" s="1"/>
  <c r="H127" i="30" s="1"/>
  <c r="D128" i="30"/>
  <c r="F128" i="30" s="1"/>
  <c r="H128" i="30" s="1"/>
  <c r="D129" i="30"/>
  <c r="F129" i="30" s="1"/>
  <c r="H129" i="30" s="1"/>
  <c r="D130" i="30"/>
  <c r="F130" i="30" s="1"/>
  <c r="H130" i="30" s="1"/>
  <c r="D131" i="30"/>
  <c r="F131" i="30" s="1"/>
  <c r="H131" i="30" s="1"/>
  <c r="D132" i="30"/>
  <c r="F132" i="30" s="1"/>
  <c r="H132" i="30" s="1"/>
  <c r="D133" i="30"/>
  <c r="F133" i="30" s="1"/>
  <c r="H133" i="30" s="1"/>
  <c r="D134" i="30"/>
  <c r="F134" i="30" s="1"/>
  <c r="H134" i="30" s="1"/>
  <c r="D135" i="30"/>
  <c r="F135" i="30" s="1"/>
  <c r="H135" i="30" s="1"/>
  <c r="D136" i="30"/>
  <c r="F136" i="30" s="1"/>
  <c r="H136" i="30" s="1"/>
  <c r="D137" i="30"/>
  <c r="F137" i="30" s="1"/>
  <c r="H137" i="30" s="1"/>
  <c r="D138" i="30"/>
  <c r="F138" i="30" s="1"/>
  <c r="H138" i="30" s="1"/>
  <c r="D139" i="30"/>
  <c r="F139" i="30" s="1"/>
  <c r="H139" i="30" s="1"/>
  <c r="D140" i="30"/>
  <c r="F140" i="30" s="1"/>
  <c r="H140" i="30" s="1"/>
  <c r="D141" i="30"/>
  <c r="F141" i="30" s="1"/>
  <c r="H141" i="30" s="1"/>
  <c r="D142" i="30"/>
  <c r="F142" i="30" s="1"/>
  <c r="H142" i="30" s="1"/>
  <c r="D143" i="30"/>
  <c r="F143" i="30" s="1"/>
  <c r="H143" i="30" s="1"/>
  <c r="D144" i="30"/>
  <c r="F144" i="30" s="1"/>
  <c r="H144" i="30" s="1"/>
  <c r="C95" i="30"/>
  <c r="E95" i="30" s="1"/>
  <c r="G95" i="30" s="1"/>
  <c r="C96" i="30"/>
  <c r="E96" i="30" s="1"/>
  <c r="G96" i="30" s="1"/>
  <c r="C97" i="30"/>
  <c r="E97" i="30" s="1"/>
  <c r="G97" i="30" s="1"/>
  <c r="C98" i="30"/>
  <c r="E98" i="30" s="1"/>
  <c r="G98" i="30" s="1"/>
  <c r="C99" i="30"/>
  <c r="E99" i="30" s="1"/>
  <c r="G99" i="30" s="1"/>
  <c r="C100" i="30"/>
  <c r="E100" i="30" s="1"/>
  <c r="G100" i="30" s="1"/>
  <c r="C101" i="30"/>
  <c r="E101" i="30" s="1"/>
  <c r="G101" i="30" s="1"/>
  <c r="C102" i="30"/>
  <c r="E102" i="30" s="1"/>
  <c r="G102" i="30" s="1"/>
  <c r="C103" i="30"/>
  <c r="E103" i="30" s="1"/>
  <c r="G103" i="30" s="1"/>
  <c r="C104" i="30"/>
  <c r="E104" i="30" s="1"/>
  <c r="G104" i="30" s="1"/>
  <c r="C105" i="30"/>
  <c r="E105" i="30" s="1"/>
  <c r="G105" i="30" s="1"/>
  <c r="C106" i="30"/>
  <c r="E106" i="30" s="1"/>
  <c r="G106" i="30" s="1"/>
  <c r="C107" i="30"/>
  <c r="E107" i="30" s="1"/>
  <c r="G107" i="30" s="1"/>
  <c r="C108" i="30"/>
  <c r="E108" i="30" s="1"/>
  <c r="G108" i="30" s="1"/>
  <c r="C109" i="30"/>
  <c r="E109" i="30" s="1"/>
  <c r="G109" i="30" s="1"/>
  <c r="C110" i="30"/>
  <c r="E110" i="30" s="1"/>
  <c r="G110" i="30" s="1"/>
  <c r="C111" i="30"/>
  <c r="E111" i="30" s="1"/>
  <c r="G111" i="30" s="1"/>
  <c r="C112" i="30"/>
  <c r="E112" i="30" s="1"/>
  <c r="G112" i="30" s="1"/>
  <c r="C113" i="30"/>
  <c r="E113" i="30" s="1"/>
  <c r="G113" i="30" s="1"/>
  <c r="C114" i="30"/>
  <c r="E114" i="30" s="1"/>
  <c r="G114" i="30" s="1"/>
  <c r="C115" i="30"/>
  <c r="E115" i="30" s="1"/>
  <c r="G115" i="30" s="1"/>
  <c r="C116" i="30"/>
  <c r="E116" i="30" s="1"/>
  <c r="G116" i="30" s="1"/>
  <c r="C117" i="30"/>
  <c r="E117" i="30" s="1"/>
  <c r="G117" i="30" s="1"/>
  <c r="C118" i="30"/>
  <c r="E118" i="30" s="1"/>
  <c r="G118" i="30" s="1"/>
  <c r="C119" i="30"/>
  <c r="E119" i="30" s="1"/>
  <c r="G119" i="30" s="1"/>
  <c r="C120" i="30"/>
  <c r="E120" i="30" s="1"/>
  <c r="G120" i="30" s="1"/>
  <c r="C121" i="30"/>
  <c r="E121" i="30" s="1"/>
  <c r="G121" i="30" s="1"/>
  <c r="C122" i="30"/>
  <c r="E122" i="30" s="1"/>
  <c r="G122" i="30" s="1"/>
  <c r="C123" i="30"/>
  <c r="E123" i="30" s="1"/>
  <c r="G123" i="30" s="1"/>
  <c r="C124" i="30"/>
  <c r="E124" i="30" s="1"/>
  <c r="G124" i="30" s="1"/>
  <c r="C125" i="30"/>
  <c r="E125" i="30" s="1"/>
  <c r="G125" i="30" s="1"/>
  <c r="C126" i="30"/>
  <c r="E126" i="30" s="1"/>
  <c r="G126" i="30" s="1"/>
  <c r="C127" i="30"/>
  <c r="E127" i="30" s="1"/>
  <c r="G127" i="30" s="1"/>
  <c r="C128" i="30"/>
  <c r="E128" i="30" s="1"/>
  <c r="G128" i="30" s="1"/>
  <c r="C129" i="30"/>
  <c r="E129" i="30" s="1"/>
  <c r="G129" i="30" s="1"/>
  <c r="C130" i="30"/>
  <c r="E130" i="30" s="1"/>
  <c r="G130" i="30" s="1"/>
  <c r="C131" i="30"/>
  <c r="E131" i="30" s="1"/>
  <c r="G131" i="30" s="1"/>
  <c r="C132" i="30"/>
  <c r="E132" i="30" s="1"/>
  <c r="G132" i="30" s="1"/>
  <c r="C133" i="30"/>
  <c r="E133" i="30" s="1"/>
  <c r="G133" i="30" s="1"/>
  <c r="C134" i="30"/>
  <c r="E134" i="30" s="1"/>
  <c r="G134" i="30" s="1"/>
  <c r="C135" i="30"/>
  <c r="E135" i="30" s="1"/>
  <c r="G135" i="30" s="1"/>
  <c r="C136" i="30"/>
  <c r="E136" i="30" s="1"/>
  <c r="G136" i="30" s="1"/>
  <c r="C137" i="30"/>
  <c r="E137" i="30" s="1"/>
  <c r="G137" i="30" s="1"/>
  <c r="C138" i="30"/>
  <c r="E138" i="30" s="1"/>
  <c r="G138" i="30" s="1"/>
  <c r="C139" i="30"/>
  <c r="E139" i="30" s="1"/>
  <c r="G139" i="30" s="1"/>
  <c r="C140" i="30"/>
  <c r="E140" i="30" s="1"/>
  <c r="G140" i="30" s="1"/>
  <c r="C141" i="30"/>
  <c r="E141" i="30" s="1"/>
  <c r="G141" i="30" s="1"/>
  <c r="C142" i="30"/>
  <c r="E142" i="30" s="1"/>
  <c r="G142" i="30" s="1"/>
  <c r="C143" i="30"/>
  <c r="E143" i="30" s="1"/>
  <c r="G143" i="30" s="1"/>
  <c r="C144" i="30"/>
  <c r="E144" i="30" s="1"/>
  <c r="G144" i="30" s="1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3" i="5" l="1"/>
  <c r="B11" i="9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J42" i="23"/>
  <c r="J58" i="23"/>
  <c r="J74" i="23"/>
  <c r="J93" i="23"/>
  <c r="J31" i="23"/>
  <c r="J32" i="23"/>
  <c r="J33" i="23"/>
  <c r="J34" i="23"/>
  <c r="J35" i="23"/>
  <c r="J36" i="23"/>
  <c r="J37" i="23"/>
  <c r="J38" i="23"/>
  <c r="J39" i="23"/>
  <c r="J40" i="23"/>
  <c r="J41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4" i="23"/>
  <c r="J95" i="23"/>
  <c r="J96" i="23"/>
  <c r="J97" i="23"/>
  <c r="J98" i="23"/>
  <c r="J99" i="23"/>
  <c r="J10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C93" i="23"/>
  <c r="B86" i="30" s="1"/>
  <c r="C94" i="23"/>
  <c r="B87" i="30" s="1"/>
  <c r="C95" i="23"/>
  <c r="B88" i="30" s="1"/>
  <c r="C96" i="23"/>
  <c r="B89" i="30" s="1"/>
  <c r="C97" i="23"/>
  <c r="B90" i="30" s="1"/>
  <c r="C98" i="23"/>
  <c r="B91" i="30" s="1"/>
  <c r="C99" i="23"/>
  <c r="B92" i="30" s="1"/>
  <c r="C100" i="23"/>
  <c r="B93" i="30" s="1"/>
  <c r="C31" i="23"/>
  <c r="C32" i="23"/>
  <c r="C33" i="23"/>
  <c r="C34" i="23"/>
  <c r="C35" i="23"/>
  <c r="C36" i="23"/>
  <c r="C37" i="23"/>
  <c r="C38" i="23"/>
  <c r="B31" i="30" s="1"/>
  <c r="C39" i="23"/>
  <c r="B32" i="30" s="1"/>
  <c r="C40" i="23"/>
  <c r="B33" i="30" s="1"/>
  <c r="C41" i="23"/>
  <c r="B34" i="30" s="1"/>
  <c r="C42" i="23"/>
  <c r="B35" i="30" s="1"/>
  <c r="C43" i="23"/>
  <c r="B36" i="30" s="1"/>
  <c r="C44" i="23"/>
  <c r="B37" i="30" s="1"/>
  <c r="C45" i="23"/>
  <c r="B38" i="30" s="1"/>
  <c r="C46" i="23"/>
  <c r="B39" i="30" s="1"/>
  <c r="C47" i="23"/>
  <c r="B40" i="30" s="1"/>
  <c r="C48" i="23"/>
  <c r="B41" i="30" s="1"/>
  <c r="C49" i="23"/>
  <c r="B42" i="30" s="1"/>
  <c r="C50" i="23"/>
  <c r="B43" i="30" s="1"/>
  <c r="C51" i="23"/>
  <c r="B44" i="30" s="1"/>
  <c r="C52" i="23"/>
  <c r="B45" i="30" s="1"/>
  <c r="C53" i="23"/>
  <c r="B46" i="30" s="1"/>
  <c r="C54" i="23"/>
  <c r="B47" i="30" s="1"/>
  <c r="C55" i="23"/>
  <c r="B48" i="30" s="1"/>
  <c r="C56" i="23"/>
  <c r="B49" i="30" s="1"/>
  <c r="C57" i="23"/>
  <c r="B50" i="30" s="1"/>
  <c r="C58" i="23"/>
  <c r="B51" i="30" s="1"/>
  <c r="C59" i="23"/>
  <c r="B52" i="30" s="1"/>
  <c r="C60" i="23"/>
  <c r="B53" i="30" s="1"/>
  <c r="C61" i="23"/>
  <c r="B54" i="30" s="1"/>
  <c r="C62" i="23"/>
  <c r="B55" i="30" s="1"/>
  <c r="C63" i="23"/>
  <c r="B56" i="30" s="1"/>
  <c r="C64" i="23"/>
  <c r="B57" i="30" s="1"/>
  <c r="C65" i="23"/>
  <c r="B58" i="30" s="1"/>
  <c r="C66" i="23"/>
  <c r="B59" i="30" s="1"/>
  <c r="C67" i="23"/>
  <c r="B60" i="30" s="1"/>
  <c r="C68" i="23"/>
  <c r="B61" i="30" s="1"/>
  <c r="C69" i="23"/>
  <c r="B62" i="30" s="1"/>
  <c r="C70" i="23"/>
  <c r="B63" i="30" s="1"/>
  <c r="C71" i="23"/>
  <c r="B64" i="30" s="1"/>
  <c r="C72" i="23"/>
  <c r="B65" i="30" s="1"/>
  <c r="C73" i="23"/>
  <c r="B66" i="30" s="1"/>
  <c r="C74" i="23"/>
  <c r="B67" i="30" s="1"/>
  <c r="C75" i="23"/>
  <c r="B68" i="30" s="1"/>
  <c r="C76" i="23"/>
  <c r="B69" i="30" s="1"/>
  <c r="C77" i="23"/>
  <c r="B70" i="30" s="1"/>
  <c r="C78" i="23"/>
  <c r="B71" i="30" s="1"/>
  <c r="C79" i="23"/>
  <c r="B72" i="30" s="1"/>
  <c r="C80" i="23"/>
  <c r="B73" i="30" s="1"/>
  <c r="C81" i="23"/>
  <c r="B74" i="30" s="1"/>
  <c r="C82" i="23"/>
  <c r="B75" i="30" s="1"/>
  <c r="C83" i="23"/>
  <c r="B76" i="30" s="1"/>
  <c r="C84" i="23"/>
  <c r="B77" i="30" s="1"/>
  <c r="C85" i="23"/>
  <c r="B78" i="30" s="1"/>
  <c r="C86" i="23"/>
  <c r="B79" i="30" s="1"/>
  <c r="C87" i="23"/>
  <c r="B80" i="30" s="1"/>
  <c r="C88" i="23"/>
  <c r="B81" i="30" s="1"/>
  <c r="C89" i="23"/>
  <c r="B82" i="30" s="1"/>
  <c r="C90" i="23"/>
  <c r="B83" i="30" s="1"/>
  <c r="C91" i="23"/>
  <c r="B84" i="30" s="1"/>
  <c r="C92" i="23"/>
  <c r="B85" i="30" s="1"/>
  <c r="H40" i="23"/>
  <c r="H72" i="23"/>
  <c r="C31" i="30"/>
  <c r="E31" i="30" s="1"/>
  <c r="G31" i="30" s="1"/>
  <c r="C32" i="30"/>
  <c r="E32" i="30" s="1"/>
  <c r="G32" i="30" s="1"/>
  <c r="C33" i="30"/>
  <c r="E33" i="30" s="1"/>
  <c r="G33" i="30" s="1"/>
  <c r="C34" i="30"/>
  <c r="E34" i="30" s="1"/>
  <c r="G34" i="30" s="1"/>
  <c r="C35" i="30"/>
  <c r="E35" i="30" s="1"/>
  <c r="G35" i="30" s="1"/>
  <c r="C36" i="30"/>
  <c r="E36" i="30" s="1"/>
  <c r="G36" i="30" s="1"/>
  <c r="C37" i="30"/>
  <c r="E37" i="30" s="1"/>
  <c r="G37" i="30" s="1"/>
  <c r="C38" i="30"/>
  <c r="E38" i="30" s="1"/>
  <c r="G38" i="30" s="1"/>
  <c r="C39" i="30"/>
  <c r="E39" i="30" s="1"/>
  <c r="G39" i="30" s="1"/>
  <c r="C40" i="30"/>
  <c r="E40" i="30" s="1"/>
  <c r="G40" i="30" s="1"/>
  <c r="C41" i="30"/>
  <c r="E41" i="30" s="1"/>
  <c r="G41" i="30" s="1"/>
  <c r="C42" i="30"/>
  <c r="E42" i="30" s="1"/>
  <c r="G42" i="30" s="1"/>
  <c r="C43" i="30"/>
  <c r="E43" i="30" s="1"/>
  <c r="G43" i="30" s="1"/>
  <c r="C44" i="30"/>
  <c r="E44" i="30" s="1"/>
  <c r="G44" i="30" s="1"/>
  <c r="C45" i="30"/>
  <c r="E45" i="30" s="1"/>
  <c r="G45" i="30" s="1"/>
  <c r="C46" i="30"/>
  <c r="E46" i="30" s="1"/>
  <c r="G46" i="30" s="1"/>
  <c r="C47" i="30"/>
  <c r="E47" i="30" s="1"/>
  <c r="G47" i="30" s="1"/>
  <c r="C48" i="30"/>
  <c r="E48" i="30" s="1"/>
  <c r="G48" i="30" s="1"/>
  <c r="C49" i="30"/>
  <c r="E49" i="30" s="1"/>
  <c r="G49" i="30" s="1"/>
  <c r="C50" i="30"/>
  <c r="E50" i="30" s="1"/>
  <c r="G50" i="30" s="1"/>
  <c r="C51" i="30"/>
  <c r="E51" i="30" s="1"/>
  <c r="G51" i="30" s="1"/>
  <c r="C52" i="30"/>
  <c r="E52" i="30" s="1"/>
  <c r="G52" i="30" s="1"/>
  <c r="C53" i="30"/>
  <c r="E53" i="30" s="1"/>
  <c r="G53" i="30" s="1"/>
  <c r="C54" i="30"/>
  <c r="E54" i="30" s="1"/>
  <c r="G54" i="30" s="1"/>
  <c r="C55" i="30"/>
  <c r="E55" i="30" s="1"/>
  <c r="G55" i="30" s="1"/>
  <c r="C56" i="30"/>
  <c r="E56" i="30" s="1"/>
  <c r="G56" i="30" s="1"/>
  <c r="C57" i="30"/>
  <c r="E57" i="30" s="1"/>
  <c r="G57" i="30" s="1"/>
  <c r="C58" i="30"/>
  <c r="E58" i="30" s="1"/>
  <c r="G58" i="30" s="1"/>
  <c r="C59" i="30"/>
  <c r="E59" i="30" s="1"/>
  <c r="G59" i="30" s="1"/>
  <c r="C60" i="30"/>
  <c r="E60" i="30" s="1"/>
  <c r="G60" i="30" s="1"/>
  <c r="C61" i="30"/>
  <c r="E61" i="30" s="1"/>
  <c r="G61" i="30" s="1"/>
  <c r="C62" i="30"/>
  <c r="E62" i="30" s="1"/>
  <c r="G62" i="30" s="1"/>
  <c r="C63" i="30"/>
  <c r="E63" i="30" s="1"/>
  <c r="G63" i="30" s="1"/>
  <c r="C64" i="30"/>
  <c r="E64" i="30" s="1"/>
  <c r="G64" i="30" s="1"/>
  <c r="C65" i="30"/>
  <c r="E65" i="30" s="1"/>
  <c r="G65" i="30" s="1"/>
  <c r="C66" i="30"/>
  <c r="E66" i="30" s="1"/>
  <c r="G66" i="30" s="1"/>
  <c r="C67" i="30"/>
  <c r="E67" i="30" s="1"/>
  <c r="G67" i="30" s="1"/>
  <c r="C68" i="30"/>
  <c r="E68" i="30" s="1"/>
  <c r="G68" i="30" s="1"/>
  <c r="C69" i="30"/>
  <c r="E69" i="30" s="1"/>
  <c r="G69" i="30" s="1"/>
  <c r="C70" i="30"/>
  <c r="E70" i="30" s="1"/>
  <c r="G70" i="30" s="1"/>
  <c r="C71" i="30"/>
  <c r="E71" i="30" s="1"/>
  <c r="G71" i="30" s="1"/>
  <c r="C72" i="30"/>
  <c r="E72" i="30" s="1"/>
  <c r="G72" i="30" s="1"/>
  <c r="C73" i="30"/>
  <c r="E73" i="30" s="1"/>
  <c r="G73" i="30" s="1"/>
  <c r="C74" i="30"/>
  <c r="E74" i="30" s="1"/>
  <c r="G74" i="30" s="1"/>
  <c r="C75" i="30"/>
  <c r="E75" i="30" s="1"/>
  <c r="G75" i="30" s="1"/>
  <c r="C76" i="30"/>
  <c r="E76" i="30" s="1"/>
  <c r="G76" i="30" s="1"/>
  <c r="C77" i="30"/>
  <c r="E77" i="30" s="1"/>
  <c r="G77" i="30" s="1"/>
  <c r="C78" i="30"/>
  <c r="E78" i="30" s="1"/>
  <c r="G78" i="30" s="1"/>
  <c r="C79" i="30"/>
  <c r="E79" i="30" s="1"/>
  <c r="G79" i="30" s="1"/>
  <c r="C80" i="30"/>
  <c r="E80" i="30" s="1"/>
  <c r="G80" i="30" s="1"/>
  <c r="C81" i="30"/>
  <c r="E81" i="30" s="1"/>
  <c r="G81" i="30" s="1"/>
  <c r="C82" i="30"/>
  <c r="E82" i="30" s="1"/>
  <c r="G82" i="30" s="1"/>
  <c r="C83" i="30"/>
  <c r="E83" i="30" s="1"/>
  <c r="G83" i="30" s="1"/>
  <c r="C84" i="30"/>
  <c r="E84" i="30" s="1"/>
  <c r="G84" i="30" s="1"/>
  <c r="C85" i="30"/>
  <c r="E85" i="30" s="1"/>
  <c r="G85" i="30" s="1"/>
  <c r="C86" i="30"/>
  <c r="E86" i="30" s="1"/>
  <c r="G86" i="30" s="1"/>
  <c r="C87" i="30"/>
  <c r="E87" i="30" s="1"/>
  <c r="G87" i="30" s="1"/>
  <c r="C88" i="30"/>
  <c r="E88" i="30" s="1"/>
  <c r="G88" i="30" s="1"/>
  <c r="C89" i="30"/>
  <c r="E89" i="30" s="1"/>
  <c r="G89" i="30" s="1"/>
  <c r="C90" i="30"/>
  <c r="E90" i="30" s="1"/>
  <c r="G90" i="30" s="1"/>
  <c r="C91" i="30"/>
  <c r="E91" i="30" s="1"/>
  <c r="G91" i="30" s="1"/>
  <c r="C92" i="30"/>
  <c r="E92" i="30" s="1"/>
  <c r="G92" i="30" s="1"/>
  <c r="C93" i="30"/>
  <c r="E93" i="30" s="1"/>
  <c r="G93" i="30" s="1"/>
  <c r="C94" i="30"/>
  <c r="E94" i="30" s="1"/>
  <c r="G94" i="30" s="1"/>
  <c r="H31" i="23"/>
  <c r="H32" i="23"/>
  <c r="H33" i="23"/>
  <c r="H35" i="23"/>
  <c r="H36" i="23"/>
  <c r="H37" i="23"/>
  <c r="D31" i="30"/>
  <c r="F31" i="30" s="1"/>
  <c r="H31" i="30" s="1"/>
  <c r="D32" i="30"/>
  <c r="F32" i="30" s="1"/>
  <c r="H32" i="30" s="1"/>
  <c r="D33" i="30"/>
  <c r="F33" i="30" s="1"/>
  <c r="H33" i="30" s="1"/>
  <c r="D34" i="30"/>
  <c r="F34" i="30" s="1"/>
  <c r="H34" i="30" s="1"/>
  <c r="D35" i="30"/>
  <c r="F35" i="30" s="1"/>
  <c r="H35" i="30" s="1"/>
  <c r="D36" i="30"/>
  <c r="F36" i="30" s="1"/>
  <c r="H36" i="30" s="1"/>
  <c r="D37" i="30"/>
  <c r="F37" i="30" s="1"/>
  <c r="H37" i="30" s="1"/>
  <c r="D38" i="30"/>
  <c r="F38" i="30" s="1"/>
  <c r="H38" i="30" s="1"/>
  <c r="D39" i="30"/>
  <c r="F39" i="30" s="1"/>
  <c r="H39" i="30" s="1"/>
  <c r="D40" i="30"/>
  <c r="F40" i="30" s="1"/>
  <c r="H40" i="30" s="1"/>
  <c r="D41" i="30"/>
  <c r="F41" i="30" s="1"/>
  <c r="H41" i="30" s="1"/>
  <c r="D42" i="30"/>
  <c r="F42" i="30" s="1"/>
  <c r="H42" i="30" s="1"/>
  <c r="D43" i="30"/>
  <c r="F43" i="30" s="1"/>
  <c r="H43" i="30" s="1"/>
  <c r="D44" i="30"/>
  <c r="F44" i="30" s="1"/>
  <c r="H44" i="30" s="1"/>
  <c r="D45" i="30"/>
  <c r="F45" i="30" s="1"/>
  <c r="H45" i="30" s="1"/>
  <c r="D46" i="30"/>
  <c r="F46" i="30" s="1"/>
  <c r="H46" i="30" s="1"/>
  <c r="D47" i="30"/>
  <c r="F47" i="30" s="1"/>
  <c r="H47" i="30" s="1"/>
  <c r="D48" i="30"/>
  <c r="F48" i="30" s="1"/>
  <c r="H48" i="30" s="1"/>
  <c r="D49" i="30"/>
  <c r="F49" i="30" s="1"/>
  <c r="H49" i="30" s="1"/>
  <c r="D50" i="30"/>
  <c r="F50" i="30" s="1"/>
  <c r="H50" i="30" s="1"/>
  <c r="D51" i="30"/>
  <c r="F51" i="30" s="1"/>
  <c r="H51" i="30" s="1"/>
  <c r="D52" i="30"/>
  <c r="F52" i="30" s="1"/>
  <c r="H52" i="30" s="1"/>
  <c r="D53" i="30"/>
  <c r="F53" i="30" s="1"/>
  <c r="H53" i="30" s="1"/>
  <c r="D54" i="30"/>
  <c r="F54" i="30" s="1"/>
  <c r="H54" i="30" s="1"/>
  <c r="D55" i="30"/>
  <c r="F55" i="30" s="1"/>
  <c r="H55" i="30" s="1"/>
  <c r="D56" i="30"/>
  <c r="F56" i="30" s="1"/>
  <c r="H56" i="30" s="1"/>
  <c r="D57" i="30"/>
  <c r="F57" i="30" s="1"/>
  <c r="H57" i="30" s="1"/>
  <c r="D58" i="30"/>
  <c r="F58" i="30" s="1"/>
  <c r="H58" i="30" s="1"/>
  <c r="D59" i="30"/>
  <c r="F59" i="30" s="1"/>
  <c r="H59" i="30" s="1"/>
  <c r="D60" i="30"/>
  <c r="F60" i="30" s="1"/>
  <c r="H60" i="30" s="1"/>
  <c r="D61" i="30"/>
  <c r="F61" i="30" s="1"/>
  <c r="H61" i="30" s="1"/>
  <c r="D62" i="30"/>
  <c r="F62" i="30" s="1"/>
  <c r="H62" i="30" s="1"/>
  <c r="D63" i="30"/>
  <c r="F63" i="30" s="1"/>
  <c r="H63" i="30" s="1"/>
  <c r="D64" i="30"/>
  <c r="F64" i="30" s="1"/>
  <c r="H64" i="30" s="1"/>
  <c r="D65" i="30"/>
  <c r="F65" i="30" s="1"/>
  <c r="H65" i="30" s="1"/>
  <c r="D66" i="30"/>
  <c r="F66" i="30" s="1"/>
  <c r="H66" i="30" s="1"/>
  <c r="D67" i="30"/>
  <c r="F67" i="30" s="1"/>
  <c r="H67" i="30" s="1"/>
  <c r="D68" i="30"/>
  <c r="F68" i="30" s="1"/>
  <c r="H68" i="30" s="1"/>
  <c r="D69" i="30"/>
  <c r="F69" i="30" s="1"/>
  <c r="H69" i="30" s="1"/>
  <c r="D70" i="30"/>
  <c r="F70" i="30" s="1"/>
  <c r="H70" i="30" s="1"/>
  <c r="D71" i="30"/>
  <c r="F71" i="30" s="1"/>
  <c r="H71" i="30" s="1"/>
  <c r="D72" i="30"/>
  <c r="F72" i="30" s="1"/>
  <c r="H72" i="30" s="1"/>
  <c r="D73" i="30"/>
  <c r="F73" i="30" s="1"/>
  <c r="H73" i="30" s="1"/>
  <c r="D74" i="30"/>
  <c r="F74" i="30" s="1"/>
  <c r="H74" i="30" s="1"/>
  <c r="D75" i="30"/>
  <c r="F75" i="30" s="1"/>
  <c r="H75" i="30" s="1"/>
  <c r="D76" i="30"/>
  <c r="F76" i="30" s="1"/>
  <c r="H76" i="30" s="1"/>
  <c r="D77" i="30"/>
  <c r="F77" i="30" s="1"/>
  <c r="H77" i="30" s="1"/>
  <c r="D78" i="30"/>
  <c r="F78" i="30" s="1"/>
  <c r="H78" i="30" s="1"/>
  <c r="D79" i="30"/>
  <c r="F79" i="30" s="1"/>
  <c r="H79" i="30" s="1"/>
  <c r="D80" i="30"/>
  <c r="F80" i="30" s="1"/>
  <c r="H80" i="30" s="1"/>
  <c r="D81" i="30"/>
  <c r="F81" i="30" s="1"/>
  <c r="H81" i="30" s="1"/>
  <c r="D82" i="30"/>
  <c r="F82" i="30" s="1"/>
  <c r="H82" i="30" s="1"/>
  <c r="D83" i="30"/>
  <c r="F83" i="30" s="1"/>
  <c r="H83" i="30" s="1"/>
  <c r="D84" i="30"/>
  <c r="F84" i="30" s="1"/>
  <c r="H84" i="30" s="1"/>
  <c r="D85" i="30"/>
  <c r="F85" i="30" s="1"/>
  <c r="H85" i="30" s="1"/>
  <c r="D86" i="30"/>
  <c r="F86" i="30" s="1"/>
  <c r="H86" i="30" s="1"/>
  <c r="D87" i="30"/>
  <c r="F87" i="30" s="1"/>
  <c r="H87" i="30" s="1"/>
  <c r="D88" i="30"/>
  <c r="F88" i="30" s="1"/>
  <c r="H88" i="30" s="1"/>
  <c r="D89" i="30"/>
  <c r="F89" i="30" s="1"/>
  <c r="H89" i="30" s="1"/>
  <c r="D90" i="30"/>
  <c r="F90" i="30" s="1"/>
  <c r="H90" i="30" s="1"/>
  <c r="D91" i="30"/>
  <c r="F91" i="30" s="1"/>
  <c r="H91" i="30" s="1"/>
  <c r="D92" i="30"/>
  <c r="F92" i="30" s="1"/>
  <c r="H92" i="30" s="1"/>
  <c r="D94" i="30"/>
  <c r="F94" i="30" s="1"/>
  <c r="H94" i="30" s="1"/>
  <c r="B14" i="5" l="1"/>
  <c r="B12" i="9"/>
  <c r="H96" i="23"/>
  <c r="H64" i="23"/>
  <c r="H60" i="23"/>
  <c r="H88" i="23"/>
  <c r="H56" i="23"/>
  <c r="H34" i="23"/>
  <c r="H84" i="23"/>
  <c r="H52" i="23"/>
  <c r="H80" i="23"/>
  <c r="H48" i="23"/>
  <c r="H92" i="23"/>
  <c r="H76" i="23"/>
  <c r="H44" i="23"/>
  <c r="H68" i="23"/>
  <c r="J64" i="30"/>
  <c r="L64" i="30" s="1"/>
  <c r="N64" i="30" s="1"/>
  <c r="H99" i="23"/>
  <c r="H95" i="23"/>
  <c r="H91" i="23"/>
  <c r="H87" i="23"/>
  <c r="H83" i="23"/>
  <c r="H79" i="23"/>
  <c r="H75" i="23"/>
  <c r="H71" i="23"/>
  <c r="H67" i="23"/>
  <c r="H63" i="23"/>
  <c r="H59" i="23"/>
  <c r="H55" i="23"/>
  <c r="H51" i="23"/>
  <c r="H47" i="23"/>
  <c r="H43" i="23"/>
  <c r="H39" i="23"/>
  <c r="H100" i="23"/>
  <c r="D93" i="30"/>
  <c r="F93" i="30" s="1"/>
  <c r="H93" i="30" s="1"/>
  <c r="H98" i="23"/>
  <c r="H94" i="23"/>
  <c r="H90" i="23"/>
  <c r="H86" i="23"/>
  <c r="H82" i="23"/>
  <c r="H78" i="23"/>
  <c r="H74" i="23"/>
  <c r="H70" i="23"/>
  <c r="H66" i="23"/>
  <c r="H62" i="23"/>
  <c r="H58" i="23"/>
  <c r="H54" i="23"/>
  <c r="H50" i="23"/>
  <c r="H46" i="23"/>
  <c r="H42" i="23"/>
  <c r="H38" i="23"/>
  <c r="J88" i="30"/>
  <c r="L88" i="30" s="1"/>
  <c r="N88" i="30" s="1"/>
  <c r="J72" i="30"/>
  <c r="L72" i="30" s="1"/>
  <c r="N72" i="30" s="1"/>
  <c r="J56" i="30"/>
  <c r="L56" i="30" s="1"/>
  <c r="N56" i="30" s="1"/>
  <c r="J40" i="30"/>
  <c r="L40" i="30" s="1"/>
  <c r="N40" i="30" s="1"/>
  <c r="J80" i="30"/>
  <c r="L80" i="30" s="1"/>
  <c r="N80" i="30" s="1"/>
  <c r="J48" i="30"/>
  <c r="L48" i="30" s="1"/>
  <c r="N48" i="30" s="1"/>
  <c r="H97" i="23"/>
  <c r="H93" i="23"/>
  <c r="H89" i="23"/>
  <c r="H85" i="23"/>
  <c r="H81" i="23"/>
  <c r="H77" i="23"/>
  <c r="H73" i="23"/>
  <c r="H69" i="23"/>
  <c r="H65" i="23"/>
  <c r="H61" i="23"/>
  <c r="H57" i="23"/>
  <c r="H53" i="23"/>
  <c r="H49" i="23"/>
  <c r="H45" i="23"/>
  <c r="H41" i="23"/>
  <c r="B13" i="9" l="1"/>
  <c r="J55" i="30"/>
  <c r="L55" i="30" s="1"/>
  <c r="N55" i="30" s="1"/>
  <c r="J36" i="30"/>
  <c r="L36" i="30" s="1"/>
  <c r="N36" i="30" s="1"/>
  <c r="J59" i="30"/>
  <c r="L59" i="30" s="1"/>
  <c r="N59" i="30" s="1"/>
  <c r="J37" i="30"/>
  <c r="L37" i="30" s="1"/>
  <c r="N37" i="30" s="1"/>
  <c r="J46" i="30"/>
  <c r="L46" i="30" s="1"/>
  <c r="N46" i="30" s="1"/>
  <c r="J62" i="30"/>
  <c r="L62" i="30" s="1"/>
  <c r="N62" i="30" s="1"/>
  <c r="J78" i="30"/>
  <c r="L78" i="30" s="1"/>
  <c r="N78" i="30" s="1"/>
  <c r="J94" i="30"/>
  <c r="L94" i="30" s="1"/>
  <c r="N94" i="30" s="1"/>
  <c r="J92" i="30"/>
  <c r="L92" i="30" s="1"/>
  <c r="N92" i="30" s="1"/>
  <c r="J35" i="30"/>
  <c r="L35" i="30" s="1"/>
  <c r="N35" i="30" s="1"/>
  <c r="J51" i="30"/>
  <c r="L51" i="30" s="1"/>
  <c r="N51" i="30" s="1"/>
  <c r="J67" i="30"/>
  <c r="L67" i="30" s="1"/>
  <c r="N67" i="30" s="1"/>
  <c r="J83" i="30"/>
  <c r="L83" i="30" s="1"/>
  <c r="N83" i="30" s="1"/>
  <c r="J47" i="30"/>
  <c r="L47" i="30" s="1"/>
  <c r="N47" i="30" s="1"/>
  <c r="J79" i="30"/>
  <c r="L79" i="30" s="1"/>
  <c r="N79" i="30" s="1"/>
  <c r="J33" i="30"/>
  <c r="L33" i="30" s="1"/>
  <c r="N33" i="30" s="1"/>
  <c r="J41" i="30"/>
  <c r="L41" i="30" s="1"/>
  <c r="N41" i="30" s="1"/>
  <c r="J49" i="30"/>
  <c r="L49" i="30" s="1"/>
  <c r="N49" i="30" s="1"/>
  <c r="J57" i="30"/>
  <c r="L57" i="30" s="1"/>
  <c r="N57" i="30" s="1"/>
  <c r="J65" i="30"/>
  <c r="L65" i="30" s="1"/>
  <c r="N65" i="30" s="1"/>
  <c r="J73" i="30"/>
  <c r="L73" i="30" s="1"/>
  <c r="N73" i="30" s="1"/>
  <c r="J87" i="30"/>
  <c r="L87" i="30" s="1"/>
  <c r="N87" i="30" s="1"/>
  <c r="J53" i="30"/>
  <c r="L53" i="30" s="1"/>
  <c r="N53" i="30" s="1"/>
  <c r="J69" i="30"/>
  <c r="L69" i="30" s="1"/>
  <c r="N69" i="30" s="1"/>
  <c r="J54" i="30"/>
  <c r="L54" i="30" s="1"/>
  <c r="N54" i="30" s="1"/>
  <c r="J86" i="30"/>
  <c r="L86" i="30" s="1"/>
  <c r="N86" i="30" s="1"/>
  <c r="J60" i="30"/>
  <c r="L60" i="30" s="1"/>
  <c r="N60" i="30" s="1"/>
  <c r="J39" i="30"/>
  <c r="L39" i="30" s="1"/>
  <c r="N39" i="30" s="1"/>
  <c r="J71" i="30"/>
  <c r="L71" i="30" s="1"/>
  <c r="N71" i="30" s="1"/>
  <c r="J43" i="30"/>
  <c r="L43" i="30" s="1"/>
  <c r="N43" i="30" s="1"/>
  <c r="J75" i="30"/>
  <c r="L75" i="30" s="1"/>
  <c r="N75" i="30" s="1"/>
  <c r="J52" i="30"/>
  <c r="L52" i="30" s="1"/>
  <c r="N52" i="30" s="1"/>
  <c r="J84" i="30"/>
  <c r="L84" i="30" s="1"/>
  <c r="N84" i="30" s="1"/>
  <c r="J32" i="30"/>
  <c r="L32" i="30" s="1"/>
  <c r="N32" i="30" s="1"/>
  <c r="J42" i="30"/>
  <c r="L42" i="30" s="1"/>
  <c r="N42" i="30" s="1"/>
  <c r="J50" i="30"/>
  <c r="L50" i="30" s="1"/>
  <c r="N50" i="30" s="1"/>
  <c r="J58" i="30"/>
  <c r="L58" i="30" s="1"/>
  <c r="N58" i="30" s="1"/>
  <c r="J66" i="30"/>
  <c r="L66" i="30" s="1"/>
  <c r="N66" i="30" s="1"/>
  <c r="J82" i="30"/>
  <c r="L82" i="30" s="1"/>
  <c r="N82" i="30" s="1"/>
  <c r="J90" i="30"/>
  <c r="L90" i="30" s="1"/>
  <c r="N90" i="30" s="1"/>
  <c r="J68" i="30"/>
  <c r="L68" i="30" s="1"/>
  <c r="N68" i="30" s="1"/>
  <c r="J91" i="30"/>
  <c r="L91" i="30" s="1"/>
  <c r="N91" i="30" s="1"/>
  <c r="J34" i="30"/>
  <c r="L34" i="30" s="1"/>
  <c r="N34" i="30" s="1"/>
  <c r="J70" i="30"/>
  <c r="L70" i="30" s="1"/>
  <c r="N70" i="30" s="1"/>
  <c r="J44" i="30"/>
  <c r="L44" i="30" s="1"/>
  <c r="N44" i="30" s="1"/>
  <c r="J76" i="30"/>
  <c r="L76" i="30" s="1"/>
  <c r="N76" i="30" s="1"/>
  <c r="J31" i="30"/>
  <c r="L31" i="30" s="1"/>
  <c r="N31" i="30" s="1"/>
  <c r="J63" i="30"/>
  <c r="L63" i="30" s="1"/>
  <c r="N63" i="30" s="1"/>
  <c r="J38" i="30"/>
  <c r="L38" i="30" s="1"/>
  <c r="N38" i="30" s="1"/>
  <c r="J45" i="30"/>
  <c r="L45" i="30" s="1"/>
  <c r="N45" i="30" s="1"/>
  <c r="J61" i="30"/>
  <c r="L61" i="30" s="1"/>
  <c r="N61" i="30" s="1"/>
  <c r="J74" i="30"/>
  <c r="L74" i="30" s="1"/>
  <c r="N74" i="30" s="1"/>
  <c r="Z11" i="23"/>
  <c r="Q11" i="23"/>
  <c r="J77" i="30" l="1"/>
  <c r="L77" i="30" s="1"/>
  <c r="N77" i="30" s="1"/>
  <c r="J89" i="30"/>
  <c r="L89" i="30" s="1"/>
  <c r="N89" i="30" s="1"/>
  <c r="J81" i="30"/>
  <c r="L81" i="30" s="1"/>
  <c r="N81" i="30" s="1"/>
  <c r="J93" i="30"/>
  <c r="L93" i="30" s="1"/>
  <c r="N93" i="30" s="1"/>
  <c r="J85" i="30"/>
  <c r="L85" i="30" s="1"/>
  <c r="N85" i="30" s="1"/>
  <c r="G5" i="35" l="1"/>
  <c r="E6" i="35"/>
  <c r="E7" i="35"/>
  <c r="G9" i="35"/>
  <c r="E10" i="35"/>
  <c r="E11" i="35"/>
  <c r="G13" i="35"/>
  <c r="E14" i="35"/>
  <c r="E15" i="35"/>
  <c r="G17" i="35"/>
  <c r="E18" i="35"/>
  <c r="E19" i="35"/>
  <c r="G21" i="35"/>
  <c r="E22" i="35"/>
  <c r="E23" i="35"/>
  <c r="G25" i="35"/>
  <c r="E26" i="35"/>
  <c r="E27" i="35"/>
  <c r="G29" i="35"/>
  <c r="E30" i="35"/>
  <c r="E31" i="35"/>
  <c r="G33" i="35"/>
  <c r="E34" i="35"/>
  <c r="E35" i="35"/>
  <c r="G37" i="35"/>
  <c r="E38" i="35"/>
  <c r="E39" i="35"/>
  <c r="G41" i="35"/>
  <c r="E42" i="35"/>
  <c r="E43" i="35"/>
  <c r="G45" i="35"/>
  <c r="E46" i="35"/>
  <c r="E47" i="35"/>
  <c r="G49" i="35"/>
  <c r="E50" i="35"/>
  <c r="E51" i="35"/>
  <c r="G53" i="35"/>
  <c r="E54" i="35"/>
  <c r="E55" i="35"/>
  <c r="G57" i="35"/>
  <c r="E58" i="35"/>
  <c r="E59" i="35"/>
  <c r="G61" i="35"/>
  <c r="E62" i="35"/>
  <c r="E63" i="35"/>
  <c r="G65" i="35"/>
  <c r="E66" i="35"/>
  <c r="E67" i="35"/>
  <c r="G69" i="35"/>
  <c r="E70" i="35"/>
  <c r="E71" i="35"/>
  <c r="G73" i="35"/>
  <c r="E74" i="35"/>
  <c r="E75" i="35"/>
  <c r="G77" i="35"/>
  <c r="E78" i="35"/>
  <c r="E79" i="35"/>
  <c r="G81" i="35"/>
  <c r="E82" i="35"/>
  <c r="E83" i="35"/>
  <c r="G85" i="35"/>
  <c r="E86" i="35"/>
  <c r="E87" i="35"/>
  <c r="G88" i="35"/>
  <c r="G89" i="35"/>
  <c r="E90" i="35"/>
  <c r="E91" i="35"/>
  <c r="G92" i="35"/>
  <c r="G93" i="35"/>
  <c r="E94" i="35"/>
  <c r="E95" i="35"/>
  <c r="G96" i="35"/>
  <c r="G97" i="35"/>
  <c r="E98" i="35"/>
  <c r="E99" i="35"/>
  <c r="G100" i="35"/>
  <c r="G101" i="35"/>
  <c r="E102" i="35"/>
  <c r="E103" i="35"/>
  <c r="G104" i="35"/>
  <c r="G105" i="35"/>
  <c r="E106" i="35"/>
  <c r="E107" i="35"/>
  <c r="G108" i="35"/>
  <c r="G109" i="35"/>
  <c r="E110" i="35"/>
  <c r="E111" i="35"/>
  <c r="G112" i="35"/>
  <c r="G113" i="35"/>
  <c r="E114" i="35"/>
  <c r="E115" i="35"/>
  <c r="G116" i="35"/>
  <c r="X116" i="35" s="1"/>
  <c r="G117" i="35"/>
  <c r="E118" i="35"/>
  <c r="E119" i="35"/>
  <c r="G120" i="35"/>
  <c r="G121" i="35"/>
  <c r="E122" i="35"/>
  <c r="E123" i="35"/>
  <c r="G124" i="35"/>
  <c r="G125" i="35"/>
  <c r="E126" i="35"/>
  <c r="E127" i="35"/>
  <c r="G128" i="35"/>
  <c r="G129" i="35"/>
  <c r="E130" i="35"/>
  <c r="E131" i="35"/>
  <c r="G132" i="35"/>
  <c r="F74" i="35"/>
  <c r="F75" i="35"/>
  <c r="W75" i="35" s="1"/>
  <c r="F76" i="35"/>
  <c r="F77" i="35"/>
  <c r="W77" i="35" s="1"/>
  <c r="F78" i="35"/>
  <c r="F79" i="35"/>
  <c r="F80" i="35"/>
  <c r="W80" i="35" s="1"/>
  <c r="F81" i="35"/>
  <c r="W81" i="35" s="1"/>
  <c r="F82" i="35"/>
  <c r="F83" i="35"/>
  <c r="F84" i="35"/>
  <c r="W84" i="35" s="1"/>
  <c r="F85" i="35"/>
  <c r="W85" i="35" s="1"/>
  <c r="F86" i="35"/>
  <c r="F87" i="35"/>
  <c r="F88" i="35"/>
  <c r="K88" i="35" s="1"/>
  <c r="F89" i="35"/>
  <c r="W89" i="35" s="1"/>
  <c r="F90" i="35"/>
  <c r="F91" i="35"/>
  <c r="F92" i="35"/>
  <c r="U92" i="35" s="1"/>
  <c r="F93" i="35"/>
  <c r="W93" i="35" s="1"/>
  <c r="F94" i="35"/>
  <c r="F95" i="35"/>
  <c r="F96" i="35"/>
  <c r="W96" i="35" s="1"/>
  <c r="F97" i="35"/>
  <c r="W97" i="35" s="1"/>
  <c r="F98" i="35"/>
  <c r="F99" i="35"/>
  <c r="F100" i="35"/>
  <c r="W100" i="35" s="1"/>
  <c r="F101" i="35"/>
  <c r="W101" i="35" s="1"/>
  <c r="F102" i="35"/>
  <c r="F103" i="35"/>
  <c r="F104" i="35"/>
  <c r="K104" i="35" s="1"/>
  <c r="F105" i="35"/>
  <c r="W105" i="35" s="1"/>
  <c r="F106" i="35"/>
  <c r="F107" i="35"/>
  <c r="F108" i="35"/>
  <c r="U108" i="35" s="1"/>
  <c r="F109" i="35"/>
  <c r="W109" i="35" s="1"/>
  <c r="F110" i="35"/>
  <c r="F111" i="35"/>
  <c r="F112" i="35"/>
  <c r="W112" i="35" s="1"/>
  <c r="F113" i="35"/>
  <c r="W113" i="35" s="1"/>
  <c r="F114" i="35"/>
  <c r="F115" i="35"/>
  <c r="F116" i="35"/>
  <c r="K116" i="35" s="1"/>
  <c r="F117" i="35"/>
  <c r="W117" i="35" s="1"/>
  <c r="F118" i="35"/>
  <c r="F119" i="35"/>
  <c r="F120" i="35"/>
  <c r="K120" i="35" s="1"/>
  <c r="F121" i="35"/>
  <c r="W121" i="35" s="1"/>
  <c r="F122" i="35"/>
  <c r="F123" i="35"/>
  <c r="F124" i="35"/>
  <c r="U124" i="35" s="1"/>
  <c r="F125" i="35"/>
  <c r="W125" i="35" s="1"/>
  <c r="F126" i="35"/>
  <c r="F127" i="35"/>
  <c r="F128" i="35"/>
  <c r="W128" i="35" s="1"/>
  <c r="F129" i="35"/>
  <c r="W129" i="35" s="1"/>
  <c r="F130" i="35"/>
  <c r="F131" i="35"/>
  <c r="F132" i="35"/>
  <c r="K132" i="35" s="1"/>
  <c r="C3" i="35"/>
  <c r="D3" i="35" s="1"/>
  <c r="G3" i="35" s="1"/>
  <c r="D12" i="28"/>
  <c r="F10" i="35"/>
  <c r="F11" i="35"/>
  <c r="W11" i="35" s="1"/>
  <c r="F12" i="35"/>
  <c r="F13" i="35"/>
  <c r="W13" i="35" s="1"/>
  <c r="F14" i="35"/>
  <c r="F15" i="35"/>
  <c r="F16" i="35"/>
  <c r="F17" i="35"/>
  <c r="U17" i="35" s="1"/>
  <c r="F18" i="35"/>
  <c r="F19" i="35"/>
  <c r="F20" i="35"/>
  <c r="F21" i="35"/>
  <c r="W21" i="35" s="1"/>
  <c r="F22" i="35"/>
  <c r="U22" i="35" s="1"/>
  <c r="F23" i="35"/>
  <c r="F24" i="35"/>
  <c r="F25" i="35"/>
  <c r="W25" i="35" s="1"/>
  <c r="F26" i="35"/>
  <c r="F27" i="35"/>
  <c r="W27" i="35" s="1"/>
  <c r="F28" i="35"/>
  <c r="F29" i="35"/>
  <c r="W29" i="35" s="1"/>
  <c r="F30" i="35"/>
  <c r="F31" i="35"/>
  <c r="F32" i="35"/>
  <c r="F33" i="35"/>
  <c r="U33" i="35" s="1"/>
  <c r="F34" i="35"/>
  <c r="F35" i="35"/>
  <c r="F36" i="35"/>
  <c r="F37" i="35"/>
  <c r="W37" i="35" s="1"/>
  <c r="F38" i="35"/>
  <c r="U38" i="35" s="1"/>
  <c r="F39" i="35"/>
  <c r="F40" i="35"/>
  <c r="F41" i="35"/>
  <c r="W41" i="35" s="1"/>
  <c r="F42" i="35"/>
  <c r="F43" i="35"/>
  <c r="F44" i="35"/>
  <c r="F45" i="35"/>
  <c r="W45" i="35" s="1"/>
  <c r="F46" i="35"/>
  <c r="F47" i="35"/>
  <c r="F48" i="35"/>
  <c r="F49" i="35"/>
  <c r="U49" i="35" s="1"/>
  <c r="F50" i="35"/>
  <c r="F51" i="35"/>
  <c r="F52" i="35"/>
  <c r="F53" i="35"/>
  <c r="W53" i="35" s="1"/>
  <c r="F54" i="35"/>
  <c r="U54" i="35" s="1"/>
  <c r="F55" i="35"/>
  <c r="F56" i="35"/>
  <c r="F57" i="35"/>
  <c r="W57" i="35" s="1"/>
  <c r="F58" i="35"/>
  <c r="F59" i="35"/>
  <c r="W59" i="35" s="1"/>
  <c r="F60" i="35"/>
  <c r="F61" i="35"/>
  <c r="W61" i="35" s="1"/>
  <c r="F62" i="35"/>
  <c r="F63" i="35"/>
  <c r="F64" i="35"/>
  <c r="F65" i="35"/>
  <c r="W65" i="35" s="1"/>
  <c r="F66" i="35"/>
  <c r="F67" i="35"/>
  <c r="F68" i="35"/>
  <c r="W68" i="35" s="1"/>
  <c r="F69" i="35"/>
  <c r="W69" i="35" s="1"/>
  <c r="F70" i="35"/>
  <c r="U70" i="35" s="1"/>
  <c r="F71" i="35"/>
  <c r="F72" i="35"/>
  <c r="W72" i="35" s="1"/>
  <c r="F73" i="35"/>
  <c r="W73" i="35" s="1"/>
  <c r="AB10" i="5"/>
  <c r="X88" i="35" l="1"/>
  <c r="Y88" i="35" s="1"/>
  <c r="Z88" i="35" s="1"/>
  <c r="AA88" i="35" s="1"/>
  <c r="W92" i="35"/>
  <c r="W108" i="35"/>
  <c r="W124" i="35"/>
  <c r="W54" i="35"/>
  <c r="X129" i="35"/>
  <c r="Y129" i="35" s="1"/>
  <c r="Z129" i="35" s="1"/>
  <c r="AA129" i="35" s="1"/>
  <c r="X124" i="35"/>
  <c r="Y124" i="35" s="1"/>
  <c r="Z124" i="35" s="1"/>
  <c r="AA124" i="35" s="1"/>
  <c r="X108" i="35"/>
  <c r="Y108" i="35" s="1"/>
  <c r="Z108" i="35" s="1"/>
  <c r="AA108" i="35" s="1"/>
  <c r="U109" i="35"/>
  <c r="U85" i="35"/>
  <c r="U41" i="35"/>
  <c r="W56" i="35"/>
  <c r="U56" i="35"/>
  <c r="W44" i="35"/>
  <c r="U44" i="35"/>
  <c r="W32" i="35"/>
  <c r="U32" i="35"/>
  <c r="W16" i="35"/>
  <c r="U16" i="35"/>
  <c r="X121" i="35"/>
  <c r="Y121" i="35" s="1"/>
  <c r="Z121" i="35" s="1"/>
  <c r="AA121" i="35" s="1"/>
  <c r="W130" i="35"/>
  <c r="U130" i="35"/>
  <c r="W126" i="35"/>
  <c r="U126" i="35"/>
  <c r="W122" i="35"/>
  <c r="U122" i="35"/>
  <c r="W118" i="35"/>
  <c r="U118" i="35"/>
  <c r="W114" i="35"/>
  <c r="U114" i="35"/>
  <c r="W110" i="35"/>
  <c r="U110" i="35"/>
  <c r="W106" i="35"/>
  <c r="U106" i="35"/>
  <c r="W102" i="35"/>
  <c r="U102" i="35"/>
  <c r="W98" i="35"/>
  <c r="U98" i="35"/>
  <c r="W94" i="35"/>
  <c r="U94" i="35"/>
  <c r="W90" i="35"/>
  <c r="U90" i="35"/>
  <c r="W86" i="35"/>
  <c r="U86" i="35"/>
  <c r="W82" i="35"/>
  <c r="U82" i="35"/>
  <c r="W78" i="35"/>
  <c r="U78" i="35"/>
  <c r="W74" i="35"/>
  <c r="U74" i="35"/>
  <c r="W66" i="35"/>
  <c r="U66" i="35"/>
  <c r="W62" i="35"/>
  <c r="U62" i="35"/>
  <c r="W58" i="35"/>
  <c r="U58" i="35"/>
  <c r="W50" i="35"/>
  <c r="U50" i="35"/>
  <c r="W46" i="35"/>
  <c r="U46" i="35"/>
  <c r="W42" i="35"/>
  <c r="U42" i="35"/>
  <c r="W34" i="35"/>
  <c r="U34" i="35"/>
  <c r="W30" i="35"/>
  <c r="U30" i="35"/>
  <c r="W26" i="35"/>
  <c r="U26" i="35"/>
  <c r="W18" i="35"/>
  <c r="U18" i="35"/>
  <c r="W14" i="35"/>
  <c r="U14" i="35"/>
  <c r="W10" i="35"/>
  <c r="U10" i="35"/>
  <c r="U128" i="35"/>
  <c r="U120" i="35"/>
  <c r="U112" i="35"/>
  <c r="U104" i="35"/>
  <c r="U96" i="35"/>
  <c r="U88" i="35"/>
  <c r="U80" i="35"/>
  <c r="U72" i="35"/>
  <c r="U61" i="35"/>
  <c r="U45" i="35"/>
  <c r="U29" i="35"/>
  <c r="U13" i="35"/>
  <c r="W38" i="35"/>
  <c r="W17" i="35"/>
  <c r="U117" i="35"/>
  <c r="U93" i="35"/>
  <c r="U69" i="35"/>
  <c r="U25" i="35"/>
  <c r="W33" i="35"/>
  <c r="K76" i="35"/>
  <c r="W76" i="35"/>
  <c r="W60" i="35"/>
  <c r="U60" i="35"/>
  <c r="W40" i="35"/>
  <c r="U40" i="35"/>
  <c r="W24" i="35"/>
  <c r="U24" i="35"/>
  <c r="W12" i="35"/>
  <c r="U12" i="35"/>
  <c r="X125" i="35"/>
  <c r="Y125" i="35" s="1"/>
  <c r="Z125" i="35" s="1"/>
  <c r="AA125" i="35" s="1"/>
  <c r="X105" i="35"/>
  <c r="Y105" i="35" s="1"/>
  <c r="Z105" i="35" s="1"/>
  <c r="AA105" i="35" s="1"/>
  <c r="U132" i="35"/>
  <c r="U116" i="35"/>
  <c r="U100" i="35"/>
  <c r="U84" i="35"/>
  <c r="U76" i="35"/>
  <c r="U68" i="35"/>
  <c r="U53" i="35"/>
  <c r="U37" i="35"/>
  <c r="U21" i="35"/>
  <c r="W120" i="35"/>
  <c r="W104" i="35"/>
  <c r="W88" i="35"/>
  <c r="W70" i="35"/>
  <c r="W49" i="35"/>
  <c r="X109" i="35"/>
  <c r="Y109" i="35" s="1"/>
  <c r="Z109" i="35" s="1"/>
  <c r="AA109" i="35" s="1"/>
  <c r="U125" i="35"/>
  <c r="U101" i="35"/>
  <c r="U77" i="35"/>
  <c r="U57" i="35"/>
  <c r="X113" i="35"/>
  <c r="Y113" i="35" s="1"/>
  <c r="Z113" i="35" s="1"/>
  <c r="AA113" i="35" s="1"/>
  <c r="K64" i="35"/>
  <c r="W64" i="35"/>
  <c r="U64" i="35"/>
  <c r="W52" i="35"/>
  <c r="U52" i="35"/>
  <c r="W48" i="35"/>
  <c r="U48" i="35"/>
  <c r="W36" i="35"/>
  <c r="U36" i="35"/>
  <c r="W28" i="35"/>
  <c r="U28" i="35"/>
  <c r="W20" i="35"/>
  <c r="U20" i="35"/>
  <c r="X117" i="35"/>
  <c r="Y117" i="35" s="1"/>
  <c r="Z117" i="35" s="1"/>
  <c r="AA117" i="35" s="1"/>
  <c r="M131" i="35"/>
  <c r="U131" i="35"/>
  <c r="W131" i="35"/>
  <c r="I127" i="35"/>
  <c r="U127" i="35"/>
  <c r="W127" i="35"/>
  <c r="I123" i="35"/>
  <c r="U123" i="35"/>
  <c r="W123" i="35"/>
  <c r="U119" i="35"/>
  <c r="W119" i="35"/>
  <c r="M115" i="35"/>
  <c r="U115" i="35"/>
  <c r="W115" i="35"/>
  <c r="I111" i="35"/>
  <c r="U111" i="35"/>
  <c r="W111" i="35"/>
  <c r="Q107" i="35"/>
  <c r="U107" i="35"/>
  <c r="W107" i="35"/>
  <c r="U103" i="35"/>
  <c r="W103" i="35"/>
  <c r="M99" i="35"/>
  <c r="U99" i="35"/>
  <c r="W99" i="35"/>
  <c r="I95" i="35"/>
  <c r="U95" i="35"/>
  <c r="W95" i="35"/>
  <c r="I91" i="35"/>
  <c r="U91" i="35"/>
  <c r="W91" i="35"/>
  <c r="U87" i="35"/>
  <c r="W87" i="35"/>
  <c r="M83" i="35"/>
  <c r="U83" i="35"/>
  <c r="W83" i="35"/>
  <c r="I79" i="35"/>
  <c r="U79" i="35"/>
  <c r="W79" i="35"/>
  <c r="I75" i="35"/>
  <c r="U75" i="35"/>
  <c r="U71" i="35"/>
  <c r="W71" i="35"/>
  <c r="M67" i="35"/>
  <c r="W67" i="35"/>
  <c r="U67" i="35"/>
  <c r="I63" i="35"/>
  <c r="U63" i="35"/>
  <c r="W63" i="35"/>
  <c r="Q59" i="35"/>
  <c r="U59" i="35"/>
  <c r="O55" i="35"/>
  <c r="U55" i="35"/>
  <c r="W55" i="35"/>
  <c r="M51" i="35"/>
  <c r="W51" i="35"/>
  <c r="U51" i="35"/>
  <c r="I47" i="35"/>
  <c r="U47" i="35"/>
  <c r="W47" i="35"/>
  <c r="I43" i="35"/>
  <c r="U43" i="35"/>
  <c r="U39" i="35"/>
  <c r="W39" i="35"/>
  <c r="M35" i="35"/>
  <c r="W35" i="35"/>
  <c r="U35" i="35"/>
  <c r="I31" i="35"/>
  <c r="U31" i="35"/>
  <c r="W31" i="35"/>
  <c r="I27" i="35"/>
  <c r="U27" i="35"/>
  <c r="O23" i="35"/>
  <c r="U23" i="35"/>
  <c r="W23" i="35"/>
  <c r="M19" i="35"/>
  <c r="W19" i="35"/>
  <c r="U19" i="35"/>
  <c r="I15" i="35"/>
  <c r="U15" i="35"/>
  <c r="W15" i="35"/>
  <c r="I11" i="35"/>
  <c r="U11" i="35"/>
  <c r="X132" i="35"/>
  <c r="Y132" i="35" s="1"/>
  <c r="Z132" i="35" s="1"/>
  <c r="AA132" i="35" s="1"/>
  <c r="X128" i="35"/>
  <c r="Y128" i="35" s="1"/>
  <c r="Z128" i="35" s="1"/>
  <c r="AA128" i="35" s="1"/>
  <c r="X120" i="35"/>
  <c r="Y120" i="35" s="1"/>
  <c r="Z120" i="35" s="1"/>
  <c r="AA120" i="35" s="1"/>
  <c r="Y116" i="35"/>
  <c r="Z116" i="35" s="1"/>
  <c r="AA116" i="35" s="1"/>
  <c r="X112" i="35"/>
  <c r="Y112" i="35" s="1"/>
  <c r="Z112" i="35" s="1"/>
  <c r="AA112" i="35" s="1"/>
  <c r="X104" i="35"/>
  <c r="Y104" i="35" s="1"/>
  <c r="Z104" i="35" s="1"/>
  <c r="AA104" i="35" s="1"/>
  <c r="U129" i="35"/>
  <c r="U121" i="35"/>
  <c r="U113" i="35"/>
  <c r="U105" i="35"/>
  <c r="U97" i="35"/>
  <c r="U89" i="35"/>
  <c r="U81" i="35"/>
  <c r="U73" i="35"/>
  <c r="U65" i="35"/>
  <c r="W132" i="35"/>
  <c r="W116" i="35"/>
  <c r="W43" i="35"/>
  <c r="W22" i="35"/>
  <c r="M63" i="35"/>
  <c r="Q43" i="35"/>
  <c r="I107" i="35"/>
  <c r="M47" i="35"/>
  <c r="M127" i="35"/>
  <c r="O79" i="35"/>
  <c r="M111" i="35"/>
  <c r="O47" i="35"/>
  <c r="M95" i="35"/>
  <c r="M31" i="35"/>
  <c r="O15" i="35"/>
  <c r="I59" i="35"/>
  <c r="M79" i="35"/>
  <c r="M15" i="35"/>
  <c r="I128" i="35"/>
  <c r="S128" i="35"/>
  <c r="Q128" i="35"/>
  <c r="O128" i="35"/>
  <c r="M128" i="35"/>
  <c r="I112" i="35"/>
  <c r="S112" i="35"/>
  <c r="Q112" i="35"/>
  <c r="O112" i="35"/>
  <c r="M112" i="35"/>
  <c r="I100" i="35"/>
  <c r="S100" i="35"/>
  <c r="Q100" i="35"/>
  <c r="O100" i="35"/>
  <c r="M100" i="35"/>
  <c r="I92" i="35"/>
  <c r="S92" i="35"/>
  <c r="Q92" i="35"/>
  <c r="O92" i="35"/>
  <c r="M92" i="35"/>
  <c r="I80" i="35"/>
  <c r="S80" i="35"/>
  <c r="O80" i="35"/>
  <c r="Q80" i="35"/>
  <c r="M80" i="35"/>
  <c r="I68" i="35"/>
  <c r="S68" i="35"/>
  <c r="O68" i="35"/>
  <c r="Q68" i="35"/>
  <c r="M68" i="35"/>
  <c r="I56" i="35"/>
  <c r="S56" i="35"/>
  <c r="O56" i="35"/>
  <c r="Q56" i="35"/>
  <c r="M56" i="35"/>
  <c r="I48" i="35"/>
  <c r="S48" i="35"/>
  <c r="O48" i="35"/>
  <c r="Q48" i="35"/>
  <c r="K48" i="35"/>
  <c r="M48" i="35"/>
  <c r="I36" i="35"/>
  <c r="S36" i="35"/>
  <c r="O36" i="35"/>
  <c r="Q36" i="35"/>
  <c r="K36" i="35"/>
  <c r="M36" i="35"/>
  <c r="I20" i="35"/>
  <c r="S20" i="35"/>
  <c r="O20" i="35"/>
  <c r="Q20" i="35"/>
  <c r="K20" i="35"/>
  <c r="M20" i="35"/>
  <c r="I12" i="35"/>
  <c r="S12" i="35"/>
  <c r="O12" i="35"/>
  <c r="Q12" i="35"/>
  <c r="K12" i="35"/>
  <c r="M12" i="35"/>
  <c r="I129" i="35"/>
  <c r="M129" i="35"/>
  <c r="S129" i="35"/>
  <c r="I125" i="35"/>
  <c r="Q125" i="35"/>
  <c r="M125" i="35"/>
  <c r="I121" i="35"/>
  <c r="M121" i="35"/>
  <c r="S121" i="35"/>
  <c r="I117" i="35"/>
  <c r="Q117" i="35"/>
  <c r="S117" i="35"/>
  <c r="M117" i="35"/>
  <c r="I113" i="35"/>
  <c r="Q113" i="35"/>
  <c r="M113" i="35"/>
  <c r="S113" i="35"/>
  <c r="I109" i="35"/>
  <c r="Q109" i="35"/>
  <c r="M109" i="35"/>
  <c r="I105" i="35"/>
  <c r="Q105" i="35"/>
  <c r="M105" i="35"/>
  <c r="S105" i="35"/>
  <c r="I101" i="35"/>
  <c r="Q101" i="35"/>
  <c r="S101" i="35"/>
  <c r="M101" i="35"/>
  <c r="I97" i="35"/>
  <c r="Q97" i="35"/>
  <c r="M97" i="35"/>
  <c r="S97" i="35"/>
  <c r="I93" i="35"/>
  <c r="Q93" i="35"/>
  <c r="M93" i="35"/>
  <c r="I89" i="35"/>
  <c r="Q89" i="35"/>
  <c r="M89" i="35"/>
  <c r="S89" i="35"/>
  <c r="I85" i="35"/>
  <c r="Q85" i="35"/>
  <c r="S85" i="35"/>
  <c r="M85" i="35"/>
  <c r="I81" i="35"/>
  <c r="Q81" i="35"/>
  <c r="M81" i="35"/>
  <c r="S81" i="35"/>
  <c r="O81" i="35"/>
  <c r="I77" i="35"/>
  <c r="Q77" i="35"/>
  <c r="M77" i="35"/>
  <c r="O77" i="35"/>
  <c r="I73" i="35"/>
  <c r="Q73" i="35"/>
  <c r="M73" i="35"/>
  <c r="S73" i="35"/>
  <c r="O73" i="35"/>
  <c r="I69" i="35"/>
  <c r="Q69" i="35"/>
  <c r="S69" i="35"/>
  <c r="M69" i="35"/>
  <c r="O69" i="35"/>
  <c r="I65" i="35"/>
  <c r="Q65" i="35"/>
  <c r="M65" i="35"/>
  <c r="S65" i="35"/>
  <c r="O65" i="35"/>
  <c r="I61" i="35"/>
  <c r="Q61" i="35"/>
  <c r="M61" i="35"/>
  <c r="O61" i="35"/>
  <c r="I57" i="35"/>
  <c r="Q57" i="35"/>
  <c r="M57" i="35"/>
  <c r="S57" i="35"/>
  <c r="O57" i="35"/>
  <c r="I53" i="35"/>
  <c r="Q53" i="35"/>
  <c r="S53" i="35"/>
  <c r="M53" i="35"/>
  <c r="O53" i="35"/>
  <c r="I49" i="35"/>
  <c r="Q49" i="35"/>
  <c r="M49" i="35"/>
  <c r="S49" i="35"/>
  <c r="O49" i="35"/>
  <c r="I45" i="35"/>
  <c r="Q45" i="35"/>
  <c r="M45" i="35"/>
  <c r="O45" i="35"/>
  <c r="I41" i="35"/>
  <c r="Q41" i="35"/>
  <c r="M41" i="35"/>
  <c r="S41" i="35"/>
  <c r="O41" i="35"/>
  <c r="I37" i="35"/>
  <c r="Q37" i="35"/>
  <c r="S37" i="35"/>
  <c r="M37" i="35"/>
  <c r="O37" i="35"/>
  <c r="I33" i="35"/>
  <c r="Q33" i="35"/>
  <c r="M33" i="35"/>
  <c r="S33" i="35"/>
  <c r="O33" i="35"/>
  <c r="I29" i="35"/>
  <c r="Q29" i="35"/>
  <c r="M29" i="35"/>
  <c r="O29" i="35"/>
  <c r="I25" i="35"/>
  <c r="Q25" i="35"/>
  <c r="M25" i="35"/>
  <c r="S25" i="35"/>
  <c r="O25" i="35"/>
  <c r="I21" i="35"/>
  <c r="Q21" i="35"/>
  <c r="S21" i="35"/>
  <c r="M21" i="35"/>
  <c r="O21" i="35"/>
  <c r="I17" i="35"/>
  <c r="Q17" i="35"/>
  <c r="M17" i="35"/>
  <c r="S17" i="35"/>
  <c r="O17" i="35"/>
  <c r="I13" i="35"/>
  <c r="Q13" i="35"/>
  <c r="M13" i="35"/>
  <c r="O13" i="35"/>
  <c r="K129" i="35"/>
  <c r="K125" i="35"/>
  <c r="K121" i="35"/>
  <c r="K117" i="35"/>
  <c r="K113" i="35"/>
  <c r="K109" i="35"/>
  <c r="K105" i="35"/>
  <c r="K101" i="35"/>
  <c r="X101" i="35" s="1"/>
  <c r="Y101" i="35" s="1"/>
  <c r="Z101" i="35" s="1"/>
  <c r="AA101" i="35" s="1"/>
  <c r="K97" i="35"/>
  <c r="X97" i="35" s="1"/>
  <c r="Y97" i="35" s="1"/>
  <c r="Z97" i="35" s="1"/>
  <c r="AA97" i="35" s="1"/>
  <c r="K93" i="35"/>
  <c r="X93" i="35" s="1"/>
  <c r="Y93" i="35" s="1"/>
  <c r="Z93" i="35" s="1"/>
  <c r="AA93" i="35" s="1"/>
  <c r="K89" i="35"/>
  <c r="X89" i="35" s="1"/>
  <c r="Y89" i="35" s="1"/>
  <c r="Z89" i="35" s="1"/>
  <c r="AA89" i="35" s="1"/>
  <c r="K85" i="35"/>
  <c r="X85" i="35" s="1"/>
  <c r="Y85" i="35" s="1"/>
  <c r="Z85" i="35" s="1"/>
  <c r="AA85" i="35" s="1"/>
  <c r="K81" i="35"/>
  <c r="X81" i="35" s="1"/>
  <c r="Y81" i="35" s="1"/>
  <c r="Z81" i="35" s="1"/>
  <c r="AA81" i="35" s="1"/>
  <c r="K77" i="35"/>
  <c r="X77" i="35" s="1"/>
  <c r="Y77" i="35" s="1"/>
  <c r="Z77" i="35" s="1"/>
  <c r="AA77" i="35" s="1"/>
  <c r="K73" i="35"/>
  <c r="X73" i="35" s="1"/>
  <c r="Y73" i="35" s="1"/>
  <c r="Z73" i="35" s="1"/>
  <c r="AA73" i="35" s="1"/>
  <c r="K69" i="35"/>
  <c r="X69" i="35" s="1"/>
  <c r="Y69" i="35" s="1"/>
  <c r="Z69" i="35" s="1"/>
  <c r="AA69" i="35" s="1"/>
  <c r="K65" i="35"/>
  <c r="X65" i="35" s="1"/>
  <c r="Y65" i="35" s="1"/>
  <c r="Z65" i="35" s="1"/>
  <c r="AA65" i="35" s="1"/>
  <c r="K61" i="35"/>
  <c r="X61" i="35" s="1"/>
  <c r="Y61" i="35" s="1"/>
  <c r="Z61" i="35" s="1"/>
  <c r="AA61" i="35" s="1"/>
  <c r="K57" i="35"/>
  <c r="X57" i="35" s="1"/>
  <c r="Y57" i="35" s="1"/>
  <c r="Z57" i="35" s="1"/>
  <c r="AA57" i="35" s="1"/>
  <c r="K49" i="35"/>
  <c r="X49" i="35" s="1"/>
  <c r="Y49" i="35" s="1"/>
  <c r="Z49" i="35" s="1"/>
  <c r="AA49" i="35" s="1"/>
  <c r="K33" i="35"/>
  <c r="X33" i="35" s="1"/>
  <c r="Y33" i="35" s="1"/>
  <c r="Z33" i="35" s="1"/>
  <c r="AA33" i="35" s="1"/>
  <c r="K17" i="35"/>
  <c r="X17" i="35" s="1"/>
  <c r="Y17" i="35" s="1"/>
  <c r="Z17" i="35" s="1"/>
  <c r="AA17" i="35" s="1"/>
  <c r="O117" i="35"/>
  <c r="O101" i="35"/>
  <c r="O85" i="35"/>
  <c r="Q121" i="35"/>
  <c r="S125" i="35"/>
  <c r="S61" i="35"/>
  <c r="I124" i="35"/>
  <c r="S124" i="35"/>
  <c r="Q124" i="35"/>
  <c r="O124" i="35"/>
  <c r="M124" i="35"/>
  <c r="I108" i="35"/>
  <c r="S108" i="35"/>
  <c r="Q108" i="35"/>
  <c r="O108" i="35"/>
  <c r="M108" i="35"/>
  <c r="I96" i="35"/>
  <c r="S96" i="35"/>
  <c r="Q96" i="35"/>
  <c r="O96" i="35"/>
  <c r="M96" i="35"/>
  <c r="I84" i="35"/>
  <c r="S84" i="35"/>
  <c r="Q84" i="35"/>
  <c r="O84" i="35"/>
  <c r="M84" i="35"/>
  <c r="I72" i="35"/>
  <c r="S72" i="35"/>
  <c r="O72" i="35"/>
  <c r="Q72" i="35"/>
  <c r="M72" i="35"/>
  <c r="I60" i="35"/>
  <c r="S60" i="35"/>
  <c r="O60" i="35"/>
  <c r="Q60" i="35"/>
  <c r="M60" i="35"/>
  <c r="I44" i="35"/>
  <c r="S44" i="35"/>
  <c r="O44" i="35"/>
  <c r="Q44" i="35"/>
  <c r="K44" i="35"/>
  <c r="M44" i="35"/>
  <c r="I28" i="35"/>
  <c r="S28" i="35"/>
  <c r="O28" i="35"/>
  <c r="Q28" i="35"/>
  <c r="K28" i="35"/>
  <c r="M28" i="35"/>
  <c r="K128" i="35"/>
  <c r="K124" i="35"/>
  <c r="K112" i="35"/>
  <c r="K108" i="35"/>
  <c r="K100" i="35"/>
  <c r="X100" i="35" s="1"/>
  <c r="Y100" i="35" s="1"/>
  <c r="Z100" i="35" s="1"/>
  <c r="AA100" i="35" s="1"/>
  <c r="K96" i="35"/>
  <c r="X96" i="35" s="1"/>
  <c r="Y96" i="35" s="1"/>
  <c r="Z96" i="35" s="1"/>
  <c r="AA96" i="35" s="1"/>
  <c r="K92" i="35"/>
  <c r="X92" i="35" s="1"/>
  <c r="Y92" i="35" s="1"/>
  <c r="Z92" i="35" s="1"/>
  <c r="AA92" i="35" s="1"/>
  <c r="K84" i="35"/>
  <c r="K80" i="35"/>
  <c r="K72" i="35"/>
  <c r="K68" i="35"/>
  <c r="K60" i="35"/>
  <c r="K56" i="35"/>
  <c r="K45" i="35"/>
  <c r="X45" i="35" s="1"/>
  <c r="Y45" i="35" s="1"/>
  <c r="Z45" i="35" s="1"/>
  <c r="AA45" i="35" s="1"/>
  <c r="K29" i="35"/>
  <c r="X29" i="35" s="1"/>
  <c r="Y29" i="35" s="1"/>
  <c r="Z29" i="35" s="1"/>
  <c r="AA29" i="35" s="1"/>
  <c r="K13" i="35"/>
  <c r="O129" i="35"/>
  <c r="O113" i="35"/>
  <c r="O97" i="35"/>
  <c r="S109" i="35"/>
  <c r="S45" i="35"/>
  <c r="S131" i="35"/>
  <c r="O131" i="35"/>
  <c r="Q131" i="35"/>
  <c r="S127" i="35"/>
  <c r="O127" i="35"/>
  <c r="Q127" i="35"/>
  <c r="S123" i="35"/>
  <c r="O123" i="35"/>
  <c r="Q123" i="35"/>
  <c r="S119" i="35"/>
  <c r="O119" i="35"/>
  <c r="Q119" i="35"/>
  <c r="S115" i="35"/>
  <c r="Q115" i="35"/>
  <c r="O115" i="35"/>
  <c r="S111" i="35"/>
  <c r="O111" i="35"/>
  <c r="Q111" i="35"/>
  <c r="S107" i="35"/>
  <c r="O107" i="35"/>
  <c r="S103" i="35"/>
  <c r="O103" i="35"/>
  <c r="Q103" i="35"/>
  <c r="S99" i="35"/>
  <c r="Q99" i="35"/>
  <c r="O99" i="35"/>
  <c r="S95" i="35"/>
  <c r="O95" i="35"/>
  <c r="Q95" i="35"/>
  <c r="S91" i="35"/>
  <c r="O91" i="35"/>
  <c r="S87" i="35"/>
  <c r="O87" i="35"/>
  <c r="Q87" i="35"/>
  <c r="S83" i="35"/>
  <c r="Q83" i="35"/>
  <c r="O83" i="35"/>
  <c r="S79" i="35"/>
  <c r="Q79" i="35"/>
  <c r="S75" i="35"/>
  <c r="O75" i="35"/>
  <c r="S71" i="35"/>
  <c r="Q71" i="35"/>
  <c r="S67" i="35"/>
  <c r="Q67" i="35"/>
  <c r="O67" i="35"/>
  <c r="S63" i="35"/>
  <c r="Q63" i="35"/>
  <c r="S59" i="35"/>
  <c r="O59" i="35"/>
  <c r="S55" i="35"/>
  <c r="Q55" i="35"/>
  <c r="S51" i="35"/>
  <c r="Q51" i="35"/>
  <c r="O51" i="35"/>
  <c r="K51" i="35"/>
  <c r="S47" i="35"/>
  <c r="K47" i="35"/>
  <c r="Q47" i="35"/>
  <c r="S43" i="35"/>
  <c r="O43" i="35"/>
  <c r="K43" i="35"/>
  <c r="S39" i="35"/>
  <c r="K39" i="35"/>
  <c r="Q39" i="35"/>
  <c r="S35" i="35"/>
  <c r="Q35" i="35"/>
  <c r="O35" i="35"/>
  <c r="K35" i="35"/>
  <c r="S31" i="35"/>
  <c r="K31" i="35"/>
  <c r="Q31" i="35"/>
  <c r="S27" i="35"/>
  <c r="O27" i="35"/>
  <c r="K27" i="35"/>
  <c r="S23" i="35"/>
  <c r="K23" i="35"/>
  <c r="Q23" i="35"/>
  <c r="S19" i="35"/>
  <c r="Q19" i="35"/>
  <c r="O19" i="35"/>
  <c r="K19" i="35"/>
  <c r="S15" i="35"/>
  <c r="K15" i="35"/>
  <c r="Q15" i="35"/>
  <c r="S11" i="35"/>
  <c r="O11" i="35"/>
  <c r="K11" i="35"/>
  <c r="I119" i="35"/>
  <c r="I103" i="35"/>
  <c r="I87" i="35"/>
  <c r="I71" i="35"/>
  <c r="I55" i="35"/>
  <c r="I39" i="35"/>
  <c r="I23" i="35"/>
  <c r="K131" i="35"/>
  <c r="K127" i="35"/>
  <c r="K123" i="35"/>
  <c r="K119" i="35"/>
  <c r="K115" i="35"/>
  <c r="K111" i="35"/>
  <c r="K107" i="35"/>
  <c r="K103" i="35"/>
  <c r="K99" i="35"/>
  <c r="K95" i="35"/>
  <c r="K91" i="35"/>
  <c r="K87" i="35"/>
  <c r="K83" i="35"/>
  <c r="K79" i="35"/>
  <c r="K75" i="35"/>
  <c r="K71" i="35"/>
  <c r="K67" i="35"/>
  <c r="K63" i="35"/>
  <c r="K59" i="35"/>
  <c r="K55" i="35"/>
  <c r="K41" i="35"/>
  <c r="X41" i="35" s="1"/>
  <c r="Y41" i="35" s="1"/>
  <c r="Z41" i="35" s="1"/>
  <c r="AA41" i="35" s="1"/>
  <c r="K25" i="35"/>
  <c r="M123" i="35"/>
  <c r="M107" i="35"/>
  <c r="M91" i="35"/>
  <c r="M75" i="35"/>
  <c r="M59" i="35"/>
  <c r="M43" i="35"/>
  <c r="M27" i="35"/>
  <c r="M11" i="35"/>
  <c r="O125" i="35"/>
  <c r="O109" i="35"/>
  <c r="O93" i="35"/>
  <c r="O71" i="35"/>
  <c r="O39" i="35"/>
  <c r="Q91" i="35"/>
  <c r="Q27" i="35"/>
  <c r="S93" i="35"/>
  <c r="S29" i="35"/>
  <c r="I132" i="35"/>
  <c r="S132" i="35"/>
  <c r="Q132" i="35"/>
  <c r="O132" i="35"/>
  <c r="M132" i="35"/>
  <c r="I120" i="35"/>
  <c r="S120" i="35"/>
  <c r="Q120" i="35"/>
  <c r="O120" i="35"/>
  <c r="M120" i="35"/>
  <c r="I116" i="35"/>
  <c r="S116" i="35"/>
  <c r="Q116" i="35"/>
  <c r="O116" i="35"/>
  <c r="M116" i="35"/>
  <c r="I104" i="35"/>
  <c r="S104" i="35"/>
  <c r="Q104" i="35"/>
  <c r="O104" i="35"/>
  <c r="M104" i="35"/>
  <c r="I88" i="35"/>
  <c r="S88" i="35"/>
  <c r="Q88" i="35"/>
  <c r="O88" i="35"/>
  <c r="M88" i="35"/>
  <c r="I76" i="35"/>
  <c r="S76" i="35"/>
  <c r="O76" i="35"/>
  <c r="Q76" i="35"/>
  <c r="M76" i="35"/>
  <c r="I64" i="35"/>
  <c r="S64" i="35"/>
  <c r="O64" i="35"/>
  <c r="Q64" i="35"/>
  <c r="M64" i="35"/>
  <c r="I52" i="35"/>
  <c r="S52" i="35"/>
  <c r="O52" i="35"/>
  <c r="Q52" i="35"/>
  <c r="K52" i="35"/>
  <c r="M52" i="35"/>
  <c r="I40" i="35"/>
  <c r="S40" i="35"/>
  <c r="O40" i="35"/>
  <c r="Q40" i="35"/>
  <c r="K40" i="35"/>
  <c r="M40" i="35"/>
  <c r="I32" i="35"/>
  <c r="S32" i="35"/>
  <c r="O32" i="35"/>
  <c r="Q32" i="35"/>
  <c r="K32" i="35"/>
  <c r="M32" i="35"/>
  <c r="I24" i="35"/>
  <c r="S24" i="35"/>
  <c r="O24" i="35"/>
  <c r="Q24" i="35"/>
  <c r="K24" i="35"/>
  <c r="M24" i="35"/>
  <c r="I16" i="35"/>
  <c r="S16" i="35"/>
  <c r="O16" i="35"/>
  <c r="Q16" i="35"/>
  <c r="K16" i="35"/>
  <c r="M16" i="35"/>
  <c r="I130" i="35"/>
  <c r="Q130" i="35"/>
  <c r="S130" i="35"/>
  <c r="M130" i="35"/>
  <c r="O130" i="35"/>
  <c r="I126" i="35"/>
  <c r="Q126" i="35"/>
  <c r="S126" i="35"/>
  <c r="M126" i="35"/>
  <c r="O126" i="35"/>
  <c r="I122" i="35"/>
  <c r="Q122" i="35"/>
  <c r="S122" i="35"/>
  <c r="M122" i="35"/>
  <c r="O122" i="35"/>
  <c r="I118" i="35"/>
  <c r="Q118" i="35"/>
  <c r="S118" i="35"/>
  <c r="M118" i="35"/>
  <c r="O118" i="35"/>
  <c r="I114" i="35"/>
  <c r="Q114" i="35"/>
  <c r="S114" i="35"/>
  <c r="M114" i="35"/>
  <c r="O114" i="35"/>
  <c r="I110" i="35"/>
  <c r="Q110" i="35"/>
  <c r="S110" i="35"/>
  <c r="M110" i="35"/>
  <c r="O110" i="35"/>
  <c r="I106" i="35"/>
  <c r="Q106" i="35"/>
  <c r="S106" i="35"/>
  <c r="M106" i="35"/>
  <c r="O106" i="35"/>
  <c r="I102" i="35"/>
  <c r="Q102" i="35"/>
  <c r="S102" i="35"/>
  <c r="M102" i="35"/>
  <c r="O102" i="35"/>
  <c r="I98" i="35"/>
  <c r="Q98" i="35"/>
  <c r="S98" i="35"/>
  <c r="M98" i="35"/>
  <c r="O98" i="35"/>
  <c r="I94" i="35"/>
  <c r="Q94" i="35"/>
  <c r="S94" i="35"/>
  <c r="M94" i="35"/>
  <c r="O94" i="35"/>
  <c r="I90" i="35"/>
  <c r="Q90" i="35"/>
  <c r="S90" i="35"/>
  <c r="M90" i="35"/>
  <c r="O90" i="35"/>
  <c r="I86" i="35"/>
  <c r="Q86" i="35"/>
  <c r="S86" i="35"/>
  <c r="M86" i="35"/>
  <c r="O86" i="35"/>
  <c r="I82" i="35"/>
  <c r="Q82" i="35"/>
  <c r="S82" i="35"/>
  <c r="O82" i="35"/>
  <c r="M82" i="35"/>
  <c r="I78" i="35"/>
  <c r="Q78" i="35"/>
  <c r="S78" i="35"/>
  <c r="O78" i="35"/>
  <c r="M78" i="35"/>
  <c r="I74" i="35"/>
  <c r="Q74" i="35"/>
  <c r="S74" i="35"/>
  <c r="O74" i="35"/>
  <c r="M74" i="35"/>
  <c r="I70" i="35"/>
  <c r="Q70" i="35"/>
  <c r="S70" i="35"/>
  <c r="O70" i="35"/>
  <c r="M70" i="35"/>
  <c r="I66" i="35"/>
  <c r="Q66" i="35"/>
  <c r="S66" i="35"/>
  <c r="O66" i="35"/>
  <c r="M66" i="35"/>
  <c r="I62" i="35"/>
  <c r="Q62" i="35"/>
  <c r="S62" i="35"/>
  <c r="O62" i="35"/>
  <c r="M62" i="35"/>
  <c r="I58" i="35"/>
  <c r="Q58" i="35"/>
  <c r="S58" i="35"/>
  <c r="O58" i="35"/>
  <c r="M58" i="35"/>
  <c r="I54" i="35"/>
  <c r="Q54" i="35"/>
  <c r="S54" i="35"/>
  <c r="O54" i="35"/>
  <c r="M54" i="35"/>
  <c r="K54" i="35"/>
  <c r="I50" i="35"/>
  <c r="Q50" i="35"/>
  <c r="S50" i="35"/>
  <c r="O50" i="35"/>
  <c r="M50" i="35"/>
  <c r="K50" i="35"/>
  <c r="I46" i="35"/>
  <c r="Q46" i="35"/>
  <c r="S46" i="35"/>
  <c r="O46" i="35"/>
  <c r="M46" i="35"/>
  <c r="K46" i="35"/>
  <c r="I42" i="35"/>
  <c r="Q42" i="35"/>
  <c r="S42" i="35"/>
  <c r="O42" i="35"/>
  <c r="M42" i="35"/>
  <c r="K42" i="35"/>
  <c r="I38" i="35"/>
  <c r="Q38" i="35"/>
  <c r="S38" i="35"/>
  <c r="O38" i="35"/>
  <c r="M38" i="35"/>
  <c r="K38" i="35"/>
  <c r="I34" i="35"/>
  <c r="Q34" i="35"/>
  <c r="S34" i="35"/>
  <c r="O34" i="35"/>
  <c r="M34" i="35"/>
  <c r="K34" i="35"/>
  <c r="I30" i="35"/>
  <c r="Q30" i="35"/>
  <c r="S30" i="35"/>
  <c r="O30" i="35"/>
  <c r="M30" i="35"/>
  <c r="K30" i="35"/>
  <c r="I26" i="35"/>
  <c r="Q26" i="35"/>
  <c r="S26" i="35"/>
  <c r="O26" i="35"/>
  <c r="M26" i="35"/>
  <c r="K26" i="35"/>
  <c r="I22" i="35"/>
  <c r="Q22" i="35"/>
  <c r="S22" i="35"/>
  <c r="O22" i="35"/>
  <c r="M22" i="35"/>
  <c r="K22" i="35"/>
  <c r="I18" i="35"/>
  <c r="Q18" i="35"/>
  <c r="S18" i="35"/>
  <c r="O18" i="35"/>
  <c r="M18" i="35"/>
  <c r="K18" i="35"/>
  <c r="I14" i="35"/>
  <c r="Q14" i="35"/>
  <c r="S14" i="35"/>
  <c r="O14" i="35"/>
  <c r="M14" i="35"/>
  <c r="K14" i="35"/>
  <c r="I10" i="35"/>
  <c r="Q10" i="35"/>
  <c r="S10" i="35"/>
  <c r="O10" i="35"/>
  <c r="M10" i="35"/>
  <c r="K10" i="35"/>
  <c r="I131" i="35"/>
  <c r="I115" i="35"/>
  <c r="I99" i="35"/>
  <c r="I83" i="35"/>
  <c r="I67" i="35"/>
  <c r="I51" i="35"/>
  <c r="I35" i="35"/>
  <c r="I19" i="35"/>
  <c r="K130" i="35"/>
  <c r="K126" i="35"/>
  <c r="K122" i="35"/>
  <c r="K118" i="35"/>
  <c r="K114" i="35"/>
  <c r="K110" i="35"/>
  <c r="K106" i="35"/>
  <c r="K102" i="35"/>
  <c r="K98" i="35"/>
  <c r="K94" i="35"/>
  <c r="K90" i="35"/>
  <c r="K86" i="35"/>
  <c r="K82" i="35"/>
  <c r="K78" i="35"/>
  <c r="K74" i="35"/>
  <c r="K70" i="35"/>
  <c r="K66" i="35"/>
  <c r="K62" i="35"/>
  <c r="K58" i="35"/>
  <c r="K53" i="35"/>
  <c r="X53" i="35" s="1"/>
  <c r="Y53" i="35" s="1"/>
  <c r="Z53" i="35" s="1"/>
  <c r="AA53" i="35" s="1"/>
  <c r="K37" i="35"/>
  <c r="X37" i="35" s="1"/>
  <c r="Y37" i="35" s="1"/>
  <c r="Z37" i="35" s="1"/>
  <c r="AA37" i="35" s="1"/>
  <c r="K21" i="35"/>
  <c r="X21" i="35" s="1"/>
  <c r="Y21" i="35" s="1"/>
  <c r="Z21" i="35" s="1"/>
  <c r="AA21" i="35" s="1"/>
  <c r="M119" i="35"/>
  <c r="M103" i="35"/>
  <c r="M87" i="35"/>
  <c r="M71" i="35"/>
  <c r="M55" i="35"/>
  <c r="M39" i="35"/>
  <c r="M23" i="35"/>
  <c r="O121" i="35"/>
  <c r="O105" i="35"/>
  <c r="O89" i="35"/>
  <c r="O63" i="35"/>
  <c r="O31" i="35"/>
  <c r="Q129" i="35"/>
  <c r="Q75" i="35"/>
  <c r="Q11" i="35"/>
  <c r="S77" i="35"/>
  <c r="S13" i="35"/>
  <c r="G103" i="35"/>
  <c r="G55" i="35"/>
  <c r="G15" i="35"/>
  <c r="G87" i="35"/>
  <c r="G47" i="35"/>
  <c r="G7" i="35"/>
  <c r="G119" i="35"/>
  <c r="G79" i="35"/>
  <c r="G39" i="35"/>
  <c r="E124" i="35"/>
  <c r="G111" i="35"/>
  <c r="G71" i="35"/>
  <c r="G23" i="35"/>
  <c r="E100" i="35"/>
  <c r="E92" i="35"/>
  <c r="G127" i="35"/>
  <c r="G95" i="35"/>
  <c r="G63" i="35"/>
  <c r="G31" i="35"/>
  <c r="E132" i="35"/>
  <c r="E49" i="35"/>
  <c r="G130" i="35"/>
  <c r="G114" i="35"/>
  <c r="G98" i="35"/>
  <c r="G82" i="35"/>
  <c r="G66" i="35"/>
  <c r="G58" i="35"/>
  <c r="G42" i="35"/>
  <c r="G26" i="35"/>
  <c r="G18" i="35"/>
  <c r="G10" i="35"/>
  <c r="E33" i="35"/>
  <c r="G126" i="35"/>
  <c r="G118" i="35"/>
  <c r="G110" i="35"/>
  <c r="G102" i="35"/>
  <c r="G94" i="35"/>
  <c r="G86" i="35"/>
  <c r="G78" i="35"/>
  <c r="G70" i="35"/>
  <c r="G62" i="35"/>
  <c r="G54" i="35"/>
  <c r="G46" i="35"/>
  <c r="G38" i="35"/>
  <c r="G30" i="35"/>
  <c r="G22" i="35"/>
  <c r="G14" i="35"/>
  <c r="G6" i="35"/>
  <c r="E116" i="35"/>
  <c r="E81" i="35"/>
  <c r="E17" i="35"/>
  <c r="G122" i="35"/>
  <c r="G106" i="35"/>
  <c r="G90" i="35"/>
  <c r="G74" i="35"/>
  <c r="G50" i="35"/>
  <c r="G34" i="35"/>
  <c r="G131" i="35"/>
  <c r="G123" i="35"/>
  <c r="G115" i="35"/>
  <c r="G107" i="35"/>
  <c r="G99" i="35"/>
  <c r="G91" i="35"/>
  <c r="G83" i="35"/>
  <c r="G75" i="35"/>
  <c r="G67" i="35"/>
  <c r="G59" i="35"/>
  <c r="G51" i="35"/>
  <c r="G43" i="35"/>
  <c r="G35" i="35"/>
  <c r="G27" i="35"/>
  <c r="G19" i="35"/>
  <c r="G11" i="35"/>
  <c r="E3" i="35"/>
  <c r="E108" i="35"/>
  <c r="E65" i="35"/>
  <c r="E125" i="35"/>
  <c r="E117" i="35"/>
  <c r="E109" i="35"/>
  <c r="E101" i="35"/>
  <c r="E93" i="35"/>
  <c r="E85" i="35"/>
  <c r="E69" i="35"/>
  <c r="E53" i="35"/>
  <c r="E37" i="35"/>
  <c r="E21" i="35"/>
  <c r="E5" i="35"/>
  <c r="E129" i="35"/>
  <c r="E121" i="35"/>
  <c r="E113" i="35"/>
  <c r="E105" i="35"/>
  <c r="E97" i="35"/>
  <c r="E89" i="35"/>
  <c r="E77" i="35"/>
  <c r="E61" i="35"/>
  <c r="E45" i="35"/>
  <c r="E29" i="35"/>
  <c r="E13" i="35"/>
  <c r="G84" i="35"/>
  <c r="E84" i="35"/>
  <c r="G80" i="35"/>
  <c r="E80" i="35"/>
  <c r="G76" i="35"/>
  <c r="E76" i="35"/>
  <c r="G72" i="35"/>
  <c r="E72" i="35"/>
  <c r="G68" i="35"/>
  <c r="E68" i="35"/>
  <c r="G64" i="35"/>
  <c r="E64" i="35"/>
  <c r="G60" i="35"/>
  <c r="E60" i="35"/>
  <c r="G56" i="35"/>
  <c r="E56" i="35"/>
  <c r="G52" i="35"/>
  <c r="E52" i="35"/>
  <c r="G48" i="35"/>
  <c r="E48" i="35"/>
  <c r="G44" i="35"/>
  <c r="E44" i="35"/>
  <c r="G40" i="35"/>
  <c r="E40" i="35"/>
  <c r="G36" i="35"/>
  <c r="E36" i="35"/>
  <c r="G32" i="35"/>
  <c r="E32" i="35"/>
  <c r="G28" i="35"/>
  <c r="E28" i="35"/>
  <c r="G24" i="35"/>
  <c r="E24" i="35"/>
  <c r="G20" i="35"/>
  <c r="E20" i="35"/>
  <c r="G16" i="35"/>
  <c r="E16" i="35"/>
  <c r="G12" i="35"/>
  <c r="E12" i="35"/>
  <c r="G8" i="35"/>
  <c r="E8" i="35"/>
  <c r="G4" i="35"/>
  <c r="E4" i="35"/>
  <c r="E128" i="35"/>
  <c r="E120" i="35"/>
  <c r="E112" i="35"/>
  <c r="E104" i="35"/>
  <c r="E96" i="35"/>
  <c r="E88" i="35"/>
  <c r="E73" i="35"/>
  <c r="E57" i="35"/>
  <c r="E41" i="35"/>
  <c r="E25" i="35"/>
  <c r="E9" i="35"/>
  <c r="X25" i="35" l="1"/>
  <c r="Y25" i="35" s="1"/>
  <c r="Z25" i="35" s="1"/>
  <c r="AA25" i="35" s="1"/>
  <c r="X13" i="35"/>
  <c r="Y13" i="35" s="1"/>
  <c r="Z13" i="35" s="1"/>
  <c r="AA13" i="35" s="1"/>
  <c r="X51" i="35"/>
  <c r="Y51" i="35" s="1"/>
  <c r="Z51" i="35" s="1"/>
  <c r="AA51" i="35" s="1"/>
  <c r="X115" i="35"/>
  <c r="Y115" i="35" s="1"/>
  <c r="Z115" i="35" s="1"/>
  <c r="AA115" i="35" s="1"/>
  <c r="X50" i="35"/>
  <c r="Y50" i="35" s="1"/>
  <c r="Z50" i="35" s="1"/>
  <c r="AA50" i="35" s="1"/>
  <c r="X38" i="35"/>
  <c r="Y38" i="35" s="1"/>
  <c r="Z38" i="35" s="1"/>
  <c r="AA38" i="35" s="1"/>
  <c r="X70" i="35"/>
  <c r="Y70" i="35" s="1"/>
  <c r="Z70" i="35" s="1"/>
  <c r="AA70" i="35" s="1"/>
  <c r="X102" i="35"/>
  <c r="Y102" i="35" s="1"/>
  <c r="Z102" i="35" s="1"/>
  <c r="AA102" i="35" s="1"/>
  <c r="X42" i="35"/>
  <c r="Y42" i="35" s="1"/>
  <c r="Z42" i="35" s="1"/>
  <c r="AA42" i="35" s="1"/>
  <c r="X98" i="35"/>
  <c r="Y98" i="35" s="1"/>
  <c r="Z98" i="35" s="1"/>
  <c r="AA98" i="35" s="1"/>
  <c r="X127" i="35"/>
  <c r="Y127" i="35" s="1"/>
  <c r="Z127" i="35" s="1"/>
  <c r="AA127" i="35" s="1"/>
  <c r="X71" i="35"/>
  <c r="Y71" i="35" s="1"/>
  <c r="Z71" i="35" s="1"/>
  <c r="AA71" i="35" s="1"/>
  <c r="X79" i="35"/>
  <c r="Y79" i="35" s="1"/>
  <c r="Z79" i="35" s="1"/>
  <c r="AA79" i="35" s="1"/>
  <c r="X87" i="35"/>
  <c r="Y87" i="35" s="1"/>
  <c r="Z87" i="35" s="1"/>
  <c r="AA87" i="35" s="1"/>
  <c r="X19" i="35"/>
  <c r="Y19" i="35" s="1"/>
  <c r="Z19" i="35" s="1"/>
  <c r="AA19" i="35" s="1"/>
  <c r="X83" i="35"/>
  <c r="Y83" i="35" s="1"/>
  <c r="Z83" i="35" s="1"/>
  <c r="AA83" i="35" s="1"/>
  <c r="X122" i="35"/>
  <c r="Y122" i="35" s="1"/>
  <c r="Z122" i="35" s="1"/>
  <c r="AA122" i="35" s="1"/>
  <c r="X12" i="35"/>
  <c r="Y12" i="35" s="1"/>
  <c r="Z12" i="35" s="1"/>
  <c r="AA12" i="35" s="1"/>
  <c r="X28" i="35"/>
  <c r="Y28" i="35" s="1"/>
  <c r="Z28" i="35" s="1"/>
  <c r="AA28" i="35" s="1"/>
  <c r="X44" i="35"/>
  <c r="Y44" i="35" s="1"/>
  <c r="Z44" i="35" s="1"/>
  <c r="AA44" i="35" s="1"/>
  <c r="X60" i="35"/>
  <c r="Y60" i="35" s="1"/>
  <c r="Z60" i="35" s="1"/>
  <c r="AA60" i="35" s="1"/>
  <c r="X76" i="35"/>
  <c r="Y76" i="35" s="1"/>
  <c r="Z76" i="35" s="1"/>
  <c r="AA76" i="35" s="1"/>
  <c r="X59" i="35"/>
  <c r="Y59" i="35" s="1"/>
  <c r="Z59" i="35" s="1"/>
  <c r="AA59" i="35" s="1"/>
  <c r="X123" i="35"/>
  <c r="Y123" i="35" s="1"/>
  <c r="Z123" i="35" s="1"/>
  <c r="AA123" i="35" s="1"/>
  <c r="X46" i="35"/>
  <c r="Y46" i="35" s="1"/>
  <c r="Z46" i="35" s="1"/>
  <c r="AA46" i="35" s="1"/>
  <c r="X110" i="35"/>
  <c r="Y110" i="35" s="1"/>
  <c r="Z110" i="35" s="1"/>
  <c r="AA110" i="35" s="1"/>
  <c r="X58" i="35"/>
  <c r="Y58" i="35" s="1"/>
  <c r="Z58" i="35" s="1"/>
  <c r="AA58" i="35" s="1"/>
  <c r="X31" i="35"/>
  <c r="Y31" i="35" s="1"/>
  <c r="Z31" i="35" s="1"/>
  <c r="AA31" i="35" s="1"/>
  <c r="X111" i="35"/>
  <c r="Y111" i="35" s="1"/>
  <c r="Z111" i="35" s="1"/>
  <c r="AA111" i="35" s="1"/>
  <c r="X119" i="35"/>
  <c r="Y119" i="35" s="1"/>
  <c r="Z119" i="35" s="1"/>
  <c r="AA119" i="35" s="1"/>
  <c r="X35" i="35"/>
  <c r="Y35" i="35" s="1"/>
  <c r="Z35" i="35" s="1"/>
  <c r="AA35" i="35" s="1"/>
  <c r="X67" i="35"/>
  <c r="Y67" i="35" s="1"/>
  <c r="Z67" i="35" s="1"/>
  <c r="AA67" i="35" s="1"/>
  <c r="X99" i="35"/>
  <c r="Y99" i="35" s="1"/>
  <c r="Z99" i="35" s="1"/>
  <c r="AA99" i="35" s="1"/>
  <c r="X131" i="35"/>
  <c r="Y131" i="35" s="1"/>
  <c r="Z131" i="35" s="1"/>
  <c r="AA131" i="35" s="1"/>
  <c r="X90" i="35"/>
  <c r="Y90" i="35" s="1"/>
  <c r="Z90" i="35" s="1"/>
  <c r="AA90" i="35" s="1"/>
  <c r="X22" i="35"/>
  <c r="Y22" i="35" s="1"/>
  <c r="Z22" i="35" s="1"/>
  <c r="AA22" i="35" s="1"/>
  <c r="X54" i="35"/>
  <c r="Y54" i="35" s="1"/>
  <c r="Z54" i="35" s="1"/>
  <c r="AA54" i="35" s="1"/>
  <c r="X86" i="35"/>
  <c r="Y86" i="35" s="1"/>
  <c r="Z86" i="35" s="1"/>
  <c r="AA86" i="35" s="1"/>
  <c r="X118" i="35"/>
  <c r="Y118" i="35" s="1"/>
  <c r="Z118" i="35" s="1"/>
  <c r="AA118" i="35" s="1"/>
  <c r="X18" i="35"/>
  <c r="Y18" i="35" s="1"/>
  <c r="Z18" i="35" s="1"/>
  <c r="AA18" i="35" s="1"/>
  <c r="X66" i="35"/>
  <c r="Y66" i="35" s="1"/>
  <c r="Z66" i="35" s="1"/>
  <c r="AA66" i="35" s="1"/>
  <c r="X130" i="35"/>
  <c r="Y130" i="35" s="1"/>
  <c r="Z130" i="35" s="1"/>
  <c r="AA130" i="35" s="1"/>
  <c r="X63" i="35"/>
  <c r="Y63" i="35" s="1"/>
  <c r="Z63" i="35" s="1"/>
  <c r="AA63" i="35" s="1"/>
  <c r="X55" i="35"/>
  <c r="Y55" i="35" s="1"/>
  <c r="Z55" i="35" s="1"/>
  <c r="AA55" i="35" s="1"/>
  <c r="X20" i="35"/>
  <c r="Y20" i="35" s="1"/>
  <c r="Z20" i="35" s="1"/>
  <c r="AA20" i="35" s="1"/>
  <c r="X36" i="35"/>
  <c r="Y36" i="35" s="1"/>
  <c r="Z36" i="35" s="1"/>
  <c r="AA36" i="35" s="1"/>
  <c r="X52" i="35"/>
  <c r="Y52" i="35" s="1"/>
  <c r="Z52" i="35" s="1"/>
  <c r="AA52" i="35" s="1"/>
  <c r="X68" i="35"/>
  <c r="Y68" i="35" s="1"/>
  <c r="Z68" i="35" s="1"/>
  <c r="AA68" i="35" s="1"/>
  <c r="X84" i="35"/>
  <c r="Y84" i="35" s="1"/>
  <c r="Z84" i="35" s="1"/>
  <c r="AA84" i="35" s="1"/>
  <c r="X27" i="35"/>
  <c r="Y27" i="35" s="1"/>
  <c r="Z27" i="35" s="1"/>
  <c r="AA27" i="35" s="1"/>
  <c r="X91" i="35"/>
  <c r="Y91" i="35" s="1"/>
  <c r="Z91" i="35" s="1"/>
  <c r="AA91" i="35" s="1"/>
  <c r="X74" i="35"/>
  <c r="Y74" i="35" s="1"/>
  <c r="Z74" i="35" s="1"/>
  <c r="AA74" i="35" s="1"/>
  <c r="X14" i="35"/>
  <c r="Y14" i="35" s="1"/>
  <c r="Z14" i="35" s="1"/>
  <c r="AA14" i="35" s="1"/>
  <c r="X78" i="35"/>
  <c r="Y78" i="35" s="1"/>
  <c r="Z78" i="35" s="1"/>
  <c r="AA78" i="35" s="1"/>
  <c r="X10" i="35"/>
  <c r="Y10" i="35" s="1"/>
  <c r="Z10" i="35" s="1"/>
  <c r="AA10" i="35" s="1"/>
  <c r="X114" i="35"/>
  <c r="Y114" i="35" s="1"/>
  <c r="Z114" i="35" s="1"/>
  <c r="AA114" i="35" s="1"/>
  <c r="X15" i="35"/>
  <c r="Y15" i="35" s="1"/>
  <c r="Z15" i="35" s="1"/>
  <c r="AA15" i="35" s="1"/>
  <c r="X16" i="35"/>
  <c r="Y16" i="35" s="1"/>
  <c r="Z16" i="35" s="1"/>
  <c r="AA16" i="35" s="1"/>
  <c r="X24" i="35"/>
  <c r="Y24" i="35" s="1"/>
  <c r="Z24" i="35" s="1"/>
  <c r="AA24" i="35" s="1"/>
  <c r="X32" i="35"/>
  <c r="Y32" i="35" s="1"/>
  <c r="Z32" i="35" s="1"/>
  <c r="AA32" i="35" s="1"/>
  <c r="X40" i="35"/>
  <c r="Y40" i="35" s="1"/>
  <c r="Z40" i="35" s="1"/>
  <c r="AA40" i="35" s="1"/>
  <c r="X48" i="35"/>
  <c r="Y48" i="35" s="1"/>
  <c r="Z48" i="35" s="1"/>
  <c r="AA48" i="35" s="1"/>
  <c r="X56" i="35"/>
  <c r="Y56" i="35" s="1"/>
  <c r="Z56" i="35" s="1"/>
  <c r="AA56" i="35" s="1"/>
  <c r="X64" i="35"/>
  <c r="Y64" i="35" s="1"/>
  <c r="Z64" i="35" s="1"/>
  <c r="AA64" i="35" s="1"/>
  <c r="X72" i="35"/>
  <c r="Y72" i="35" s="1"/>
  <c r="Z72" i="35" s="1"/>
  <c r="AA72" i="35" s="1"/>
  <c r="X80" i="35"/>
  <c r="Y80" i="35" s="1"/>
  <c r="Z80" i="35" s="1"/>
  <c r="AA80" i="35" s="1"/>
  <c r="X11" i="35"/>
  <c r="Y11" i="35" s="1"/>
  <c r="Z11" i="35" s="1"/>
  <c r="AA11" i="35" s="1"/>
  <c r="X43" i="35"/>
  <c r="Y43" i="35" s="1"/>
  <c r="Z43" i="35" s="1"/>
  <c r="AA43" i="35" s="1"/>
  <c r="X75" i="35"/>
  <c r="Y75" i="35" s="1"/>
  <c r="Z75" i="35" s="1"/>
  <c r="AA75" i="35" s="1"/>
  <c r="X107" i="35"/>
  <c r="Y107" i="35" s="1"/>
  <c r="Z107" i="35" s="1"/>
  <c r="AA107" i="35" s="1"/>
  <c r="X34" i="35"/>
  <c r="Y34" i="35" s="1"/>
  <c r="Z34" i="35" s="1"/>
  <c r="AA34" i="35" s="1"/>
  <c r="X106" i="35"/>
  <c r="Y106" i="35" s="1"/>
  <c r="Z106" i="35" s="1"/>
  <c r="AA106" i="35" s="1"/>
  <c r="X30" i="35"/>
  <c r="Y30" i="35" s="1"/>
  <c r="Z30" i="35" s="1"/>
  <c r="AA30" i="35" s="1"/>
  <c r="X62" i="35"/>
  <c r="Y62" i="35" s="1"/>
  <c r="Z62" i="35" s="1"/>
  <c r="AA62" i="35" s="1"/>
  <c r="X94" i="35"/>
  <c r="Y94" i="35" s="1"/>
  <c r="Z94" i="35" s="1"/>
  <c r="AA94" i="35" s="1"/>
  <c r="X126" i="35"/>
  <c r="Y126" i="35" s="1"/>
  <c r="Z126" i="35" s="1"/>
  <c r="AA126" i="35" s="1"/>
  <c r="X26" i="35"/>
  <c r="Y26" i="35" s="1"/>
  <c r="Z26" i="35" s="1"/>
  <c r="AA26" i="35" s="1"/>
  <c r="X82" i="35"/>
  <c r="Y82" i="35" s="1"/>
  <c r="Z82" i="35" s="1"/>
  <c r="AA82" i="35" s="1"/>
  <c r="X95" i="35"/>
  <c r="Y95" i="35" s="1"/>
  <c r="Z95" i="35" s="1"/>
  <c r="AA95" i="35" s="1"/>
  <c r="X23" i="35"/>
  <c r="Y23" i="35" s="1"/>
  <c r="Z23" i="35" s="1"/>
  <c r="AA23" i="35" s="1"/>
  <c r="X39" i="35"/>
  <c r="Y39" i="35" s="1"/>
  <c r="Z39" i="35" s="1"/>
  <c r="AA39" i="35" s="1"/>
  <c r="X47" i="35"/>
  <c r="Y47" i="35" s="1"/>
  <c r="Z47" i="35" s="1"/>
  <c r="AA47" i="35" s="1"/>
  <c r="X103" i="35"/>
  <c r="Y103" i="35" s="1"/>
  <c r="Z103" i="35" s="1"/>
  <c r="AA103" i="35" s="1"/>
  <c r="I102" i="30" l="1"/>
  <c r="K102" i="30" s="1"/>
  <c r="M102" i="30" s="1"/>
  <c r="I98" i="30"/>
  <c r="K98" i="30" s="1"/>
  <c r="M98" i="30" s="1"/>
  <c r="I94" i="30"/>
  <c r="K94" i="30" s="1"/>
  <c r="M94" i="30" s="1"/>
  <c r="I101" i="30"/>
  <c r="K101" i="30" s="1"/>
  <c r="M101" i="30" s="1"/>
  <c r="I97" i="30"/>
  <c r="K97" i="30" s="1"/>
  <c r="M97" i="30" s="1"/>
  <c r="I93" i="30"/>
  <c r="K93" i="30" s="1"/>
  <c r="M93" i="30" s="1"/>
  <c r="I103" i="30"/>
  <c r="K103" i="30" s="1"/>
  <c r="M103" i="30" s="1"/>
  <c r="I74" i="30"/>
  <c r="K74" i="30" s="1"/>
  <c r="M74" i="30" s="1"/>
  <c r="I70" i="30"/>
  <c r="K70" i="30" s="1"/>
  <c r="M70" i="30" s="1"/>
  <c r="I46" i="30"/>
  <c r="K46" i="30" s="1"/>
  <c r="M46" i="30" s="1"/>
  <c r="I34" i="30"/>
  <c r="K34" i="30" s="1"/>
  <c r="M34" i="30" s="1"/>
  <c r="I54" i="30"/>
  <c r="K54" i="30" s="1"/>
  <c r="M54" i="30" s="1"/>
  <c r="I62" i="30"/>
  <c r="K62" i="30" s="1"/>
  <c r="M62" i="30" s="1"/>
  <c r="I42" i="30"/>
  <c r="K42" i="30" s="1"/>
  <c r="M42" i="30" s="1"/>
  <c r="I82" i="30"/>
  <c r="K82" i="30" s="1"/>
  <c r="M82" i="30" s="1"/>
  <c r="I58" i="30"/>
  <c r="K58" i="30" s="1"/>
  <c r="M58" i="30" s="1"/>
  <c r="I50" i="30"/>
  <c r="K50" i="30" s="1"/>
  <c r="M50" i="30" s="1"/>
  <c r="I66" i="30"/>
  <c r="K66" i="30" s="1"/>
  <c r="M66" i="30" s="1"/>
  <c r="I38" i="30"/>
  <c r="K38" i="30" s="1"/>
  <c r="M38" i="30" s="1"/>
  <c r="I90" i="30"/>
  <c r="K90" i="30" s="1"/>
  <c r="M90" i="30" s="1"/>
  <c r="I86" i="30"/>
  <c r="K86" i="30" s="1"/>
  <c r="M86" i="30" s="1"/>
  <c r="I78" i="30"/>
  <c r="K78" i="30" s="1"/>
  <c r="M78" i="30" s="1"/>
  <c r="I89" i="30"/>
  <c r="K89" i="30" s="1"/>
  <c r="M89" i="30" s="1"/>
  <c r="P5" i="30"/>
  <c r="R5" i="30" s="1"/>
  <c r="T5" i="30" s="1"/>
  <c r="P6" i="30"/>
  <c r="R6" i="30" s="1"/>
  <c r="T6" i="30" s="1"/>
  <c r="P7" i="30"/>
  <c r="R7" i="30" s="1"/>
  <c r="T7" i="30" s="1"/>
  <c r="P8" i="30"/>
  <c r="R8" i="30" s="1"/>
  <c r="T8" i="30" s="1"/>
  <c r="P9" i="30"/>
  <c r="R9" i="30" s="1"/>
  <c r="T9" i="30" s="1"/>
  <c r="P10" i="30"/>
  <c r="R10" i="30" s="1"/>
  <c r="T10" i="30" s="1"/>
  <c r="P11" i="30"/>
  <c r="R11" i="30" s="1"/>
  <c r="T11" i="30" s="1"/>
  <c r="P12" i="30"/>
  <c r="R12" i="30" s="1"/>
  <c r="T12" i="30" s="1"/>
  <c r="P13" i="30"/>
  <c r="R13" i="30" s="1"/>
  <c r="T13" i="30" s="1"/>
  <c r="P14" i="30"/>
  <c r="R14" i="30" s="1"/>
  <c r="T14" i="30" s="1"/>
  <c r="P15" i="30"/>
  <c r="R15" i="30" s="1"/>
  <c r="T15" i="30" s="1"/>
  <c r="P16" i="30"/>
  <c r="R16" i="30" s="1"/>
  <c r="T16" i="30" s="1"/>
  <c r="P17" i="30"/>
  <c r="R17" i="30" s="1"/>
  <c r="T17" i="30" s="1"/>
  <c r="P18" i="30"/>
  <c r="R18" i="30" s="1"/>
  <c r="T18" i="30" s="1"/>
  <c r="P19" i="30"/>
  <c r="R19" i="30" s="1"/>
  <c r="T19" i="30" s="1"/>
  <c r="P20" i="30"/>
  <c r="R20" i="30" s="1"/>
  <c r="T20" i="30" s="1"/>
  <c r="P21" i="30"/>
  <c r="R21" i="30" s="1"/>
  <c r="T21" i="30" s="1"/>
  <c r="P22" i="30"/>
  <c r="R22" i="30" s="1"/>
  <c r="T22" i="30" s="1"/>
  <c r="P23" i="30"/>
  <c r="R23" i="30" s="1"/>
  <c r="T23" i="30" s="1"/>
  <c r="P24" i="30"/>
  <c r="R24" i="30" s="1"/>
  <c r="T24" i="30" s="1"/>
  <c r="P25" i="30"/>
  <c r="R25" i="30" s="1"/>
  <c r="T25" i="30" s="1"/>
  <c r="P26" i="30"/>
  <c r="R26" i="30" s="1"/>
  <c r="T26" i="30" s="1"/>
  <c r="P27" i="30"/>
  <c r="R27" i="30" s="1"/>
  <c r="T27" i="30" s="1"/>
  <c r="P28" i="30"/>
  <c r="R28" i="30" s="1"/>
  <c r="T28" i="30" s="1"/>
  <c r="P29" i="30"/>
  <c r="R29" i="30" s="1"/>
  <c r="T29" i="30" s="1"/>
  <c r="P30" i="30"/>
  <c r="R30" i="30" s="1"/>
  <c r="T30" i="30" s="1"/>
  <c r="O5" i="30"/>
  <c r="Q5" i="30" s="1"/>
  <c r="S5" i="30" s="1"/>
  <c r="O6" i="30"/>
  <c r="Q6" i="30" s="1"/>
  <c r="S6" i="30" s="1"/>
  <c r="O7" i="30"/>
  <c r="Q7" i="30" s="1"/>
  <c r="S7" i="30" s="1"/>
  <c r="O8" i="30"/>
  <c r="Q8" i="30" s="1"/>
  <c r="S8" i="30" s="1"/>
  <c r="O9" i="30"/>
  <c r="Q9" i="30" s="1"/>
  <c r="S9" i="30" s="1"/>
  <c r="O10" i="30"/>
  <c r="Q10" i="30" s="1"/>
  <c r="S10" i="30" s="1"/>
  <c r="O11" i="30"/>
  <c r="Q11" i="30" s="1"/>
  <c r="S11" i="30" s="1"/>
  <c r="O12" i="30"/>
  <c r="Q12" i="30" s="1"/>
  <c r="S12" i="30" s="1"/>
  <c r="O13" i="30"/>
  <c r="Q13" i="30" s="1"/>
  <c r="S13" i="30" s="1"/>
  <c r="O14" i="30"/>
  <c r="Q14" i="30" s="1"/>
  <c r="S14" i="30" s="1"/>
  <c r="O15" i="30"/>
  <c r="Q15" i="30" s="1"/>
  <c r="S15" i="30" s="1"/>
  <c r="O16" i="30"/>
  <c r="Q16" i="30" s="1"/>
  <c r="S16" i="30" s="1"/>
  <c r="O17" i="30"/>
  <c r="Q17" i="30" s="1"/>
  <c r="S17" i="30" s="1"/>
  <c r="O18" i="30"/>
  <c r="Q18" i="30" s="1"/>
  <c r="S18" i="30" s="1"/>
  <c r="O19" i="30"/>
  <c r="Q19" i="30" s="1"/>
  <c r="S19" i="30" s="1"/>
  <c r="O20" i="30"/>
  <c r="Q20" i="30" s="1"/>
  <c r="S20" i="30" s="1"/>
  <c r="O21" i="30"/>
  <c r="Q21" i="30" s="1"/>
  <c r="S21" i="30" s="1"/>
  <c r="O22" i="30"/>
  <c r="Q22" i="30" s="1"/>
  <c r="S22" i="30" s="1"/>
  <c r="O23" i="30"/>
  <c r="Q23" i="30" s="1"/>
  <c r="S23" i="30" s="1"/>
  <c r="O24" i="30"/>
  <c r="Q24" i="30" s="1"/>
  <c r="S24" i="30" s="1"/>
  <c r="O25" i="30"/>
  <c r="Q25" i="30" s="1"/>
  <c r="S25" i="30" s="1"/>
  <c r="O26" i="30"/>
  <c r="Q26" i="30" s="1"/>
  <c r="S26" i="30" s="1"/>
  <c r="O27" i="30"/>
  <c r="Q27" i="30" s="1"/>
  <c r="S27" i="30" s="1"/>
  <c r="O28" i="30"/>
  <c r="Q28" i="30" s="1"/>
  <c r="S28" i="30" s="1"/>
  <c r="O29" i="30"/>
  <c r="Q29" i="30" s="1"/>
  <c r="S29" i="30" s="1"/>
  <c r="O30" i="30"/>
  <c r="Q30" i="30" s="1"/>
  <c r="S30" i="30" s="1"/>
  <c r="O4" i="30"/>
  <c r="Q4" i="30" s="1"/>
  <c r="S4" i="30" s="1"/>
  <c r="J11" i="30"/>
  <c r="L11" i="30" s="1"/>
  <c r="N11" i="30" s="1"/>
  <c r="J12" i="30"/>
  <c r="L12" i="30" s="1"/>
  <c r="N12" i="30" s="1"/>
  <c r="J13" i="30"/>
  <c r="L13" i="30" s="1"/>
  <c r="N13" i="30" s="1"/>
  <c r="J14" i="30"/>
  <c r="L14" i="30" s="1"/>
  <c r="N14" i="30" s="1"/>
  <c r="J15" i="30"/>
  <c r="L15" i="30" s="1"/>
  <c r="N15" i="30" s="1"/>
  <c r="J16" i="30"/>
  <c r="L16" i="30" s="1"/>
  <c r="N16" i="30" s="1"/>
  <c r="J17" i="30"/>
  <c r="L17" i="30" s="1"/>
  <c r="N17" i="30" s="1"/>
  <c r="J18" i="30"/>
  <c r="L18" i="30" s="1"/>
  <c r="N18" i="30" s="1"/>
  <c r="J19" i="30"/>
  <c r="L19" i="30" s="1"/>
  <c r="N19" i="30" s="1"/>
  <c r="J20" i="30"/>
  <c r="L20" i="30" s="1"/>
  <c r="N20" i="30" s="1"/>
  <c r="J21" i="30"/>
  <c r="L21" i="30" s="1"/>
  <c r="N21" i="30" s="1"/>
  <c r="J22" i="30"/>
  <c r="L22" i="30" s="1"/>
  <c r="N22" i="30" s="1"/>
  <c r="J23" i="30"/>
  <c r="L23" i="30" s="1"/>
  <c r="N23" i="30" s="1"/>
  <c r="J24" i="30"/>
  <c r="L24" i="30" s="1"/>
  <c r="N24" i="30" s="1"/>
  <c r="J25" i="30"/>
  <c r="L25" i="30" s="1"/>
  <c r="N25" i="30" s="1"/>
  <c r="J26" i="30"/>
  <c r="L26" i="30" s="1"/>
  <c r="N26" i="30" s="1"/>
  <c r="J27" i="30"/>
  <c r="L27" i="30" s="1"/>
  <c r="N27" i="30" s="1"/>
  <c r="J28" i="30"/>
  <c r="L28" i="30" s="1"/>
  <c r="N28" i="30" s="1"/>
  <c r="J29" i="30"/>
  <c r="L29" i="30" s="1"/>
  <c r="N29" i="30" s="1"/>
  <c r="J30" i="30"/>
  <c r="L30" i="30" s="1"/>
  <c r="N30" i="30" s="1"/>
  <c r="I18" i="30"/>
  <c r="K18" i="30" s="1"/>
  <c r="M18" i="30" s="1"/>
  <c r="I22" i="30"/>
  <c r="K22" i="30" s="1"/>
  <c r="M22" i="30" s="1"/>
  <c r="I30" i="30"/>
  <c r="K30" i="30" s="1"/>
  <c r="M30" i="30" s="1"/>
  <c r="D11" i="30"/>
  <c r="F11" i="30" s="1"/>
  <c r="H11" i="30" s="1"/>
  <c r="D12" i="30"/>
  <c r="F12" i="30" s="1"/>
  <c r="H12" i="30" s="1"/>
  <c r="D13" i="30"/>
  <c r="F13" i="30" s="1"/>
  <c r="H13" i="30" s="1"/>
  <c r="D14" i="30"/>
  <c r="F14" i="30" s="1"/>
  <c r="H14" i="30" s="1"/>
  <c r="D15" i="30"/>
  <c r="F15" i="30" s="1"/>
  <c r="H15" i="30" s="1"/>
  <c r="D16" i="30"/>
  <c r="F16" i="30" s="1"/>
  <c r="H16" i="30" s="1"/>
  <c r="D17" i="30"/>
  <c r="F17" i="30" s="1"/>
  <c r="H17" i="30" s="1"/>
  <c r="D18" i="30"/>
  <c r="F18" i="30" s="1"/>
  <c r="H18" i="30" s="1"/>
  <c r="D19" i="30"/>
  <c r="F19" i="30" s="1"/>
  <c r="H19" i="30" s="1"/>
  <c r="D20" i="30"/>
  <c r="F20" i="30" s="1"/>
  <c r="H20" i="30" s="1"/>
  <c r="D21" i="30"/>
  <c r="F21" i="30" s="1"/>
  <c r="H21" i="30" s="1"/>
  <c r="D22" i="30"/>
  <c r="F22" i="30" s="1"/>
  <c r="H22" i="30" s="1"/>
  <c r="D23" i="30"/>
  <c r="F23" i="30" s="1"/>
  <c r="H23" i="30" s="1"/>
  <c r="D24" i="30"/>
  <c r="F24" i="30" s="1"/>
  <c r="H24" i="30" s="1"/>
  <c r="D25" i="30"/>
  <c r="F25" i="30" s="1"/>
  <c r="H25" i="30" s="1"/>
  <c r="D26" i="30"/>
  <c r="F26" i="30" s="1"/>
  <c r="H26" i="30" s="1"/>
  <c r="D27" i="30"/>
  <c r="F27" i="30" s="1"/>
  <c r="H27" i="30" s="1"/>
  <c r="D28" i="30"/>
  <c r="F28" i="30" s="1"/>
  <c r="H28" i="30" s="1"/>
  <c r="D29" i="30"/>
  <c r="F29" i="30" s="1"/>
  <c r="H29" i="30" s="1"/>
  <c r="D30" i="30"/>
  <c r="F30" i="30" s="1"/>
  <c r="H30" i="30" s="1"/>
  <c r="C18" i="30"/>
  <c r="E18" i="30" s="1"/>
  <c r="G18" i="30" s="1"/>
  <c r="C19" i="30"/>
  <c r="E19" i="30" s="1"/>
  <c r="G19" i="30" s="1"/>
  <c r="C20" i="30"/>
  <c r="E20" i="30" s="1"/>
  <c r="G20" i="30" s="1"/>
  <c r="C21" i="30"/>
  <c r="E21" i="30" s="1"/>
  <c r="G21" i="30" s="1"/>
  <c r="C22" i="30"/>
  <c r="E22" i="30" s="1"/>
  <c r="G22" i="30" s="1"/>
  <c r="C23" i="30"/>
  <c r="E23" i="30" s="1"/>
  <c r="G23" i="30" s="1"/>
  <c r="C24" i="30"/>
  <c r="E24" i="30" s="1"/>
  <c r="G24" i="30" s="1"/>
  <c r="C25" i="30"/>
  <c r="E25" i="30" s="1"/>
  <c r="G25" i="30" s="1"/>
  <c r="C26" i="30"/>
  <c r="E26" i="30" s="1"/>
  <c r="G26" i="30" s="1"/>
  <c r="C27" i="30"/>
  <c r="E27" i="30" s="1"/>
  <c r="G27" i="30" s="1"/>
  <c r="C28" i="30"/>
  <c r="E28" i="30" s="1"/>
  <c r="G28" i="30" s="1"/>
  <c r="C29" i="30"/>
  <c r="E29" i="30" s="1"/>
  <c r="G29" i="30" s="1"/>
  <c r="C30" i="30"/>
  <c r="E30" i="30" s="1"/>
  <c r="G30" i="30" s="1"/>
  <c r="B24" i="30"/>
  <c r="B25" i="30"/>
  <c r="B26" i="30"/>
  <c r="B27" i="30"/>
  <c r="B28" i="30"/>
  <c r="B29" i="30"/>
  <c r="B30" i="30"/>
  <c r="I26" i="30" l="1"/>
  <c r="K26" i="30" s="1"/>
  <c r="M26" i="30" s="1"/>
  <c r="I96" i="30"/>
  <c r="K96" i="30" s="1"/>
  <c r="M96" i="30" s="1"/>
  <c r="I23" i="30"/>
  <c r="K23" i="30" s="1"/>
  <c r="M23" i="30" s="1"/>
  <c r="I21" i="30"/>
  <c r="K21" i="30" s="1"/>
  <c r="M21" i="30" s="1"/>
  <c r="I24" i="30"/>
  <c r="K24" i="30" s="1"/>
  <c r="M24" i="30" s="1"/>
  <c r="I19" i="30"/>
  <c r="K19" i="30" s="1"/>
  <c r="M19" i="30" s="1"/>
  <c r="I25" i="30"/>
  <c r="K25" i="30" s="1"/>
  <c r="M25" i="30" s="1"/>
  <c r="I99" i="30"/>
  <c r="K99" i="30" s="1"/>
  <c r="M99" i="30" s="1"/>
  <c r="I100" i="30"/>
  <c r="K100" i="30" s="1"/>
  <c r="M100" i="30" s="1"/>
  <c r="I29" i="30"/>
  <c r="K29" i="30" s="1"/>
  <c r="M29" i="30" s="1"/>
  <c r="I89" i="23"/>
  <c r="I37" i="23"/>
  <c r="I57" i="23"/>
  <c r="I77" i="23"/>
  <c r="I69" i="23"/>
  <c r="I93" i="23"/>
  <c r="I65" i="23"/>
  <c r="I45" i="23"/>
  <c r="I53" i="23"/>
  <c r="I85" i="23"/>
  <c r="I73" i="23"/>
  <c r="I25" i="23"/>
  <c r="I28" i="30"/>
  <c r="K28" i="30" s="1"/>
  <c r="M28" i="30" s="1"/>
  <c r="I41" i="23"/>
  <c r="I20" i="30"/>
  <c r="K20" i="30" s="1"/>
  <c r="M20" i="30" s="1"/>
  <c r="I27" i="30"/>
  <c r="K27" i="30" s="1"/>
  <c r="M27" i="30" s="1"/>
  <c r="I97" i="23"/>
  <c r="I33" i="23"/>
  <c r="I81" i="23"/>
  <c r="I95" i="30"/>
  <c r="K95" i="30" s="1"/>
  <c r="M95" i="30" s="1"/>
  <c r="I77" i="30"/>
  <c r="K77" i="30" s="1"/>
  <c r="M77" i="30" s="1"/>
  <c r="I79" i="30"/>
  <c r="K79" i="30" s="1"/>
  <c r="M79" i="30" s="1"/>
  <c r="I81" i="30"/>
  <c r="K81" i="30" s="1"/>
  <c r="M81" i="30" s="1"/>
  <c r="I83" i="30"/>
  <c r="K83" i="30" s="1"/>
  <c r="M83" i="30" s="1"/>
  <c r="I60" i="30"/>
  <c r="K60" i="30" s="1"/>
  <c r="M60" i="30" s="1"/>
  <c r="I36" i="30"/>
  <c r="K36" i="30" s="1"/>
  <c r="M36" i="30" s="1"/>
  <c r="I57" i="30"/>
  <c r="K57" i="30" s="1"/>
  <c r="M57" i="30" s="1"/>
  <c r="I61" i="23"/>
  <c r="I29" i="23"/>
  <c r="I69" i="30"/>
  <c r="K69" i="30" s="1"/>
  <c r="M69" i="30" s="1"/>
  <c r="I33" i="30"/>
  <c r="K33" i="30" s="1"/>
  <c r="M33" i="30" s="1"/>
  <c r="I44" i="30"/>
  <c r="K44" i="30" s="1"/>
  <c r="M44" i="30" s="1"/>
  <c r="I73" i="30"/>
  <c r="K73" i="30" s="1"/>
  <c r="M73" i="30" s="1"/>
  <c r="I47" i="30"/>
  <c r="K47" i="30" s="1"/>
  <c r="M47" i="30" s="1"/>
  <c r="I49" i="30"/>
  <c r="K49" i="30" s="1"/>
  <c r="M49" i="30" s="1"/>
  <c r="I63" i="30"/>
  <c r="K63" i="30" s="1"/>
  <c r="M63" i="30" s="1"/>
  <c r="I84" i="30"/>
  <c r="K84" i="30" s="1"/>
  <c r="M84" i="30" s="1"/>
  <c r="I64" i="30"/>
  <c r="K64" i="30" s="1"/>
  <c r="M64" i="30" s="1"/>
  <c r="I92" i="30"/>
  <c r="K92" i="30" s="1"/>
  <c r="M92" i="30" s="1"/>
  <c r="I51" i="30"/>
  <c r="K51" i="30" s="1"/>
  <c r="M51" i="30" s="1"/>
  <c r="I40" i="30"/>
  <c r="K40" i="30" s="1"/>
  <c r="M40" i="30" s="1"/>
  <c r="I96" i="23"/>
  <c r="I67" i="30"/>
  <c r="K67" i="30" s="1"/>
  <c r="M67" i="30" s="1"/>
  <c r="I52" i="30"/>
  <c r="K52" i="30" s="1"/>
  <c r="M52" i="30" s="1"/>
  <c r="I88" i="30"/>
  <c r="K88" i="30" s="1"/>
  <c r="M88" i="30" s="1"/>
  <c r="I85" i="30"/>
  <c r="K85" i="30" s="1"/>
  <c r="M85" i="30" s="1"/>
  <c r="I76" i="30"/>
  <c r="K76" i="30" s="1"/>
  <c r="M76" i="30" s="1"/>
  <c r="I87" i="30"/>
  <c r="K87" i="30" s="1"/>
  <c r="M87" i="30" s="1"/>
  <c r="I48" i="30"/>
  <c r="K48" i="30" s="1"/>
  <c r="M48" i="30" s="1"/>
  <c r="I45" i="30"/>
  <c r="K45" i="30" s="1"/>
  <c r="M45" i="30" s="1"/>
  <c r="I59" i="30"/>
  <c r="K59" i="30" s="1"/>
  <c r="M59" i="30" s="1"/>
  <c r="I53" i="30"/>
  <c r="K53" i="30" s="1"/>
  <c r="M53" i="30" s="1"/>
  <c r="I49" i="23"/>
  <c r="I80" i="30"/>
  <c r="K80" i="30" s="1"/>
  <c r="M80" i="30" s="1"/>
  <c r="I32" i="30"/>
  <c r="K32" i="30" s="1"/>
  <c r="M32" i="30" s="1"/>
  <c r="I65" i="30"/>
  <c r="K65" i="30" s="1"/>
  <c r="M65" i="30" s="1"/>
  <c r="I31" i="30"/>
  <c r="K31" i="30" s="1"/>
  <c r="M31" i="30" s="1"/>
  <c r="I35" i="30"/>
  <c r="K35" i="30" s="1"/>
  <c r="M35" i="30" s="1"/>
  <c r="I39" i="30"/>
  <c r="K39" i="30" s="1"/>
  <c r="M39" i="30" s="1"/>
  <c r="I55" i="30"/>
  <c r="K55" i="30" s="1"/>
  <c r="M55" i="30" s="1"/>
  <c r="I41" i="30"/>
  <c r="K41" i="30" s="1"/>
  <c r="M41" i="30" s="1"/>
  <c r="I71" i="30"/>
  <c r="K71" i="30" s="1"/>
  <c r="M71" i="30" s="1"/>
  <c r="I37" i="30"/>
  <c r="K37" i="30" s="1"/>
  <c r="M37" i="30" s="1"/>
  <c r="I72" i="30"/>
  <c r="K72" i="30" s="1"/>
  <c r="M72" i="30" s="1"/>
  <c r="I91" i="30"/>
  <c r="K91" i="30" s="1"/>
  <c r="M91" i="30" s="1"/>
  <c r="I43" i="30"/>
  <c r="K43" i="30" s="1"/>
  <c r="M43" i="30" s="1"/>
  <c r="I61" i="30"/>
  <c r="K61" i="30" s="1"/>
  <c r="M61" i="30" s="1"/>
  <c r="I68" i="30"/>
  <c r="K68" i="30" s="1"/>
  <c r="M68" i="30" s="1"/>
  <c r="I56" i="30"/>
  <c r="K56" i="30" s="1"/>
  <c r="M56" i="30" s="1"/>
  <c r="I75" i="30"/>
  <c r="K75" i="30" s="1"/>
  <c r="M75" i="30" s="1"/>
  <c r="I100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11" i="23"/>
  <c r="J27" i="23"/>
  <c r="J28" i="23"/>
  <c r="J29" i="23"/>
  <c r="J30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G27" i="23"/>
  <c r="G28" i="23"/>
  <c r="G29" i="23"/>
  <c r="G30" i="23"/>
  <c r="F27" i="23"/>
  <c r="F28" i="23"/>
  <c r="F29" i="23"/>
  <c r="F30" i="23"/>
  <c r="E27" i="23"/>
  <c r="E28" i="23"/>
  <c r="E29" i="23"/>
  <c r="E30" i="23"/>
  <c r="C27" i="23"/>
  <c r="B20" i="30" s="1"/>
  <c r="C28" i="23"/>
  <c r="B21" i="30" s="1"/>
  <c r="C29" i="23"/>
  <c r="B22" i="30" s="1"/>
  <c r="C30" i="23"/>
  <c r="B23" i="30" s="1"/>
  <c r="I74" i="23" l="1"/>
  <c r="I30" i="23"/>
  <c r="I55" i="23"/>
  <c r="I95" i="23"/>
  <c r="I92" i="23"/>
  <c r="I36" i="23"/>
  <c r="I94" i="23"/>
  <c r="I62" i="23"/>
  <c r="I48" i="23"/>
  <c r="I84" i="23"/>
  <c r="I35" i="23"/>
  <c r="I59" i="23"/>
  <c r="I64" i="23"/>
  <c r="I68" i="23"/>
  <c r="I47" i="23"/>
  <c r="I86" i="23"/>
  <c r="I78" i="23"/>
  <c r="I38" i="23"/>
  <c r="I98" i="23"/>
  <c r="I58" i="23"/>
  <c r="I82" i="23"/>
  <c r="I32" i="23"/>
  <c r="I39" i="23"/>
  <c r="I83" i="23"/>
  <c r="I72" i="23"/>
  <c r="I40" i="23"/>
  <c r="I60" i="23"/>
  <c r="I79" i="23"/>
  <c r="I31" i="23"/>
  <c r="I88" i="23"/>
  <c r="I46" i="23"/>
  <c r="I27" i="23"/>
  <c r="I26" i="23"/>
  <c r="I63" i="23"/>
  <c r="I50" i="23"/>
  <c r="I34" i="23"/>
  <c r="I87" i="23"/>
  <c r="I71" i="23"/>
  <c r="I54" i="23"/>
  <c r="I76" i="23"/>
  <c r="I44" i="23"/>
  <c r="I52" i="23"/>
  <c r="I91" i="23"/>
  <c r="I56" i="23"/>
  <c r="I67" i="23"/>
  <c r="I75" i="23"/>
  <c r="I28" i="23"/>
  <c r="I42" i="23"/>
  <c r="I66" i="23"/>
  <c r="I70" i="23"/>
  <c r="I51" i="23"/>
  <c r="I43" i="23"/>
  <c r="I90" i="23"/>
  <c r="I99" i="23"/>
  <c r="I80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6" i="23"/>
  <c r="G18" i="23"/>
  <c r="G19" i="23"/>
  <c r="G20" i="23"/>
  <c r="G21" i="23"/>
  <c r="G22" i="23"/>
  <c r="G23" i="23"/>
  <c r="G24" i="23"/>
  <c r="G25" i="23"/>
  <c r="G26" i="23"/>
  <c r="F18" i="23"/>
  <c r="F19" i="23"/>
  <c r="F20" i="23"/>
  <c r="F21" i="23"/>
  <c r="F22" i="23"/>
  <c r="F23" i="23"/>
  <c r="F24" i="23"/>
  <c r="F25" i="23"/>
  <c r="F26" i="23"/>
  <c r="E18" i="23"/>
  <c r="E19" i="23"/>
  <c r="E20" i="23"/>
  <c r="E21" i="23"/>
  <c r="E22" i="23"/>
  <c r="E23" i="23"/>
  <c r="E24" i="23"/>
  <c r="E25" i="23"/>
  <c r="E26" i="23"/>
  <c r="C18" i="23"/>
  <c r="B11" i="30" s="1"/>
  <c r="C19" i="23"/>
  <c r="B12" i="30" s="1"/>
  <c r="C20" i="23"/>
  <c r="B13" i="30" s="1"/>
  <c r="C21" i="23"/>
  <c r="B14" i="30" s="1"/>
  <c r="C22" i="23"/>
  <c r="B15" i="30" s="1"/>
  <c r="C23" i="23"/>
  <c r="B16" i="30" s="1"/>
  <c r="C24" i="23"/>
  <c r="B17" i="30" s="1"/>
  <c r="C25" i="23"/>
  <c r="B18" i="30" s="1"/>
  <c r="C26" i="23"/>
  <c r="B19" i="30" s="1"/>
  <c r="H9" i="9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K112" i="28" s="1"/>
  <c r="L112" i="28" s="1"/>
  <c r="M112" i="28" s="1"/>
  <c r="N112" i="28" s="1"/>
  <c r="C113" i="28"/>
  <c r="K113" i="28" s="1"/>
  <c r="L113" i="28" s="1"/>
  <c r="M113" i="28" s="1"/>
  <c r="N113" i="28" s="1"/>
  <c r="C114" i="28"/>
  <c r="K114" i="28" s="1"/>
  <c r="L114" i="28" s="1"/>
  <c r="M114" i="28" s="1"/>
  <c r="N114" i="28" s="1"/>
  <c r="C115" i="28"/>
  <c r="K115" i="28" s="1"/>
  <c r="L115" i="28" s="1"/>
  <c r="M115" i="28" s="1"/>
  <c r="N115" i="28" s="1"/>
  <c r="C116" i="28"/>
  <c r="K116" i="28" s="1"/>
  <c r="L116" i="28" s="1"/>
  <c r="M116" i="28" s="1"/>
  <c r="N116" i="28" s="1"/>
  <c r="C117" i="28"/>
  <c r="K117" i="28" s="1"/>
  <c r="L117" i="28" s="1"/>
  <c r="M117" i="28" s="1"/>
  <c r="N117" i="28" s="1"/>
  <c r="C118" i="28"/>
  <c r="K118" i="28" s="1"/>
  <c r="L118" i="28" s="1"/>
  <c r="M118" i="28" s="1"/>
  <c r="N118" i="28" s="1"/>
  <c r="B52" i="28"/>
  <c r="H52" i="28" s="1"/>
  <c r="B56" i="28"/>
  <c r="H56" i="28" s="1"/>
  <c r="B60" i="28"/>
  <c r="H60" i="28" s="1"/>
  <c r="B64" i="28"/>
  <c r="H64" i="28" s="1"/>
  <c r="B68" i="28"/>
  <c r="H68" i="28" s="1"/>
  <c r="B72" i="28"/>
  <c r="H72" i="28" s="1"/>
  <c r="B76" i="28"/>
  <c r="H76" i="28" s="1"/>
  <c r="B80" i="28"/>
  <c r="H80" i="28" s="1"/>
  <c r="B83" i="28"/>
  <c r="H83" i="28" s="1"/>
  <c r="B84" i="28"/>
  <c r="J84" i="28" s="1"/>
  <c r="B85" i="28"/>
  <c r="J85" i="28" s="1"/>
  <c r="B86" i="28"/>
  <c r="J86" i="28" s="1"/>
  <c r="B87" i="28"/>
  <c r="I87" i="28" s="1"/>
  <c r="B88" i="28"/>
  <c r="J88" i="28" s="1"/>
  <c r="B89" i="28"/>
  <c r="J89" i="28" s="1"/>
  <c r="B90" i="28"/>
  <c r="J90" i="28" s="1"/>
  <c r="B91" i="28"/>
  <c r="J91" i="28" s="1"/>
  <c r="B92" i="28"/>
  <c r="J92" i="28" s="1"/>
  <c r="B93" i="28"/>
  <c r="J93" i="28" s="1"/>
  <c r="B94" i="28"/>
  <c r="J94" i="28" s="1"/>
  <c r="B95" i="28"/>
  <c r="G95" i="28" s="1"/>
  <c r="B96" i="28"/>
  <c r="J96" i="28" s="1"/>
  <c r="B97" i="28"/>
  <c r="J97" i="28" s="1"/>
  <c r="B98" i="28"/>
  <c r="J98" i="28" s="1"/>
  <c r="B99" i="28"/>
  <c r="H99" i="28" s="1"/>
  <c r="B100" i="28"/>
  <c r="J100" i="28" s="1"/>
  <c r="B101" i="28"/>
  <c r="J101" i="28" s="1"/>
  <c r="B102" i="28"/>
  <c r="J102" i="28" s="1"/>
  <c r="B103" i="28"/>
  <c r="I103" i="28" s="1"/>
  <c r="B104" i="28"/>
  <c r="J104" i="28" s="1"/>
  <c r="B105" i="28"/>
  <c r="J105" i="28" s="1"/>
  <c r="B106" i="28"/>
  <c r="J106" i="28" s="1"/>
  <c r="B107" i="28"/>
  <c r="J107" i="28" s="1"/>
  <c r="B108" i="28"/>
  <c r="J108" i="28" s="1"/>
  <c r="B109" i="28"/>
  <c r="J109" i="28" s="1"/>
  <c r="B110" i="28"/>
  <c r="J110" i="28" s="1"/>
  <c r="B111" i="28"/>
  <c r="G111" i="28" s="1"/>
  <c r="B112" i="28"/>
  <c r="J112" i="28" s="1"/>
  <c r="B113" i="28"/>
  <c r="J113" i="28" s="1"/>
  <c r="B114" i="28"/>
  <c r="J114" i="28" s="1"/>
  <c r="B115" i="28"/>
  <c r="H115" i="28" s="1"/>
  <c r="B116" i="28"/>
  <c r="J116" i="28" s="1"/>
  <c r="B117" i="28"/>
  <c r="J117" i="28" s="1"/>
  <c r="B118" i="28"/>
  <c r="J118" i="28" s="1"/>
  <c r="B53" i="28"/>
  <c r="B54" i="28"/>
  <c r="B55" i="28"/>
  <c r="B57" i="28"/>
  <c r="B58" i="28"/>
  <c r="B59" i="28"/>
  <c r="B61" i="28"/>
  <c r="B62" i="28"/>
  <c r="B63" i="28"/>
  <c r="B65" i="28"/>
  <c r="B66" i="28"/>
  <c r="B67" i="28"/>
  <c r="B69" i="28"/>
  <c r="B70" i="28"/>
  <c r="B71" i="28"/>
  <c r="B73" i="28"/>
  <c r="B74" i="28"/>
  <c r="B75" i="28"/>
  <c r="B77" i="28"/>
  <c r="B78" i="28"/>
  <c r="B79" i="28"/>
  <c r="B81" i="28"/>
  <c r="B82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K111" i="28" l="1"/>
  <c r="L111" i="28" s="1"/>
  <c r="M111" i="28" s="1"/>
  <c r="N111" i="28" s="1"/>
  <c r="K95" i="28"/>
  <c r="L95" i="28" s="1"/>
  <c r="M95" i="28" s="1"/>
  <c r="N95" i="28" s="1"/>
  <c r="K58" i="28"/>
  <c r="L58" i="28" s="1"/>
  <c r="M58" i="28" s="1"/>
  <c r="N58" i="28" s="1"/>
  <c r="G99" i="28"/>
  <c r="K99" i="28" s="1"/>
  <c r="L99" i="28" s="1"/>
  <c r="M99" i="28" s="1"/>
  <c r="N99" i="28" s="1"/>
  <c r="I107" i="28"/>
  <c r="F99" i="28"/>
  <c r="G115" i="28"/>
  <c r="G91" i="28"/>
  <c r="K91" i="28" s="1"/>
  <c r="L91" i="28" s="1"/>
  <c r="M91" i="28" s="1"/>
  <c r="N91" i="28" s="1"/>
  <c r="H107" i="28"/>
  <c r="H87" i="28"/>
  <c r="I99" i="28"/>
  <c r="J115" i="28"/>
  <c r="J95" i="28"/>
  <c r="F83" i="28"/>
  <c r="H91" i="28"/>
  <c r="J99" i="28"/>
  <c r="F115" i="28"/>
  <c r="F95" i="28"/>
  <c r="G107" i="28"/>
  <c r="K107" i="28" s="1"/>
  <c r="L107" i="28" s="1"/>
  <c r="M107" i="28" s="1"/>
  <c r="N107" i="28" s="1"/>
  <c r="G87" i="28"/>
  <c r="K87" i="28" s="1"/>
  <c r="L87" i="28" s="1"/>
  <c r="M87" i="28" s="1"/>
  <c r="N87" i="28" s="1"/>
  <c r="H103" i="28"/>
  <c r="I115" i="28"/>
  <c r="I95" i="28"/>
  <c r="J111" i="28"/>
  <c r="J87" i="28"/>
  <c r="F103" i="28"/>
  <c r="H111" i="28"/>
  <c r="I83" i="28"/>
  <c r="F111" i="28"/>
  <c r="F87" i="28"/>
  <c r="G103" i="28"/>
  <c r="K103" i="28" s="1"/>
  <c r="L103" i="28" s="1"/>
  <c r="M103" i="28" s="1"/>
  <c r="N103" i="28" s="1"/>
  <c r="G83" i="28"/>
  <c r="K83" i="28" s="1"/>
  <c r="L83" i="28" s="1"/>
  <c r="M83" i="28" s="1"/>
  <c r="N83" i="28" s="1"/>
  <c r="H95" i="28"/>
  <c r="I111" i="28"/>
  <c r="I91" i="28"/>
  <c r="J103" i="28"/>
  <c r="J83" i="28"/>
  <c r="F107" i="28"/>
  <c r="F91" i="28"/>
  <c r="F116" i="28"/>
  <c r="F112" i="28"/>
  <c r="F108" i="28"/>
  <c r="F104" i="28"/>
  <c r="F100" i="28"/>
  <c r="F96" i="28"/>
  <c r="F92" i="28"/>
  <c r="F88" i="28"/>
  <c r="F84" i="28"/>
  <c r="G116" i="28"/>
  <c r="G112" i="28"/>
  <c r="G108" i="28"/>
  <c r="K108" i="28" s="1"/>
  <c r="L108" i="28" s="1"/>
  <c r="M108" i="28" s="1"/>
  <c r="N108" i="28" s="1"/>
  <c r="G104" i="28"/>
  <c r="K104" i="28" s="1"/>
  <c r="L104" i="28" s="1"/>
  <c r="M104" i="28" s="1"/>
  <c r="N104" i="28" s="1"/>
  <c r="G100" i="28"/>
  <c r="K100" i="28" s="1"/>
  <c r="L100" i="28" s="1"/>
  <c r="M100" i="28" s="1"/>
  <c r="N100" i="28" s="1"/>
  <c r="G96" i="28"/>
  <c r="K96" i="28" s="1"/>
  <c r="L96" i="28" s="1"/>
  <c r="M96" i="28" s="1"/>
  <c r="N96" i="28" s="1"/>
  <c r="G92" i="28"/>
  <c r="K92" i="28" s="1"/>
  <c r="L92" i="28" s="1"/>
  <c r="M92" i="28" s="1"/>
  <c r="N92" i="28" s="1"/>
  <c r="G88" i="28"/>
  <c r="K88" i="28" s="1"/>
  <c r="L88" i="28" s="1"/>
  <c r="M88" i="28" s="1"/>
  <c r="N88" i="28" s="1"/>
  <c r="G84" i="28"/>
  <c r="K84" i="28" s="1"/>
  <c r="L84" i="28" s="1"/>
  <c r="M84" i="28" s="1"/>
  <c r="N84" i="28" s="1"/>
  <c r="H116" i="28"/>
  <c r="H112" i="28"/>
  <c r="H108" i="28"/>
  <c r="H104" i="28"/>
  <c r="H100" i="28"/>
  <c r="H96" i="28"/>
  <c r="H92" i="28"/>
  <c r="H88" i="28"/>
  <c r="H84" i="28"/>
  <c r="I116" i="28"/>
  <c r="I112" i="28"/>
  <c r="I108" i="28"/>
  <c r="I104" i="28"/>
  <c r="I100" i="28"/>
  <c r="I96" i="28"/>
  <c r="I92" i="28"/>
  <c r="I88" i="28"/>
  <c r="I84" i="28"/>
  <c r="F118" i="28"/>
  <c r="F114" i="28"/>
  <c r="F110" i="28"/>
  <c r="F106" i="28"/>
  <c r="F102" i="28"/>
  <c r="F98" i="28"/>
  <c r="F94" i="28"/>
  <c r="F90" i="28"/>
  <c r="F86" i="28"/>
  <c r="G118" i="28"/>
  <c r="G114" i="28"/>
  <c r="G110" i="28"/>
  <c r="K110" i="28" s="1"/>
  <c r="L110" i="28" s="1"/>
  <c r="M110" i="28" s="1"/>
  <c r="N110" i="28" s="1"/>
  <c r="G106" i="28"/>
  <c r="K106" i="28" s="1"/>
  <c r="L106" i="28" s="1"/>
  <c r="M106" i="28" s="1"/>
  <c r="N106" i="28" s="1"/>
  <c r="G102" i="28"/>
  <c r="K102" i="28" s="1"/>
  <c r="L102" i="28" s="1"/>
  <c r="M102" i="28" s="1"/>
  <c r="N102" i="28" s="1"/>
  <c r="G98" i="28"/>
  <c r="K98" i="28" s="1"/>
  <c r="L98" i="28" s="1"/>
  <c r="M98" i="28" s="1"/>
  <c r="N98" i="28" s="1"/>
  <c r="G94" i="28"/>
  <c r="K94" i="28" s="1"/>
  <c r="L94" i="28" s="1"/>
  <c r="M94" i="28" s="1"/>
  <c r="N94" i="28" s="1"/>
  <c r="G90" i="28"/>
  <c r="K90" i="28" s="1"/>
  <c r="L90" i="28" s="1"/>
  <c r="M90" i="28" s="1"/>
  <c r="N90" i="28" s="1"/>
  <c r="G86" i="28"/>
  <c r="K86" i="28" s="1"/>
  <c r="L86" i="28" s="1"/>
  <c r="M86" i="28" s="1"/>
  <c r="N86" i="28" s="1"/>
  <c r="H118" i="28"/>
  <c r="H114" i="28"/>
  <c r="H110" i="28"/>
  <c r="H106" i="28"/>
  <c r="H102" i="28"/>
  <c r="H98" i="28"/>
  <c r="H94" i="28"/>
  <c r="H90" i="28"/>
  <c r="H86" i="28"/>
  <c r="I118" i="28"/>
  <c r="I114" i="28"/>
  <c r="I110" i="28"/>
  <c r="I106" i="28"/>
  <c r="I102" i="28"/>
  <c r="I98" i="28"/>
  <c r="I94" i="28"/>
  <c r="I90" i="28"/>
  <c r="I86" i="28"/>
  <c r="F117" i="28"/>
  <c r="F113" i="28"/>
  <c r="F109" i="28"/>
  <c r="F105" i="28"/>
  <c r="F101" i="28"/>
  <c r="F97" i="28"/>
  <c r="F93" i="28"/>
  <c r="F89" i="28"/>
  <c r="F85" i="28"/>
  <c r="G117" i="28"/>
  <c r="G113" i="28"/>
  <c r="G109" i="28"/>
  <c r="K109" i="28" s="1"/>
  <c r="L109" i="28" s="1"/>
  <c r="M109" i="28" s="1"/>
  <c r="N109" i="28" s="1"/>
  <c r="G105" i="28"/>
  <c r="K105" i="28" s="1"/>
  <c r="L105" i="28" s="1"/>
  <c r="M105" i="28" s="1"/>
  <c r="N105" i="28" s="1"/>
  <c r="G101" i="28"/>
  <c r="K101" i="28" s="1"/>
  <c r="L101" i="28" s="1"/>
  <c r="M101" i="28" s="1"/>
  <c r="N101" i="28" s="1"/>
  <c r="G97" i="28"/>
  <c r="K97" i="28" s="1"/>
  <c r="L97" i="28" s="1"/>
  <c r="M97" i="28" s="1"/>
  <c r="N97" i="28" s="1"/>
  <c r="G93" i="28"/>
  <c r="K93" i="28" s="1"/>
  <c r="L93" i="28" s="1"/>
  <c r="M93" i="28" s="1"/>
  <c r="N93" i="28" s="1"/>
  <c r="G89" i="28"/>
  <c r="K89" i="28" s="1"/>
  <c r="L89" i="28" s="1"/>
  <c r="M89" i="28" s="1"/>
  <c r="N89" i="28" s="1"/>
  <c r="G85" i="28"/>
  <c r="K85" i="28" s="1"/>
  <c r="L85" i="28" s="1"/>
  <c r="M85" i="28" s="1"/>
  <c r="N85" i="28" s="1"/>
  <c r="H117" i="28"/>
  <c r="H113" i="28"/>
  <c r="H109" i="28"/>
  <c r="H105" i="28"/>
  <c r="H101" i="28"/>
  <c r="H97" i="28"/>
  <c r="H93" i="28"/>
  <c r="H89" i="28"/>
  <c r="H85" i="28"/>
  <c r="I117" i="28"/>
  <c r="I113" i="28"/>
  <c r="I109" i="28"/>
  <c r="I105" i="28"/>
  <c r="I101" i="28"/>
  <c r="I97" i="28"/>
  <c r="I93" i="28"/>
  <c r="I89" i="28"/>
  <c r="I85" i="28"/>
  <c r="G77" i="28"/>
  <c r="K77" i="28" s="1"/>
  <c r="L77" i="28" s="1"/>
  <c r="M77" i="28" s="1"/>
  <c r="N77" i="28" s="1"/>
  <c r="H77" i="28"/>
  <c r="I77" i="28"/>
  <c r="J77" i="28"/>
  <c r="F77" i="28"/>
  <c r="G69" i="28"/>
  <c r="K69" i="28" s="1"/>
  <c r="L69" i="28" s="1"/>
  <c r="M69" i="28" s="1"/>
  <c r="N69" i="28" s="1"/>
  <c r="I69" i="28"/>
  <c r="H69" i="28"/>
  <c r="J69" i="28"/>
  <c r="F69" i="28"/>
  <c r="G61" i="28"/>
  <c r="K61" i="28" s="1"/>
  <c r="L61" i="28" s="1"/>
  <c r="M61" i="28" s="1"/>
  <c r="N61" i="28" s="1"/>
  <c r="H61" i="28"/>
  <c r="J61" i="28"/>
  <c r="F61" i="28"/>
  <c r="I61" i="28"/>
  <c r="I79" i="28"/>
  <c r="J79" i="28"/>
  <c r="F79" i="28"/>
  <c r="H79" i="28"/>
  <c r="G79" i="28"/>
  <c r="K79" i="28" s="1"/>
  <c r="L79" i="28" s="1"/>
  <c r="M79" i="28" s="1"/>
  <c r="N79" i="28" s="1"/>
  <c r="I75" i="28"/>
  <c r="J75" i="28"/>
  <c r="F75" i="28"/>
  <c r="G75" i="28"/>
  <c r="K75" i="28" s="1"/>
  <c r="L75" i="28" s="1"/>
  <c r="M75" i="28" s="1"/>
  <c r="N75" i="28" s="1"/>
  <c r="H75" i="28"/>
  <c r="I71" i="28"/>
  <c r="G71" i="28"/>
  <c r="K71" i="28" s="1"/>
  <c r="L71" i="28" s="1"/>
  <c r="M71" i="28" s="1"/>
  <c r="N71" i="28" s="1"/>
  <c r="J71" i="28"/>
  <c r="F71" i="28"/>
  <c r="H71" i="28"/>
  <c r="I67" i="28"/>
  <c r="J67" i="28"/>
  <c r="F67" i="28"/>
  <c r="H67" i="28"/>
  <c r="G67" i="28"/>
  <c r="K67" i="28" s="1"/>
  <c r="L67" i="28" s="1"/>
  <c r="M67" i="28" s="1"/>
  <c r="N67" i="28" s="1"/>
  <c r="I63" i="28"/>
  <c r="G63" i="28"/>
  <c r="K63" i="28" s="1"/>
  <c r="L63" i="28" s="1"/>
  <c r="M63" i="28" s="1"/>
  <c r="N63" i="28" s="1"/>
  <c r="J63" i="28"/>
  <c r="F63" i="28"/>
  <c r="H63" i="28"/>
  <c r="I59" i="28"/>
  <c r="J59" i="28"/>
  <c r="F59" i="28"/>
  <c r="G59" i="28"/>
  <c r="K59" i="28" s="1"/>
  <c r="L59" i="28" s="1"/>
  <c r="M59" i="28" s="1"/>
  <c r="N59" i="28" s="1"/>
  <c r="H59" i="28"/>
  <c r="I55" i="28"/>
  <c r="J55" i="28"/>
  <c r="F55" i="28"/>
  <c r="H55" i="28"/>
  <c r="G55" i="28"/>
  <c r="K55" i="28" s="1"/>
  <c r="L55" i="28" s="1"/>
  <c r="M55" i="28" s="1"/>
  <c r="N55" i="28" s="1"/>
  <c r="G81" i="28"/>
  <c r="K81" i="28" s="1"/>
  <c r="L81" i="28" s="1"/>
  <c r="M81" i="28" s="1"/>
  <c r="N81" i="28" s="1"/>
  <c r="I81" i="28"/>
  <c r="H81" i="28"/>
  <c r="J81" i="28"/>
  <c r="F81" i="28"/>
  <c r="G73" i="28"/>
  <c r="K73" i="28" s="1"/>
  <c r="L73" i="28" s="1"/>
  <c r="M73" i="28" s="1"/>
  <c r="N73" i="28" s="1"/>
  <c r="H73" i="28"/>
  <c r="J73" i="28"/>
  <c r="F73" i="28"/>
  <c r="I73" i="28"/>
  <c r="G65" i="28"/>
  <c r="K65" i="28" s="1"/>
  <c r="L65" i="28" s="1"/>
  <c r="M65" i="28" s="1"/>
  <c r="N65" i="28" s="1"/>
  <c r="H65" i="28"/>
  <c r="I65" i="28"/>
  <c r="J65" i="28"/>
  <c r="F65" i="28"/>
  <c r="G53" i="28"/>
  <c r="K53" i="28" s="1"/>
  <c r="L53" i="28" s="1"/>
  <c r="M53" i="28" s="1"/>
  <c r="N53" i="28" s="1"/>
  <c r="H53" i="28"/>
  <c r="I53" i="28"/>
  <c r="J53" i="28"/>
  <c r="F53" i="28"/>
  <c r="J82" i="28"/>
  <c r="F82" i="28"/>
  <c r="H82" i="28"/>
  <c r="G82" i="28"/>
  <c r="K82" i="28" s="1"/>
  <c r="L82" i="28" s="1"/>
  <c r="M82" i="28" s="1"/>
  <c r="N82" i="28" s="1"/>
  <c r="I82" i="28"/>
  <c r="J78" i="28"/>
  <c r="F78" i="28"/>
  <c r="G78" i="28"/>
  <c r="K78" i="28" s="1"/>
  <c r="L78" i="28" s="1"/>
  <c r="M78" i="28" s="1"/>
  <c r="N78" i="28" s="1"/>
  <c r="H78" i="28"/>
  <c r="I78" i="28"/>
  <c r="J74" i="28"/>
  <c r="F74" i="28"/>
  <c r="G74" i="28"/>
  <c r="K74" i="28" s="1"/>
  <c r="L74" i="28" s="1"/>
  <c r="M74" i="28" s="1"/>
  <c r="N74" i="28" s="1"/>
  <c r="I74" i="28"/>
  <c r="H74" i="28"/>
  <c r="J70" i="28"/>
  <c r="F70" i="28"/>
  <c r="H70" i="28"/>
  <c r="G70" i="28"/>
  <c r="K70" i="28" s="1"/>
  <c r="L70" i="28" s="1"/>
  <c r="M70" i="28" s="1"/>
  <c r="N70" i="28" s="1"/>
  <c r="I70" i="28"/>
  <c r="J66" i="28"/>
  <c r="F66" i="28"/>
  <c r="G66" i="28"/>
  <c r="K66" i="28" s="1"/>
  <c r="L66" i="28" s="1"/>
  <c r="M66" i="28" s="1"/>
  <c r="N66" i="28" s="1"/>
  <c r="H66" i="28"/>
  <c r="I66" i="28"/>
  <c r="J62" i="28"/>
  <c r="F62" i="28"/>
  <c r="G62" i="28"/>
  <c r="K62" i="28" s="1"/>
  <c r="L62" i="28" s="1"/>
  <c r="M62" i="28" s="1"/>
  <c r="N62" i="28" s="1"/>
  <c r="I62" i="28"/>
  <c r="H62" i="28"/>
  <c r="J58" i="28"/>
  <c r="F58" i="28"/>
  <c r="H58" i="28"/>
  <c r="G58" i="28"/>
  <c r="I58" i="28"/>
  <c r="J54" i="28"/>
  <c r="F54" i="28"/>
  <c r="G54" i="28"/>
  <c r="K54" i="28" s="1"/>
  <c r="L54" i="28" s="1"/>
  <c r="M54" i="28" s="1"/>
  <c r="N54" i="28" s="1"/>
  <c r="H54" i="28"/>
  <c r="I54" i="28"/>
  <c r="G57" i="28"/>
  <c r="K57" i="28" s="1"/>
  <c r="L57" i="28" s="1"/>
  <c r="M57" i="28" s="1"/>
  <c r="N57" i="28" s="1"/>
  <c r="I57" i="28"/>
  <c r="H57" i="28"/>
  <c r="J57" i="28"/>
  <c r="F57" i="28"/>
  <c r="F76" i="28"/>
  <c r="F64" i="28"/>
  <c r="F56" i="28"/>
  <c r="G80" i="28"/>
  <c r="K80" i="28" s="1"/>
  <c r="L80" i="28" s="1"/>
  <c r="M80" i="28" s="1"/>
  <c r="N80" i="28" s="1"/>
  <c r="G76" i="28"/>
  <c r="K76" i="28" s="1"/>
  <c r="L76" i="28" s="1"/>
  <c r="M76" i="28" s="1"/>
  <c r="N76" i="28" s="1"/>
  <c r="G72" i="28"/>
  <c r="K72" i="28" s="1"/>
  <c r="L72" i="28" s="1"/>
  <c r="M72" i="28" s="1"/>
  <c r="N72" i="28" s="1"/>
  <c r="G68" i="28"/>
  <c r="K68" i="28" s="1"/>
  <c r="L68" i="28" s="1"/>
  <c r="M68" i="28" s="1"/>
  <c r="N68" i="28" s="1"/>
  <c r="G64" i="28"/>
  <c r="K64" i="28" s="1"/>
  <c r="L64" i="28" s="1"/>
  <c r="M64" i="28" s="1"/>
  <c r="N64" i="28" s="1"/>
  <c r="G60" i="28"/>
  <c r="K60" i="28" s="1"/>
  <c r="L60" i="28" s="1"/>
  <c r="M60" i="28" s="1"/>
  <c r="N60" i="28" s="1"/>
  <c r="G56" i="28"/>
  <c r="K56" i="28" s="1"/>
  <c r="L56" i="28" s="1"/>
  <c r="M56" i="28" s="1"/>
  <c r="N56" i="28" s="1"/>
  <c r="G52" i="28"/>
  <c r="K52" i="28" s="1"/>
  <c r="L52" i="28" s="1"/>
  <c r="M52" i="28" s="1"/>
  <c r="N52" i="28" s="1"/>
  <c r="F80" i="28"/>
  <c r="F72" i="28"/>
  <c r="F60" i="28"/>
  <c r="J76" i="28"/>
  <c r="J72" i="28"/>
  <c r="J68" i="28"/>
  <c r="J64" i="28"/>
  <c r="J60" i="28"/>
  <c r="J56" i="28"/>
  <c r="J52" i="28"/>
  <c r="I80" i="28"/>
  <c r="I76" i="28"/>
  <c r="I72" i="28"/>
  <c r="I68" i="28"/>
  <c r="I64" i="28"/>
  <c r="I60" i="28"/>
  <c r="I56" i="28"/>
  <c r="I52" i="28"/>
  <c r="F68" i="28"/>
  <c r="F52" i="28"/>
  <c r="J80" i="28"/>
  <c r="F51" i="28"/>
  <c r="J51" i="28"/>
  <c r="I51" i="28"/>
  <c r="H51" i="28"/>
  <c r="G51" i="28"/>
  <c r="K51" i="28" s="1"/>
  <c r="L51" i="28" s="1"/>
  <c r="M51" i="28" s="1"/>
  <c r="N51" i="28" s="1"/>
  <c r="I47" i="28"/>
  <c r="J47" i="28"/>
  <c r="H47" i="28"/>
  <c r="G47" i="28"/>
  <c r="K47" i="28" s="1"/>
  <c r="L47" i="28" s="1"/>
  <c r="M47" i="28" s="1"/>
  <c r="N47" i="28" s="1"/>
  <c r="F47" i="28"/>
  <c r="J50" i="28"/>
  <c r="I50" i="28"/>
  <c r="H50" i="28"/>
  <c r="G50" i="28"/>
  <c r="K50" i="28" s="1"/>
  <c r="L50" i="28" s="1"/>
  <c r="M50" i="28" s="1"/>
  <c r="N50" i="28" s="1"/>
  <c r="F50" i="28"/>
  <c r="J48" i="28"/>
  <c r="G48" i="28"/>
  <c r="K48" i="28" s="1"/>
  <c r="L48" i="28" s="1"/>
  <c r="M48" i="28" s="1"/>
  <c r="N48" i="28" s="1"/>
  <c r="I48" i="28"/>
  <c r="H48" i="28"/>
  <c r="F48" i="28"/>
  <c r="J49" i="28"/>
  <c r="I49" i="28"/>
  <c r="H49" i="28"/>
  <c r="G49" i="28"/>
  <c r="K49" i="28" s="1"/>
  <c r="L49" i="28" s="1"/>
  <c r="M49" i="28" s="1"/>
  <c r="N49" i="28" s="1"/>
  <c r="F49" i="28"/>
  <c r="G45" i="28"/>
  <c r="K45" i="28" s="1"/>
  <c r="L45" i="28" s="1"/>
  <c r="M45" i="28" s="1"/>
  <c r="N45" i="28" s="1"/>
  <c r="J45" i="28"/>
  <c r="F45" i="28"/>
  <c r="I45" i="28"/>
  <c r="H45" i="28"/>
  <c r="J44" i="28"/>
  <c r="F44" i="28"/>
  <c r="H44" i="28"/>
  <c r="I44" i="28"/>
  <c r="G44" i="28"/>
  <c r="K44" i="28" s="1"/>
  <c r="L44" i="28" s="1"/>
  <c r="M44" i="28" s="1"/>
  <c r="N44" i="28" s="1"/>
  <c r="I43" i="28"/>
  <c r="H43" i="28"/>
  <c r="J43" i="28"/>
  <c r="F43" i="28"/>
  <c r="G43" i="28"/>
  <c r="K43" i="28" s="1"/>
  <c r="L43" i="28" s="1"/>
  <c r="M43" i="28" s="1"/>
  <c r="N43" i="28" s="1"/>
  <c r="H46" i="28"/>
  <c r="G46" i="28"/>
  <c r="K46" i="28" s="1"/>
  <c r="L46" i="28" s="1"/>
  <c r="M46" i="28" s="1"/>
  <c r="N46" i="28" s="1"/>
  <c r="J46" i="28"/>
  <c r="F46" i="28"/>
  <c r="I46" i="28"/>
  <c r="H42" i="28"/>
  <c r="F42" i="28"/>
  <c r="G42" i="28"/>
  <c r="K42" i="28" s="1"/>
  <c r="L42" i="28" s="1"/>
  <c r="M42" i="28" s="1"/>
  <c r="N42" i="28" s="1"/>
  <c r="J42" i="28"/>
  <c r="I42" i="28"/>
  <c r="I41" i="28"/>
  <c r="G41" i="28"/>
  <c r="K41" i="28" s="1"/>
  <c r="L41" i="28" s="1"/>
  <c r="M41" i="28" s="1"/>
  <c r="N41" i="28" s="1"/>
  <c r="J41" i="28"/>
  <c r="H41" i="28"/>
  <c r="F41" i="28"/>
  <c r="I37" i="28"/>
  <c r="G37" i="28"/>
  <c r="K37" i="28" s="1"/>
  <c r="L37" i="28" s="1"/>
  <c r="M37" i="28" s="1"/>
  <c r="N37" i="28" s="1"/>
  <c r="J37" i="28"/>
  <c r="H37" i="28"/>
  <c r="F37" i="28"/>
  <c r="J40" i="28"/>
  <c r="H40" i="28"/>
  <c r="F40" i="28"/>
  <c r="I40" i="28"/>
  <c r="G40" i="28"/>
  <c r="K40" i="28" s="1"/>
  <c r="L40" i="28" s="1"/>
  <c r="M40" i="28" s="1"/>
  <c r="N40" i="28" s="1"/>
  <c r="J39" i="28"/>
  <c r="H39" i="28"/>
  <c r="F39" i="28"/>
  <c r="I39" i="28"/>
  <c r="G39" i="28"/>
  <c r="K39" i="28" s="1"/>
  <c r="L39" i="28" s="1"/>
  <c r="M39" i="28" s="1"/>
  <c r="N39" i="28" s="1"/>
  <c r="I38" i="28"/>
  <c r="G38" i="28"/>
  <c r="K38" i="28" s="1"/>
  <c r="L38" i="28" s="1"/>
  <c r="M38" i="28" s="1"/>
  <c r="N38" i="28" s="1"/>
  <c r="J38" i="28"/>
  <c r="H38" i="28"/>
  <c r="F38" i="28"/>
  <c r="G32" i="28"/>
  <c r="K32" i="28" s="1"/>
  <c r="L32" i="28" s="1"/>
  <c r="M32" i="28" s="1"/>
  <c r="N32" i="28" s="1"/>
  <c r="F32" i="28"/>
  <c r="J32" i="28"/>
  <c r="I32" i="28"/>
  <c r="H32" i="28"/>
  <c r="J35" i="28"/>
  <c r="I35" i="28"/>
  <c r="H35" i="28"/>
  <c r="G35" i="28"/>
  <c r="K35" i="28" s="1"/>
  <c r="L35" i="28" s="1"/>
  <c r="M35" i="28" s="1"/>
  <c r="N35" i="28" s="1"/>
  <c r="F35" i="28"/>
  <c r="J31" i="28"/>
  <c r="I31" i="28"/>
  <c r="H31" i="28"/>
  <c r="G31" i="28"/>
  <c r="K31" i="28" s="1"/>
  <c r="L31" i="28" s="1"/>
  <c r="M31" i="28" s="1"/>
  <c r="N31" i="28" s="1"/>
  <c r="F31" i="28"/>
  <c r="J27" i="28"/>
  <c r="I27" i="28"/>
  <c r="H27" i="28"/>
  <c r="G27" i="28"/>
  <c r="K27" i="28" s="1"/>
  <c r="L27" i="28" s="1"/>
  <c r="M27" i="28" s="1"/>
  <c r="N27" i="28" s="1"/>
  <c r="F27" i="28"/>
  <c r="I34" i="28"/>
  <c r="H34" i="28"/>
  <c r="G34" i="28"/>
  <c r="K34" i="28" s="1"/>
  <c r="L34" i="28" s="1"/>
  <c r="M34" i="28" s="1"/>
  <c r="N34" i="28" s="1"/>
  <c r="F34" i="28"/>
  <c r="J34" i="28"/>
  <c r="G36" i="28"/>
  <c r="K36" i="28" s="1"/>
  <c r="L36" i="28" s="1"/>
  <c r="M36" i="28" s="1"/>
  <c r="N36" i="28" s="1"/>
  <c r="F36" i="28"/>
  <c r="J36" i="28"/>
  <c r="I36" i="28"/>
  <c r="H36" i="28"/>
  <c r="G28" i="28"/>
  <c r="K28" i="28" s="1"/>
  <c r="L28" i="28" s="1"/>
  <c r="M28" i="28" s="1"/>
  <c r="N28" i="28" s="1"/>
  <c r="F28" i="28"/>
  <c r="J28" i="28"/>
  <c r="I28" i="28"/>
  <c r="H28" i="28"/>
  <c r="I30" i="28"/>
  <c r="H30" i="28"/>
  <c r="G30" i="28"/>
  <c r="K30" i="28" s="1"/>
  <c r="L30" i="28" s="1"/>
  <c r="M30" i="28" s="1"/>
  <c r="N30" i="28" s="1"/>
  <c r="F30" i="28"/>
  <c r="J30" i="28"/>
  <c r="H33" i="28"/>
  <c r="J33" i="28"/>
  <c r="G33" i="28"/>
  <c r="K33" i="28" s="1"/>
  <c r="L33" i="28" s="1"/>
  <c r="M33" i="28" s="1"/>
  <c r="N33" i="28" s="1"/>
  <c r="F33" i="28"/>
  <c r="I33" i="28"/>
  <c r="H29" i="28"/>
  <c r="G29" i="28"/>
  <c r="K29" i="28" s="1"/>
  <c r="L29" i="28" s="1"/>
  <c r="M29" i="28" s="1"/>
  <c r="N29" i="28" s="1"/>
  <c r="F29" i="28"/>
  <c r="I29" i="28"/>
  <c r="J29" i="28"/>
  <c r="I26" i="28"/>
  <c r="H26" i="28"/>
  <c r="G26" i="28"/>
  <c r="K26" i="28" s="1"/>
  <c r="L26" i="28" s="1"/>
  <c r="M26" i="28" s="1"/>
  <c r="N26" i="28" s="1"/>
  <c r="J26" i="28"/>
  <c r="F26" i="28"/>
  <c r="C13" i="28" l="1"/>
  <c r="C14" i="28"/>
  <c r="C15" i="28"/>
  <c r="C16" i="28"/>
  <c r="C17" i="28"/>
  <c r="C18" i="28"/>
  <c r="C19" i="28"/>
  <c r="C20" i="28"/>
  <c r="C21" i="28"/>
  <c r="C22" i="28"/>
  <c r="C23" i="28"/>
  <c r="C24" i="28"/>
  <c r="C25" i="28"/>
  <c r="C12" i="28"/>
  <c r="B19" i="28" l="1"/>
  <c r="B20" i="28"/>
  <c r="B21" i="28"/>
  <c r="B22" i="28"/>
  <c r="B23" i="28"/>
  <c r="B24" i="28"/>
  <c r="B25" i="28"/>
  <c r="G22" i="28" l="1"/>
  <c r="H22" i="28"/>
  <c r="J22" i="28"/>
  <c r="F22" i="28"/>
  <c r="I22" i="28"/>
  <c r="H23" i="28"/>
  <c r="G23" i="28"/>
  <c r="J23" i="28"/>
  <c r="F23" i="28"/>
  <c r="I23" i="28"/>
  <c r="H19" i="28"/>
  <c r="I19" i="28"/>
  <c r="G19" i="28"/>
  <c r="J19" i="28"/>
  <c r="F19" i="28"/>
  <c r="J25" i="28"/>
  <c r="F25" i="28"/>
  <c r="G25" i="28"/>
  <c r="I25" i="28"/>
  <c r="H25" i="28"/>
  <c r="J21" i="28"/>
  <c r="F21" i="28"/>
  <c r="I21" i="28"/>
  <c r="H21" i="28"/>
  <c r="G21" i="28"/>
  <c r="I24" i="28"/>
  <c r="J24" i="28"/>
  <c r="H24" i="28"/>
  <c r="G24" i="28"/>
  <c r="F24" i="28"/>
  <c r="I20" i="28"/>
  <c r="J20" i="28"/>
  <c r="F20" i="28"/>
  <c r="H20" i="28"/>
  <c r="G20" i="28"/>
  <c r="C5" i="30"/>
  <c r="E5" i="30" s="1"/>
  <c r="G5" i="30" s="1"/>
  <c r="C6" i="30"/>
  <c r="E6" i="30" s="1"/>
  <c r="G6" i="30" s="1"/>
  <c r="C7" i="30"/>
  <c r="E7" i="30" s="1"/>
  <c r="G7" i="30" s="1"/>
  <c r="C8" i="30"/>
  <c r="C9" i="30"/>
  <c r="E9" i="30" s="1"/>
  <c r="G9" i="30" s="1"/>
  <c r="C10" i="30"/>
  <c r="E10" i="30" s="1"/>
  <c r="G10" i="30" s="1"/>
  <c r="C11" i="30"/>
  <c r="E11" i="30" s="1"/>
  <c r="G11" i="30" s="1"/>
  <c r="C12" i="30"/>
  <c r="E12" i="30" s="1"/>
  <c r="G12" i="30" s="1"/>
  <c r="C13" i="30"/>
  <c r="E13" i="30" s="1"/>
  <c r="G13" i="30" s="1"/>
  <c r="C14" i="30"/>
  <c r="E14" i="30" s="1"/>
  <c r="G14" i="30" s="1"/>
  <c r="C15" i="30"/>
  <c r="E15" i="30" s="1"/>
  <c r="G15" i="30" s="1"/>
  <c r="C16" i="30"/>
  <c r="E16" i="30" s="1"/>
  <c r="G16" i="30" s="1"/>
  <c r="C17" i="30"/>
  <c r="E17" i="30" s="1"/>
  <c r="G17" i="30" s="1"/>
  <c r="C4" i="30"/>
  <c r="E4" i="30" s="1"/>
  <c r="G4" i="30" s="1"/>
  <c r="D10" i="30"/>
  <c r="F10" i="30" s="1"/>
  <c r="H10" i="30" s="1"/>
  <c r="D9" i="30"/>
  <c r="F9" i="30" s="1"/>
  <c r="H9" i="30" s="1"/>
  <c r="K25" i="28" l="1"/>
  <c r="L25" i="28" s="1"/>
  <c r="M25" i="28" s="1"/>
  <c r="K19" i="28"/>
  <c r="L19" i="28" s="1"/>
  <c r="M19" i="28" s="1"/>
  <c r="K22" i="28"/>
  <c r="L22" i="28" s="1"/>
  <c r="M22" i="28" s="1"/>
  <c r="K24" i="28"/>
  <c r="L24" i="28" s="1"/>
  <c r="M24" i="28" s="1"/>
  <c r="K21" i="28"/>
  <c r="L21" i="28" s="1"/>
  <c r="M21" i="28" s="1"/>
  <c r="K20" i="28"/>
  <c r="L20" i="28" s="1"/>
  <c r="M20" i="28" s="1"/>
  <c r="K23" i="28"/>
  <c r="L23" i="28" s="1"/>
  <c r="M23" i="28" s="1"/>
  <c r="F9" i="35"/>
  <c r="H16" i="23"/>
  <c r="E8" i="30"/>
  <c r="G8" i="30" s="1"/>
  <c r="H17" i="23"/>
  <c r="G17" i="23"/>
  <c r="F17" i="23"/>
  <c r="E17" i="23"/>
  <c r="C17" i="23"/>
  <c r="B10" i="30" s="1"/>
  <c r="D5" i="30"/>
  <c r="F5" i="30" s="1"/>
  <c r="H5" i="30" s="1"/>
  <c r="D6" i="30"/>
  <c r="F6" i="30" s="1"/>
  <c r="H6" i="30" s="1"/>
  <c r="D7" i="30"/>
  <c r="F7" i="30" s="1"/>
  <c r="H7" i="30" s="1"/>
  <c r="D8" i="30"/>
  <c r="F8" i="30" s="1"/>
  <c r="H8" i="30" s="1"/>
  <c r="D4" i="30"/>
  <c r="F4" i="30" s="1"/>
  <c r="H4" i="30" s="1"/>
  <c r="B18" i="28" l="1"/>
  <c r="I18" i="28" s="1"/>
  <c r="W9" i="35"/>
  <c r="I9" i="35"/>
  <c r="O9" i="35"/>
  <c r="U9" i="35"/>
  <c r="Q9" i="35"/>
  <c r="S9" i="35"/>
  <c r="M9" i="35"/>
  <c r="K9" i="35"/>
  <c r="N22" i="28"/>
  <c r="N19" i="28"/>
  <c r="N23" i="28"/>
  <c r="N21" i="28"/>
  <c r="N20" i="28"/>
  <c r="N24" i="28"/>
  <c r="N25" i="28"/>
  <c r="I12" i="30"/>
  <c r="K12" i="30" s="1"/>
  <c r="M12" i="30" s="1"/>
  <c r="I11" i="30"/>
  <c r="K11" i="30" s="1"/>
  <c r="M11" i="30" s="1"/>
  <c r="I15" i="30"/>
  <c r="K15" i="30" s="1"/>
  <c r="M15" i="30" s="1"/>
  <c r="I13" i="30"/>
  <c r="K13" i="30" s="1"/>
  <c r="M13" i="30" s="1"/>
  <c r="I14" i="30"/>
  <c r="K14" i="30" s="1"/>
  <c r="M14" i="30" s="1"/>
  <c r="I17" i="30"/>
  <c r="K17" i="30" s="1"/>
  <c r="M17" i="30" s="1"/>
  <c r="I16" i="30"/>
  <c r="K16" i="30" s="1"/>
  <c r="M16" i="30" s="1"/>
  <c r="F4" i="35"/>
  <c r="F5" i="35"/>
  <c r="H13" i="23"/>
  <c r="H14" i="23"/>
  <c r="H15" i="23"/>
  <c r="X9" i="35" l="1"/>
  <c r="Y9" i="35" s="1"/>
  <c r="Z9" i="35" s="1"/>
  <c r="AA9" i="35" s="1"/>
  <c r="F18" i="28"/>
  <c r="J18" i="28"/>
  <c r="H18" i="28"/>
  <c r="G18" i="28"/>
  <c r="F6" i="35"/>
  <c r="F8" i="35"/>
  <c r="F7" i="35"/>
  <c r="W5" i="35"/>
  <c r="M5" i="35"/>
  <c r="Q5" i="35"/>
  <c r="U5" i="35"/>
  <c r="I5" i="35"/>
  <c r="O5" i="35"/>
  <c r="S5" i="35"/>
  <c r="K5" i="35"/>
  <c r="W4" i="35"/>
  <c r="O4" i="35"/>
  <c r="K4" i="35"/>
  <c r="U4" i="35"/>
  <c r="Q4" i="35"/>
  <c r="I4" i="35"/>
  <c r="S4" i="35"/>
  <c r="M4" i="35"/>
  <c r="I22" i="23"/>
  <c r="I23" i="23"/>
  <c r="I20" i="23"/>
  <c r="I19" i="23"/>
  <c r="I24" i="23"/>
  <c r="I21" i="23"/>
  <c r="I18" i="23"/>
  <c r="J10" i="30"/>
  <c r="L10" i="30" s="1"/>
  <c r="N10" i="30" s="1"/>
  <c r="B14" i="28"/>
  <c r="I14" i="28" s="1"/>
  <c r="B13" i="28"/>
  <c r="I13" i="28" s="1"/>
  <c r="G16" i="23"/>
  <c r="F16" i="23"/>
  <c r="E16" i="23"/>
  <c r="C16" i="23"/>
  <c r="B9" i="30" s="1"/>
  <c r="B15" i="28" l="1"/>
  <c r="I15" i="28" s="1"/>
  <c r="B16" i="28"/>
  <c r="J16" i="28" s="1"/>
  <c r="K18" i="28"/>
  <c r="L18" i="28" s="1"/>
  <c r="M18" i="28" s="1"/>
  <c r="N18" i="28" s="1"/>
  <c r="X5" i="35"/>
  <c r="Y5" i="35" s="1"/>
  <c r="Z5" i="35" s="1"/>
  <c r="AA5" i="35" s="1"/>
  <c r="U12" i="5" s="1"/>
  <c r="K11" i="9" s="1"/>
  <c r="X4" i="35"/>
  <c r="Y4" i="35" s="1"/>
  <c r="Z4" i="35" s="1"/>
  <c r="AA4" i="35" s="1"/>
  <c r="U11" i="5" s="1"/>
  <c r="K10" i="9" s="1"/>
  <c r="B17" i="28"/>
  <c r="H17" i="28" s="1"/>
  <c r="W8" i="35"/>
  <c r="O8" i="35"/>
  <c r="K8" i="35"/>
  <c r="U8" i="35"/>
  <c r="Q8" i="35"/>
  <c r="S8" i="35"/>
  <c r="M8" i="35"/>
  <c r="I8" i="35"/>
  <c r="W7" i="35"/>
  <c r="O7" i="35"/>
  <c r="S7" i="35"/>
  <c r="U7" i="35"/>
  <c r="Q7" i="35"/>
  <c r="I7" i="35"/>
  <c r="M7" i="35"/>
  <c r="K7" i="35"/>
  <c r="U6" i="35"/>
  <c r="Q6" i="35"/>
  <c r="K6" i="35"/>
  <c r="O6" i="35"/>
  <c r="S6" i="35"/>
  <c r="W6" i="35"/>
  <c r="I6" i="35"/>
  <c r="M6" i="35"/>
  <c r="J9" i="30"/>
  <c r="L9" i="30" s="1"/>
  <c r="N9" i="30" s="1"/>
  <c r="H14" i="28"/>
  <c r="F14" i="28"/>
  <c r="J14" i="28"/>
  <c r="G14" i="28"/>
  <c r="G13" i="28"/>
  <c r="F13" i="28"/>
  <c r="H13" i="28"/>
  <c r="J13" i="28"/>
  <c r="H12" i="23"/>
  <c r="G14" i="23"/>
  <c r="G15" i="23"/>
  <c r="F14" i="23"/>
  <c r="F15" i="23"/>
  <c r="E14" i="23"/>
  <c r="E15" i="23"/>
  <c r="C14" i="23"/>
  <c r="B7" i="30" s="1"/>
  <c r="C15" i="23"/>
  <c r="B8" i="30" s="1"/>
  <c r="G13" i="23"/>
  <c r="F13" i="23"/>
  <c r="C13" i="23"/>
  <c r="B6" i="30" s="1"/>
  <c r="E13" i="23"/>
  <c r="H16" i="28" l="1"/>
  <c r="I10" i="30"/>
  <c r="K10" i="30" s="1"/>
  <c r="M10" i="30" s="1"/>
  <c r="V11" i="5"/>
  <c r="L10" i="9" s="1"/>
  <c r="AA10" i="9" s="1"/>
  <c r="V12" i="5"/>
  <c r="L11" i="9" s="1"/>
  <c r="AA11" i="9" s="1"/>
  <c r="I17" i="28"/>
  <c r="G16" i="28"/>
  <c r="K16" i="28" s="1"/>
  <c r="L16" i="28" s="1"/>
  <c r="M16" i="28" s="1"/>
  <c r="J15" i="28"/>
  <c r="F15" i="28"/>
  <c r="X6" i="35"/>
  <c r="Y6" i="35" s="1"/>
  <c r="Z6" i="35" s="1"/>
  <c r="AA6" i="35" s="1"/>
  <c r="H15" i="28"/>
  <c r="G15" i="28"/>
  <c r="K15" i="28" s="1"/>
  <c r="L15" i="28" s="1"/>
  <c r="M15" i="28" s="1"/>
  <c r="N15" i="28" s="1"/>
  <c r="I16" i="28"/>
  <c r="F16" i="28"/>
  <c r="X7" i="35"/>
  <c r="Y7" i="35" s="1"/>
  <c r="Z7" i="35" s="1"/>
  <c r="AA7" i="35" s="1"/>
  <c r="X8" i="35"/>
  <c r="Y8" i="35" s="1"/>
  <c r="Z8" i="35" s="1"/>
  <c r="AA8" i="35" s="1"/>
  <c r="G17" i="28"/>
  <c r="F17" i="28"/>
  <c r="J17" i="28"/>
  <c r="J8" i="30"/>
  <c r="L8" i="30" s="1"/>
  <c r="N8" i="30" s="1"/>
  <c r="K13" i="28"/>
  <c r="L13" i="28" s="1"/>
  <c r="M13" i="28" s="1"/>
  <c r="J7" i="30"/>
  <c r="L7" i="30" s="1"/>
  <c r="N7" i="30" s="1"/>
  <c r="J5" i="30"/>
  <c r="L5" i="30" s="1"/>
  <c r="N5" i="30" s="1"/>
  <c r="K14" i="28"/>
  <c r="J6" i="30"/>
  <c r="L6" i="30" s="1"/>
  <c r="N6" i="30" s="1"/>
  <c r="AA13" i="9" l="1"/>
  <c r="W12" i="5"/>
  <c r="M11" i="9" s="1"/>
  <c r="W11" i="5"/>
  <c r="M10" i="9" s="1"/>
  <c r="AA12" i="9"/>
  <c r="I17" i="23"/>
  <c r="K17" i="28"/>
  <c r="L17" i="28" s="1"/>
  <c r="M17" i="28" s="1"/>
  <c r="N17" i="28" s="1"/>
  <c r="N13" i="28"/>
  <c r="N16" i="28"/>
  <c r="I6" i="30"/>
  <c r="K6" i="30" s="1"/>
  <c r="M6" i="30" s="1"/>
  <c r="L14" i="28"/>
  <c r="M14" i="28" s="1"/>
  <c r="B1" i="8"/>
  <c r="C3" i="8"/>
  <c r="C4" i="8"/>
  <c r="I13" i="23" l="1"/>
  <c r="I12" i="23"/>
  <c r="I9" i="30"/>
  <c r="K9" i="30" s="1"/>
  <c r="M9" i="30" s="1"/>
  <c r="I7" i="30"/>
  <c r="K7" i="30" s="1"/>
  <c r="M7" i="30" s="1"/>
  <c r="I8" i="30"/>
  <c r="K8" i="30" s="1"/>
  <c r="M8" i="30" s="1"/>
  <c r="N14" i="28"/>
  <c r="I5" i="30"/>
  <c r="K5" i="30" s="1"/>
  <c r="M5" i="30" s="1"/>
  <c r="B30" i="14" l="1"/>
  <c r="B31" i="14" s="1"/>
  <c r="B32" i="14" s="1"/>
  <c r="B33" i="14" s="1"/>
  <c r="I16" i="23" l="1"/>
  <c r="I14" i="23"/>
  <c r="I15" i="23"/>
  <c r="C4" i="22"/>
  <c r="C3" i="22"/>
  <c r="B1" i="22"/>
  <c r="B34" i="14" l="1"/>
  <c r="B35" i="14" s="1"/>
  <c r="B36" i="14" s="1"/>
  <c r="B37" i="14" s="1"/>
  <c r="B38" i="14" s="1"/>
  <c r="B39" i="14" s="1"/>
  <c r="B40" i="14" s="1"/>
  <c r="B41" i="14" s="1"/>
  <c r="C15" i="12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J12" i="23"/>
  <c r="D8" i="9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G12" i="23"/>
  <c r="F12" i="23"/>
  <c r="E12" i="23"/>
  <c r="C12" i="23"/>
  <c r="B5" i="30" s="1"/>
  <c r="AC10" i="5"/>
  <c r="G9" i="9"/>
  <c r="G11" i="23" s="1"/>
  <c r="E9" i="9"/>
  <c r="F11" i="23" s="1"/>
  <c r="D9" i="9"/>
  <c r="E11" i="23" s="1"/>
  <c r="C9" i="9"/>
  <c r="C11" i="23" s="1"/>
  <c r="B4" i="30" s="1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Y12" i="5" l="1"/>
  <c r="X11" i="5"/>
  <c r="Z12" i="5"/>
  <c r="Z11" i="5"/>
  <c r="X12" i="5"/>
  <c r="Y11" i="5"/>
  <c r="B42" i="14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12" i="28"/>
  <c r="G12" i="28" s="1"/>
  <c r="F3" i="35"/>
  <c r="C63" i="12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S10" i="5"/>
  <c r="T10" i="5" s="1"/>
  <c r="J12" i="28" l="1"/>
  <c r="H12" i="28"/>
  <c r="F12" i="28"/>
  <c r="I12" i="28"/>
  <c r="O3" i="35"/>
  <c r="W3" i="35"/>
  <c r="U3" i="35"/>
  <c r="I3" i="35"/>
  <c r="S3" i="35"/>
  <c r="Q3" i="35"/>
  <c r="M3" i="35"/>
  <c r="K3" i="35"/>
  <c r="L12" i="28"/>
  <c r="M12" i="28" s="1"/>
  <c r="X3" i="35" l="1"/>
  <c r="Y3" i="35" s="1"/>
  <c r="Z3" i="35" s="1"/>
  <c r="AA3" i="35" s="1"/>
  <c r="U10" i="5" s="1"/>
  <c r="V10" i="5" s="1"/>
  <c r="I4" i="30" s="1"/>
  <c r="K4" i="30" s="1"/>
  <c r="M4" i="30" s="1"/>
  <c r="N12" i="28"/>
  <c r="J9" i="9"/>
  <c r="I9" i="9" s="1"/>
  <c r="J4" i="30"/>
  <c r="L4" i="30" s="1"/>
  <c r="N4" i="30" s="1"/>
  <c r="H11" i="23"/>
  <c r="Z9" i="9" l="1"/>
  <c r="K9" i="9"/>
  <c r="W10" i="5"/>
  <c r="M9" i="9" s="1"/>
  <c r="I11" i="23" s="1"/>
  <c r="L9" i="9"/>
  <c r="AA9" i="9" s="1"/>
  <c r="X10" i="5" l="1"/>
  <c r="Y10" i="5"/>
  <c r="Z10" i="5"/>
  <c r="S9" i="9"/>
  <c r="J11" i="23" s="1"/>
  <c r="P4" i="30"/>
  <c r="R4" i="30" s="1"/>
  <c r="T4" i="30" s="1"/>
</calcChain>
</file>

<file path=xl/comments1.xml><?xml version="1.0" encoding="utf-8"?>
<comments xmlns="http://schemas.openxmlformats.org/spreadsheetml/2006/main">
  <authors>
    <author>Yan Azmi</author>
  </authors>
  <commentList>
    <comment ref="K12" authorId="0">
      <text>
        <r>
          <rPr>
            <sz val="9"/>
            <color indexed="81"/>
            <rFont val="Tahoma"/>
            <family val="2"/>
          </rPr>
          <t xml:space="preserve">
mohon dapat dipilih dampak terbesar jika risiko tersebut terjadi
aktu : sudah direvisi</t>
        </r>
      </text>
    </comment>
    <comment ref="O12" authorId="0">
      <text>
        <r>
          <rPr>
            <sz val="9"/>
            <color indexed="81"/>
            <rFont val="Tahoma"/>
            <family val="2"/>
          </rPr>
          <t xml:space="preserve">
menurut kami ini hanya bersifat preventif saja sehingga dapat diubah ke angka 3
aktu : sudah direvisi</t>
        </r>
      </text>
    </comment>
  </commentList>
</comments>
</file>

<file path=xl/sharedStrings.xml><?xml version="1.0" encoding="utf-8"?>
<sst xmlns="http://schemas.openxmlformats.org/spreadsheetml/2006/main" count="2357" uniqueCount="593">
  <si>
    <t>No.</t>
  </si>
  <si>
    <t>Fungsi kerja</t>
  </si>
  <si>
    <t>Output/Target kerja</t>
  </si>
  <si>
    <t>Identifikasi potensi risiko utama</t>
  </si>
  <si>
    <t>Business Process</t>
  </si>
  <si>
    <t>ID Risk</t>
  </si>
  <si>
    <t>Risiko</t>
  </si>
  <si>
    <t>Penyebab Risiko</t>
  </si>
  <si>
    <t>Kemungkinan</t>
  </si>
  <si>
    <t>Analisis &amp; Evaluasi Risiko</t>
  </si>
  <si>
    <t>Risk Profile</t>
  </si>
  <si>
    <t>NILAI</t>
  </si>
  <si>
    <t>Skor</t>
  </si>
  <si>
    <t>V</t>
  </si>
  <si>
    <t>IV</t>
  </si>
  <si>
    <t>III</t>
  </si>
  <si>
    <t>II</t>
  </si>
  <si>
    <t>I</t>
  </si>
  <si>
    <t>Tidak Significant</t>
  </si>
  <si>
    <t>Nilai Risiko</t>
  </si>
  <si>
    <t>NO.</t>
  </si>
  <si>
    <t>Description</t>
  </si>
  <si>
    <t>Simulasi</t>
  </si>
  <si>
    <t>Kriteria Kemungkinan (Likelihood)</t>
  </si>
  <si>
    <t>KRITERIA KUALITATIF</t>
  </si>
  <si>
    <t>RATING</t>
  </si>
  <si>
    <t>SEBUTAN</t>
  </si>
  <si>
    <t>KODE</t>
  </si>
  <si>
    <t>Cenderung tidak mungkin terjadi</t>
  </si>
  <si>
    <t>Kurang dari 1 kali dalam setahun</t>
  </si>
  <si>
    <t>Sangat Kecil</t>
  </si>
  <si>
    <t>SK</t>
  </si>
  <si>
    <t>Kemungkinan kecil terjadi</t>
  </si>
  <si>
    <t>1 kali dalam 8 - 10 bulan</t>
  </si>
  <si>
    <t>Kecil</t>
  </si>
  <si>
    <t>K</t>
  </si>
  <si>
    <t>Sama kemunginan terjadi atau tidak terjadi</t>
  </si>
  <si>
    <t>1 kali dalam 5 - 8 bulan</t>
  </si>
  <si>
    <t>Sedang</t>
  </si>
  <si>
    <t>S</t>
  </si>
  <si>
    <t>Kemungkinan besar terjadi</t>
  </si>
  <si>
    <t>1 kali dalam 3 - 5 bulan</t>
  </si>
  <si>
    <t>Besar</t>
  </si>
  <si>
    <t>B</t>
  </si>
  <si>
    <t>1 kali dalam 1 - 3 bulan</t>
  </si>
  <si>
    <t>Sangat Besar</t>
  </si>
  <si>
    <t>SB</t>
  </si>
  <si>
    <t>Kriteria Dampak (Consequence)</t>
  </si>
  <si>
    <t>Perlakukan Risiko</t>
  </si>
  <si>
    <t xml:space="preserve">Risiko tinggi </t>
  </si>
  <si>
    <t xml:space="preserve">Perlu perhatian Direktur, penanganan oleh Kepala Divisi/Cabang/setingkat </t>
  </si>
  <si>
    <t xml:space="preserve">Perlu dibuat suatu prosedur untuk menangani dan memonitor risiko tersebut atau jika sudah ada SOP cukup menggunakan SOP rutin. </t>
  </si>
  <si>
    <t xml:space="preserve">Risiko rendah </t>
  </si>
  <si>
    <t xml:space="preserve">Tidak perlu penanganan khusus, hanya perlu dimonitor saja </t>
  </si>
  <si>
    <t>(1)</t>
  </si>
  <si>
    <t>(2)</t>
  </si>
  <si>
    <t>(3)</t>
  </si>
  <si>
    <t>Keterangan :</t>
  </si>
  <si>
    <t>Divisi :</t>
  </si>
  <si>
    <t>Dept. :</t>
  </si>
  <si>
    <t>Peristiwa / Kejadian Risiko</t>
  </si>
  <si>
    <t>Dampak Risiko</t>
  </si>
  <si>
    <t>Area Dampak</t>
  </si>
  <si>
    <t>Nilai Risiko Inheren</t>
  </si>
  <si>
    <t>%</t>
  </si>
  <si>
    <t>Dampak</t>
  </si>
  <si>
    <t>Skor          (K x D)</t>
  </si>
  <si>
    <t>Kontrol Saat ini</t>
  </si>
  <si>
    <t>Apakah kontrol saat ini sudah didokumentasikan dan dikomunikasikan secara resmi?</t>
  </si>
  <si>
    <t>Nilai Kontrol</t>
  </si>
  <si>
    <t>Nilai keefektifan kontrol saat ini</t>
  </si>
  <si>
    <t>Tingkat Risiko</t>
  </si>
  <si>
    <t>Perlakukan &amp; Monitoring</t>
  </si>
  <si>
    <t>Nilai Risiko saat ini</t>
  </si>
  <si>
    <t>Perlakuan (Mitigasi Risiko)</t>
  </si>
  <si>
    <t>Target Nilai Risiko Residual</t>
  </si>
  <si>
    <t>Pemilik Risiko</t>
  </si>
  <si>
    <t>Tanggal Jatuh Tempo</t>
  </si>
  <si>
    <t>Mekanisme Pemantauan</t>
  </si>
  <si>
    <t>Laporan Monitoring &amp; Tinjau ulang</t>
  </si>
  <si>
    <t>Trend</t>
  </si>
  <si>
    <t>Kemungkinan
1% - 20%</t>
  </si>
  <si>
    <t>Kemungkinan
21% - 40%</t>
  </si>
  <si>
    <t>Kemungkinan
41% - 60%</t>
  </si>
  <si>
    <t>Kemungkinan
61% - 80%</t>
  </si>
  <si>
    <t>Kemungkinan
81% - 99%</t>
  </si>
  <si>
    <t>Sangat mungkin terjadi / sering</t>
  </si>
  <si>
    <t>Tidak Signifikan</t>
  </si>
  <si>
    <t>Katastropik</t>
  </si>
  <si>
    <t>Keuangan</t>
  </si>
  <si>
    <t>- Anggaran biaya</t>
  </si>
  <si>
    <t>- Profit</t>
  </si>
  <si>
    <t>Waktu</t>
  </si>
  <si>
    <t>Tabel kriteria efektifitas kontrol saat ini</t>
  </si>
  <si>
    <t>Ya</t>
  </si>
  <si>
    <t>Sebagian</t>
  </si>
  <si>
    <t>Tidak</t>
  </si>
  <si>
    <t>Poin</t>
  </si>
  <si>
    <t>Deskripsi</t>
  </si>
  <si>
    <t>Tingkat</t>
  </si>
  <si>
    <t>7 - 12</t>
  </si>
  <si>
    <t>Terbaik (score: 7), pengendalikan risiko tepat, tetapi tidak didokumentasikan dan tidakberoperasi.Kemungkinan terburuk (score: 12), pengendalian risiko tidak tepat, dan tidak didokumentasikan atau beroperasi.</t>
  </si>
  <si>
    <t>Tidak Efektif</t>
  </si>
  <si>
    <t>Sebagian pengendalian risiko tepat, dokumentasi dan operasi memerlukan banyak perbaikan.</t>
  </si>
  <si>
    <t>Seluruh pengendalian risiko tepat, tetapi dokumentasi dan operasi perlu banyak perbaikan.</t>
  </si>
  <si>
    <t>Seluruh pengendalian risiko tepat, tetapi dokumentasi dan operasi perlu sedikit perbaikan.</t>
  </si>
  <si>
    <t>Seluruh pengendalian risiko tepat, terdokumentasi resmi dan secara konsisten dilakukan dalam operasi.</t>
  </si>
  <si>
    <t>Kurang Efektif</t>
  </si>
  <si>
    <t>Sebagian Efektif</t>
  </si>
  <si>
    <t>Efektif</t>
  </si>
  <si>
    <t>Sangat Efektif</t>
  </si>
  <si>
    <t>ESTIMASI FREKUENSI</t>
  </si>
  <si>
    <t>ESTIMASI PROBABILITAS</t>
  </si>
  <si>
    <t>Risiko Sangat tinggi</t>
  </si>
  <si>
    <t>Perlu perhatian direksi, penanganan langsung diawasi oleh direktur terkait</t>
  </si>
  <si>
    <t>Prioritas Risiko</t>
  </si>
  <si>
    <t>Waktu pelaksanaan</t>
  </si>
  <si>
    <t>Keterangan</t>
  </si>
  <si>
    <t>Risiko Residual</t>
  </si>
  <si>
    <t>Prioritas risiko</t>
  </si>
  <si>
    <t>Tindakan Management</t>
  </si>
  <si>
    <t>Tingkat risiko</t>
  </si>
  <si>
    <t>K-3</t>
  </si>
  <si>
    <t>Nilai</t>
  </si>
  <si>
    <t>Peringkat</t>
  </si>
  <si>
    <t>CO01_01</t>
  </si>
  <si>
    <t xml:space="preserve"> </t>
  </si>
  <si>
    <t>-</t>
  </si>
  <si>
    <t>Dokumen internal perusahaan tidak  terkendali</t>
  </si>
  <si>
    <t>1-5</t>
  </si>
  <si>
    <t>Tabel Risiko</t>
  </si>
  <si>
    <t>Inherent Risk</t>
  </si>
  <si>
    <t>Current Risk</t>
  </si>
  <si>
    <t>01-01</t>
  </si>
  <si>
    <t>6-8</t>
  </si>
  <si>
    <t>Misal : dokumen, system, tingkat suku bunga, Pembayaran lancar, dll.</t>
  </si>
  <si>
    <t xml:space="preserve">3. Output / Target kerja : diisi dengan hasil akhir yang diharapkan dari masing-masing SOP / Business Process, biasanya berupa kata benda (bukan kata kerja). </t>
  </si>
  <si>
    <t>Risk Title</t>
  </si>
  <si>
    <t>Tanggal Assessment Risiko</t>
  </si>
  <si>
    <t>Existing Control</t>
  </si>
  <si>
    <t>Monitoring &amp; Tinjau ulang</t>
  </si>
  <si>
    <t>Muncul risiko baru?</t>
  </si>
  <si>
    <t>Rekomendasi (Apakah risiko baru perlu dilakukan assesment?)</t>
  </si>
  <si>
    <t>Inherent Level</t>
  </si>
  <si>
    <t>Current Level</t>
  </si>
  <si>
    <t>Target Residual</t>
  </si>
  <si>
    <t>Mekanisme Monitoring</t>
  </si>
  <si>
    <t>Tinjauan atas status saat ini</t>
  </si>
  <si>
    <t>Trend Risiko</t>
  </si>
  <si>
    <t>Tgl Pelaksanaan</t>
  </si>
  <si>
    <t>Cara monitor</t>
  </si>
  <si>
    <t>Penyebab Risiko (Preventif)</t>
  </si>
  <si>
    <t>Area dampak (Protektif)</t>
  </si>
  <si>
    <t>Progress capaian target/ Output (KPI)</t>
  </si>
  <si>
    <t>Capaian Residual Risk</t>
  </si>
  <si>
    <t>Terkendali?</t>
  </si>
  <si>
    <t>Evidence</t>
  </si>
  <si>
    <t>Terproteksi?</t>
  </si>
  <si>
    <t>01-1, 01-2</t>
  </si>
  <si>
    <t>01-1</t>
  </si>
  <si>
    <t>Risiko sangat tinggi</t>
  </si>
  <si>
    <t>Tindakan Manajemen</t>
  </si>
  <si>
    <t>Apakah kontrol yg dilakukan saat ini bersifat preventif dan protektif?</t>
  </si>
  <si>
    <t>Apakah kontrol saat ini sudah dilaksanakan dan  secara konsisten?</t>
  </si>
  <si>
    <t>Preventif</t>
  </si>
  <si>
    <t>Protektif</t>
  </si>
  <si>
    <t>Perlakuan Risiko 
(mitigasi)</t>
  </si>
  <si>
    <t>- Pendapatan</t>
  </si>
  <si>
    <t>Apakah kontrol bersifat preventif dan protektif?</t>
  </si>
  <si>
    <t>Apakah kontrol secara resmi telah didokumentasikan dan dikomunikasikan?</t>
  </si>
  <si>
    <t>Apakah kontrol telah diterapkan dan dijalankan secara konsisten?</t>
  </si>
  <si>
    <t>Deviasi waktu penyelesaian &lt; 10% dari target</t>
  </si>
  <si>
    <t>Kinerja Pelayanan dan Penunjang</t>
  </si>
  <si>
    <t>11% - 15% target realisasi pekerjaan tidak tercapai</t>
  </si>
  <si>
    <t>16% - 20% target realisasi pekerjaan tidak tercapai</t>
  </si>
  <si>
    <t>21% - 25% target realisasi pekerjaan tidak tercapai</t>
  </si>
  <si>
    <t>&gt; 25% target realisasi pekerjaan tidak tercapai</t>
  </si>
  <si>
    <t>Menimbulkan penundaan aktifitas (proses tidak dapat dijalankan ) &lt; 12 jam</t>
  </si>
  <si>
    <t>Menimbulkan penundaan aktifitas (proses tidak dapat dijalankan ) &lt; 24 jam</t>
  </si>
  <si>
    <t>Tidak ada cidera</t>
  </si>
  <si>
    <t>Cidera ringan, cukup dengan P3K</t>
  </si>
  <si>
    <t>Hilang hari kerja / pekerja dirawat</t>
  </si>
  <si>
    <t>Cacat fisik</t>
  </si>
  <si>
    <t>Kematian</t>
  </si>
  <si>
    <t>Reputasi</t>
  </si>
  <si>
    <r>
      <t xml:space="preserve">Pemberitaan media lokal </t>
    </r>
    <r>
      <rPr>
        <i/>
        <sz val="11"/>
        <color theme="1"/>
        <rFont val="Calibri"/>
        <family val="2"/>
        <scheme val="minor"/>
      </rPr>
      <t xml:space="preserve">(short term). </t>
    </r>
    <r>
      <rPr>
        <sz val="11"/>
        <color theme="1"/>
        <rFont val="Calibri"/>
        <family val="2"/>
        <scheme val="minor"/>
      </rPr>
      <t>Berdampak minor pada moral staff</t>
    </r>
  </si>
  <si>
    <t>Pemberitaan media lokal (long term). Berdampak banyak pada moral staff. Buruknya persepsi publik pada perusahaan</t>
  </si>
  <si>
    <t>Pemberitaan media nasional. Kehilangan kepercayaan pelanggan</t>
  </si>
  <si>
    <t>Peneguran oleh regulator</t>
  </si>
  <si>
    <t>Sedang Tinggi</t>
  </si>
  <si>
    <t>Sedang Rendah</t>
  </si>
  <si>
    <t>Rendah</t>
  </si>
  <si>
    <t>20-25</t>
  </si>
  <si>
    <t>Perlu perhatian Kepala Divisi terkait, penanganan dipimpin oleh Kepala Bagian dan didukung dengan rencana rinci</t>
  </si>
  <si>
    <t>Perlu perhatian Kepala Bagian/setingkat dan mempersiapkan  rencana mitigasi  yang tepat (misalnya membuat prosedur untuk menangani risiko ini).</t>
  </si>
  <si>
    <t>Perlu perhatian BOD, penanganan dipimpin oleh Direktur terkait dan didukung dengan rencana rinci</t>
  </si>
  <si>
    <t>Perlu perhatian Direktur terkait, penanganan dipimpin oleh Kepala Divisi terkait dan didukung dengan rencana rinci</t>
  </si>
  <si>
    <t>1--5</t>
  </si>
  <si>
    <t>6 --8</t>
  </si>
  <si>
    <t>9--12</t>
  </si>
  <si>
    <t>15--16</t>
  </si>
  <si>
    <t>20--25</t>
  </si>
  <si>
    <r>
      <t xml:space="preserve">Perlu perhatian dan dimonitor oleh </t>
    </r>
    <r>
      <rPr>
        <i/>
        <sz val="11"/>
        <color theme="1"/>
        <rFont val="Calibri"/>
        <family val="2"/>
        <scheme val="minor"/>
      </rPr>
      <t>Risk Owner</t>
    </r>
    <r>
      <rPr>
        <sz val="11"/>
        <color theme="1"/>
        <rFont val="Calibri"/>
        <family val="2"/>
        <scheme val="minor"/>
      </rPr>
      <t>.</t>
    </r>
  </si>
  <si>
    <t>9-12</t>
  </si>
  <si>
    <t>15-16</t>
  </si>
  <si>
    <t>PT. ASURANSI JIWASRAYA</t>
  </si>
  <si>
    <r>
      <t xml:space="preserve">Form Monitoring &amp; Review </t>
    </r>
    <r>
      <rPr>
        <i/>
        <sz val="11"/>
        <color theme="1"/>
        <rFont val="Calibri"/>
        <family val="2"/>
        <scheme val="minor"/>
      </rPr>
      <t>Significant Risk</t>
    </r>
  </si>
  <si>
    <r>
      <rPr>
        <b/>
        <sz val="11"/>
        <color theme="1"/>
        <rFont val="Calibri"/>
        <family val="2"/>
        <scheme val="minor"/>
      </rPr>
      <t>Risiko signifikan</t>
    </r>
    <r>
      <rPr>
        <sz val="11"/>
        <color theme="1"/>
        <rFont val="Calibri"/>
        <family val="2"/>
        <scheme val="minor"/>
      </rPr>
      <t xml:space="preserve"> adalah risiko-risiko dengan tingkat prioritas perlakuan nomor 1 dan 2 karena berada di area jingga dan merah pada peta profil risiko (risk matrix).</t>
    </r>
  </si>
  <si>
    <t>Deviasi &lt; 3% dari target Pendapatan</t>
  </si>
  <si>
    <t>Deviasi &lt; 1% dari target net profit</t>
  </si>
  <si>
    <t>&lt; 10% target realisasi pekerjaan tidak tercapai</t>
  </si>
  <si>
    <t>3% ≤ Deviasi &lt; 6% dari target Pendapatan</t>
  </si>
  <si>
    <t>6% ≤ Deviasi &lt; 11% dari target Pendapatan</t>
  </si>
  <si>
    <t>11% ≤ Deviasi &lt; 15% dari target Pendapatan</t>
  </si>
  <si>
    <t>Deviasi ≥ 15% dari target Pendapatan</t>
  </si>
  <si>
    <t>1% ≤ Deviasi &lt; 3% dari target net profit</t>
  </si>
  <si>
    <t>3% ≤ Deviasi &lt; 5% dari target net profit</t>
  </si>
  <si>
    <t>5% ≤ Deviasi &lt; 10% dari target net profit</t>
  </si>
  <si>
    <t>Deviasi  ≥ 10% dari target net profit</t>
  </si>
  <si>
    <t>Deviasi waktu penyelesaian ≥ 10% - 15% dari target</t>
  </si>
  <si>
    <t>Deviasi waktu penyelesaian ≥ 15% - 20% dari target</t>
  </si>
  <si>
    <t>Deviasi waktu penyelesaian ≥ 20% - 30% dari target</t>
  </si>
  <si>
    <t>Deviasi waktu penyelesaian ≥ 30% dari target</t>
  </si>
  <si>
    <t>Menimbulkan penundaan aktifitas (proses tidak dapat dijalankan ) ≥ 24 jam</t>
  </si>
  <si>
    <t>Menimbulkan penundaan aktifitas (proses tidak dapat dijalankan ) ≥ 3 hari</t>
  </si>
  <si>
    <t>Menimbulkan penundaan aktifitas (proses tidak dapat dijalankan ) ≥ 7 hari</t>
  </si>
  <si>
    <t>Over Budget 0,1% - 0,5% dari anggaran</t>
  </si>
  <si>
    <t>0,5% ≤ Over &lt; 1% dari anggaran</t>
  </si>
  <si>
    <t>1% ≤ Over &lt; 1,5% dari anggaran</t>
  </si>
  <si>
    <t>1,5% ≤ Over &lt; 2% dari anggaran</t>
  </si>
  <si>
    <t>Bersifat rumor. Tidak tercOver media. Berdampak kecil pada moral staf</t>
  </si>
  <si>
    <t>Over Budget ≥ 2% dari anggaran</t>
  </si>
  <si>
    <t>* Over Budget adalah kondisi realisasi keuangan lebih besar dari perencanaan anggaran</t>
  </si>
  <si>
    <t>dalam RKAP (Beban Asuransi, Cadangan Premi dan Beban Usaha)</t>
  </si>
  <si>
    <t xml:space="preserve">KRITERIA DAMPAK PT ASURANSI JIWASRAYA </t>
  </si>
  <si>
    <t>* Deviasi adalah sebuah penyimpangan dari nilai yang diharapkan</t>
  </si>
  <si>
    <t>* Net profit adalah target laba setelah pajak yang ditetapkan dalam RKAP</t>
  </si>
  <si>
    <t xml:space="preserve">* Pendapatan adalah seluruh pendapatan korporasi yang ditetapkan dalam RKAP (Premi, Premi Reas, Investasi dan Pendapatan lain)
</t>
  </si>
  <si>
    <t>* Anggaran adalah seluruh rencana pengeluaran minimal korporasi dalam menjamin keberlangsungan bisnis yang ditetapkan</t>
  </si>
  <si>
    <t>Risiko sedang tinggi</t>
  </si>
  <si>
    <t>Risiko tinggi</t>
  </si>
  <si>
    <t>Risiko sedang rendah</t>
  </si>
  <si>
    <t>Waktu, Kinerja Pelayanan dan Penunjang</t>
  </si>
  <si>
    <t>Kriteria</t>
  </si>
  <si>
    <t>Penjelasan</t>
  </si>
  <si>
    <t>waktu</t>
  </si>
  <si>
    <t>kinerja</t>
  </si>
  <si>
    <t>reputasi</t>
  </si>
  <si>
    <t>kecelakaan</t>
  </si>
  <si>
    <t>Kecelakaan dan Keselamatan</t>
  </si>
  <si>
    <t>Pemberitaan media lokal (short term). Berdampak minor pada moral staff</t>
  </si>
  <si>
    <t>Bersifat rumor. Tidak tercover media. Berdampak kecil pada moral staf</t>
  </si>
  <si>
    <t>Hasil</t>
  </si>
  <si>
    <t>Entri</t>
  </si>
  <si>
    <t>Hasil1</t>
  </si>
  <si>
    <t>Hasil2</t>
  </si>
  <si>
    <t>Keuangan1</t>
  </si>
  <si>
    <t>Keuangan2</t>
  </si>
  <si>
    <t>Keuangan3</t>
  </si>
  <si>
    <t>Keuangan4</t>
  </si>
  <si>
    <t>Keuangan5</t>
  </si>
  <si>
    <t>Waktu1</t>
  </si>
  <si>
    <t>Waktu2</t>
  </si>
  <si>
    <t>Waktu3</t>
  </si>
  <si>
    <t>Waktu4</t>
  </si>
  <si>
    <t>Waktu5</t>
  </si>
  <si>
    <t>Kinerja Pelayanan dan penunjang1</t>
  </si>
  <si>
    <t>Kinerja Pelayanan dan penunjang2</t>
  </si>
  <si>
    <t>Kinerja Pelayanan dan penunjang3</t>
  </si>
  <si>
    <t>Kinerja Pelayanan dan penunjang4</t>
  </si>
  <si>
    <t>Kinerja Pelayanan dan penunjang5</t>
  </si>
  <si>
    <t>Reputasi1</t>
  </si>
  <si>
    <t>Reputasi2</t>
  </si>
  <si>
    <t>Reputasi3</t>
  </si>
  <si>
    <t>Reputasi4</t>
  </si>
  <si>
    <t>Reputasi5</t>
  </si>
  <si>
    <t>Kecelakaan dan Keselamatan1</t>
  </si>
  <si>
    <t>Kecelakaan dan Keselamatan2</t>
  </si>
  <si>
    <t>Kecelakaan dan Keselamatan3</t>
  </si>
  <si>
    <t>Kecelakaan dan Keselamatan4</t>
  </si>
  <si>
    <t>Kecelakaan dan Keselamatan5</t>
  </si>
  <si>
    <t>Area Dampak Tertinggi</t>
  </si>
  <si>
    <t>Area Dampak tertinggi</t>
  </si>
  <si>
    <t>Cara Monitor</t>
  </si>
  <si>
    <t>Inheren</t>
  </si>
  <si>
    <t>k</t>
  </si>
  <si>
    <t>d</t>
  </si>
  <si>
    <t>Current</t>
  </si>
  <si>
    <t>ID_Risk</t>
  </si>
  <si>
    <t>value x</t>
  </si>
  <si>
    <t>value y</t>
  </si>
  <si>
    <t>Value x</t>
  </si>
  <si>
    <t>Value y</t>
  </si>
  <si>
    <t>Sasaran</t>
  </si>
  <si>
    <t>Kode. :</t>
  </si>
  <si>
    <t>No</t>
  </si>
  <si>
    <t>Cara Pengisian</t>
  </si>
  <si>
    <t>Kolom / Komponen</t>
  </si>
  <si>
    <t>Prosentase</t>
  </si>
  <si>
    <t>Skor (K x D)</t>
  </si>
  <si>
    <t>Kontrol saat ini</t>
  </si>
  <si>
    <t>Nilai Keefektifan Kontrol saat ini</t>
  </si>
  <si>
    <t>Apakah kontrol yang dilakukan saat ini bersifat preventif dan protektif</t>
  </si>
  <si>
    <t>Perlakuan Risiko (Mitigasi)</t>
  </si>
  <si>
    <t>Target Nilai Residual</t>
  </si>
  <si>
    <t>Laporan Monitoring &amp; Tinjau Ulang</t>
  </si>
  <si>
    <t>Waktu Pelaksanaan</t>
  </si>
  <si>
    <t>Merupakan sasaran utama unit kerja yang tertera dalam laporan program kerja</t>
  </si>
  <si>
    <t>Proses bisnis yang dilakukan untuk mencapai sasaran unit kerja</t>
  </si>
  <si>
    <t>Kode unik yang menggambarkan sebuah risiko</t>
  </si>
  <si>
    <t>Merupakan hal-hal yang terpengaruh jika terjadi risiko</t>
  </si>
  <si>
    <t>Merupakan hal-hal yang paling terpengaruh jika terjadi risiko</t>
  </si>
  <si>
    <t>Nilai awal risiko tanpa terkena bentuk pengendalian apapun</t>
  </si>
  <si>
    <t>Kesempatan/kemungkinan bahwa sesuatu akan terjadi</t>
  </si>
  <si>
    <t>Interpretasi dari nilai prosentase</t>
  </si>
  <si>
    <t>Kemungkinan risiko tersebut akan terjadi</t>
  </si>
  <si>
    <t>Penjelasan dari dampak risiko tertinggi yang mencerminkan dampak dari risiko</t>
  </si>
  <si>
    <t>Nilai sebuah risiko tanpa terkena bentuk pengendalian apapun</t>
  </si>
  <si>
    <t>Upaya yang telah dilakukan oleh unit kerja dalam melakukan pengelolaan risiko</t>
  </si>
  <si>
    <t>Nilai yang mencerminkan proses pengelolaan risiko yang telah dilakukan</t>
  </si>
  <si>
    <t>menjelaskan tentang nilai proses pengelolaan risiko dilihat dari sifat preventif dan protektifnya</t>
  </si>
  <si>
    <t>menjelaskan tentang nilai proses pengelolaan risiko dilihat dari proses dokumentasi</t>
  </si>
  <si>
    <t>Apakah kontrol saat ini sudah dilaksanakan dan secara konsisten</t>
  </si>
  <si>
    <t>menjelaskan tentang nilai proses pengelolaan risiko dilihat dari konsistensi</t>
  </si>
  <si>
    <t>Intepretasi dari gabungan nilai pada nilai keefektifan kontrol saat ini</t>
  </si>
  <si>
    <t>Nilai sebuah risiko setelah terkena bentuk pengendalian terkini</t>
  </si>
  <si>
    <t>Merupakan intepretasi dari nilai risiko saat ini (rendah, sedang rendah, sedang tinggi, tinggi dan Sangat Tinggi)</t>
  </si>
  <si>
    <t>Merupakan tingkat urgensi penanganan risiko</t>
  </si>
  <si>
    <t>Merupakan hal-hal apa saja yang harus dilakukan oleh unit kerja dalam melakukan perencanaan pengelolaan risiko</t>
  </si>
  <si>
    <t>Rencana pengendalian yang berfokus pada pengurangan kemungkinan terjadinya risiko</t>
  </si>
  <si>
    <t>Rencana tindakan untuk mengurangi dampak dan frekuensi risiko yang tidak diinginkan</t>
  </si>
  <si>
    <t>Rencana pengendalian yang berfokus pada pengurangan dampak pada saat risiko terjadi</t>
  </si>
  <si>
    <t>Satuan ukuran yang digunakan sebagai acuan kesuksesan tindakan mitigasi risiko</t>
  </si>
  <si>
    <t>Sebuah target nilai yang mengintepretasikan tindakan mitigasi risiko</t>
  </si>
  <si>
    <t>Nilai sebuah risiko setelah terkena bentuk tindakan mitigasi</t>
  </si>
  <si>
    <t>Merupakan PIC yang bertugas untuk melakukan asesmen risiko</t>
  </si>
  <si>
    <t>Target waktu penyelesaian / persiapan pengendalian risiko</t>
  </si>
  <si>
    <t>Laporan yang bertujuan untuk melakukan proses monitor risiko yang telah di dokumentasikan</t>
  </si>
  <si>
    <t>Merupakan tata cara rencana pemantauan risiko dan tindakan mitigasinya</t>
  </si>
  <si>
    <t>waktu penyelesaian / persiapan pengendalian risiko</t>
  </si>
  <si>
    <t>Apakah kontrol saat ini sudah di dokumentasikan dan di komunikasikan secara resmi</t>
  </si>
  <si>
    <t>Penjelasan tentang rencana pemantauan risiko</t>
  </si>
  <si>
    <t>Sebuah satuan yang mengintepretasikan nilai risiko setelah tindakan mitigasi risiko</t>
  </si>
  <si>
    <r>
      <t xml:space="preserve">Unit kerja </t>
    </r>
    <r>
      <rPr>
        <b/>
        <sz val="11"/>
        <color theme="1"/>
        <rFont val="Calibri"/>
        <family val="2"/>
        <scheme val="minor"/>
      </rPr>
      <t>menuliskan setiap fungsi kerja</t>
    </r>
    <r>
      <rPr>
        <sz val="11"/>
        <color theme="1"/>
        <rFont val="Calibri"/>
        <family val="2"/>
        <scheme val="minor"/>
      </rPr>
      <t xml:space="preserve"> yang relevan dalam pencapaian sasaran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</si>
  <si>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>menuliskan setiap proses bisnis</t>
    </r>
    <r>
      <rPr>
        <sz val="11"/>
        <color theme="1"/>
        <rFont val="Calibri"/>
        <family val="2"/>
        <scheme val="minor"/>
      </rPr>
      <t xml:space="preserve"> yang dilakukan dalam mencapai sasaran</t>
    </r>
  </si>
  <si>
    <t xml:space="preserve">Sasaran 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</si>
  <si>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dampak terjadinya risiko 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</si>
  <si>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area dampak  </t>
    </r>
    <r>
      <rPr>
        <sz val="11"/>
        <color theme="1"/>
        <rFont val="Calibri"/>
        <family val="2"/>
        <scheme val="minor"/>
      </rPr>
      <t>yang terpengaruh jika terjadi risiko</t>
    </r>
  </si>
  <si>
    <r>
      <t>12 (</t>
    </r>
    <r>
      <rPr>
        <b/>
        <sz val="11"/>
        <color theme="1"/>
        <rFont val="Calibri"/>
        <family val="2"/>
        <scheme val="minor"/>
      </rPr>
      <t>hasil kali antara 4 x 3</t>
    </r>
    <r>
      <rPr>
        <sz val="11"/>
        <color theme="1"/>
        <rFont val="Calibri"/>
        <family val="2"/>
        <scheme val="minor"/>
      </rPr>
      <t>)</t>
    </r>
  </si>
  <si>
    <t>2 (prioritas ke 2)</t>
  </si>
  <si>
    <r>
      <t>4 (</t>
    </r>
    <r>
      <rPr>
        <b/>
        <sz val="11"/>
        <color theme="1"/>
        <rFont val="Calibri"/>
        <family val="2"/>
        <scheme val="minor"/>
      </rPr>
      <t>hasil kali antara 2 x 2</t>
    </r>
    <r>
      <rPr>
        <sz val="11"/>
        <color theme="1"/>
        <rFont val="Calibri"/>
        <family val="2"/>
        <scheme val="minor"/>
      </rPr>
      <t>)</t>
    </r>
  </si>
  <si>
    <t>Yan Azmi</t>
  </si>
  <si>
    <t>Diisi saat risiko telah selesai di ases</t>
  </si>
  <si>
    <t>Risk register seluruh divisi</t>
  </si>
  <si>
    <t>Tercapai</t>
  </si>
  <si>
    <t>PT Asuransi Jiwasraya</t>
  </si>
  <si>
    <t>Contoh Pengisian</t>
  </si>
  <si>
    <r>
      <t xml:space="preserve">Unit kerja </t>
    </r>
    <r>
      <rPr>
        <b/>
        <sz val="11"/>
        <color theme="1"/>
        <rFont val="Calibri"/>
        <family val="2"/>
        <scheme val="minor"/>
      </rPr>
      <t>menuliskan sasaran</t>
    </r>
    <r>
      <rPr>
        <sz val="11"/>
        <color theme="1"/>
        <rFont val="Calibri"/>
        <family val="2"/>
        <scheme val="minor"/>
      </rPr>
      <t xml:space="preserve"> utamanya pada tempat yang disediakan</t>
    </r>
  </si>
  <si>
    <t>a. Pemetaan Risiko sesuai POJK dengan hasil Assessment pada level (kriteria) sehat</t>
  </si>
  <si>
    <t>`-Sosialisasi manajemen risiko</t>
  </si>
  <si>
    <t>-Pengelolaan siklus manajemen risiko</t>
  </si>
  <si>
    <t>-Pengelolaan risiko unit kerja</t>
  </si>
  <si>
    <r>
      <t>Output</t>
    </r>
    <r>
      <rPr>
        <sz val="11"/>
        <color theme="1"/>
        <rFont val="Calibri"/>
        <family val="2"/>
        <scheme val="minor"/>
      </rPr>
      <t>/Target kerja</t>
    </r>
  </si>
  <si>
    <r>
      <t>Output</t>
    </r>
    <r>
      <rPr>
        <sz val="11"/>
        <color theme="1"/>
        <rFont val="Calibri"/>
        <family val="2"/>
        <scheme val="minor"/>
      </rPr>
      <t xml:space="preserve"> dari masing-masing bisnis proses (biasanya berupa kata benda. Contoh : Laporan Monitoring Program Kerja, </t>
    </r>
    <r>
      <rPr>
        <i/>
        <sz val="11"/>
        <color theme="1"/>
        <rFont val="Calibri"/>
        <family val="2"/>
        <scheme val="minor"/>
      </rPr>
      <t>Risk register</t>
    </r>
    <r>
      <rPr>
        <sz val="11"/>
        <color theme="1"/>
        <rFont val="Calibri"/>
        <family val="2"/>
        <scheme val="minor"/>
      </rPr>
      <t xml:space="preserve"> dll)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</si>
  <si>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</t>
    </r>
    <r>
      <rPr>
        <b/>
        <i/>
        <sz val="11"/>
        <color theme="1"/>
        <rFont val="Calibri"/>
        <family val="2"/>
        <scheme val="minor"/>
      </rPr>
      <t>output</t>
    </r>
    <r>
      <rPr>
        <b/>
        <sz val="11"/>
        <color theme="1"/>
        <rFont val="Calibri"/>
        <family val="2"/>
        <scheme val="minor"/>
      </rPr>
      <t xml:space="preserve"> setiap proses bisnis (biasanya berupa </t>
    </r>
    <r>
      <rPr>
        <b/>
        <sz val="11"/>
        <color rgb="FFFF0000"/>
        <rFont val="Calibri"/>
        <family val="2"/>
        <scheme val="minor"/>
      </rPr>
      <t>kata benda</t>
    </r>
    <r>
      <rPr>
        <b/>
        <sz val="11"/>
        <color theme="1"/>
        <rFont val="Calibri"/>
        <family val="2"/>
        <scheme val="minor"/>
      </rPr>
      <t>)</t>
    </r>
  </si>
  <si>
    <r>
      <t>`-</t>
    </r>
    <r>
      <rPr>
        <i/>
        <sz val="11"/>
        <color theme="1"/>
        <rFont val="Calibri"/>
        <family val="2"/>
        <scheme val="minor"/>
      </rPr>
      <t>risk register</t>
    </r>
    <r>
      <rPr>
        <sz val="11"/>
        <color theme="1"/>
        <rFont val="Calibri"/>
        <family val="2"/>
        <scheme val="minor"/>
      </rPr>
      <t xml:space="preserve"> terkumpul secara benar dan tepat waktu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</si>
  <si>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peristiwa / kejadian risiko yang mungkin terjadi terhadap </t>
    </r>
    <r>
      <rPr>
        <b/>
        <i/>
        <sz val="11"/>
        <color theme="1"/>
        <rFont val="Calibri"/>
        <family val="2"/>
        <scheme val="minor"/>
      </rPr>
      <t>output</t>
    </r>
    <r>
      <rPr>
        <b/>
        <sz val="11"/>
        <color theme="1"/>
        <rFont val="Calibri"/>
        <family val="2"/>
        <scheme val="minor"/>
      </rPr>
      <t xml:space="preserve"> dari masing-masing proses bisnis (</t>
    </r>
    <r>
      <rPr>
        <b/>
        <sz val="11"/>
        <color rgb="FFFF0000"/>
        <rFont val="Calibri"/>
        <family val="2"/>
        <scheme val="minor"/>
      </rPr>
      <t xml:space="preserve">negasi dari kolom </t>
    </r>
    <r>
      <rPr>
        <b/>
        <i/>
        <sz val="11"/>
        <color rgb="FFFF0000"/>
        <rFont val="Calibri"/>
        <family val="2"/>
        <scheme val="minor"/>
      </rPr>
      <t>output</t>
    </r>
    <r>
      <rPr>
        <b/>
        <sz val="11"/>
        <color rgb="FFFF0000"/>
        <rFont val="Calibri"/>
        <family val="2"/>
        <scheme val="minor"/>
      </rPr>
      <t xml:space="preserve"> / target kerja</t>
    </r>
    <r>
      <rPr>
        <b/>
        <sz val="11"/>
        <color theme="1"/>
        <rFont val="Calibri"/>
        <family val="2"/>
        <scheme val="minor"/>
      </rPr>
      <t>)</t>
    </r>
  </si>
  <si>
    <r>
      <t xml:space="preserve">Tidak terkumpulnya </t>
    </r>
    <r>
      <rPr>
        <i/>
        <sz val="11"/>
        <color theme="1"/>
        <rFont val="Calibri"/>
        <family val="2"/>
        <scheme val="minor"/>
      </rPr>
      <t>risk register</t>
    </r>
    <r>
      <rPr>
        <sz val="11"/>
        <color theme="1"/>
        <rFont val="Calibri"/>
        <family val="2"/>
        <scheme val="minor"/>
      </rPr>
      <t xml:space="preserve"> secara benar dan tepat waktu</t>
    </r>
  </si>
  <si>
    <t>Penyebab terjadinya sebuah risiko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</si>
  <si>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penyebab terjadinya risiko melihat kriteria 5M+1E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rgb="FFFF0000"/>
        <rFont val="Calibri"/>
        <family val="2"/>
        <scheme val="minor"/>
      </rPr>
      <t>Man, Machine, Methode, Material, Money dan Environment</t>
    </r>
    <r>
      <rPr>
        <sz val="11"/>
        <color theme="1"/>
        <rFont val="Calibri"/>
        <family val="2"/>
        <scheme val="minor"/>
      </rPr>
      <t>)</t>
    </r>
  </si>
  <si>
    <r>
      <t>Man</t>
    </r>
    <r>
      <rPr>
        <sz val="11"/>
        <color theme="1"/>
        <rFont val="Calibri"/>
        <family val="2"/>
        <scheme val="minor"/>
      </rPr>
      <t xml:space="preserve"> : Komposisi, Kompetensi</t>
    </r>
  </si>
  <si>
    <r>
      <t>Machine</t>
    </r>
    <r>
      <rPr>
        <sz val="11"/>
        <color theme="1"/>
        <rFont val="Calibri"/>
        <family val="2"/>
        <scheme val="minor"/>
      </rPr>
      <t xml:space="preserve"> : Dana, Anggaran</t>
    </r>
  </si>
  <si>
    <r>
      <t>Methode</t>
    </r>
    <r>
      <rPr>
        <sz val="11"/>
        <color theme="1"/>
        <rFont val="Calibri"/>
        <family val="2"/>
        <scheme val="minor"/>
      </rPr>
      <t xml:space="preserve"> : Data, Informasi</t>
    </r>
  </si>
  <si>
    <r>
      <t>Material</t>
    </r>
    <r>
      <rPr>
        <sz val="11"/>
        <color theme="1"/>
        <rFont val="Calibri"/>
        <family val="2"/>
        <scheme val="minor"/>
      </rPr>
      <t xml:space="preserve"> : Sistem, Teknis, SOP</t>
    </r>
  </si>
  <si>
    <r>
      <t>Environment</t>
    </r>
    <r>
      <rPr>
        <sz val="11"/>
        <color theme="1"/>
        <rFont val="Calibri"/>
        <family val="2"/>
        <scheme val="minor"/>
      </rPr>
      <t xml:space="preserve"> : Regulasi, Sosial, Politik, Hukum, Teknologi Baru</t>
    </r>
  </si>
  <si>
    <r>
      <t>Man</t>
    </r>
    <r>
      <rPr>
        <sz val="11"/>
        <color theme="1"/>
        <rFont val="Calibri"/>
        <family val="2"/>
        <scheme val="minor"/>
      </rPr>
      <t xml:space="preserve"> : - instruktur dalam menjelaskan tidak tertangkap saat sosialisasi</t>
    </r>
  </si>
  <si>
    <t>- Kurangnya kompetensi unit kerja dalam implementasi manajemen risiko</t>
  </si>
  <si>
    <t>- Unit kerja tertutup dengan manajemen risiko</t>
  </si>
  <si>
    <t>-Budaya kerja masing-masing unit kerja</t>
  </si>
  <si>
    <t>-moral buruk pegawai</t>
  </si>
  <si>
    <t>- Kurangnya fungsi kontrol dari Div. MRPK</t>
  </si>
  <si>
    <r>
      <t>Metode</t>
    </r>
    <r>
      <rPr>
        <sz val="11"/>
        <color theme="1"/>
        <rFont val="Calibri"/>
        <family val="2"/>
        <scheme val="minor"/>
      </rPr>
      <t xml:space="preserve"> : `- Masih barunya SOP pengelolaan risiko unit kerja</t>
    </r>
  </si>
  <si>
    <t>-Pedoman manajemen risiko yang baru</t>
  </si>
  <si>
    <r>
      <t>Material</t>
    </r>
    <r>
      <rPr>
        <sz val="11"/>
        <color theme="1"/>
        <rFont val="Calibri"/>
        <family val="2"/>
        <scheme val="minor"/>
      </rPr>
      <t xml:space="preserve"> : - Informasi untuk menyusun </t>
    </r>
    <r>
      <rPr>
        <i/>
        <sz val="11"/>
        <color theme="1"/>
        <rFont val="Calibri"/>
        <family val="2"/>
        <scheme val="minor"/>
      </rPr>
      <t>risk register</t>
    </r>
    <r>
      <rPr>
        <sz val="11"/>
        <color theme="1"/>
        <rFont val="Calibri"/>
        <family val="2"/>
        <scheme val="minor"/>
      </rPr>
      <t xml:space="preserve"> tidak terkelola dengan baik</t>
    </r>
  </si>
  <si>
    <t>`- Risiko unit kerja tidak terkendali dengan baik</t>
  </si>
  <si>
    <t>- Risiko korporasi tidak terpetakan dengan baik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</si>
  <si>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memilih area dampak </t>
    </r>
    <r>
      <rPr>
        <b/>
        <sz val="11"/>
        <color rgb="FFFF0000"/>
        <rFont val="Calibri"/>
        <family val="2"/>
        <scheme val="minor"/>
      </rPr>
      <t xml:space="preserve">tertinggi 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rgb="FFFF0000"/>
        <rFont val="Calibri"/>
        <family val="2"/>
        <scheme val="minor"/>
      </rPr>
      <t>dropdown</t>
    </r>
    <r>
      <rPr>
        <b/>
        <sz val="11"/>
        <color theme="1"/>
        <rFont val="Calibri"/>
        <family val="2"/>
        <scheme val="minor"/>
      </rPr>
      <t xml:space="preserve">)  </t>
    </r>
    <r>
      <rPr>
        <sz val="11"/>
        <color theme="1"/>
        <rFont val="Calibri"/>
        <family val="2"/>
        <scheme val="minor"/>
      </rPr>
      <t>yang terpengaruh jika terjadi risiko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</si>
  <si>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>menuliskan angka (</t>
    </r>
    <r>
      <rPr>
        <b/>
        <sz val="11"/>
        <color rgb="FFFF0000"/>
        <rFont val="Calibri"/>
        <family val="2"/>
        <scheme val="minor"/>
      </rPr>
      <t>prosentase</t>
    </r>
    <r>
      <rPr>
        <b/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>yang mencerminkan frekuensi kemungkinan terjadinya suatu risiko</t>
    </r>
  </si>
  <si>
    <r>
      <t xml:space="preserve">Secara </t>
    </r>
    <r>
      <rPr>
        <b/>
        <sz val="11"/>
        <color rgb="FFFF0000"/>
        <rFont val="Calibri"/>
        <family val="2"/>
        <scheme val="minor"/>
      </rPr>
      <t>otomatis</t>
    </r>
    <r>
      <rPr>
        <b/>
        <sz val="11"/>
        <color theme="1"/>
        <rFont val="Calibri"/>
        <family val="2"/>
        <scheme val="minor"/>
      </rPr>
      <t xml:space="preserve"> akan terisi jika kolom prosentase telah diisi sebelumnya</t>
    </r>
  </si>
  <si>
    <t>Interpretasi dari nilai dampak</t>
  </si>
  <si>
    <r>
      <t xml:space="preserve">Secara </t>
    </r>
    <r>
      <rPr>
        <b/>
        <sz val="11"/>
        <color rgb="FFFF0000"/>
        <rFont val="Calibri"/>
        <family val="2"/>
        <scheme val="minor"/>
      </rPr>
      <t>otomatis</t>
    </r>
    <r>
      <rPr>
        <b/>
        <sz val="11"/>
        <color theme="1"/>
        <rFont val="Calibri"/>
        <family val="2"/>
        <scheme val="minor"/>
      </rPr>
      <t xml:space="preserve"> akan terisi jika kolom penjelasan telah diisi sebelumnya</t>
    </r>
  </si>
  <si>
    <r>
      <t xml:space="preserve">Secara </t>
    </r>
    <r>
      <rPr>
        <b/>
        <sz val="11"/>
        <color rgb="FFFF0000"/>
        <rFont val="Calibri"/>
        <family val="2"/>
        <scheme val="minor"/>
      </rPr>
      <t>otomatis</t>
    </r>
    <r>
      <rPr>
        <b/>
        <sz val="11"/>
        <color theme="1"/>
        <rFont val="Calibri"/>
        <family val="2"/>
        <scheme val="minor"/>
      </rPr>
      <t xml:space="preserve"> akan terisi jika kolom </t>
    </r>
    <r>
      <rPr>
        <b/>
        <sz val="11"/>
        <color rgb="FFFF0000"/>
        <rFont val="Calibri"/>
        <family val="2"/>
        <scheme val="minor"/>
      </rPr>
      <t>prosentase</t>
    </r>
    <r>
      <rPr>
        <b/>
        <sz val="11"/>
        <color theme="1"/>
        <rFont val="Calibri"/>
        <family val="2"/>
        <scheme val="minor"/>
      </rPr>
      <t xml:space="preserve"> dan </t>
    </r>
    <r>
      <rPr>
        <b/>
        <sz val="11"/>
        <color rgb="FFFF0000"/>
        <rFont val="Calibri"/>
        <family val="2"/>
        <scheme val="minor"/>
      </rPr>
      <t>penjelasan</t>
    </r>
    <r>
      <rPr>
        <b/>
        <sz val="11"/>
        <color theme="1"/>
        <rFont val="Calibri"/>
        <family val="2"/>
        <scheme val="minor"/>
      </rPr>
      <t xml:space="preserve"> telah diisi sebelumnya. </t>
    </r>
    <r>
      <rPr>
        <b/>
        <i/>
        <sz val="11"/>
        <color theme="1"/>
        <rFont val="Calibri"/>
        <family val="2"/>
        <scheme val="minor"/>
      </rPr>
      <t>Output</t>
    </r>
    <r>
      <rPr>
        <b/>
        <sz val="11"/>
        <color theme="1"/>
        <rFont val="Calibri"/>
        <family val="2"/>
        <scheme val="minor"/>
      </rPr>
      <t xml:space="preserve"> nilai dengan rumus (skor (k) x Skor (d))</t>
    </r>
  </si>
  <si>
    <t>`- Manajemen risiko telah dilakukan sosialisasi (ToT) di kantor pusat dan KWU</t>
  </si>
  <si>
    <t>- Telah dibuatnya roadmap manajemen risiko sehingga mamberikan arah pengembangan manajemen risiko</t>
  </si>
  <si>
    <t>- Adanya pedoman dan sop monitoring risiko unit kerja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</si>
  <si>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angka </t>
    </r>
    <r>
      <rPr>
        <sz val="11"/>
        <color theme="1"/>
        <rFont val="Calibri"/>
        <family val="2"/>
        <scheme val="minor"/>
      </rPr>
      <t xml:space="preserve">yang sesuai dengan ketentuan efektifitas kontrol. (nilai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=pengelolaan telah bersifat protektif </t>
    </r>
    <r>
      <rPr>
        <b/>
        <sz val="11"/>
        <color theme="1"/>
        <rFont val="Calibri"/>
        <family val="2"/>
        <scheme val="minor"/>
      </rPr>
      <t>dan</t>
    </r>
    <r>
      <rPr>
        <sz val="11"/>
        <color theme="1"/>
        <rFont val="Calibri"/>
        <family val="2"/>
        <scheme val="minor"/>
      </rPr>
      <t xml:space="preserve"> preventif, </t>
    </r>
    <r>
      <rPr>
        <b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=pengelolaan telah bersifat protektif </t>
    </r>
    <r>
      <rPr>
        <b/>
        <sz val="11"/>
        <color theme="1"/>
        <rFont val="Calibri"/>
        <family val="2"/>
        <scheme val="minor"/>
      </rPr>
      <t>atau</t>
    </r>
    <r>
      <rPr>
        <sz val="11"/>
        <color theme="1"/>
        <rFont val="Calibri"/>
        <family val="2"/>
        <scheme val="minor"/>
      </rPr>
      <t xml:space="preserve"> preventif, </t>
    </r>
    <r>
      <rPr>
        <b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=pengelolaan tidak bersifat protektif </t>
    </r>
    <r>
      <rPr>
        <b/>
        <sz val="11"/>
        <color theme="1"/>
        <rFont val="Calibri"/>
        <family val="2"/>
        <scheme val="minor"/>
      </rPr>
      <t>maupun</t>
    </r>
    <r>
      <rPr>
        <sz val="11"/>
        <color theme="1"/>
        <rFont val="Calibri"/>
        <family val="2"/>
        <scheme val="minor"/>
      </rPr>
      <t xml:space="preserve"> preventif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</si>
  <si>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angka </t>
    </r>
    <r>
      <rPr>
        <sz val="11"/>
        <color theme="1"/>
        <rFont val="Calibri"/>
        <family val="2"/>
        <scheme val="minor"/>
      </rPr>
      <t xml:space="preserve">yang sesuai dengan ketentuan efektifitas kontrol. (nilai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=pengelolaan telah didokumentasikan </t>
    </r>
    <r>
      <rPr>
        <b/>
        <sz val="11"/>
        <color theme="1"/>
        <rFont val="Calibri"/>
        <family val="2"/>
        <scheme val="minor"/>
      </rPr>
      <t>dan</t>
    </r>
    <r>
      <rPr>
        <sz val="11"/>
        <color theme="1"/>
        <rFont val="Calibri"/>
        <family val="2"/>
        <scheme val="minor"/>
      </rPr>
      <t xml:space="preserve"> dikomunikasikan secara resmi,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=pengelolaan telah didokumentasikan </t>
    </r>
    <r>
      <rPr>
        <b/>
        <sz val="11"/>
        <color theme="1"/>
        <rFont val="Calibri"/>
        <family val="2"/>
        <scheme val="minor"/>
      </rPr>
      <t>atau</t>
    </r>
    <r>
      <rPr>
        <sz val="11"/>
        <color theme="1"/>
        <rFont val="Calibri"/>
        <family val="2"/>
        <scheme val="minor"/>
      </rPr>
      <t xml:space="preserve"> dikomunikasikan secara resmi, </t>
    </r>
    <r>
      <rPr>
        <b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=pengelolaan tidak didokumentasikan </t>
    </r>
    <r>
      <rPr>
        <b/>
        <sz val="11"/>
        <color theme="1"/>
        <rFont val="Calibri"/>
        <family val="2"/>
        <scheme val="minor"/>
      </rPr>
      <t>maupun</t>
    </r>
    <r>
      <rPr>
        <sz val="11"/>
        <color theme="1"/>
        <rFont val="Calibri"/>
        <family val="2"/>
        <scheme val="minor"/>
      </rPr>
      <t xml:space="preserve"> dikomunikasikan secara resmi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</si>
  <si>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angka </t>
    </r>
    <r>
      <rPr>
        <sz val="11"/>
        <color theme="1"/>
        <rFont val="Calibri"/>
        <family val="2"/>
        <scheme val="minor"/>
      </rPr>
      <t xml:space="preserve">yang sesuai dengan ketentuan efektifitas kontrol. (nilai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=pengelolaan telah dilaksanakan secara konsisten,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=pengelolaan telah dilaksanakan namun parsial konsisten, </t>
    </r>
    <r>
      <rPr>
        <b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=pengelolaan telah dilaksanakan secara tidak konsisten</t>
    </r>
  </si>
  <si>
    <r>
      <t xml:space="preserve">Secara </t>
    </r>
    <r>
      <rPr>
        <b/>
        <sz val="11"/>
        <color rgb="FFFF0000"/>
        <rFont val="Calibri"/>
        <family val="2"/>
        <scheme val="minor"/>
      </rPr>
      <t>otomatis</t>
    </r>
    <r>
      <rPr>
        <b/>
        <sz val="11"/>
        <color theme="1"/>
        <rFont val="Calibri"/>
        <family val="2"/>
        <scheme val="minor"/>
      </rPr>
      <t xml:space="preserve"> akan terisi jika kolom efektifitas kontrol saat ini telah diisi sebelumnya</t>
    </r>
  </si>
  <si>
    <r>
      <t xml:space="preserve">Secara </t>
    </r>
    <r>
      <rPr>
        <b/>
        <sz val="11"/>
        <color rgb="FFFF0000"/>
        <rFont val="Calibri"/>
        <family val="2"/>
        <scheme val="minor"/>
      </rPr>
      <t xml:space="preserve">otomatis </t>
    </r>
    <r>
      <rPr>
        <b/>
        <sz val="11"/>
        <color theme="1"/>
        <rFont val="Calibri"/>
        <family val="2"/>
        <scheme val="minor"/>
      </rPr>
      <t>akan terisi jika kolom efektifitas kontrol saat ini telah diisi sebelumnya</t>
    </r>
  </si>
  <si>
    <t>Perlu perhatian Direktur, penanganan oleh Kepala Divisi/Cabang/setingkat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</si>
  <si>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Rencana pengendalian yang berfokus pada pengurangan </t>
    </r>
    <r>
      <rPr>
        <b/>
        <sz val="11"/>
        <color rgb="FFFF0000"/>
        <rFont val="Calibri"/>
        <family val="2"/>
        <scheme val="minor"/>
      </rPr>
      <t>kemungkinan terjadinya risiko</t>
    </r>
  </si>
  <si>
    <t xml:space="preserve"> 1. Melakukan sosialisasi mengenai proses manajemen risiko perusahaan secara menyeluruh</t>
  </si>
  <si>
    <r>
      <t xml:space="preserve">2. Menyusun program pelatihan kepada </t>
    </r>
    <r>
      <rPr>
        <i/>
        <sz val="11"/>
        <color theme="1"/>
        <rFont val="Calibri"/>
        <family val="2"/>
        <scheme val="minor"/>
      </rPr>
      <t>risk officer</t>
    </r>
  </si>
  <si>
    <t>3. menyusun strategi dan formulasi evaluasi proses manajemen risiko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</si>
  <si>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Rencana pengendalian yang berfokus pada pengurangan </t>
    </r>
    <r>
      <rPr>
        <b/>
        <sz val="11"/>
        <color rgb="FFFF0000"/>
        <rFont val="Calibri"/>
        <family val="2"/>
        <scheme val="minor"/>
      </rPr>
      <t>dampak pada saat risiko terjadi</t>
    </r>
  </si>
  <si>
    <r>
      <t xml:space="preserve">Dilakukan pengecekan kepada </t>
    </r>
    <r>
      <rPr>
        <i/>
        <sz val="11"/>
        <color theme="1"/>
        <rFont val="Calibri"/>
        <family val="2"/>
        <scheme val="minor"/>
      </rPr>
      <t>risk register</t>
    </r>
    <r>
      <rPr>
        <sz val="11"/>
        <color theme="1"/>
        <rFont val="Calibri"/>
        <family val="2"/>
        <scheme val="minor"/>
      </rPr>
      <t xml:space="preserve"> secara berkala</t>
    </r>
  </si>
  <si>
    <t>2. Penunjukan PIC masing-masing unit kerja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</si>
  <si>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Satuan ukuran yang digunakan sebagai </t>
    </r>
    <r>
      <rPr>
        <b/>
        <sz val="11"/>
        <color rgb="FFFF0000"/>
        <rFont val="Calibri"/>
        <family val="2"/>
        <scheme val="minor"/>
      </rPr>
      <t>acuan kesuksesan tindakan mitigasi risiko</t>
    </r>
  </si>
  <si>
    <r>
      <t xml:space="preserve"> jumlah unit kerja yang mengumpulkan </t>
    </r>
    <r>
      <rPr>
        <i/>
        <sz val="11"/>
        <color theme="1"/>
        <rFont val="Calibri"/>
        <family val="2"/>
        <scheme val="minor"/>
      </rPr>
      <t>risk register</t>
    </r>
    <r>
      <rPr>
        <sz val="11"/>
        <color theme="1"/>
        <rFont val="Calibri"/>
        <family val="2"/>
        <scheme val="minor"/>
      </rPr>
      <t xml:space="preserve"> secara benar dan tepat waktu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</si>
  <si>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angka intepretasi dari nilai </t>
    </r>
    <r>
      <rPr>
        <b/>
        <sz val="11"/>
        <color rgb="FFFF0000"/>
        <rFont val="Calibri"/>
        <family val="2"/>
        <scheme val="minor"/>
      </rPr>
      <t>kemungkinan terjadinya risiko</t>
    </r>
  </si>
  <si>
    <r>
      <t xml:space="preserve">Secara </t>
    </r>
    <r>
      <rPr>
        <b/>
        <sz val="11"/>
        <color rgb="FFFF0000"/>
        <rFont val="Calibri"/>
        <family val="2"/>
        <scheme val="minor"/>
      </rPr>
      <t xml:space="preserve">otomatis </t>
    </r>
    <r>
      <rPr>
        <b/>
        <sz val="11"/>
        <color theme="1"/>
        <rFont val="Calibri"/>
        <family val="2"/>
        <scheme val="minor"/>
      </rPr>
      <t xml:space="preserve">akan terisi jika kolom kemungkinan dan dampak telah diisi sebelumnya. </t>
    </r>
    <r>
      <rPr>
        <b/>
        <i/>
        <sz val="11"/>
        <color theme="1"/>
        <rFont val="Calibri"/>
        <family val="2"/>
        <scheme val="minor"/>
      </rPr>
      <t>Output</t>
    </r>
    <r>
      <rPr>
        <b/>
        <sz val="11"/>
        <color theme="1"/>
        <rFont val="Calibri"/>
        <family val="2"/>
        <scheme val="minor"/>
      </rPr>
      <t xml:space="preserve"> nilai dengan rumus (skor (k) x Skor (d))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</si>
  <si>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</t>
    </r>
    <r>
      <rPr>
        <b/>
        <sz val="11"/>
        <color rgb="FFFF0000"/>
        <rFont val="Calibri"/>
        <family val="2"/>
        <scheme val="minor"/>
      </rPr>
      <t>nama pegawai yang bertanggungjawab</t>
    </r>
    <r>
      <rPr>
        <b/>
        <sz val="11"/>
        <color theme="1"/>
        <rFont val="Calibri"/>
        <family val="2"/>
        <scheme val="minor"/>
      </rPr>
      <t xml:space="preserve"> dalam risiko yang telah teridentifikasi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</si>
  <si>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</t>
    </r>
    <r>
      <rPr>
        <b/>
        <sz val="11"/>
        <color rgb="FFFF0000"/>
        <rFont val="Calibri"/>
        <family val="2"/>
        <scheme val="minor"/>
      </rPr>
      <t>Target waktu penyelesaian</t>
    </r>
    <r>
      <rPr>
        <b/>
        <sz val="11"/>
        <color theme="1"/>
        <rFont val="Calibri"/>
        <family val="2"/>
        <scheme val="minor"/>
      </rPr>
      <t xml:space="preserve"> / persiapan pengendalian risiko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</si>
  <si>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</t>
    </r>
    <r>
      <rPr>
        <b/>
        <sz val="11"/>
        <color rgb="FFFF0000"/>
        <rFont val="Calibri"/>
        <family val="2"/>
        <scheme val="minor"/>
      </rPr>
      <t>waktu penyelesaian</t>
    </r>
    <r>
      <rPr>
        <b/>
        <sz val="11"/>
        <color theme="1"/>
        <rFont val="Calibri"/>
        <family val="2"/>
        <scheme val="minor"/>
      </rPr>
      <t xml:space="preserve"> / persiapan pengendalian risiko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</si>
  <si>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tata cara </t>
    </r>
    <r>
      <rPr>
        <b/>
        <sz val="11"/>
        <color rgb="FFFF0000"/>
        <rFont val="Calibri"/>
        <family val="2"/>
        <scheme val="minor"/>
      </rPr>
      <t>rencana pemantauan risiko</t>
    </r>
    <r>
      <rPr>
        <b/>
        <sz val="11"/>
        <color theme="1"/>
        <rFont val="Calibri"/>
        <family val="2"/>
        <scheme val="minor"/>
      </rPr>
      <t xml:space="preserve"> dan tindakan mitigasinya</t>
    </r>
  </si>
  <si>
    <r>
      <t xml:space="preserve">`-Melakukan pengecekan terhadap </t>
    </r>
    <r>
      <rPr>
        <i/>
        <sz val="11"/>
        <color theme="1"/>
        <rFont val="Calibri"/>
        <family val="2"/>
        <scheme val="minor"/>
      </rPr>
      <t>risk register</t>
    </r>
    <r>
      <rPr>
        <sz val="11"/>
        <color theme="1"/>
        <rFont val="Calibri"/>
        <family val="2"/>
        <scheme val="minor"/>
      </rPr>
      <t xml:space="preserve"> seluruh unit kerja tiap periode</t>
    </r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</si>
  <si>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menuliskan nilai risiko residual </t>
    </r>
    <r>
      <rPr>
        <b/>
        <sz val="11"/>
        <color rgb="FFFF0000"/>
        <rFont val="Calibri"/>
        <family val="2"/>
        <scheme val="minor"/>
      </rPr>
      <t xml:space="preserve">setelah dikenai proses perlakuan </t>
    </r>
    <r>
      <rPr>
        <b/>
        <sz val="11"/>
        <color theme="1"/>
        <rFont val="Calibri"/>
        <family val="2"/>
        <scheme val="minor"/>
      </rPr>
      <t>(mitigasi)</t>
    </r>
  </si>
  <si>
    <t>Merupakan tren / kecenderungan risiko yang telah diidentifikasi</t>
  </si>
  <si>
    <r>
      <t xml:space="preserve">Unit kerja </t>
    </r>
    <r>
      <rPr>
        <b/>
        <sz val="11"/>
        <color theme="1"/>
        <rFont val="Calibri"/>
        <family val="2"/>
        <scheme val="minor"/>
      </rPr>
      <t xml:space="preserve">menggambarkan </t>
    </r>
    <r>
      <rPr>
        <b/>
        <sz val="11"/>
        <color rgb="FFFF0000"/>
        <rFont val="Calibri"/>
        <family val="2"/>
        <scheme val="minor"/>
      </rPr>
      <t xml:space="preserve">anak panah </t>
    </r>
    <r>
      <rPr>
        <b/>
        <sz val="11"/>
        <color theme="1"/>
        <rFont val="Calibri"/>
        <family val="2"/>
        <scheme val="minor"/>
      </rPr>
      <t>yang menjelaskan tentang tren risiko di setiap prosesnya</t>
    </r>
  </si>
  <si>
    <t>Indikator</t>
  </si>
  <si>
    <t>Tanggal Pelaksanaan</t>
  </si>
  <si>
    <t>Terkendali</t>
  </si>
  <si>
    <t>Area Dampak (Protektif)</t>
  </si>
  <si>
    <t>Terproteksi</t>
  </si>
  <si>
    <t>Progress capaian target / output (KPI)</t>
  </si>
  <si>
    <t>Tren</t>
  </si>
  <si>
    <t>Merupakan kumpulan aktifitas yang dilakukan untuk melakukan proses monitoring risiko</t>
  </si>
  <si>
    <t>Merupakan sekumpulan proses yang menjelaskan kondisi terkini setelah dilakukan pengelolaan risiko</t>
  </si>
  <si>
    <t>Merupakan intepretasi dari hasil perlakuan risiko dari segi pengurangan kemungkinan terjadinya risiko</t>
  </si>
  <si>
    <t>Merupakan bukti yang mencerminkan jawaban atas kolom "terkendali"</t>
  </si>
  <si>
    <t>Merupakan intepretasi dari hasil perlakuan risiko dari segi pengurangan dampak ketika risiko terjadi</t>
  </si>
  <si>
    <t>Merupakan bukti yang mencerminkan jawaban atas kolom "Terproteksi"</t>
  </si>
  <si>
    <t>Merupakan proses pencatatan kendala maupun tindakan penanganan kendala saat melakukan tindakan perlakuan risiko (mitigasi)</t>
  </si>
  <si>
    <t>Merupakan intepretasi pencapaian sasaran yang telah teridentifikasi</t>
  </si>
  <si>
    <t>Merupakan intepretasi apakah setelah dilakukan pengendalian (mitigasi) justru menimbulkan masalah baru</t>
  </si>
  <si>
    <t>Merupakan jugdement apakah setelah perlu dilakukan asesmen terhadap risiko baru yang muncul</t>
  </si>
  <si>
    <r>
      <t xml:space="preserve">Kendala :
</t>
    </r>
    <r>
      <rPr>
        <sz val="11"/>
        <color theme="1"/>
        <rFont val="Calibri"/>
        <family val="2"/>
        <scheme val="minor"/>
      </rPr>
      <t xml:space="preserve">- Unit kerja terlambat memberikan risk register
</t>
    </r>
    <r>
      <rPr>
        <b/>
        <sz val="11"/>
        <color theme="1"/>
        <rFont val="Calibri"/>
        <family val="2"/>
        <scheme val="minor"/>
      </rPr>
      <t>Tindakan :</t>
    </r>
    <r>
      <rPr>
        <sz val="11"/>
        <color theme="1"/>
        <rFont val="Calibri"/>
        <family val="2"/>
        <scheme val="minor"/>
      </rPr>
      <t xml:space="preserve">
- Melakukan early warning
</t>
    </r>
  </si>
  <si>
    <t>Merupakan sebuah kesimpulan dari kalimat risiko</t>
  </si>
  <si>
    <t>Risiko keterlambatan pelaporan</t>
  </si>
  <si>
    <t xml:space="preserve">Petunjuk Pengisian Form Monitoring sesuai dengan Pedoman Manajemen Risiko </t>
  </si>
  <si>
    <r>
      <t xml:space="preserve">Unit kerja </t>
    </r>
    <r>
      <rPr>
        <b/>
        <sz val="11"/>
        <color theme="1"/>
        <rFont val="Calibri"/>
        <family val="2"/>
        <scheme val="minor"/>
      </rPr>
      <t>menuliskan kesimpulan</t>
    </r>
    <r>
      <rPr>
        <sz val="11"/>
        <color theme="1"/>
        <rFont val="Calibri"/>
        <family val="2"/>
        <scheme val="minor"/>
      </rPr>
      <t xml:space="preserve"> dari kalimat risiko</t>
    </r>
  </si>
  <si>
    <r>
      <t xml:space="preserve">Unit kerja memilih pilihan justifikasi </t>
    </r>
    <r>
      <rPr>
        <b/>
        <sz val="11"/>
        <color theme="1"/>
        <rFont val="Calibri"/>
        <family val="2"/>
        <scheme val="minor"/>
      </rPr>
      <t>apakah risiko telah terkendali</t>
    </r>
    <r>
      <rPr>
        <sz val="11"/>
        <color theme="1"/>
        <rFont val="Calibri"/>
        <family val="2"/>
        <scheme val="minor"/>
      </rPr>
      <t xml:space="preserve"> dilihat dari pengurangan kemungkinan terjadinya risiko (</t>
    </r>
    <r>
      <rPr>
        <b/>
        <sz val="11"/>
        <color rgb="FFFF0000"/>
        <rFont val="Calibri"/>
        <family val="2"/>
        <scheme val="minor"/>
      </rPr>
      <t>dropown pilihan</t>
    </r>
    <r>
      <rPr>
        <sz val="11"/>
        <color theme="1"/>
        <rFont val="Calibri"/>
        <family val="2"/>
        <scheme val="minor"/>
      </rPr>
      <t>)</t>
    </r>
  </si>
  <si>
    <r>
      <t xml:space="preserve">Unit kerja menuliskan </t>
    </r>
    <r>
      <rPr>
        <b/>
        <sz val="11"/>
        <color theme="1"/>
        <rFont val="Calibri"/>
        <family val="2"/>
        <scheme val="minor"/>
      </rPr>
      <t xml:space="preserve">bukti-bukti </t>
    </r>
    <r>
      <rPr>
        <sz val="11"/>
        <color theme="1"/>
        <rFont val="Calibri"/>
        <family val="2"/>
        <scheme val="minor"/>
      </rPr>
      <t>apa saja yang berkaitan dengan proses pengurangan kemungkinan terjadinya risiko</t>
    </r>
  </si>
  <si>
    <r>
      <t xml:space="preserve">Unit kerja menuliskan </t>
    </r>
    <r>
      <rPr>
        <b/>
        <sz val="11"/>
        <color theme="1"/>
        <rFont val="Calibri"/>
        <family val="2"/>
        <scheme val="minor"/>
      </rPr>
      <t xml:space="preserve">kendala </t>
    </r>
    <r>
      <rPr>
        <sz val="11"/>
        <color theme="1"/>
        <rFont val="Calibri"/>
        <family val="2"/>
        <scheme val="minor"/>
      </rPr>
      <t xml:space="preserve">apa saja yang terjadi pada proses pengurangan kemungkinan terjadinya risiko beserta </t>
    </r>
    <r>
      <rPr>
        <b/>
        <sz val="11"/>
        <color theme="1"/>
        <rFont val="Calibri"/>
        <family val="2"/>
        <scheme val="minor"/>
      </rPr>
      <t>tindakan penanganannya</t>
    </r>
  </si>
  <si>
    <r>
      <t xml:space="preserve">Unit kerja memilih pilihan justifikasi </t>
    </r>
    <r>
      <rPr>
        <b/>
        <sz val="11"/>
        <color theme="1"/>
        <rFont val="Calibri"/>
        <family val="2"/>
        <scheme val="minor"/>
      </rPr>
      <t xml:space="preserve">apakah risiko telah terproteksi </t>
    </r>
    <r>
      <rPr>
        <sz val="11"/>
        <color theme="1"/>
        <rFont val="Calibri"/>
        <family val="2"/>
        <scheme val="minor"/>
      </rPr>
      <t>dilihat dari pengurangan dampak ketika terjadi risiko (</t>
    </r>
    <r>
      <rPr>
        <b/>
        <sz val="11"/>
        <color rgb="FFFF0000"/>
        <rFont val="Calibri"/>
        <family val="2"/>
        <scheme val="minor"/>
      </rPr>
      <t>dropown pilihan</t>
    </r>
    <r>
      <rPr>
        <sz val="11"/>
        <color theme="1"/>
        <rFont val="Calibri"/>
        <family val="2"/>
        <scheme val="minor"/>
      </rPr>
      <t>)</t>
    </r>
  </si>
  <si>
    <r>
      <t xml:space="preserve">Unit kerja menuliskan </t>
    </r>
    <r>
      <rPr>
        <b/>
        <sz val="11"/>
        <color theme="1"/>
        <rFont val="Calibri"/>
        <family val="2"/>
        <scheme val="minor"/>
      </rPr>
      <t>bukti-bukti</t>
    </r>
    <r>
      <rPr>
        <sz val="11"/>
        <color theme="1"/>
        <rFont val="Calibri"/>
        <family val="2"/>
        <scheme val="minor"/>
      </rPr>
      <t xml:space="preserve"> apa saja yang berkaitan dengan proses pengurangan dampak ketika terjadi risiko</t>
    </r>
  </si>
  <si>
    <r>
      <t xml:space="preserve">Unit kerja menuliskan </t>
    </r>
    <r>
      <rPr>
        <b/>
        <sz val="11"/>
        <color theme="1"/>
        <rFont val="Calibri"/>
        <family val="2"/>
        <scheme val="minor"/>
      </rPr>
      <t>kendala</t>
    </r>
    <r>
      <rPr>
        <sz val="11"/>
        <color theme="1"/>
        <rFont val="Calibri"/>
        <family val="2"/>
        <scheme val="minor"/>
      </rPr>
      <t xml:space="preserve"> apa saja yang terjadi pada proses pengurangan dampak pada saat risiko terjadi beserta</t>
    </r>
    <r>
      <rPr>
        <b/>
        <sz val="11"/>
        <color theme="1"/>
        <rFont val="Calibri"/>
        <family val="2"/>
        <scheme val="minor"/>
      </rPr>
      <t xml:space="preserve"> tindakan penanganannya</t>
    </r>
  </si>
  <si>
    <r>
      <t xml:space="preserve">Unit kerja memilih pilihan </t>
    </r>
    <r>
      <rPr>
        <b/>
        <sz val="11"/>
        <color theme="1"/>
        <rFont val="Calibri"/>
        <family val="2"/>
        <scheme val="minor"/>
      </rPr>
      <t>justifikasi apakah sasaran sudah tercapai ataukah tidak</t>
    </r>
    <r>
      <rPr>
        <sz val="11"/>
        <color theme="1"/>
        <rFont val="Calibri"/>
        <family val="2"/>
        <scheme val="minor"/>
      </rPr>
      <t>, dilihat dari tindakan mitigasi (pengelolaan) risiko (</t>
    </r>
    <r>
      <rPr>
        <b/>
        <sz val="11"/>
        <color rgb="FFFF0000"/>
        <rFont val="Calibri"/>
        <family val="2"/>
        <scheme val="minor"/>
      </rPr>
      <t>dropdown pilihan</t>
    </r>
    <r>
      <rPr>
        <sz val="11"/>
        <color theme="1"/>
        <rFont val="Calibri"/>
        <family val="2"/>
        <scheme val="minor"/>
      </rPr>
      <t>)</t>
    </r>
  </si>
  <si>
    <r>
      <t xml:space="preserve">Unit kerja memilih pilihan justifikasi apakah </t>
    </r>
    <r>
      <rPr>
        <b/>
        <sz val="11"/>
        <color theme="1"/>
        <rFont val="Calibri"/>
        <family val="2"/>
        <scheme val="minor"/>
      </rPr>
      <t>terdapat risiko baru</t>
    </r>
    <r>
      <rPr>
        <sz val="11"/>
        <color theme="1"/>
        <rFont val="Calibri"/>
        <family val="2"/>
        <scheme val="minor"/>
      </rPr>
      <t xml:space="preserve"> setelah dilakukan mitigasi risiko (</t>
    </r>
    <r>
      <rPr>
        <b/>
        <sz val="11"/>
        <color rgb="FFFF0000"/>
        <rFont val="Calibri"/>
        <family val="2"/>
        <scheme val="minor"/>
      </rPr>
      <t>dropdown pilihan</t>
    </r>
    <r>
      <rPr>
        <sz val="11"/>
        <color theme="1"/>
        <rFont val="Calibri"/>
        <family val="2"/>
        <scheme val="minor"/>
      </rPr>
      <t>)</t>
    </r>
  </si>
  <si>
    <r>
      <t xml:space="preserve">Unit kerja memilih pilihan justifikasi apakah </t>
    </r>
    <r>
      <rPr>
        <b/>
        <sz val="11"/>
        <color theme="1"/>
        <rFont val="Calibri"/>
        <family val="2"/>
        <scheme val="minor"/>
      </rPr>
      <t>risiko baru perlu dilakukan asesmen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rgb="FFFF0000"/>
        <rFont val="Calibri"/>
        <family val="2"/>
        <scheme val="minor"/>
      </rPr>
      <t>dropdown pilihan</t>
    </r>
    <r>
      <rPr>
        <sz val="11"/>
        <color theme="1"/>
        <rFont val="Calibri"/>
        <family val="2"/>
        <scheme val="minor"/>
      </rPr>
      <t>)</t>
    </r>
  </si>
  <si>
    <t>Kecelakaan dan Keselamatan kerja</t>
  </si>
  <si>
    <t>Waktu_js</t>
  </si>
  <si>
    <t>Kecelakaan_js</t>
  </si>
  <si>
    <t>Reputasi_js</t>
  </si>
  <si>
    <t>Dampak Awal</t>
  </si>
  <si>
    <t>`=HLOOKUP(C12;$F$11:M12;VALUE(A12);FALSE)</t>
  </si>
  <si>
    <t>Keuangan_Pendapatan_js</t>
  </si>
  <si>
    <t>Keuangan_Anggaran_js</t>
  </si>
  <si>
    <t>Keuangan (Anggaran)</t>
  </si>
  <si>
    <t>Keuangan_Profit_js</t>
  </si>
  <si>
    <t>Keuangan (Profit)</t>
  </si>
  <si>
    <t>Kinerja_Waktu_js</t>
  </si>
  <si>
    <t>kinerja_target_js</t>
  </si>
  <si>
    <t>Keuangan (Target Pendapatan)</t>
  </si>
  <si>
    <t>Nilai tengah</t>
  </si>
  <si>
    <t>Inisiasi</t>
  </si>
  <si>
    <t>Nilai setelah Kontrol</t>
  </si>
  <si>
    <t>a</t>
  </si>
  <si>
    <t>a1</t>
  </si>
  <si>
    <t>g5</t>
  </si>
  <si>
    <t>g1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</si>
  <si>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</si>
  <si>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</si>
  <si>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</si>
  <si>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</si>
  <si>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</si>
  <si>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</si>
  <si>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</si>
  <si>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</si>
  <si>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</si>
  <si>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</si>
  <si>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</si>
  <si>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</si>
  <si>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</si>
  <si>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</si>
  <si>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</si>
  <si>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</si>
  <si>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</si>
  <si>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</si>
  <si>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</si>
  <si>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</si>
  <si>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</si>
  <si>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</si>
  <si>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</si>
  <si>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</si>
  <si>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</si>
  <si>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</si>
  <si>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</si>
  <si>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</si>
  <si>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</si>
  <si>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</t>
  </si>
  <si>
    <t>g2</t>
  </si>
  <si>
    <t>g3</t>
  </si>
  <si>
    <t>g4</t>
  </si>
  <si>
    <t>h1</t>
  </si>
  <si>
    <t>h2</t>
  </si>
  <si>
    <t>h3</t>
  </si>
  <si>
    <t>h4</t>
  </si>
  <si>
    <t>h5</t>
  </si>
  <si>
    <t>e</t>
  </si>
  <si>
    <t>b</t>
  </si>
  <si>
    <t>c</t>
  </si>
  <si>
    <t>f</t>
  </si>
  <si>
    <t>h</t>
  </si>
  <si>
    <t>Hasil Akhir</t>
  </si>
  <si>
    <t>Petunjuk :</t>
  </si>
  <si>
    <t>Sasaran : Isikan sasaran perusahaan</t>
  </si>
  <si>
    <t>ID Risk : Sesuaikan dengan id unit kerja (Contoh : MRPK0001 untuk risiko nomor 1)</t>
  </si>
  <si>
    <t>1. Fungsi kerja diisi dengan bagian / seksi yang mengemban sasaran</t>
  </si>
  <si>
    <t>value x'</t>
  </si>
  <si>
    <t>value y'</t>
  </si>
  <si>
    <t>Value x'</t>
  </si>
  <si>
    <t>Value y'</t>
  </si>
  <si>
    <t>Kinerja Penunjang Operasional dan pelayanan (target)</t>
  </si>
  <si>
    <t>Kinerja Penunjang Operasional dan Pelayanan (waktu)</t>
  </si>
  <si>
    <t>Tanggal Assesmen Risiko</t>
  </si>
  <si>
    <t>2. Business process diisi dengan proses bisnis terkait dengan aktivitas (SOP) / strategi pencapaian sasaran</t>
  </si>
  <si>
    <t>Kinerja Penunjang Operasional dan Pelayanan</t>
  </si>
  <si>
    <t>Notes</t>
  </si>
  <si>
    <t>melakukan cek kelengkapan data dan verifikasi untuk keperluan perhitungan experience study</t>
  </si>
  <si>
    <t>melakukan perhitungan experience study</t>
  </si>
  <si>
    <t>Proses perhitungan experience study (mortality, expense, lapse, investment) dan profitabilitas produk dan embedded value sesuai ketentuan</t>
  </si>
  <si>
    <t>JS.5.10.7 laporan Aktuaris tahunan</t>
  </si>
  <si>
    <t>JS.5.10.11 Reasuransi - Pembuatan Adendum Treaty &amp; Covernote</t>
  </si>
  <si>
    <t>aktuaria perusahaan</t>
  </si>
  <si>
    <t>AKT</t>
  </si>
  <si>
    <t>input data perhitungan yang valid</t>
  </si>
  <si>
    <t>MRAKT0001</t>
  </si>
  <si>
    <t>MRAKT0002</t>
  </si>
  <si>
    <t>MRAKT0003</t>
  </si>
  <si>
    <t>data portofolio, biaya asuransi dan data rincian laporan keuangan yang valid</t>
  </si>
  <si>
    <t>input data perhitungan yang tidak valid</t>
  </si>
  <si>
    <t xml:space="preserve">kinerja penunjang operasional dan pelayanan </t>
  </si>
  <si>
    <t xml:space="preserve"> melakukan komunikasi secara intensif dengan pemilik data</t>
  </si>
  <si>
    <t>komunikasi intensif dengan pemilik data</t>
  </si>
  <si>
    <t xml:space="preserve">tersedianya data input perhitungan tepat waktu </t>
  </si>
  <si>
    <t>review mesin DCS prophet sebagai filter validitas data</t>
  </si>
  <si>
    <t>double checking data dilakukan manual dan mechine</t>
  </si>
  <si>
    <t>hasil perhitungan yang akurat dan wajar berdasarkan analisa aktuaris</t>
  </si>
  <si>
    <t>KEPALA BAGIAN ANALISA PERTANGGUNGAN</t>
  </si>
  <si>
    <t xml:space="preserve">asumsi mortality, expense, lapse, profitabilitas produk serta nilai embedded value sesuai tidak wajar </t>
  </si>
  <si>
    <t>update ilmu pegawai melalui seminar dan workshop ilmu terkait</t>
  </si>
  <si>
    <t>hasil perhitungan dan asumsi yang dihasilakan akurat dan wajar berdasarkan analisa aktuaris</t>
  </si>
  <si>
    <t>Menerima data portofolio, biaya asuransi dan data rincian laporan keuangan</t>
  </si>
  <si>
    <t>data portofolio, biaya asuransi dan data rincian laporan keuangan yang tidak valid atau telat diterima</t>
  </si>
  <si>
    <r>
      <t>asumsi mortality, expense, lapse, profitabilitas produk serta nilai embedded value</t>
    </r>
    <r>
      <rPr>
        <strike/>
        <sz val="9"/>
        <color rgb="FFFF0000"/>
        <rFont val="Cambria"/>
        <family val="1"/>
        <scheme val="major"/>
      </rPr>
      <t/>
    </r>
  </si>
  <si>
    <r>
      <rPr>
        <i/>
        <sz val="11"/>
        <rFont val="Calibri"/>
        <family val="2"/>
        <scheme val="minor"/>
      </rPr>
      <t xml:space="preserve">double checking </t>
    </r>
    <r>
      <rPr>
        <sz val="11"/>
        <rFont val="Calibri"/>
        <family val="2"/>
        <scheme val="minor"/>
      </rPr>
      <t>data dan coding di DCS prophet selalu di review</t>
    </r>
  </si>
  <si>
    <r>
      <rPr>
        <i/>
        <sz val="11"/>
        <rFont val="Calibri"/>
        <family val="2"/>
        <scheme val="minor"/>
      </rPr>
      <t xml:space="preserve">update </t>
    </r>
    <r>
      <rPr>
        <sz val="11"/>
        <rFont val="Calibri"/>
        <family val="2"/>
        <scheme val="minor"/>
      </rPr>
      <t xml:space="preserve">metodologi hitung sesuai teori dan </t>
    </r>
    <r>
      <rPr>
        <i/>
        <sz val="11"/>
        <rFont val="Calibri"/>
        <family val="2"/>
        <scheme val="minor"/>
      </rPr>
      <t xml:space="preserve">benchmark </t>
    </r>
    <r>
      <rPr>
        <sz val="11"/>
        <rFont val="Calibri"/>
        <family val="2"/>
        <scheme val="minor"/>
      </rPr>
      <t>industri</t>
    </r>
  </si>
  <si>
    <t xml:space="preserve">Man : Kecerobohan dalam melakukan pengolahan data (Human error)
Machine : Sistem eror
Money : -
Method : Kesalahan dalam memilih teknik pengolahan data 
Materials : Data yang diberikan penyedia data tidak valid </t>
  </si>
  <si>
    <t xml:space="preserve">Man : Ketidaktelitian dalam pengolahan data, pengecekan data input tidak komprehensif
Machine : Sistem eror
Money : -
Method : Kurang tepatnya metode yang dipilih
Materials : Data yang diberikan penyedia data tidak valid </t>
  </si>
  <si>
    <r>
      <t xml:space="preserve">Man : Ketidaktelitian pada saat melakukan perhitungan dan rekapitulasi
Machine : Aplikasi hitung yang digunakan mengalami error atau </t>
    </r>
    <r>
      <rPr>
        <i/>
        <sz val="9"/>
        <rFont val="Cambria"/>
        <family val="1"/>
      </rPr>
      <t>miscalculation</t>
    </r>
    <r>
      <rPr>
        <sz val="10"/>
        <rFont val="Cambria"/>
        <family val="1"/>
        <scheme val="major"/>
      </rPr>
      <t xml:space="preserve"> (galat perhitungan)
Money : Modal perusahaan terhadap lisensi mesin hitung (contoh: Prophet) atau remunerasi karyawan sesuai beban kerja tidak tersedia
Method : metode hitung yang salah
Materials : Arahan dari Aktuaris/Kepala Divisi/Kepala Bagian keliru</t>
    </r>
  </si>
  <si>
    <t>1. data input perhitungan tidak ada
2. data input tidak valid 
3. data tidak menggambarkan situasi sebenarnya</t>
  </si>
  <si>
    <t>hasil perhitungan tidak wajar dan akurat sehingga memengaruhi kualitas keputusan aktuaria yang diambil</t>
  </si>
  <si>
    <t>hasil perhitungan tidak wajar dan tidak adil bagi pemegang polis</t>
  </si>
  <si>
    <t>1. Waktu
2. Kinerja penunjang Operasional &amp; pelayanan</t>
  </si>
  <si>
    <t>AKT0001</t>
  </si>
  <si>
    <r>
      <t xml:space="preserve">Unit kerja </t>
    </r>
    <r>
      <rPr>
        <b/>
        <sz val="11"/>
        <color theme="1"/>
        <rFont val="Calibri"/>
        <family val="2"/>
        <scheme val="minor"/>
      </rPr>
      <t>menuliskan risk ID dengan kode masing-masing unit kerja (</t>
    </r>
    <r>
      <rPr>
        <b/>
        <sz val="11"/>
        <color rgb="FFFF0000"/>
        <rFont val="Calibri"/>
        <family val="2"/>
        <scheme val="minor"/>
      </rPr>
      <t>mengikuti pedoman persuratan</t>
    </r>
    <r>
      <rPr>
        <b/>
        <sz val="11"/>
        <color theme="1"/>
        <rFont val="Calibri"/>
        <family val="2"/>
        <scheme val="minor"/>
      </rPr>
      <t xml:space="preserve">) diikuti dengan urutan jumlah risiko (Contoh : </t>
    </r>
    <r>
      <rPr>
        <b/>
        <sz val="11"/>
        <color rgb="FFFF0000"/>
        <rFont val="Calibri"/>
        <family val="2"/>
        <scheme val="minor"/>
      </rPr>
      <t>AKT001, ….dst</t>
    </r>
    <r>
      <rPr>
        <b/>
        <sz val="11"/>
        <color theme="1"/>
        <rFont val="Calibri"/>
        <family val="2"/>
        <scheme val="minor"/>
      </rPr>
      <t>)</t>
    </r>
  </si>
  <si>
    <r>
      <t xml:space="preserve">Petunjuk Pengisian Form </t>
    </r>
    <r>
      <rPr>
        <b/>
        <i/>
        <sz val="14"/>
        <color theme="1"/>
        <rFont val="Arial"/>
        <family val="2"/>
      </rPr>
      <t>Risk Register</t>
    </r>
  </si>
  <si>
    <t>Sebuah dampak dari ketidakpastian dalam pencapaian sasaran / biasanya negasi dari target kerja</t>
  </si>
  <si>
    <r>
      <t>Moneter/Money</t>
    </r>
    <r>
      <rPr>
        <sz val="11"/>
        <color theme="1"/>
        <rFont val="Calibri"/>
        <family val="2"/>
        <scheme val="minor"/>
      </rPr>
      <t xml:space="preserve"> : Sarana, Prasarana</t>
    </r>
  </si>
  <si>
    <t>Unit Kerja</t>
  </si>
  <si>
    <t>Sasaran Bagian/Divisi</t>
  </si>
  <si>
    <t>Unit Aktuaria</t>
  </si>
  <si>
    <t>Unit Pemasaran</t>
  </si>
  <si>
    <t>Target penerimaan
premi pada tahun
2022 tidak
meningkat sampai
20%</t>
  </si>
  <si>
    <t>mengalokasikan biaya riset menyesuaikan anggaran tersedia</t>
  </si>
  <si>
    <t>Tidak melebihi anggaran yang alokasikan</t>
  </si>
  <si>
    <t xml:space="preserve">melakukan riset produk
terkait dengan kebutuhan pasar dan
pemetaan produk-produk pesaing,
dengan sasaran melihat peluang kebutuhan pasar
</t>
  </si>
  <si>
    <t>Mendapatkan persutujuan OJK atas pengajuan produk baru.</t>
  </si>
  <si>
    <t>melakukan Analisis dan menyimpulkan/menterjemahkan 
kebutuhan pasar ke
dalam fitur benefit
produk cepat
dan tepat waktu</t>
  </si>
  <si>
    <t>Rancangan, metodologi dan jadwal pelaksanaan sesuai dengan jadwal dan sasaran yang ditetapkan</t>
  </si>
  <si>
    <t>mendesain fitur benefit produk baru
serta informasi mengenai saluran distribusi
penjualan, potensi target penerimaan premi
dan polis per tahun untuk tahun xxxx</t>
  </si>
  <si>
    <t>MR yyy</t>
  </si>
  <si>
    <t>Kinerja waktu,
kinerja target,
Keuangan perusahan</t>
  </si>
  <si>
    <t>Hasil Riset Pemasaran yang dilakukan tidak komprehensif dan tidak memberikan kesimpulan yang spesifik</t>
  </si>
  <si>
    <t xml:space="preserve">Money: 'Biaya Riset harus mengacu kepada anggaran yang tersedia lebih banyak dialokasikan kepada kegiatan promosi produk
Man : Staf riset tidak kompeten
</t>
  </si>
  <si>
    <t>Melakukan pertemuan dengan Tim dan komite produk</t>
  </si>
  <si>
    <t>Hasil perencanaan, Pelaksanaan, dan kesimpulan produk yang sesuai sesuai kebutuhan agen dan pasar</t>
  </si>
  <si>
    <t>RISET MANAGER</t>
  </si>
  <si>
    <r>
      <t xml:space="preserve">Unit kerja </t>
    </r>
    <r>
      <rPr>
        <sz val="11"/>
        <color rgb="FF0000CC"/>
        <rFont val="Calibri"/>
        <family val="2"/>
        <scheme val="minor"/>
      </rPr>
      <t>yang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CC"/>
        <rFont val="Calibri"/>
        <family val="2"/>
        <scheme val="minor"/>
      </rPr>
      <t>menjalankan</t>
    </r>
    <r>
      <rPr>
        <sz val="11"/>
        <color theme="1"/>
        <rFont val="Calibri"/>
        <family val="2"/>
        <scheme val="minor"/>
      </rPr>
      <t xml:space="preserve"> sasaran unit kerja</t>
    </r>
  </si>
  <si>
    <t>Departemen  Analisa dan pengendalian risiko</t>
  </si>
  <si>
    <t>Dampak yang diakibatkan oleh sebuah risiko terhadap sasaran organisasi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</si>
</sst>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True&quot;;&quot;True&quot;;&quot;False&quot;"/>
    <numFmt numFmtId="167" formatCode="&quot;On&quot;;&quot;On&quot;;&quot;Off&quot;"/>
    <numFmt numFmtId="168" formatCode="[$-409]d\-mmm\-yy;@"/>
    <numFmt numFmtId="169" formatCode="_(* #,##0.0000_);_(* \(#,##0.0000\);_(* &quot;-&quot;?_);_(@_)"/>
    <numFmt numFmtId="170" formatCode="0.0000%"/>
    <numFmt numFmtId="171" formatCode="0.00000%"/>
    <numFmt numFmtId="172" formatCode="0.00000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u/>
      <sz val="9"/>
      <color theme="10"/>
      <name val="Cambria"/>
      <family val="1"/>
      <scheme val="major"/>
    </font>
    <font>
      <sz val="9"/>
      <color rgb="FF00000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u/>
      <sz val="10"/>
      <color theme="10"/>
      <name val="Cambria"/>
      <family val="1"/>
      <scheme val="major"/>
    </font>
    <font>
      <sz val="10"/>
      <name val="Cambria"/>
      <family val="1"/>
      <scheme val="major"/>
    </font>
    <font>
      <sz val="11"/>
      <name val="Calibri"/>
      <family val="2"/>
      <scheme val="minor"/>
    </font>
    <font>
      <strike/>
      <sz val="9"/>
      <color rgb="FFFF0000"/>
      <name val="Cambria"/>
      <family val="1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i/>
      <sz val="9"/>
      <name val="Cambria"/>
      <family val="1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CC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DotDot">
        <color indexed="64"/>
      </left>
      <right style="thin">
        <color indexed="64"/>
      </right>
      <top/>
      <bottom style="medium">
        <color indexed="64"/>
      </bottom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/>
  </cellStyleXfs>
  <cellXfs count="499">
    <xf numFmtId="0" fontId="0" fillId="0" borderId="0" xfId="0"/>
    <xf numFmtId="0" fontId="2" fillId="0" borderId="0" xfId="0" applyFont="1"/>
    <xf numFmtId="164" fontId="2" fillId="0" borderId="0" xfId="1" applyNumberFormat="1" applyFont="1"/>
    <xf numFmtId="10" fontId="2" fillId="0" borderId="0" xfId="2" applyNumberFormat="1" applyFont="1"/>
    <xf numFmtId="164" fontId="3" fillId="0" borderId="0" xfId="1" applyNumberFormat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10" fontId="2" fillId="0" borderId="3" xfId="2" applyNumberFormat="1" applyFont="1" applyBorder="1"/>
    <xf numFmtId="165" fontId="2" fillId="0" borderId="3" xfId="2" applyNumberFormat="1" applyFont="1" applyBorder="1"/>
    <xf numFmtId="0" fontId="2" fillId="0" borderId="0" xfId="0" quotePrefix="1" applyFont="1" applyAlignment="1">
      <alignment horizontal="center" vertical="center"/>
    </xf>
    <xf numFmtId="0" fontId="5" fillId="0" borderId="0" xfId="14" applyFont="1"/>
    <xf numFmtId="0" fontId="0" fillId="0" borderId="0" xfId="0" applyFont="1"/>
    <xf numFmtId="0" fontId="7" fillId="0" borderId="0" xfId="0" applyFont="1"/>
    <xf numFmtId="49" fontId="0" fillId="0" borderId="0" xfId="0" applyNumberFormat="1" applyFont="1"/>
    <xf numFmtId="0" fontId="7" fillId="0" borderId="0" xfId="0" quotePrefix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top" wrapText="1"/>
    </xf>
    <xf numFmtId="0" fontId="10" fillId="0" borderId="0" xfId="0" applyFont="1"/>
    <xf numFmtId="0" fontId="0" fillId="2" borderId="14" xfId="0" applyFont="1" applyFill="1" applyBorder="1" applyAlignment="1">
      <alignment horizontal="center" vertical="center"/>
    </xf>
    <xf numFmtId="0" fontId="6" fillId="0" borderId="0" xfId="0" applyFont="1"/>
    <xf numFmtId="0" fontId="0" fillId="0" borderId="3" xfId="0" quotePrefix="1" applyFont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wrapText="1"/>
    </xf>
    <xf numFmtId="9" fontId="8" fillId="0" borderId="0" xfId="0" applyNumberFormat="1" applyFont="1"/>
    <xf numFmtId="0" fontId="8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3" xfId="0" applyFont="1" applyBorder="1"/>
    <xf numFmtId="16" fontId="0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9" fontId="0" fillId="0" borderId="0" xfId="0" applyNumberFormat="1" applyFont="1"/>
    <xf numFmtId="0" fontId="9" fillId="2" borderId="15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0" fillId="3" borderId="0" xfId="0" applyFont="1" applyFill="1"/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9" fontId="0" fillId="0" borderId="3" xfId="2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3" xfId="1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3" fontId="0" fillId="0" borderId="3" xfId="0" applyNumberFormat="1" applyFont="1" applyFill="1" applyBorder="1" applyAlignment="1">
      <alignment horizontal="left" vertical="top" wrapText="1"/>
    </xf>
    <xf numFmtId="164" fontId="0" fillId="0" borderId="3" xfId="2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5" fontId="0" fillId="0" borderId="3" xfId="0" applyNumberFormat="1" applyFill="1" applyBorder="1" applyAlignment="1">
      <alignment horizontal="center" vertical="center" wrapText="1"/>
    </xf>
    <xf numFmtId="164" fontId="0" fillId="4" borderId="3" xfId="1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left" vertical="top" wrapText="1"/>
    </xf>
    <xf numFmtId="164" fontId="0" fillId="6" borderId="3" xfId="1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/>
    <xf numFmtId="0" fontId="0" fillId="10" borderId="4" xfId="0" applyFont="1" applyFill="1" applyBorder="1" applyAlignment="1">
      <alignment horizontal="left" wrapText="1"/>
    </xf>
    <xf numFmtId="0" fontId="0" fillId="10" borderId="5" xfId="0" applyFont="1" applyFill="1" applyBorder="1" applyAlignment="1">
      <alignment horizontal="left" wrapText="1"/>
    </xf>
    <xf numFmtId="0" fontId="0" fillId="10" borderId="6" xfId="0" applyFont="1" applyFill="1" applyBorder="1" applyAlignment="1">
      <alignment horizontal="left" wrapText="1"/>
    </xf>
    <xf numFmtId="0" fontId="0" fillId="0" borderId="3" xfId="0" quotePrefix="1" applyFont="1" applyBorder="1"/>
    <xf numFmtId="164" fontId="0" fillId="0" borderId="3" xfId="1" quotePrefix="1" applyNumberFormat="1" applyFont="1" applyFill="1" applyBorder="1" applyAlignment="1">
      <alignment horizontal="left" vertical="top" wrapText="1"/>
    </xf>
    <xf numFmtId="0" fontId="0" fillId="10" borderId="3" xfId="0" applyFont="1" applyFill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16" fontId="0" fillId="0" borderId="3" xfId="0" quotePrefix="1" applyNumberFormat="1" applyFont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 wrapText="1"/>
    </xf>
    <xf numFmtId="0" fontId="5" fillId="0" borderId="0" xfId="14" applyFont="1" applyFill="1" applyBorder="1"/>
    <xf numFmtId="0" fontId="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0" borderId="3" xfId="0" applyFont="1" applyBorder="1" applyAlignment="1">
      <alignment vertical="top" wrapText="1"/>
    </xf>
    <xf numFmtId="164" fontId="0" fillId="5" borderId="3" xfId="1" applyNumberFormat="1" applyFont="1" applyFill="1" applyBorder="1" applyAlignment="1">
      <alignment horizontal="center" vertical="center" wrapText="1"/>
    </xf>
    <xf numFmtId="168" fontId="0" fillId="0" borderId="3" xfId="0" applyNumberFormat="1" applyFont="1" applyBorder="1" applyAlignment="1">
      <alignment horizontal="center" vertical="center"/>
    </xf>
    <xf numFmtId="168" fontId="0" fillId="0" borderId="4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15" fillId="0" borderId="0" xfId="0" applyFont="1"/>
    <xf numFmtId="0" fontId="0" fillId="0" borderId="0" xfId="0" applyFont="1" applyAlignment="1"/>
    <xf numFmtId="49" fontId="0" fillId="0" borderId="0" xfId="0" applyNumberFormat="1" applyFont="1" applyFill="1"/>
    <xf numFmtId="43" fontId="0" fillId="0" borderId="3" xfId="1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top"/>
    </xf>
    <xf numFmtId="169" fontId="0" fillId="0" borderId="0" xfId="0" applyNumberFormat="1" applyFont="1" applyFill="1" applyAlignment="1">
      <alignment vertical="top"/>
    </xf>
    <xf numFmtId="170" fontId="0" fillId="0" borderId="3" xfId="2" applyNumberFormat="1" applyFont="1" applyFill="1" applyBorder="1" applyAlignment="1">
      <alignment horizontal="center" vertical="center" wrapText="1"/>
    </xf>
    <xf numFmtId="4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top"/>
    </xf>
    <xf numFmtId="0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horizontal="left" vertical="top" wrapText="1"/>
    </xf>
    <xf numFmtId="39" fontId="13" fillId="0" borderId="3" xfId="0" applyNumberFormat="1" applyFont="1" applyBorder="1" applyAlignment="1">
      <alignment horizontal="left" vertical="top" wrapText="1"/>
    </xf>
    <xf numFmtId="43" fontId="0" fillId="0" borderId="3" xfId="0" quotePrefix="1" applyNumberFormat="1" applyFont="1" applyBorder="1" applyAlignment="1">
      <alignment horizontal="left" vertical="top" wrapText="1"/>
    </xf>
    <xf numFmtId="0" fontId="0" fillId="0" borderId="0" xfId="0" applyAlignment="1"/>
    <xf numFmtId="0" fontId="0" fillId="0" borderId="3" xfId="0" applyBorder="1"/>
    <xf numFmtId="0" fontId="7" fillId="5" borderId="3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vertical="top" wrapText="1"/>
    </xf>
    <xf numFmtId="0" fontId="0" fillId="11" borderId="3" xfId="0" applyFill="1" applyBorder="1" applyAlignment="1">
      <alignment vertical="top" wrapText="1"/>
    </xf>
    <xf numFmtId="15" fontId="0" fillId="0" borderId="3" xfId="0" applyNumberFormat="1" applyBorder="1" applyAlignment="1">
      <alignment horizontal="left" vertical="top" wrapText="1"/>
    </xf>
    <xf numFmtId="15" fontId="0" fillId="0" borderId="3" xfId="0" applyNumberFormat="1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164" fontId="0" fillId="15" borderId="3" xfId="1" applyNumberFormat="1" applyFont="1" applyFill="1" applyBorder="1" applyAlignment="1">
      <alignment horizontal="center" vertical="center" wrapText="1"/>
    </xf>
    <xf numFmtId="0" fontId="7" fillId="16" borderId="23" xfId="0" applyFont="1" applyFill="1" applyBorder="1" applyAlignment="1">
      <alignment horizontal="center" vertical="center"/>
    </xf>
    <xf numFmtId="0" fontId="7" fillId="16" borderId="24" xfId="0" applyFont="1" applyFill="1" applyBorder="1" applyAlignment="1">
      <alignment horizontal="center" vertical="center"/>
    </xf>
    <xf numFmtId="0" fontId="0" fillId="0" borderId="26" xfId="0" applyBorder="1" applyAlignment="1">
      <alignment vertical="top" wrapText="1"/>
    </xf>
    <xf numFmtId="0" fontId="0" fillId="0" borderId="0" xfId="0" applyAlignment="1">
      <alignment vertical="center"/>
    </xf>
    <xf numFmtId="0" fontId="17" fillId="0" borderId="30" xfId="0" applyFont="1" applyBorder="1" applyAlignment="1">
      <alignment horizontal="center" vertical="center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horizontal="justify" vertical="top" wrapText="1"/>
    </xf>
    <xf numFmtId="0" fontId="0" fillId="0" borderId="28" xfId="0" applyBorder="1" applyAlignment="1">
      <alignment horizontal="justify" vertical="top" wrapText="1"/>
    </xf>
    <xf numFmtId="0" fontId="7" fillId="0" borderId="28" xfId="0" applyFont="1" applyBorder="1" applyAlignment="1">
      <alignment horizontal="justify" vertical="top" wrapText="1"/>
    </xf>
    <xf numFmtId="0" fontId="12" fillId="0" borderId="28" xfId="0" applyFont="1" applyBorder="1" applyAlignment="1">
      <alignment horizontal="justify" vertical="top" wrapText="1"/>
    </xf>
    <xf numFmtId="0" fontId="12" fillId="0" borderId="26" xfId="0" applyFont="1" applyBorder="1" applyAlignment="1">
      <alignment horizontal="justify" vertical="top" wrapText="1"/>
    </xf>
    <xf numFmtId="0" fontId="0" fillId="17" borderId="26" xfId="0" applyFill="1" applyBorder="1" applyAlignment="1">
      <alignment horizontal="justify" vertical="top" wrapText="1"/>
    </xf>
    <xf numFmtId="0" fontId="7" fillId="0" borderId="26" xfId="0" applyFont="1" applyBorder="1" applyAlignment="1">
      <alignment horizontal="justify" vertical="top" wrapText="1"/>
    </xf>
    <xf numFmtId="0" fontId="0" fillId="17" borderId="26" xfId="0" applyFill="1" applyBorder="1" applyAlignment="1">
      <alignment vertical="top" wrapText="1"/>
    </xf>
    <xf numFmtId="0" fontId="7" fillId="17" borderId="26" xfId="0" applyFont="1" applyFill="1" applyBorder="1" applyAlignment="1">
      <alignment vertical="top" wrapText="1"/>
    </xf>
    <xf numFmtId="0" fontId="0" fillId="0" borderId="26" xfId="0" applyBorder="1" applyAlignment="1">
      <alignment horizontal="center" vertical="top" wrapText="1"/>
    </xf>
    <xf numFmtId="9" fontId="0" fillId="0" borderId="26" xfId="0" applyNumberFormat="1" applyBorder="1" applyAlignment="1">
      <alignment horizontal="center" vertical="top" wrapText="1"/>
    </xf>
    <xf numFmtId="15" fontId="0" fillId="0" borderId="26" xfId="0" applyNumberFormat="1" applyBorder="1" applyAlignment="1">
      <alignment horizontal="left" vertical="top" wrapText="1"/>
    </xf>
    <xf numFmtId="0" fontId="0" fillId="11" borderId="26" xfId="0" applyFill="1" applyBorder="1" applyAlignment="1">
      <alignment vertical="top" wrapText="1"/>
    </xf>
    <xf numFmtId="0" fontId="20" fillId="0" borderId="0" xfId="0" applyFont="1" applyBorder="1" applyAlignment="1">
      <alignment horizontal="center" vertical="center"/>
    </xf>
    <xf numFmtId="15" fontId="0" fillId="0" borderId="2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/>
    </xf>
    <xf numFmtId="0" fontId="0" fillId="0" borderId="3" xfId="0" applyBorder="1" applyAlignment="1">
      <alignment horizontal="justify" vertical="top" wrapText="1"/>
    </xf>
    <xf numFmtId="0" fontId="0" fillId="0" borderId="3" xfId="0" applyFill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7" fillId="18" borderId="3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11" xfId="0" applyFont="1" applyFill="1" applyBorder="1" applyAlignment="1">
      <alignment horizontal="left" vertical="top" wrapText="1"/>
    </xf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0" borderId="3" xfId="0" applyFont="1" applyBorder="1"/>
    <xf numFmtId="0" fontId="6" fillId="0" borderId="3" xfId="0" applyFont="1" applyBorder="1"/>
    <xf numFmtId="0" fontId="14" fillId="0" borderId="3" xfId="0" quotePrefix="1" applyFont="1" applyBorder="1"/>
    <xf numFmtId="0" fontId="0" fillId="0" borderId="0" xfId="0" applyNumberFormat="1" applyFont="1"/>
    <xf numFmtId="0" fontId="0" fillId="0" borderId="0" xfId="0" applyNumberFormat="1" applyFont="1" applyFill="1"/>
    <xf numFmtId="0" fontId="7" fillId="0" borderId="0" xfId="0" quotePrefix="1" applyNumberFormat="1" applyFont="1" applyAlignment="1">
      <alignment horizontal="center" vertical="center"/>
    </xf>
    <xf numFmtId="15" fontId="0" fillId="0" borderId="3" xfId="0" applyNumberFormat="1" applyFont="1" applyFill="1" applyBorder="1" applyAlignment="1">
      <alignment vertical="top" wrapText="1"/>
    </xf>
    <xf numFmtId="0" fontId="22" fillId="0" borderId="0" xfId="0" applyFont="1"/>
    <xf numFmtId="0" fontId="23" fillId="0" borderId="0" xfId="0" applyFont="1"/>
    <xf numFmtId="0" fontId="24" fillId="0" borderId="0" xfId="14" applyFont="1"/>
    <xf numFmtId="49" fontId="23" fillId="0" borderId="0" xfId="0" applyNumberFormat="1" applyFont="1"/>
    <xf numFmtId="49" fontId="23" fillId="9" borderId="0" xfId="0" applyNumberFormat="1" applyFont="1" applyFill="1" applyAlignment="1">
      <alignment vertical="top"/>
    </xf>
    <xf numFmtId="49" fontId="23" fillId="0" borderId="0" xfId="0" applyNumberFormat="1" applyFont="1" applyFill="1" applyAlignment="1">
      <alignment vertical="center"/>
    </xf>
    <xf numFmtId="0" fontId="23" fillId="9" borderId="0" xfId="0" applyFont="1" applyFill="1" applyBorder="1" applyAlignment="1">
      <alignment vertical="top"/>
    </xf>
    <xf numFmtId="0" fontId="23" fillId="0" borderId="0" xfId="0" applyFont="1" applyBorder="1" applyAlignment="1">
      <alignment vertical="top" wrapText="1"/>
    </xf>
    <xf numFmtId="0" fontId="22" fillId="0" borderId="0" xfId="0" applyFont="1" applyFill="1"/>
    <xf numFmtId="0" fontId="23" fillId="0" borderId="0" xfId="0" applyFont="1" applyBorder="1" applyAlignment="1">
      <alignment vertical="top"/>
    </xf>
    <xf numFmtId="49" fontId="23" fillId="0" borderId="0" xfId="0" applyNumberFormat="1" applyFont="1" applyFill="1"/>
    <xf numFmtId="0" fontId="22" fillId="0" borderId="0" xfId="0" applyFont="1" applyFill="1" applyAlignment="1">
      <alignment vertical="center"/>
    </xf>
    <xf numFmtId="0" fontId="22" fillId="0" borderId="0" xfId="0" quotePrefix="1" applyFont="1" applyAlignment="1">
      <alignment horizontal="center" vertical="center"/>
    </xf>
    <xf numFmtId="0" fontId="23" fillId="0" borderId="0" xfId="0" quotePrefix="1" applyFont="1" applyAlignment="1">
      <alignment horizontal="center" vertical="center"/>
    </xf>
    <xf numFmtId="0" fontId="23" fillId="0" borderId="0" xfId="0" applyFont="1" applyFill="1"/>
    <xf numFmtId="0" fontId="26" fillId="0" borderId="0" xfId="0" applyFont="1" applyFill="1"/>
    <xf numFmtId="0" fontId="27" fillId="0" borderId="0" xfId="0" applyFont="1" applyFill="1" applyAlignment="1">
      <alignment vertical="center"/>
    </xf>
    <xf numFmtId="0" fontId="28" fillId="0" borderId="0" xfId="14" applyFont="1" applyFill="1" applyAlignment="1">
      <alignment vertical="center"/>
    </xf>
    <xf numFmtId="49" fontId="26" fillId="0" borderId="0" xfId="0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quotePrefix="1" applyFont="1" applyFill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center" vertical="center" wrapText="1"/>
    </xf>
    <xf numFmtId="0" fontId="29" fillId="0" borderId="0" xfId="0" applyFont="1" applyFill="1"/>
    <xf numFmtId="0" fontId="29" fillId="0" borderId="3" xfId="0" applyFont="1" applyFill="1" applyBorder="1" applyAlignment="1">
      <alignment horizontal="center" vertical="center" wrapText="1"/>
    </xf>
    <xf numFmtId="0" fontId="29" fillId="0" borderId="3" xfId="0" quotePrefix="1" applyFont="1" applyFill="1" applyBorder="1" applyAlignment="1">
      <alignment horizontal="left" vertical="top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center" vertical="top" wrapText="1"/>
    </xf>
    <xf numFmtId="0" fontId="0" fillId="0" borderId="3" xfId="1" applyNumberFormat="1" applyFon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0" xfId="0" applyNumberFormat="1" applyFont="1" applyFill="1"/>
    <xf numFmtId="0" fontId="23" fillId="0" borderId="3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 readingOrder="1"/>
    </xf>
    <xf numFmtId="0" fontId="23" fillId="0" borderId="3" xfId="0" applyFont="1" applyFill="1" applyBorder="1" applyAlignment="1">
      <alignment vertical="top" wrapText="1"/>
    </xf>
    <xf numFmtId="0" fontId="30" fillId="0" borderId="0" xfId="0" applyFont="1"/>
    <xf numFmtId="10" fontId="30" fillId="0" borderId="0" xfId="0" applyNumberFormat="1" applyFont="1"/>
    <xf numFmtId="9" fontId="30" fillId="0" borderId="0" xfId="0" applyNumberFormat="1" applyFont="1"/>
    <xf numFmtId="0" fontId="30" fillId="0" borderId="3" xfId="0" applyFont="1" applyBorder="1" applyAlignment="1">
      <alignment horizontal="left" vertical="top" wrapText="1"/>
    </xf>
    <xf numFmtId="14" fontId="9" fillId="0" borderId="3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0" borderId="0" xfId="14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23" fillId="2" borderId="14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19" borderId="0" xfId="0" applyFont="1" applyFill="1" applyAlignment="1">
      <alignment vertical="center"/>
    </xf>
    <xf numFmtId="0" fontId="26" fillId="0" borderId="0" xfId="0" applyFont="1" applyFill="1" applyAlignment="1">
      <alignment vertical="top"/>
    </xf>
    <xf numFmtId="49" fontId="26" fillId="0" borderId="0" xfId="0" applyNumberFormat="1" applyFont="1" applyFill="1" applyAlignment="1">
      <alignment vertical="top"/>
    </xf>
    <xf numFmtId="0" fontId="27" fillId="0" borderId="0" xfId="0" quotePrefix="1" applyFont="1" applyFill="1" applyAlignment="1">
      <alignment horizontal="center" vertical="top"/>
    </xf>
    <xf numFmtId="0" fontId="26" fillId="0" borderId="0" xfId="0" applyNumberFormat="1" applyFont="1" applyFill="1" applyAlignment="1">
      <alignment vertical="top"/>
    </xf>
    <xf numFmtId="0" fontId="29" fillId="0" borderId="3" xfId="0" applyFont="1" applyFill="1" applyBorder="1" applyAlignment="1">
      <alignment horizontal="left" vertical="top" wrapText="1"/>
    </xf>
    <xf numFmtId="0" fontId="27" fillId="20" borderId="14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top"/>
    </xf>
    <xf numFmtId="9" fontId="6" fillId="0" borderId="0" xfId="0" applyNumberFormat="1" applyFont="1"/>
    <xf numFmtId="9" fontId="6" fillId="0" borderId="0" xfId="0" applyNumberFormat="1" applyFont="1" applyFill="1"/>
    <xf numFmtId="0" fontId="6" fillId="0" borderId="0" xfId="0" applyFont="1" applyFill="1"/>
    <xf numFmtId="0" fontId="32" fillId="0" borderId="0" xfId="0" quotePrefix="1" applyFont="1" applyFill="1" applyAlignment="1">
      <alignment horizontal="center" vertical="center"/>
    </xf>
    <xf numFmtId="0" fontId="33" fillId="0" borderId="3" xfId="0" applyFont="1" applyFill="1" applyBorder="1" applyAlignment="1">
      <alignment vertical="top" wrapText="1"/>
    </xf>
    <xf numFmtId="0" fontId="34" fillId="0" borderId="3" xfId="0" applyFont="1" applyFill="1" applyBorder="1" applyAlignment="1">
      <alignment vertical="top" wrapText="1"/>
    </xf>
    <xf numFmtId="0" fontId="33" fillId="0" borderId="3" xfId="0" quotePrefix="1" applyFont="1" applyFill="1" applyBorder="1" applyAlignment="1">
      <alignment vertical="top" wrapText="1"/>
    </xf>
    <xf numFmtId="0" fontId="33" fillId="0" borderId="3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0" xfId="0" quotePrefix="1" applyFont="1" applyFill="1" applyAlignment="1">
      <alignment horizontal="center"/>
    </xf>
    <xf numFmtId="0" fontId="29" fillId="0" borderId="1" xfId="0" applyFont="1" applyFill="1" applyBorder="1" applyAlignment="1">
      <alignment vertical="top" wrapText="1"/>
    </xf>
    <xf numFmtId="0" fontId="29" fillId="0" borderId="5" xfId="0" applyFont="1" applyFill="1" applyBorder="1" applyAlignment="1">
      <alignment horizontal="left" vertical="top" wrapText="1"/>
    </xf>
    <xf numFmtId="0" fontId="29" fillId="0" borderId="3" xfId="0" quotePrefix="1" applyFont="1" applyFill="1" applyBorder="1" applyAlignment="1" applyProtection="1">
      <alignment horizontal="left" vertical="top" wrapText="1"/>
      <protection locked="0"/>
    </xf>
    <xf numFmtId="0" fontId="29" fillId="0" borderId="0" xfId="0" applyFont="1" applyFill="1" applyAlignment="1">
      <alignment horizontal="center"/>
    </xf>
    <xf numFmtId="0" fontId="29" fillId="0" borderId="0" xfId="0" applyFont="1" applyFill="1" applyAlignment="1">
      <alignment horizontal="left"/>
    </xf>
    <xf numFmtId="0" fontId="29" fillId="0" borderId="3" xfId="0" applyFont="1" applyFill="1" applyBorder="1" applyAlignment="1">
      <alignment vertical="top" wrapText="1"/>
    </xf>
    <xf numFmtId="0" fontId="29" fillId="0" borderId="5" xfId="0" quotePrefix="1" applyFont="1" applyFill="1" applyBorder="1" applyAlignment="1">
      <alignment horizontal="left" vertical="top" wrapText="1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30" fillId="0" borderId="0" xfId="0" applyFont="1" applyFill="1"/>
    <xf numFmtId="0" fontId="35" fillId="0" borderId="0" xfId="0" quotePrefix="1" applyFont="1" applyAlignment="1">
      <alignment horizontal="center" vertical="center"/>
    </xf>
    <xf numFmtId="0" fontId="30" fillId="0" borderId="3" xfId="1" applyNumberFormat="1" applyFont="1" applyFill="1" applyBorder="1" applyAlignment="1">
      <alignment horizontal="left" vertical="top" wrapText="1"/>
    </xf>
    <xf numFmtId="0" fontId="30" fillId="0" borderId="3" xfId="0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left" vertical="top" wrapText="1"/>
    </xf>
    <xf numFmtId="9" fontId="30" fillId="2" borderId="14" xfId="0" applyNumberFormat="1" applyFont="1" applyFill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1" fontId="35" fillId="0" borderId="0" xfId="0" quotePrefix="1" applyNumberFormat="1" applyFont="1" applyAlignment="1">
      <alignment horizontal="center" vertical="center"/>
    </xf>
    <xf numFmtId="43" fontId="30" fillId="0" borderId="3" xfId="1" applyFont="1" applyFill="1" applyBorder="1" applyAlignment="1">
      <alignment horizontal="center" vertical="top" wrapText="1"/>
    </xf>
    <xf numFmtId="9" fontId="30" fillId="0" borderId="3" xfId="2" applyNumberFormat="1" applyFont="1" applyFill="1" applyBorder="1" applyAlignment="1">
      <alignment horizontal="center" vertical="center" wrapText="1"/>
    </xf>
    <xf numFmtId="164" fontId="30" fillId="0" borderId="3" xfId="0" applyNumberFormat="1" applyFont="1" applyFill="1" applyBorder="1" applyAlignment="1">
      <alignment horizontal="center" vertical="center" wrapText="1"/>
    </xf>
    <xf numFmtId="9" fontId="30" fillId="0" borderId="3" xfId="2" applyFont="1" applyFill="1" applyBorder="1" applyAlignment="1">
      <alignment horizontal="center" vertical="top" wrapText="1"/>
    </xf>
    <xf numFmtId="164" fontId="30" fillId="4" borderId="3" xfId="1" applyNumberFormat="1" applyFont="1" applyFill="1" applyBorder="1" applyAlignment="1">
      <alignment horizontal="center" vertical="center" wrapText="1"/>
    </xf>
    <xf numFmtId="164" fontId="30" fillId="0" borderId="3" xfId="1" applyNumberFormat="1" applyFont="1" applyFill="1" applyBorder="1" applyAlignment="1">
      <alignment horizontal="center" vertical="center" wrapText="1"/>
    </xf>
    <xf numFmtId="10" fontId="0" fillId="0" borderId="3" xfId="2" applyNumberFormat="1" applyFont="1" applyFill="1" applyBorder="1" applyAlignment="1">
      <alignment horizontal="center" vertical="center" wrapText="1"/>
    </xf>
    <xf numFmtId="43" fontId="0" fillId="0" borderId="3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39" fillId="3" borderId="3" xfId="0" applyFont="1" applyFill="1" applyBorder="1" applyAlignment="1">
      <alignment horizontal="center" vertical="center" wrapText="1"/>
    </xf>
    <xf numFmtId="0" fontId="29" fillId="3" borderId="3" xfId="0" quotePrefix="1" applyFont="1" applyFill="1" applyBorder="1" applyAlignment="1">
      <alignment horizontal="left" vertical="top" wrapText="1"/>
    </xf>
    <xf numFmtId="0" fontId="33" fillId="3" borderId="3" xfId="0" applyFont="1" applyFill="1" applyBorder="1" applyAlignment="1">
      <alignment vertical="top" wrapText="1"/>
    </xf>
    <xf numFmtId="0" fontId="29" fillId="3" borderId="3" xfId="0" applyFont="1" applyFill="1" applyBorder="1" applyAlignment="1">
      <alignment horizontal="left" vertical="top" wrapText="1"/>
    </xf>
    <xf numFmtId="43" fontId="30" fillId="3" borderId="3" xfId="1" applyFont="1" applyFill="1" applyBorder="1" applyAlignment="1">
      <alignment horizontal="center" vertical="top" wrapText="1"/>
    </xf>
    <xf numFmtId="9" fontId="30" fillId="3" borderId="3" xfId="2" applyFont="1" applyFill="1" applyBorder="1" applyAlignment="1">
      <alignment horizontal="center" vertical="top" wrapText="1"/>
    </xf>
    <xf numFmtId="43" fontId="30" fillId="0" borderId="3" xfId="1" applyFont="1" applyFill="1" applyBorder="1" applyAlignment="1">
      <alignment horizontal="left" vertical="top" wrapText="1"/>
    </xf>
    <xf numFmtId="43" fontId="30" fillId="0" borderId="3" xfId="1" applyNumberFormat="1" applyFont="1" applyFill="1" applyBorder="1" applyAlignment="1">
      <alignment horizontal="center" vertical="center" wrapText="1"/>
    </xf>
    <xf numFmtId="10" fontId="30" fillId="0" borderId="3" xfId="2" applyNumberFormat="1" applyFont="1" applyFill="1" applyBorder="1" applyAlignment="1">
      <alignment horizontal="center" vertical="center" wrapText="1"/>
    </xf>
    <xf numFmtId="170" fontId="30" fillId="0" borderId="3" xfId="2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top"/>
    </xf>
    <xf numFmtId="169" fontId="30" fillId="0" borderId="0" xfId="0" applyNumberFormat="1" applyFont="1" applyFill="1" applyAlignment="1">
      <alignment vertical="top"/>
    </xf>
    <xf numFmtId="15" fontId="30" fillId="0" borderId="3" xfId="0" applyNumberFormat="1" applyFont="1" applyFill="1" applyBorder="1" applyAlignment="1">
      <alignment vertical="top" wrapText="1"/>
    </xf>
    <xf numFmtId="0" fontId="30" fillId="0" borderId="0" xfId="0" applyFont="1" applyFill="1" applyAlignment="1">
      <alignment vertical="center"/>
    </xf>
    <xf numFmtId="0" fontId="30" fillId="3" borderId="3" xfId="0" applyFont="1" applyFill="1" applyBorder="1" applyAlignment="1">
      <alignment horizontal="center" vertical="center" wrapText="1"/>
    </xf>
    <xf numFmtId="0" fontId="0" fillId="0" borderId="0" xfId="0" quotePrefix="1"/>
    <xf numFmtId="43" fontId="30" fillId="21" borderId="3" xfId="1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0" fontId="16" fillId="16" borderId="24" xfId="0" applyFont="1" applyFill="1" applyBorder="1" applyAlignment="1">
      <alignment horizontal="center" vertical="center"/>
    </xf>
    <xf numFmtId="0" fontId="40" fillId="16" borderId="24" xfId="0" applyFont="1" applyFill="1" applyBorder="1" applyAlignment="1">
      <alignment horizontal="center" vertical="center"/>
    </xf>
    <xf numFmtId="0" fontId="0" fillId="0" borderId="29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2" fillId="0" borderId="29" xfId="0" applyFont="1" applyBorder="1" applyAlignment="1">
      <alignment vertical="top" wrapText="1"/>
    </xf>
    <xf numFmtId="0" fontId="12" fillId="0" borderId="27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0" fontId="0" fillId="0" borderId="29" xfId="0" applyBorder="1" applyAlignment="1">
      <alignment horizontal="justify" vertical="top" wrapText="1"/>
    </xf>
    <xf numFmtId="0" fontId="0" fillId="0" borderId="27" xfId="0" applyBorder="1" applyAlignment="1">
      <alignment horizontal="justify" vertical="top" wrapText="1"/>
    </xf>
    <xf numFmtId="0" fontId="0" fillId="0" borderId="25" xfId="0" applyBorder="1" applyAlignment="1">
      <alignment horizontal="justify" vertical="top" wrapText="1"/>
    </xf>
    <xf numFmtId="0" fontId="12" fillId="0" borderId="29" xfId="0" applyFont="1" applyBorder="1" applyAlignment="1">
      <alignment horizontal="justify" vertical="top" wrapText="1"/>
    </xf>
    <xf numFmtId="0" fontId="12" fillId="0" borderId="25" xfId="0" applyFont="1" applyBorder="1" applyAlignment="1">
      <alignment horizontal="justify"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29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2" borderId="7" xfId="0" applyNumberFormat="1" applyFont="1" applyFill="1" applyBorder="1" applyAlignment="1">
      <alignment horizontal="center" vertical="center" wrapText="1"/>
    </xf>
    <xf numFmtId="0" fontId="0" fillId="2" borderId="15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15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 wrapText="1"/>
    </xf>
    <xf numFmtId="0" fontId="9" fillId="2" borderId="15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0" borderId="4" xfId="0" quotePrefix="1" applyNumberFormat="1" applyFont="1" applyBorder="1" applyAlignment="1">
      <alignment horizontal="center" vertical="center" wrapText="1"/>
    </xf>
    <xf numFmtId="0" fontId="0" fillId="0" borderId="6" xfId="0" quotePrefix="1" applyNumberFormat="1" applyFont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" fontId="0" fillId="0" borderId="3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6" borderId="9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left" vertical="top" wrapText="1"/>
    </xf>
    <xf numFmtId="0" fontId="0" fillId="8" borderId="5" xfId="0" applyFont="1" applyFill="1" applyBorder="1" applyAlignment="1">
      <alignment horizontal="left" vertical="top" wrapText="1"/>
    </xf>
    <xf numFmtId="0" fontId="0" fillId="8" borderId="6" xfId="0" applyFont="1" applyFill="1" applyBorder="1" applyAlignment="1">
      <alignment horizontal="left" vertical="top" wrapText="1"/>
    </xf>
    <xf numFmtId="0" fontId="0" fillId="8" borderId="4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7" fillId="0" borderId="17" xfId="0" applyFont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3" xfId="0" quotePrefix="1" applyFont="1" applyBorder="1" applyAlignment="1">
      <alignment horizontal="left" vertical="top" wrapText="1"/>
    </xf>
    <xf numFmtId="0" fontId="0" fillId="8" borderId="3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0" xfId="0" quotePrefix="1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center"/>
    </xf>
    <xf numFmtId="0" fontId="0" fillId="7" borderId="9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10" borderId="3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left"/>
    </xf>
    <xf numFmtId="0" fontId="0" fillId="12" borderId="6" xfId="0" quotePrefix="1" applyFont="1" applyFill="1" applyBorder="1" applyAlignment="1">
      <alignment horizontal="left"/>
    </xf>
    <xf numFmtId="0" fontId="0" fillId="12" borderId="4" xfId="0" quotePrefix="1" applyFont="1" applyFill="1" applyBorder="1" applyAlignment="1">
      <alignment horizontal="left"/>
    </xf>
    <xf numFmtId="0" fontId="0" fillId="3" borderId="4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4" xfId="0" quotePrefix="1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16" fontId="0" fillId="4" borderId="4" xfId="0" quotePrefix="1" applyNumberFormat="1" applyFont="1" applyFill="1" applyBorder="1" applyAlignment="1">
      <alignment horizontal="center"/>
    </xf>
    <xf numFmtId="0" fontId="0" fillId="4" borderId="6" xfId="0" quotePrefix="1" applyFont="1" applyFill="1" applyBorder="1" applyAlignment="1">
      <alignment horizontal="center"/>
    </xf>
    <xf numFmtId="0" fontId="0" fillId="4" borderId="4" xfId="0" quotePrefix="1" applyFont="1" applyFill="1" applyBorder="1" applyAlignment="1">
      <alignment horizontal="left"/>
    </xf>
    <xf numFmtId="0" fontId="0" fillId="4" borderId="6" xfId="0" quotePrefix="1" applyFont="1" applyFill="1" applyBorder="1" applyAlignment="1">
      <alignment horizontal="left"/>
    </xf>
    <xf numFmtId="0" fontId="0" fillId="7" borderId="4" xfId="0" quotePrefix="1" applyFont="1" applyFill="1" applyBorder="1" applyAlignment="1">
      <alignment horizontal="center"/>
    </xf>
    <xf numFmtId="0" fontId="0" fillId="7" borderId="6" xfId="0" quotePrefix="1" applyFont="1" applyFill="1" applyBorder="1" applyAlignment="1">
      <alignment horizontal="center"/>
    </xf>
    <xf numFmtId="0" fontId="0" fillId="7" borderId="4" xfId="0" quotePrefix="1" applyFont="1" applyFill="1" applyBorder="1" applyAlignment="1">
      <alignment horizontal="left"/>
    </xf>
    <xf numFmtId="0" fontId="0" fillId="7" borderId="6" xfId="0" quotePrefix="1" applyFont="1" applyFill="1" applyBorder="1" applyAlignment="1">
      <alignment horizontal="left"/>
    </xf>
    <xf numFmtId="0" fontId="9" fillId="11" borderId="1" xfId="0" applyFont="1" applyFill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4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11" borderId="9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9" fillId="11" borderId="20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/>
    </xf>
  </cellXfs>
  <cellStyles count="15">
    <cellStyle name="Comma" xfId="1" builtinId="3"/>
    <cellStyle name="Comma [0] 2" xfId="3"/>
    <cellStyle name="Comma [0] 3" xfId="4"/>
    <cellStyle name="Comma [0] 4" xfId="5"/>
    <cellStyle name="Comma 2" xfId="6"/>
    <cellStyle name="Hyperlink" xfId="14" builtinId="8"/>
    <cellStyle name="Normal" xfId="0" builtinId="0"/>
    <cellStyle name="Normal 2" xfId="7"/>
    <cellStyle name="Normal 2 2" xfId="8"/>
    <cellStyle name="Normal 2 3" xfId="9"/>
    <cellStyle name="Normal 3" xfId="10"/>
    <cellStyle name="Normal 4" xfId="11"/>
    <cellStyle name="Normal 5" xfId="12"/>
    <cellStyle name="Normal 6" xfId="13"/>
    <cellStyle name="Percent" xfId="2" builtinId="5"/>
  </cellStyles>
  <dxfs count="20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00CC"/>
      <color rgb="FFA2D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Inheren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4FF1A6-242F-4A7A-8C64-5A656579BFD8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9D-421D-B0A4-CC4FD246A9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7753A5-2DCB-478C-AAD3-B9A5E39C78B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7EF-4800-8CA6-8D216B9F2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B8BBD4-49B4-4760-8063-9B046A72414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7EF-4800-8CA6-8D216B9F21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75C4A9-B563-4446-AB99-1B4840B3B3F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7EF-4800-8CA6-8D216B9F21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AF4CB6-F8F4-496C-8737-4B220882CFC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EF-4800-8CA6-8D216B9F21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4FFA14-B702-4F2D-B0D2-1A005C2638B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EF-4800-8CA6-8D216B9F21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3A787F-8550-4D9C-B6C6-19525957A3A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EF-4800-8CA6-8D216B9F21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A7028F-4B49-400F-9B5B-83E50CF9AEE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EF-4800-8CA6-8D216B9F21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867F974-597C-4F09-AC24-EA72F6B852D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EF-4800-8CA6-8D216B9F21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ECD60B-E7AF-4B28-BF34-D19EEC89C38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7EF-4800-8CA6-8D216B9F21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33DFA2-9D37-4F89-B98C-8D3001A52BC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7EF-4800-8CA6-8D216B9F21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2189C5-BBF7-46FC-973F-55EA8B1FD82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7EF-4800-8CA6-8D216B9F21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CBA2128-C791-4EE9-85B7-2D09B13801E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7EF-4800-8CA6-8D216B9F21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89FA1AB-1F8D-4C3E-9783-CB0494D4462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EF-4800-8CA6-8D216B9F21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6603A8-031E-4F9A-AC79-C0F461F585E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7EF-4800-8CA6-8D216B9F21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94248A2-9CCB-491B-883F-66513A62E08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7EF-4800-8CA6-8D216B9F21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D39B649-8ED9-4C6A-84F3-B0449534555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7EF-4800-8CA6-8D216B9F21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EBFF650-C6D0-444E-B3AE-5DE38350343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7EF-4800-8CA6-8D216B9F21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E85FFF9-F172-4B8C-AC05-3244FE2BE00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7EF-4800-8CA6-8D216B9F21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58DD947-D3EF-4143-BEFC-4A371016C50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7EF-4800-8CA6-8D216B9F21C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03F854-6BD4-4124-87CF-0BED1054728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7EF-4800-8CA6-8D216B9F21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318D44-09C8-4F0F-A232-CCA59DE21CA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7EF-4800-8CA6-8D216B9F21C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1574AA7-A1AA-4F52-A9ED-9D864B9121F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7EF-4800-8CA6-8D216B9F21C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9EF8D23-EE26-4472-B17E-DF5B2ECB829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7EF-4800-8CA6-8D216B9F21C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A9E4F56-C0AF-4581-B955-94C028E61AD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7EF-4800-8CA6-8D216B9F21C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97AADA3-5D7B-4785-9F1A-25423975CF6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7EF-4800-8CA6-8D216B9F21C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8B2690-1EC2-4949-B2CE-EC194BDCDDE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7EF-4800-8CA6-8D216B9F2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'Peta Risiko '!$G$4:$G$30</c:f>
              <c:numCache>
                <c:formatCode>General</c:formatCode>
                <c:ptCount val="27"/>
                <c:pt idx="0">
                  <c:v>3.5</c:v>
                </c:pt>
                <c:pt idx="1">
                  <c:v>4.5</c:v>
                </c:pt>
                <c:pt idx="2">
                  <c:v>2.5</c:v>
                </c:pt>
                <c:pt idx="3">
                  <c:v>-0.5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'Peta Risiko '!$H$4:$H$30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-0.5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'Peta Risiko '!$B$4:$B$30</c15:f>
                <c15:dlblRangeCache>
                  <c:ptCount val="27"/>
                  <c:pt idx="0">
                    <c:v>MRAKT0001</c:v>
                  </c:pt>
                  <c:pt idx="1">
                    <c:v>MRAKT0002</c:v>
                  </c:pt>
                  <c:pt idx="2">
                    <c:v>MRAKT0003</c:v>
                  </c:pt>
                  <c:pt idx="3">
                    <c:v>MRAKT0004</c:v>
                  </c:pt>
                  <c:pt idx="4">
                    <c:v>MRAKT0005</c:v>
                  </c:pt>
                  <c:pt idx="5">
                    <c:v>MRAKT0006</c:v>
                  </c:pt>
                  <c:pt idx="6">
                    <c:v>MRAKT0007</c:v>
                  </c:pt>
                  <c:pt idx="7">
                    <c:v>MRAKT0008</c:v>
                  </c:pt>
                  <c:pt idx="8">
                    <c:v>MRAKT0009</c:v>
                  </c:pt>
                  <c:pt idx="9">
                    <c:v>MRAKT0010</c:v>
                  </c:pt>
                  <c:pt idx="10">
                    <c:v>MRAKT0011</c:v>
                  </c:pt>
                  <c:pt idx="11">
                    <c:v>MRAKT0012</c:v>
                  </c:pt>
                  <c:pt idx="12">
                    <c:v>MRAKT0013</c:v>
                  </c:pt>
                  <c:pt idx="13">
                    <c:v>MRAKT0014</c:v>
                  </c:pt>
                  <c:pt idx="14">
                    <c:v>MRAKT0015</c:v>
                  </c:pt>
                  <c:pt idx="15">
                    <c:v>MRAKT0016</c:v>
                  </c:pt>
                  <c:pt idx="16">
                    <c:v>MRAKT0017</c:v>
                  </c:pt>
                  <c:pt idx="17">
                    <c:v>MRAKT0018</c:v>
                  </c:pt>
                  <c:pt idx="18">
                    <c:v>MRAKT0019</c:v>
                  </c:pt>
                  <c:pt idx="19">
                    <c:v>MRAKT0020</c:v>
                  </c:pt>
                  <c:pt idx="20">
                    <c:v>MRAKT0021</c:v>
                  </c:pt>
                  <c:pt idx="21">
                    <c:v>MRAKT0022</c:v>
                  </c:pt>
                  <c:pt idx="22">
                    <c:v>MRAKT0023</c:v>
                  </c:pt>
                  <c:pt idx="23">
                    <c:v>MRAKT0024</c:v>
                  </c:pt>
                  <c:pt idx="24">
                    <c:v>MRAKT0025</c:v>
                  </c:pt>
                  <c:pt idx="25">
                    <c:v>MRAKT0026</c:v>
                  </c:pt>
                  <c:pt idx="26">
                    <c:v>MRAKT0027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B29D-421D-B0A4-CC4FD246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3344"/>
        <c:axId val="120246272"/>
      </c:scatterChart>
      <c:valAx>
        <c:axId val="119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Dampak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6272"/>
        <c:crosses val="autoZero"/>
        <c:crossBetween val="midCat"/>
      </c:valAx>
      <c:valAx>
        <c:axId val="1202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Kemungkinan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3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6CCD82-CB78-401A-93C8-282F263217E1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88-4C3C-B479-00FE1B776A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E92599-0EDF-42D1-8459-0198C97FC07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FCA-49BC-AB65-DC38BC9EBB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6FC506-4EE5-4419-BC59-30E62DB07C6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CA-49BC-AB65-DC38BC9EBB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ABCDBE-63BF-413F-A31D-245FFFFE3E1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FCA-49BC-AB65-DC38BC9EBB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D6C31D-05C7-4365-9DF5-A2BF4FB1FC7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CA-49BC-AB65-DC38BC9EBB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24D2C3-F378-44BF-91F0-0C4B2124E32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CA-49BC-AB65-DC38BC9EBB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6C2DAA-CC79-437F-AF95-323E45BF727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CA-49BC-AB65-DC38BC9EBB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4CF6A4-29B6-460A-A933-65D8D0B8711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CA-49BC-AB65-DC38BC9EBB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D2C229A-8ED8-4F1B-A4AC-86C34F7955C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CA-49BC-AB65-DC38BC9EBB1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E609FBB-65E2-452E-A756-5A5D672CEA8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CA-49BC-AB65-DC38BC9EBB1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25E3A51-AAE7-418E-8699-D8E49E7EEEB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CA-49BC-AB65-DC38BC9EBB1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65C2253-00F0-48ED-80C6-782D5BA867E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FCA-49BC-AB65-DC38BC9EBB1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761BD6-7007-437E-821D-F28665FD04C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FCA-49BC-AB65-DC38BC9EBB1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0F125B-9D4B-4C44-97FC-22A4BE35649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FCA-49BC-AB65-DC38BC9EBB1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1429487-F1C3-46AF-B8D1-7B72EB49B69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FCA-49BC-AB65-DC38BC9EBB1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08D893F-A326-4BA4-8C4C-F09029AE9E1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FCA-49BC-AB65-DC38BC9EBB1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CEBE5D4-3917-44D7-9BC5-7C9C232C0A8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FCA-49BC-AB65-DC38BC9EBB1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480EE32-3948-42BB-8463-DD64671EEFC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FCA-49BC-AB65-DC38BC9EBB1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2D5329-EBEA-4194-9918-2998B4E966B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CA-49BC-AB65-DC38BC9EBB1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E4C7060-608E-4F6C-A8FC-2C9FEE27305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CA-49BC-AB65-DC38BC9EBB1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1C714F5-CA2A-4CA5-A37C-122F803A25B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CA-49BC-AB65-DC38BC9EBB1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882F13D-91FC-4175-9CE0-3279D676371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CA-49BC-AB65-DC38BC9EBB1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129BD27-CFB9-4FB2-97D4-48814FEE191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CA-49BC-AB65-DC38BC9EBB1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4764663-9095-4980-B570-D226AEEFF12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FCA-49BC-AB65-DC38BC9EBB1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F06A452-EF72-4E68-A94C-9F4304D8E05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FCA-49BC-AB65-DC38BC9EBB1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F0E44FF-98FF-439C-AD76-280D34FE4B6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FCA-49BC-AB65-DC38BC9EBB1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21D2373-24BB-4052-882B-8D1FAC7F36E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FCA-49BC-AB65-DC38BC9EB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'Peta Risiko '!$M$4:$M$30</c:f>
              <c:numCache>
                <c:formatCode>General</c:formatCode>
                <c:ptCount val="27"/>
                <c:pt idx="0">
                  <c:v>0.5</c:v>
                </c:pt>
                <c:pt idx="1">
                  <c:v>2.5</c:v>
                </c:pt>
                <c:pt idx="2">
                  <c:v>1.5</c:v>
                </c:pt>
                <c:pt idx="3">
                  <c:v>-0.5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'Peta Risiko '!$N$4:$N$30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-0.5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'Peta Risiko '!$B$4:$B$30</c15:f>
                <c15:dlblRangeCache>
                  <c:ptCount val="27"/>
                  <c:pt idx="0">
                    <c:v>MRAKT0001</c:v>
                  </c:pt>
                  <c:pt idx="1">
                    <c:v>MRAKT0002</c:v>
                  </c:pt>
                  <c:pt idx="2">
                    <c:v>MRAKT0003</c:v>
                  </c:pt>
                  <c:pt idx="3">
                    <c:v>MRAKT0004</c:v>
                  </c:pt>
                  <c:pt idx="4">
                    <c:v>MRAKT0005</c:v>
                  </c:pt>
                  <c:pt idx="5">
                    <c:v>MRAKT0006</c:v>
                  </c:pt>
                  <c:pt idx="6">
                    <c:v>MRAKT0007</c:v>
                  </c:pt>
                  <c:pt idx="7">
                    <c:v>MRAKT0008</c:v>
                  </c:pt>
                  <c:pt idx="8">
                    <c:v>MRAKT0009</c:v>
                  </c:pt>
                  <c:pt idx="9">
                    <c:v>MRAKT0010</c:v>
                  </c:pt>
                  <c:pt idx="10">
                    <c:v>MRAKT0011</c:v>
                  </c:pt>
                  <c:pt idx="11">
                    <c:v>MRAKT0012</c:v>
                  </c:pt>
                  <c:pt idx="12">
                    <c:v>MRAKT0013</c:v>
                  </c:pt>
                  <c:pt idx="13">
                    <c:v>MRAKT0014</c:v>
                  </c:pt>
                  <c:pt idx="14">
                    <c:v>MRAKT0015</c:v>
                  </c:pt>
                  <c:pt idx="15">
                    <c:v>MRAKT0016</c:v>
                  </c:pt>
                  <c:pt idx="16">
                    <c:v>MRAKT0017</c:v>
                  </c:pt>
                  <c:pt idx="17">
                    <c:v>MRAKT0018</c:v>
                  </c:pt>
                  <c:pt idx="18">
                    <c:v>MRAKT0019</c:v>
                  </c:pt>
                  <c:pt idx="19">
                    <c:v>MRAKT0020</c:v>
                  </c:pt>
                  <c:pt idx="20">
                    <c:v>MRAKT0021</c:v>
                  </c:pt>
                  <c:pt idx="21">
                    <c:v>MRAKT0022</c:v>
                  </c:pt>
                  <c:pt idx="22">
                    <c:v>MRAKT0023</c:v>
                  </c:pt>
                  <c:pt idx="23">
                    <c:v>MRAKT0024</c:v>
                  </c:pt>
                  <c:pt idx="24">
                    <c:v>MRAKT0025</c:v>
                  </c:pt>
                  <c:pt idx="25">
                    <c:v>MRAKT0026</c:v>
                  </c:pt>
                  <c:pt idx="26">
                    <c:v>MRAKT0027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B288-4C3C-B479-00FE1B77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6528"/>
        <c:axId val="120568448"/>
      </c:scatterChart>
      <c:valAx>
        <c:axId val="1205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Dampak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8448"/>
        <c:crosses val="autoZero"/>
        <c:crossBetween val="midCat"/>
      </c:valAx>
      <c:valAx>
        <c:axId val="120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Kemungkinan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5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Target Residual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22E87C-236E-4F5F-9F5E-DA96E1A04E14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B1-4E44-8354-A9A5282905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9D9786-1B03-4324-A725-86C836B16BC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8B-4083-A3C9-C031FE8741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D0AF8B-B15D-4F50-A577-4CC2C452F1A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8B-4083-A3C9-C031FE8741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A5E580-3E38-4147-B36F-616CB3DCF36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F8B-4083-A3C9-C031FE8741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2C5129-E068-478B-AFB1-DD3DB1A9716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8B-4083-A3C9-C031FE8741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C3B5CD-5B62-43A5-9C9D-CC55C2B6F71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8B-4083-A3C9-C031FE8741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82E810-64B2-4D90-8F40-348D04BBE00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8B-4083-A3C9-C031FE8741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8F0119-CB90-4E3F-A06F-D616EE1ED5A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8B-4083-A3C9-C031FE8741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729140-A4A5-49A1-8E6C-9026A94B771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8B-4083-A3C9-C031FE8741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58FCF2F-899A-4105-AFC0-27CB08BD158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8B-4083-A3C9-C031FE8741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69AFF1-D3E9-4B4B-B912-AD6AA216471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8B-4083-A3C9-C031FE8741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D9EE303-D420-432D-AAE6-4049D290A51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8B-4083-A3C9-C031FE8741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D9F0B63-E24D-4C11-9B74-F30D6EBD249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8B-4083-A3C9-C031FE8741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F98EA8C-6368-43C9-A6C8-65582E6B7F1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8B-4083-A3C9-C031FE8741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9C0831-EA21-4E6C-934D-73449C46A35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F8B-4083-A3C9-C031FE8741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9FF13F-35EE-4C1B-824D-BCC06EA20A9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8B-4083-A3C9-C031FE8741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67FCB1-B025-4946-9C13-4DC860516D1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8B-4083-A3C9-C031FE8741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EBBD662-3ECB-493B-A946-B7EDF88372B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8B-4083-A3C9-C031FE8741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FC8145-A29B-4DD1-A11D-E810B260F58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8B-4083-A3C9-C031FE8741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08B7D7C-3DDB-4707-8A67-05AB86AF8CD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8B-4083-A3C9-C031FE8741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E7BF3A-336A-453E-9E28-0077584BCAC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8B-4083-A3C9-C031FE8741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E31BC7B-C24E-445D-85F2-BA8D649E1DD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8B-4083-A3C9-C031FE87416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195BC4B-81AB-44EC-B8C2-42D31FAC918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8B-4083-A3C9-C031FE87416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3F89C4-00FF-4AD5-8791-833B96190B7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8B-4083-A3C9-C031FE87416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0DD0289-898D-4098-AD16-4C59A11DE01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8B-4083-A3C9-C031FE87416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E7CF7C2-0612-46F8-B83E-2EE00591377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F8B-4083-A3C9-C031FE87416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3210884-6706-485A-A0E6-15C5AC25098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F8B-4083-A3C9-C031FE87416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C8604FF-674B-493D-BF1D-72A7455BC4C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8B-4083-A3C9-C031FE87416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1EA31C4-E52B-4585-8575-0BF8E6B9639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F8B-4083-A3C9-C031FE87416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C76F0F6-6F95-4898-A5A9-6FFB8ED1C98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F8B-4083-A3C9-C031FE87416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A6A24ED-4D9A-4BA9-88FE-DE00387F083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F8B-4083-A3C9-C031FE87416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FD02747-0148-4ABE-9B69-FA6E2B7C310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F8B-4083-A3C9-C031FE87416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D95259B-4107-4737-BC12-031DE585E16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F8B-4083-A3C9-C031FE87416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224FBF3-0E17-432B-8FE9-43197B45458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F8B-4083-A3C9-C031FE87416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B2C2861-DAA2-4E45-A643-D54A4DB7719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F8B-4083-A3C9-C031FE87416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C6F61B8-619B-4A52-B6AB-D78DB74963E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F8B-4083-A3C9-C031FE87416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D4B27C2-C8F9-4D50-8E61-1FB8DA5606E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F8B-4083-A3C9-C031FE87416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D8EB7EF-9D54-41A5-90F0-A3CFB634D9A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F8B-4083-A3C9-C031FE87416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D064A29-2D91-4AB6-8EEB-E944BE88082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F8B-4083-A3C9-C031FE87416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B6197EA-3D96-4C46-A9F9-4EC220D9EAF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F8B-4083-A3C9-C031FE87416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78673CB-8AA8-40CF-BBD7-0B809858032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F8B-4083-A3C9-C031FE87416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86A64B7-4631-4419-8404-17C09479C3A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F8B-4083-A3C9-C031FE87416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556A92B-D8D4-4DBC-AC24-25F3050DC4E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F8B-4083-A3C9-C031FE87416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C17DCA5-0F99-4E5B-BF95-C766ACAF126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F8B-4083-A3C9-C031FE87416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4EA9138-2A03-48B7-95CF-618D0675D3E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F8B-4083-A3C9-C031FE87416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42EA162-0583-4F01-8444-F903D6B0B81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F8B-4083-A3C9-C031FE87416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13668A0-D7A7-4D1D-A4C6-D3B31008D0D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F8B-4083-A3C9-C031FE87416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5E2A5AE-9D4A-4038-A00F-F85E189112A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F8B-4083-A3C9-C031FE87416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A6D9EAE-EDD1-40BA-AC8D-AAC63E19824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F8B-4083-A3C9-C031FE87416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F0868FB-B65B-4B18-9921-9F38449B30C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F8B-4083-A3C9-C031FE87416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896D85F-2469-47A8-8AA3-990987C49EE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F8B-4083-A3C9-C031FE87416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C134560-0A05-449D-8A91-6DF9E60054D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F8B-4083-A3C9-C031FE87416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EAD0D87-6A88-4CC2-ABEE-5360865AD7C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F8B-4083-A3C9-C031FE87416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296DE7F-DA57-4F67-8505-95F6653879B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F8B-4083-A3C9-C031FE87416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E56A3CC-402E-4589-9D04-222453044D8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F8B-4083-A3C9-C031FE87416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2E6F463-478D-4F23-8B05-5B6840AF08E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F8B-4083-A3C9-C031FE87416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93C4638-EE2D-4AA3-B1F0-F4956B52949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F8B-4083-A3C9-C031FE87416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19C1DD0-AE62-4082-9F4C-2369C34D2BF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F8B-4083-A3C9-C031FE87416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47D7DB1-5364-4906-8978-62DC22A6D33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F8B-4083-A3C9-C031FE87416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5A1E39B-03E1-491E-9AA0-36A6EDAB8ED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F8B-4083-A3C9-C031FE87416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B6C8C75-4DEF-4092-A258-F3419BB3511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F8B-4083-A3C9-C031FE87416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F577415-8335-46A7-91F4-D8CAF5911A7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F8B-4083-A3C9-C031FE87416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ED4D067-F43D-4F28-A801-7BFA97A723F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F8B-4083-A3C9-C031FE87416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1E0C857-45BB-4374-892F-54F5C00DD90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F8B-4083-A3C9-C031FE87416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2B6E28D-7208-4869-AFF2-47482771B4B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F8B-4083-A3C9-C031FE87416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45E5107-8302-4F9A-B351-9CF266654A7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F8B-4083-A3C9-C031FE87416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95D9F82-CE01-4582-8CB5-95DA836B39F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F8B-4083-A3C9-C031FE87416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6F020D9-44DE-422B-89BD-2C4BDCF55C2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F8B-4083-A3C9-C031FE87416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E650CF8-422D-417E-A380-8C9EA9A943A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F8B-4083-A3C9-C031FE87416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5A06933-DCC3-40B3-B231-38F1D4405E1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F8B-4083-A3C9-C031FE87416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D9F2533-7653-4522-BA6A-3D8BFDFAB54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F8B-4083-A3C9-C031FE87416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468E2A5-E832-4B1E-AB75-EDDD258CEEE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F8B-4083-A3C9-C031FE87416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A99E8C5-726D-4272-AADF-C9186FB71D3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F8B-4083-A3C9-C031FE87416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8337AA5-16BF-4FBB-8931-67C02492585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F8B-4083-A3C9-C031FE87416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B9962C7-D49A-4871-832F-B869C5E0077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F8B-4083-A3C9-C031FE87416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59665E7-0AA5-4F1E-8B51-12EB9BD7E23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F8B-4083-A3C9-C031FE87416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8BFB9DE-E743-4ECB-80A5-26994D972D7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F8B-4083-A3C9-C031FE87416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1F16FAB-E067-43E2-BD7C-8C90EA7C373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F8B-4083-A3C9-C031FE87416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A36F8C6-CD13-4592-AC05-09FB1E5AF43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F8B-4083-A3C9-C031FE87416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9123334-5560-4682-9DE0-2B0CFF77659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F8B-4083-A3C9-C031FE87416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064D3AB-4C07-475D-AAA9-0F882376B8D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F8B-4083-A3C9-C031FE87416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53AFF81-EAF7-40FA-8379-72A86A42BEE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F8B-4083-A3C9-C031FE87416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6D524A8-EA34-4A89-A4B2-A3A6F522F0A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F8B-4083-A3C9-C031FE87416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926F0957-A438-4986-988A-A7E2AE86449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F8B-4083-A3C9-C031FE87416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F2C2127-2E5B-4C57-A711-360398D85E3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F8B-4083-A3C9-C031FE87416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1B1BE13-1448-4642-ADEF-C4CBC5D6377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F8B-4083-A3C9-C031FE87416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F60F860-2BCA-4AB7-AC90-1949A74D8DF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F8B-4083-A3C9-C031FE87416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79EC017-BD64-4EA5-80B7-D8B9331B1A5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F8B-4083-A3C9-C031FE87416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B498EAD-EED8-4F98-AD30-FF07F6D1F7F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F8B-4083-A3C9-C031FE87416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27196BA-3F7D-4AE9-A405-09B9F8940D9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F8B-4083-A3C9-C031FE87416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C4F3163-035D-4A16-8370-BEE3FA8454A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F8B-4083-A3C9-C031FE87416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AA387E1-60B2-4E24-9996-C41FE37E25F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F8B-4083-A3C9-C031FE87416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F870A66-A09A-4BE0-9103-5E3BBEF994A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F8B-4083-A3C9-C031FE87416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AB1649A-A6E3-40C3-928A-20C67B9732B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F8B-4083-A3C9-C031FE87416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FED1905-E87C-44C0-BBFB-6560A64DCF1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F8B-4083-A3C9-C031FE87416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E8387CF-EABF-418D-8E0C-3F46A6897A2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F8B-4083-A3C9-C031FE87416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F71AE7C-1F0B-46EF-8FCA-9617CB8B09B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F8B-4083-A3C9-C031FE87416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D5E7802-6E5D-42FD-BD33-AB8E37EF8A9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F8B-4083-A3C9-C031FE87416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CD03CFD-F425-466C-90BC-5FD7AF4CB9A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F8B-4083-A3C9-C031FE87416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BE1C4CDC-A64F-4939-BD10-1CAE1CB21D0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F8B-4083-A3C9-C031FE87416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023F3B9-DA21-4CF9-A9DD-A706C3BED6B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F8B-4083-A3C9-C031FE87416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0B4C8D73-0416-4737-9380-B8B509E654F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F8B-4083-A3C9-C031FE87416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3184614-BF26-49C1-A829-B4514903263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F8B-4083-A3C9-C031FE87416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F217A79-0996-411C-A23E-7AAE0AB2DCF8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F8B-4083-A3C9-C031FE87416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0E35DC8-B1B4-4A7A-9524-F1094D72B11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F8B-4083-A3C9-C031FE87416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381E36B-C40C-455E-A5C8-8EF178AAF4F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F8B-4083-A3C9-C031FE87416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213357E-B7CC-40E8-9262-FE930A83D94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F8B-4083-A3C9-C031FE87416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3CDFC27-A081-4103-9C51-F5292BADA7C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F8B-4083-A3C9-C031FE87416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B745445-989A-4C70-B897-2625468B3DC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F8B-4083-A3C9-C031FE87416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3776CDB-2ADE-498C-8C48-13BB31BE6C6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F8B-4083-A3C9-C031FE87416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13B3EBA-8DE8-41D8-A2E4-1843E4A6C1A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F8B-4083-A3C9-C031FE87416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74F4EDF-289C-4778-9D8A-384A2B769C4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F8B-4083-A3C9-C031FE87416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C03EA40-39C3-46F6-9A90-AB887AA7CC2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F8B-4083-A3C9-C031FE87416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E92EEF7-5E31-4B58-931F-EFBC541BEEC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F8B-4083-A3C9-C031FE87416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ED496AE-5AB7-40C3-8408-B4EA4F11766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F8B-4083-A3C9-C031FE87416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EBE29D05-DA81-4BCB-AC21-DCBB2FD4928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F8B-4083-A3C9-C031FE87416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D57991E-FEFF-443D-8C7D-FE120682AC8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F8B-4083-A3C9-C031FE87416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75414FC-C3FB-41C3-9A81-BA01C236C71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F8B-4083-A3C9-C031FE87416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40E7188-0501-4E95-B8EB-4A2193DD7B5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F8B-4083-A3C9-C031FE87416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8FADDAE-D8E2-4C86-A16D-B1D7B75B708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F8B-4083-A3C9-C031FE87416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E592FDE-BE82-44D0-AA2E-52E6703042A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F8B-4083-A3C9-C031FE87416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F23F66E-A890-4C61-BFBA-FB46A47DF15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F8B-4083-A3C9-C031FE87416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9E4DEC8-611C-4281-B22D-D775907F1B2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F8B-4083-A3C9-C031FE87416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4B4B948-75D7-4441-81D6-C1104E3E9DA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F8B-4083-A3C9-C031FE87416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F7BC6EC-6F7A-40BA-8CF1-C5B0F01447E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F8B-4083-A3C9-C031FE87416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900733C-CAD6-4000-8EF3-A398BDF225C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F8B-4083-A3C9-C031FE87416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EBB90AB8-3E62-4496-9EEE-0CF7A20F87A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F8B-4083-A3C9-C031FE87416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D22C61B4-CEE7-4656-BD04-F73BB3C608C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F8B-4083-A3C9-C031FE87416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35B92BC-7C39-47C9-B55F-F320766C259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F8B-4083-A3C9-C031FE87416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9919738-A99B-4097-BD7B-8F12318B28F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F8B-4083-A3C9-C031FE87416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5CD25628-1F1A-4C55-81C5-6FF21886043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F8B-4083-A3C9-C031FE87416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576B508-655F-4DAC-95EC-7520799E0A1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F8B-4083-A3C9-C031FE87416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E884E9E-C0BE-4164-9A0A-787B01D5753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F8B-4083-A3C9-C031FE87416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3AAF618A-E01F-42CC-904A-A357A1D5E09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F8B-4083-A3C9-C031FE87416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9336CA1-87E0-4304-8A5F-362A1A40CF3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F8B-4083-A3C9-C031FE87416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4AD23AB8-6110-4513-9BCB-8545FD071B8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F8B-4083-A3C9-C031FE87416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C3F073F-DD8F-4863-87A9-B2AEFBC0366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F8B-4083-A3C9-C031FE87416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72F206D-A2CC-43A6-BDF9-4C91142CE03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F8B-4083-A3C9-C031FE87416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B3F6E925-34A3-4C3D-8F8E-BD12F9A4810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F8B-4083-A3C9-C031FE87416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BBC4F9A6-46B6-408C-8D75-BE0082D3D47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F8B-4083-A3C9-C031FE87416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5A3584AE-56DF-44A1-8011-1181E1CCA0A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F8B-4083-A3C9-C031FE8741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'Peta Risiko '!$S$4:$S$144</c:f>
              <c:numCache>
                <c:formatCode>General</c:formatCode>
                <c:ptCount val="14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-0.5</c:v>
                </c:pt>
                <c:pt idx="120">
                  <c:v>-0.5</c:v>
                </c:pt>
                <c:pt idx="121">
                  <c:v>-0.5</c:v>
                </c:pt>
                <c:pt idx="122">
                  <c:v>-0.5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</c:numCache>
            </c:numRef>
          </c:xVal>
          <c:yVal>
            <c:numRef>
              <c:f>'Peta Risiko '!$T$4:$T$144</c:f>
              <c:numCache>
                <c:formatCode>General</c:formatCode>
                <c:ptCount val="14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-0.5</c:v>
                </c:pt>
                <c:pt idx="120">
                  <c:v>-0.5</c:v>
                </c:pt>
                <c:pt idx="121">
                  <c:v>-0.5</c:v>
                </c:pt>
                <c:pt idx="122">
                  <c:v>-0.5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'Peta Risiko '!$B$4:$B$144</c15:f>
                <c15:dlblRangeCache>
                  <c:ptCount val="141"/>
                  <c:pt idx="0">
                    <c:v>MRAKT0001</c:v>
                  </c:pt>
                  <c:pt idx="1">
                    <c:v>MRAKT0002</c:v>
                  </c:pt>
                  <c:pt idx="2">
                    <c:v>MRAKT0003</c:v>
                  </c:pt>
                  <c:pt idx="3">
                    <c:v>MRAKT0004</c:v>
                  </c:pt>
                  <c:pt idx="4">
                    <c:v>MRAKT0005</c:v>
                  </c:pt>
                  <c:pt idx="5">
                    <c:v>MRAKT0006</c:v>
                  </c:pt>
                  <c:pt idx="6">
                    <c:v>MRAKT0007</c:v>
                  </c:pt>
                  <c:pt idx="7">
                    <c:v>MRAKT0008</c:v>
                  </c:pt>
                  <c:pt idx="8">
                    <c:v>MRAKT0009</c:v>
                  </c:pt>
                  <c:pt idx="9">
                    <c:v>MRAKT0010</c:v>
                  </c:pt>
                  <c:pt idx="10">
                    <c:v>MRAKT0011</c:v>
                  </c:pt>
                  <c:pt idx="11">
                    <c:v>MRAKT0012</c:v>
                  </c:pt>
                  <c:pt idx="12">
                    <c:v>MRAKT0013</c:v>
                  </c:pt>
                  <c:pt idx="13">
                    <c:v>MRAKT0014</c:v>
                  </c:pt>
                  <c:pt idx="14">
                    <c:v>MRAKT0015</c:v>
                  </c:pt>
                  <c:pt idx="15">
                    <c:v>MRAKT0016</c:v>
                  </c:pt>
                  <c:pt idx="16">
                    <c:v>MRAKT0017</c:v>
                  </c:pt>
                  <c:pt idx="17">
                    <c:v>MRAKT0018</c:v>
                  </c:pt>
                  <c:pt idx="18">
                    <c:v>MRAKT0019</c:v>
                  </c:pt>
                  <c:pt idx="19">
                    <c:v>MRAKT0020</c:v>
                  </c:pt>
                  <c:pt idx="20">
                    <c:v>MRAKT0021</c:v>
                  </c:pt>
                  <c:pt idx="21">
                    <c:v>MRAKT0022</c:v>
                  </c:pt>
                  <c:pt idx="22">
                    <c:v>MRAKT0023</c:v>
                  </c:pt>
                  <c:pt idx="23">
                    <c:v>MRAKT0024</c:v>
                  </c:pt>
                  <c:pt idx="24">
                    <c:v>MRAKT0025</c:v>
                  </c:pt>
                  <c:pt idx="25">
                    <c:v>MRAKT0026</c:v>
                  </c:pt>
                  <c:pt idx="26">
                    <c:v>MRAKT0027</c:v>
                  </c:pt>
                  <c:pt idx="27">
                    <c:v>MRAKT0028</c:v>
                  </c:pt>
                  <c:pt idx="28">
                    <c:v>MRAKT0029</c:v>
                  </c:pt>
                  <c:pt idx="29">
                    <c:v>MRAKT0030</c:v>
                  </c:pt>
                  <c:pt idx="30">
                    <c:v>MRAKT0031</c:v>
                  </c:pt>
                  <c:pt idx="31">
                    <c:v>MRAKT0032</c:v>
                  </c:pt>
                  <c:pt idx="32">
                    <c:v>MRAKT0033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D-7EB1-4E44-8354-A9A52829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1552"/>
        <c:axId val="120953472"/>
      </c:scatterChart>
      <c:valAx>
        <c:axId val="12095155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Dampak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3472"/>
        <c:crosses val="autoZero"/>
        <c:crossBetween val="midCat"/>
      </c:valAx>
      <c:valAx>
        <c:axId val="1209534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Kemungkinan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1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20</xdr:row>
      <xdr:rowOff>104774</xdr:rowOff>
    </xdr:from>
    <xdr:to>
      <xdr:col>5</xdr:col>
      <xdr:colOff>1024618</xdr:colOff>
      <xdr:row>20</xdr:row>
      <xdr:rowOff>635453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 rot="2771219">
          <a:off x="8386082" y="12073617"/>
          <a:ext cx="530679" cy="2721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17</xdr:row>
      <xdr:rowOff>152400</xdr:rowOff>
    </xdr:from>
    <xdr:ext cx="2141784" cy="254493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1428750" y="3390900"/>
          <a:ext cx="214178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CONSEQUENCE/DAMPAK</a:t>
          </a:r>
        </a:p>
      </xdr:txBody>
    </xdr:sp>
    <xdr:clientData/>
  </xdr:oneCellAnchor>
  <xdr:oneCellAnchor>
    <xdr:from>
      <xdr:col>0</xdr:col>
      <xdr:colOff>210221</xdr:colOff>
      <xdr:row>3</xdr:row>
      <xdr:rowOff>46956</xdr:rowOff>
    </xdr:from>
    <xdr:ext cx="254493" cy="2141784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SpPr txBox="1"/>
      </xdr:nvSpPr>
      <xdr:spPr>
        <a:xfrm rot="16200000">
          <a:off x="-733424" y="1562101"/>
          <a:ext cx="214178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KEMUNGKINAN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0</xdr:rowOff>
    </xdr:from>
    <xdr:to>
      <xdr:col>4</xdr:col>
      <xdr:colOff>114300</xdr:colOff>
      <xdr:row>19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1447800" y="571500"/>
          <a:ext cx="0" cy="287655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4</xdr:row>
      <xdr:rowOff>9525</xdr:rowOff>
    </xdr:from>
    <xdr:to>
      <xdr:col>3</xdr:col>
      <xdr:colOff>161925</xdr:colOff>
      <xdr:row>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1133475" y="581025"/>
          <a:ext cx="0" cy="287655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209549</xdr:colOff>
      <xdr:row>16</xdr:row>
      <xdr:rowOff>9525</xdr:rowOff>
    </xdr:from>
    <xdr:ext cx="254493" cy="523874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 txBox="1"/>
      </xdr:nvSpPr>
      <xdr:spPr>
        <a:xfrm rot="16200000">
          <a:off x="1046409" y="3001715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SK</a:t>
          </a:r>
        </a:p>
      </xdr:txBody>
    </xdr:sp>
    <xdr:clientData/>
  </xdr:oneCellAnchor>
  <xdr:oneCellAnchor>
    <xdr:from>
      <xdr:col>3</xdr:col>
      <xdr:colOff>219074</xdr:colOff>
      <xdr:row>13</xdr:row>
      <xdr:rowOff>28575</xdr:rowOff>
    </xdr:from>
    <xdr:ext cx="254493" cy="523874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 txBox="1"/>
      </xdr:nvSpPr>
      <xdr:spPr>
        <a:xfrm rot="16200000">
          <a:off x="1055934" y="2449265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3</xdr:col>
      <xdr:colOff>209549</xdr:colOff>
      <xdr:row>9</xdr:row>
      <xdr:rowOff>139330</xdr:rowOff>
    </xdr:from>
    <xdr:ext cx="254493" cy="676278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 txBox="1"/>
      </xdr:nvSpPr>
      <xdr:spPr>
        <a:xfrm rot="16200000">
          <a:off x="970207" y="1874222"/>
          <a:ext cx="67627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</a:t>
          </a:r>
        </a:p>
      </xdr:txBody>
    </xdr:sp>
    <xdr:clientData/>
  </xdr:oneCellAnchor>
  <xdr:oneCellAnchor>
    <xdr:from>
      <xdr:col>3</xdr:col>
      <xdr:colOff>219074</xdr:colOff>
      <xdr:row>7</xdr:row>
      <xdr:rowOff>57150</xdr:rowOff>
    </xdr:from>
    <xdr:ext cx="254493" cy="523874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SpPr txBox="1"/>
      </xdr:nvSpPr>
      <xdr:spPr>
        <a:xfrm rot="16200000">
          <a:off x="1055934" y="1334840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B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3</xdr:col>
      <xdr:colOff>219074</xdr:colOff>
      <xdr:row>4</xdr:row>
      <xdr:rowOff>66675</xdr:rowOff>
    </xdr:from>
    <xdr:ext cx="254493" cy="523874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 txBox="1"/>
      </xdr:nvSpPr>
      <xdr:spPr>
        <a:xfrm rot="16200000">
          <a:off x="1055934" y="772865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SB</a:t>
          </a:r>
        </a:p>
      </xdr:txBody>
    </xdr:sp>
    <xdr:clientData/>
  </xdr:oneCellAnchor>
  <xdr:twoCellAnchor>
    <xdr:from>
      <xdr:col>4</xdr:col>
      <xdr:colOff>333378</xdr:colOff>
      <xdr:row>21</xdr:row>
      <xdr:rowOff>19052</xdr:rowOff>
    </xdr:from>
    <xdr:to>
      <xdr:col>14</xdr:col>
      <xdr:colOff>600075</xdr:colOff>
      <xdr:row>21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CxnSpPr/>
      </xdr:nvCxnSpPr>
      <xdr:spPr>
        <a:xfrm flipH="1" flipV="1">
          <a:off x="1666878" y="3829052"/>
          <a:ext cx="6219822" cy="952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23</xdr:row>
      <xdr:rowOff>95251</xdr:rowOff>
    </xdr:from>
    <xdr:to>
      <xdr:col>14</xdr:col>
      <xdr:colOff>581025</xdr:colOff>
      <xdr:row>23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CxnSpPr/>
      </xdr:nvCxnSpPr>
      <xdr:spPr>
        <a:xfrm flipH="1" flipV="1">
          <a:off x="2171700" y="4029076"/>
          <a:ext cx="6200775" cy="1904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333375</xdr:colOff>
      <xdr:row>23</xdr:row>
      <xdr:rowOff>95250</xdr:rowOff>
    </xdr:from>
    <xdr:ext cx="2141784" cy="254493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3962400" y="4286250"/>
          <a:ext cx="214178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CONSEQUENCE/DAMPAK</a:t>
          </a:r>
        </a:p>
      </xdr:txBody>
    </xdr:sp>
    <xdr:clientData/>
  </xdr:oneCellAnchor>
  <xdr:oneCellAnchor>
    <xdr:from>
      <xdr:col>2</xdr:col>
      <xdr:colOff>429295</xdr:colOff>
      <xdr:row>5</xdr:row>
      <xdr:rowOff>170780</xdr:rowOff>
    </xdr:from>
    <xdr:ext cx="254493" cy="2141784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SpPr txBox="1"/>
      </xdr:nvSpPr>
      <xdr:spPr>
        <a:xfrm rot="16200000">
          <a:off x="228600" y="2066925"/>
          <a:ext cx="214178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KEMUNGKINAN</a:t>
          </a:r>
        </a:p>
      </xdr:txBody>
    </xdr:sp>
    <xdr:clientData/>
  </xdr:oneCellAnchor>
  <xdr:twoCellAnchor>
    <xdr:from>
      <xdr:col>11</xdr:col>
      <xdr:colOff>333375</xdr:colOff>
      <xdr:row>7</xdr:row>
      <xdr:rowOff>123825</xdr:rowOff>
    </xdr:from>
    <xdr:to>
      <xdr:col>12</xdr:col>
      <xdr:colOff>200025</xdr:colOff>
      <xdr:row>9</xdr:row>
      <xdr:rowOff>28575</xdr:rowOff>
    </xdr:to>
    <xdr:sp macro="" textlink="">
      <xdr:nvSpPr>
        <xdr:cNvPr id="19" name="Oval 18">
          <a:extLst>
            <a:ext uri="{FF2B5EF4-FFF2-40B4-BE49-F238E27FC236}">
              <a16:creationId xmlns="" xmlns:a16="http://schemas.microsoft.com/office/drawing/2014/main" id="{00000000-0008-0000-0900-000013000000}"/>
            </a:ext>
          </a:extLst>
        </xdr:cNvPr>
        <xdr:cNvSpPr/>
      </xdr:nvSpPr>
      <xdr:spPr>
        <a:xfrm>
          <a:off x="6296025" y="1457325"/>
          <a:ext cx="476250" cy="2857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r>
            <a:rPr lang="en-US" sz="650" b="1">
              <a:solidFill>
                <a:sysClr val="windowText" lastClr="000000"/>
              </a:solidFill>
            </a:rPr>
            <a:t>01-1</a:t>
          </a:r>
          <a:endParaRPr lang="id-ID" sz="6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13</xdr:col>
      <xdr:colOff>9525</xdr:colOff>
      <xdr:row>13</xdr:row>
      <xdr:rowOff>1</xdr:rowOff>
    </xdr:to>
    <xdr:cxnSp macro="">
      <xdr:nvCxnSpPr>
        <xdr:cNvPr id="32" name="Straight Connector 31">
          <a:extLst>
            <a:ext uri="{FF2B5EF4-FFF2-40B4-BE49-F238E27FC236}">
              <a16:creationId xmlns="" xmlns:a16="http://schemas.microsoft.com/office/drawing/2014/main" id="{00000000-0008-0000-0900-000020000000}"/>
            </a:ext>
          </a:extLst>
        </xdr:cNvPr>
        <xdr:cNvCxnSpPr/>
      </xdr:nvCxnSpPr>
      <xdr:spPr>
        <a:xfrm>
          <a:off x="4743450" y="2476500"/>
          <a:ext cx="2447925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28575</xdr:rowOff>
    </xdr:from>
    <xdr:to>
      <xdr:col>7</xdr:col>
      <xdr:colOff>2</xdr:colOff>
      <xdr:row>7</xdr:row>
      <xdr:rowOff>19050</xdr:rowOff>
    </xdr:to>
    <xdr:cxnSp macro="">
      <xdr:nvCxnSpPr>
        <xdr:cNvPr id="49" name="Straight Connector 48">
          <a:extLst>
            <a:ext uri="{FF2B5EF4-FFF2-40B4-BE49-F238E27FC236}">
              <a16:creationId xmlns="" xmlns:a16="http://schemas.microsoft.com/office/drawing/2014/main" id="{00000000-0008-0000-0900-000031000000}"/>
            </a:ext>
          </a:extLst>
        </xdr:cNvPr>
        <xdr:cNvCxnSpPr/>
      </xdr:nvCxnSpPr>
      <xdr:spPr>
        <a:xfrm flipH="1">
          <a:off x="3524250" y="600075"/>
          <a:ext cx="2" cy="7524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cxnSp macro="">
      <xdr:nvCxnSpPr>
        <xdr:cNvPr id="50" name="Straight Connector 49">
          <a:extLst>
            <a:ext uri="{FF2B5EF4-FFF2-40B4-BE49-F238E27FC236}">
              <a16:creationId xmlns="" xmlns:a16="http://schemas.microsoft.com/office/drawing/2014/main" id="{00000000-0008-0000-0900-000032000000}"/>
            </a:ext>
          </a:extLst>
        </xdr:cNvPr>
        <xdr:cNvCxnSpPr/>
      </xdr:nvCxnSpPr>
      <xdr:spPr>
        <a:xfrm>
          <a:off x="3524250" y="1333500"/>
          <a:ext cx="12287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13</xdr:row>
      <xdr:rowOff>0</xdr:rowOff>
    </xdr:from>
    <xdr:to>
      <xdr:col>8</xdr:col>
      <xdr:colOff>533400</xdr:colOff>
      <xdr:row>13</xdr:row>
      <xdr:rowOff>9525</xdr:rowOff>
    </xdr:to>
    <xdr:cxnSp macro="">
      <xdr:nvCxnSpPr>
        <xdr:cNvPr id="51" name="Straight Connector 50">
          <a:extLst>
            <a:ext uri="{FF2B5EF4-FFF2-40B4-BE49-F238E27FC236}">
              <a16:creationId xmlns="" xmlns:a16="http://schemas.microsoft.com/office/drawing/2014/main" id="{00000000-0008-0000-0900-000033000000}"/>
            </a:ext>
          </a:extLst>
        </xdr:cNvPr>
        <xdr:cNvCxnSpPr/>
      </xdr:nvCxnSpPr>
      <xdr:spPr>
        <a:xfrm flipH="1">
          <a:off x="4629150" y="2476500"/>
          <a:ext cx="38100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123825</xdr:colOff>
      <xdr:row>1</xdr:row>
      <xdr:rowOff>123825</xdr:rowOff>
    </xdr:from>
    <xdr:ext cx="1011239" cy="264560"/>
    <xdr:sp macro="" textlink="">
      <xdr:nvSpPr>
        <xdr:cNvPr id="52" name="TextBox 51">
          <a:extLst>
            <a:ext uri="{FF2B5EF4-FFF2-40B4-BE49-F238E27FC236}">
              <a16:creationId xmlns="" xmlns:a16="http://schemas.microsoft.com/office/drawing/2014/main" id="{00000000-0008-0000-0900-000034000000}"/>
            </a:ext>
          </a:extLst>
        </xdr:cNvPr>
        <xdr:cNvSpPr txBox="1"/>
      </xdr:nvSpPr>
      <xdr:spPr>
        <a:xfrm>
          <a:off x="3038475" y="314325"/>
          <a:ext cx="10112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Risk Tolerance</a:t>
          </a:r>
        </a:p>
      </xdr:txBody>
    </xdr:sp>
    <xdr:clientData/>
  </xdr:oneCellAnchor>
  <xdr:oneCellAnchor>
    <xdr:from>
      <xdr:col>15</xdr:col>
      <xdr:colOff>381000</xdr:colOff>
      <xdr:row>15</xdr:row>
      <xdr:rowOff>28575</xdr:rowOff>
    </xdr:from>
    <xdr:ext cx="1011239" cy="264560"/>
    <xdr:sp macro="" textlink="">
      <xdr:nvSpPr>
        <xdr:cNvPr id="53" name="TextBox 52">
          <a:extLst>
            <a:ext uri="{FF2B5EF4-FFF2-40B4-BE49-F238E27FC236}">
              <a16:creationId xmlns="" xmlns:a16="http://schemas.microsoft.com/office/drawing/2014/main" id="{00000000-0008-0000-0900-000035000000}"/>
            </a:ext>
          </a:extLst>
        </xdr:cNvPr>
        <xdr:cNvSpPr txBox="1"/>
      </xdr:nvSpPr>
      <xdr:spPr>
        <a:xfrm>
          <a:off x="8782050" y="2886075"/>
          <a:ext cx="10112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Risk Tolerance</a:t>
          </a:r>
        </a:p>
      </xdr:txBody>
    </xdr:sp>
    <xdr:clientData/>
  </xdr:oneCellAnchor>
  <xdr:twoCellAnchor>
    <xdr:from>
      <xdr:col>8</xdr:col>
      <xdr:colOff>600075</xdr:colOff>
      <xdr:row>7</xdr:row>
      <xdr:rowOff>0</xdr:rowOff>
    </xdr:from>
    <xdr:to>
      <xdr:col>9</xdr:col>
      <xdr:colOff>0</xdr:colOff>
      <xdr:row>13</xdr:row>
      <xdr:rowOff>9525</xdr:rowOff>
    </xdr:to>
    <xdr:cxnSp macro="">
      <xdr:nvCxnSpPr>
        <xdr:cNvPr id="23" name="Straight Connector 22">
          <a:extLst>
            <a:ext uri="{FF2B5EF4-FFF2-40B4-BE49-F238E27FC236}">
              <a16:creationId xmlns=""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733925" y="1333500"/>
          <a:ext cx="9525" cy="1152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</xdr:rowOff>
    </xdr:from>
    <xdr:to>
      <xdr:col>13</xdr:col>
      <xdr:colOff>9525</xdr:colOff>
      <xdr:row>16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="" xmlns:a16="http://schemas.microsoft.com/office/drawing/2014/main" id="{00000000-0008-0000-0900-000021000000}"/>
            </a:ext>
          </a:extLst>
        </xdr:cNvPr>
        <xdr:cNvCxnSpPr/>
      </xdr:nvCxnSpPr>
      <xdr:spPr>
        <a:xfrm>
          <a:off x="7181850" y="2486025"/>
          <a:ext cx="9525" cy="5810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180975</xdr:rowOff>
    </xdr:from>
    <xdr:to>
      <xdr:col>15</xdr:col>
      <xdr:colOff>123825</xdr:colOff>
      <xdr:row>16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="" xmlns:a16="http://schemas.microsoft.com/office/drawing/2014/main" id="{00000000-0008-0000-0900-000023000000}"/>
            </a:ext>
          </a:extLst>
        </xdr:cNvPr>
        <xdr:cNvCxnSpPr/>
      </xdr:nvCxnSpPr>
      <xdr:spPr>
        <a:xfrm>
          <a:off x="7181850" y="3038475"/>
          <a:ext cx="13430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0</xdr:rowOff>
    </xdr:from>
    <xdr:to>
      <xdr:col>4</xdr:col>
      <xdr:colOff>114300</xdr:colOff>
      <xdr:row>19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CxnSpPr/>
      </xdr:nvCxnSpPr>
      <xdr:spPr>
        <a:xfrm>
          <a:off x="1924050" y="762000"/>
          <a:ext cx="0" cy="287655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4</xdr:row>
      <xdr:rowOff>9525</xdr:rowOff>
    </xdr:from>
    <xdr:to>
      <xdr:col>3</xdr:col>
      <xdr:colOff>161925</xdr:colOff>
      <xdr:row>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1514475" y="771525"/>
          <a:ext cx="0" cy="287655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209549</xdr:colOff>
      <xdr:row>16</xdr:row>
      <xdr:rowOff>9525</xdr:rowOff>
    </xdr:from>
    <xdr:ext cx="254493" cy="523874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 txBox="1"/>
      </xdr:nvSpPr>
      <xdr:spPr>
        <a:xfrm rot="16200000">
          <a:off x="1427409" y="3192215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SK</a:t>
          </a:r>
        </a:p>
      </xdr:txBody>
    </xdr:sp>
    <xdr:clientData/>
  </xdr:oneCellAnchor>
  <xdr:oneCellAnchor>
    <xdr:from>
      <xdr:col>3</xdr:col>
      <xdr:colOff>219074</xdr:colOff>
      <xdr:row>13</xdr:row>
      <xdr:rowOff>28575</xdr:rowOff>
    </xdr:from>
    <xdr:ext cx="254493" cy="523874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 txBox="1"/>
      </xdr:nvSpPr>
      <xdr:spPr>
        <a:xfrm rot="16200000">
          <a:off x="1436934" y="2639765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3</xdr:col>
      <xdr:colOff>209549</xdr:colOff>
      <xdr:row>9</xdr:row>
      <xdr:rowOff>139330</xdr:rowOff>
    </xdr:from>
    <xdr:ext cx="254493" cy="676278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SpPr txBox="1"/>
      </xdr:nvSpPr>
      <xdr:spPr>
        <a:xfrm rot="16200000">
          <a:off x="1351207" y="2064722"/>
          <a:ext cx="67627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</a:t>
          </a:r>
        </a:p>
      </xdr:txBody>
    </xdr:sp>
    <xdr:clientData/>
  </xdr:oneCellAnchor>
  <xdr:oneCellAnchor>
    <xdr:from>
      <xdr:col>3</xdr:col>
      <xdr:colOff>219074</xdr:colOff>
      <xdr:row>7</xdr:row>
      <xdr:rowOff>57150</xdr:rowOff>
    </xdr:from>
    <xdr:ext cx="254493" cy="523874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 txBox="1"/>
      </xdr:nvSpPr>
      <xdr:spPr>
        <a:xfrm rot="16200000">
          <a:off x="1436934" y="1525340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B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3</xdr:col>
      <xdr:colOff>219074</xdr:colOff>
      <xdr:row>4</xdr:row>
      <xdr:rowOff>66675</xdr:rowOff>
    </xdr:from>
    <xdr:ext cx="254493" cy="523874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 txBox="1"/>
      </xdr:nvSpPr>
      <xdr:spPr>
        <a:xfrm rot="16200000">
          <a:off x="1436934" y="963365"/>
          <a:ext cx="5238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SB</a:t>
          </a:r>
        </a:p>
      </xdr:txBody>
    </xdr:sp>
    <xdr:clientData/>
  </xdr:oneCellAnchor>
  <xdr:twoCellAnchor>
    <xdr:from>
      <xdr:col>4</xdr:col>
      <xdr:colOff>333378</xdr:colOff>
      <xdr:row>21</xdr:row>
      <xdr:rowOff>19052</xdr:rowOff>
    </xdr:from>
    <xdr:to>
      <xdr:col>14</xdr:col>
      <xdr:colOff>600075</xdr:colOff>
      <xdr:row>21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CxnSpPr/>
      </xdr:nvCxnSpPr>
      <xdr:spPr>
        <a:xfrm flipH="1" flipV="1">
          <a:off x="2143128" y="3876677"/>
          <a:ext cx="6248397" cy="952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23</xdr:row>
      <xdr:rowOff>95251</xdr:rowOff>
    </xdr:from>
    <xdr:to>
      <xdr:col>14</xdr:col>
      <xdr:colOff>581025</xdr:colOff>
      <xdr:row>23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CxnSpPr/>
      </xdr:nvCxnSpPr>
      <xdr:spPr>
        <a:xfrm flipH="1" flipV="1">
          <a:off x="2171700" y="4219576"/>
          <a:ext cx="6200775" cy="1904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333375</xdr:colOff>
      <xdr:row>23</xdr:row>
      <xdr:rowOff>95250</xdr:rowOff>
    </xdr:from>
    <xdr:ext cx="2141784" cy="254493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4467225" y="4219575"/>
          <a:ext cx="214178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CONSEQUENCE/DAMPAK</a:t>
          </a:r>
        </a:p>
      </xdr:txBody>
    </xdr:sp>
    <xdr:clientData/>
  </xdr:oneCellAnchor>
  <xdr:oneCellAnchor>
    <xdr:from>
      <xdr:col>2</xdr:col>
      <xdr:colOff>429295</xdr:colOff>
      <xdr:row>5</xdr:row>
      <xdr:rowOff>170780</xdr:rowOff>
    </xdr:from>
    <xdr:ext cx="254493" cy="2141784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B00-00000C000000}"/>
            </a:ext>
          </a:extLst>
        </xdr:cNvPr>
        <xdr:cNvSpPr txBox="1"/>
      </xdr:nvSpPr>
      <xdr:spPr>
        <a:xfrm rot="16200000">
          <a:off x="228600" y="2066925"/>
          <a:ext cx="214178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KEMUNGKINAN</a:t>
          </a:r>
        </a:p>
      </xdr:txBody>
    </xdr:sp>
    <xdr:clientData/>
  </xdr:oneCellAnchor>
  <xdr:twoCellAnchor>
    <xdr:from>
      <xdr:col>11</xdr:col>
      <xdr:colOff>428625</xdr:colOff>
      <xdr:row>7</xdr:row>
      <xdr:rowOff>130175</xdr:rowOff>
    </xdr:from>
    <xdr:to>
      <xdr:col>12</xdr:col>
      <xdr:colOff>295275</xdr:colOff>
      <xdr:row>9</xdr:row>
      <xdr:rowOff>34925</xdr:rowOff>
    </xdr:to>
    <xdr:sp macro="" textlink="">
      <xdr:nvSpPr>
        <xdr:cNvPr id="14" name="Oval 13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SpPr/>
      </xdr:nvSpPr>
      <xdr:spPr>
        <a:xfrm>
          <a:off x="6334125" y="1463675"/>
          <a:ext cx="469900" cy="2857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r>
            <a:rPr lang="en-US" sz="650" b="1">
              <a:solidFill>
                <a:sysClr val="windowText" lastClr="000000"/>
              </a:solidFill>
            </a:rPr>
            <a:t>01-1</a:t>
          </a:r>
          <a:endParaRPr lang="id-ID" sz="6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</xdr:colOff>
      <xdr:row>14</xdr:row>
      <xdr:rowOff>38100</xdr:rowOff>
    </xdr:from>
    <xdr:to>
      <xdr:col>8</xdr:col>
      <xdr:colOff>533400</xdr:colOff>
      <xdr:row>15</xdr:row>
      <xdr:rowOff>133350</xdr:rowOff>
    </xdr:to>
    <xdr:sp macro="" textlink="">
      <xdr:nvSpPr>
        <xdr:cNvPr id="20" name="Oval 19">
          <a:extLst>
            <a:ext uri="{FF2B5EF4-FFF2-40B4-BE49-F238E27FC236}">
              <a16:creationId xmlns="" xmlns:a16="http://schemas.microsoft.com/office/drawing/2014/main" id="{00000000-0008-0000-0B00-000014000000}"/>
            </a:ext>
          </a:extLst>
        </xdr:cNvPr>
        <xdr:cNvSpPr/>
      </xdr:nvSpPr>
      <xdr:spPr>
        <a:xfrm>
          <a:off x="4191000" y="2705100"/>
          <a:ext cx="476250" cy="2857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r>
            <a:rPr lang="en-US" sz="650" b="1">
              <a:solidFill>
                <a:sysClr val="windowText" lastClr="000000"/>
              </a:solidFill>
            </a:rPr>
            <a:t>01-1</a:t>
          </a:r>
          <a:endParaRPr lang="id-ID" sz="6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533400</xdr:colOff>
      <xdr:row>14</xdr:row>
      <xdr:rowOff>174625</xdr:rowOff>
    </xdr:from>
    <xdr:to>
      <xdr:col>11</xdr:col>
      <xdr:colOff>79375</xdr:colOff>
      <xdr:row>14</xdr:row>
      <xdr:rowOff>180975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00000000-0008-0000-0B00-000018000000}"/>
            </a:ext>
          </a:extLst>
        </xdr:cNvPr>
        <xdr:cNvCxnSpPr>
          <a:endCxn id="20" idx="6"/>
        </xdr:cNvCxnSpPr>
      </xdr:nvCxnSpPr>
      <xdr:spPr>
        <a:xfrm flipH="1">
          <a:off x="4629150" y="2841625"/>
          <a:ext cx="1355725" cy="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79375</xdr:colOff>
      <xdr:row>9</xdr:row>
      <xdr:rowOff>34925</xdr:rowOff>
    </xdr:from>
    <xdr:to>
      <xdr:col>12</xdr:col>
      <xdr:colOff>60325</xdr:colOff>
      <xdr:row>14</xdr:row>
      <xdr:rowOff>174625</xdr:rowOff>
    </xdr:to>
    <xdr:cxnSp macro="">
      <xdr:nvCxnSpPr>
        <xdr:cNvPr id="25" name="Straight Connector 24">
          <a:extLst>
            <a:ext uri="{FF2B5EF4-FFF2-40B4-BE49-F238E27FC236}">
              <a16:creationId xmlns="" xmlns:a16="http://schemas.microsoft.com/office/drawing/2014/main" id="{00000000-0008-0000-0B00-000019000000}"/>
            </a:ext>
          </a:extLst>
        </xdr:cNvPr>
        <xdr:cNvCxnSpPr>
          <a:stCxn id="14" idx="4"/>
        </xdr:cNvCxnSpPr>
      </xdr:nvCxnSpPr>
      <xdr:spPr>
        <a:xfrm flipH="1">
          <a:off x="5984875" y="1749425"/>
          <a:ext cx="584200" cy="1092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104775</xdr:colOff>
      <xdr:row>1</xdr:row>
      <xdr:rowOff>114300</xdr:rowOff>
    </xdr:from>
    <xdr:ext cx="1011239" cy="264560"/>
    <xdr:sp macro="" textlink="">
      <xdr:nvSpPr>
        <xdr:cNvPr id="68" name="TextBox 67">
          <a:extLst>
            <a:ext uri="{FF2B5EF4-FFF2-40B4-BE49-F238E27FC236}">
              <a16:creationId xmlns="" xmlns:a16="http://schemas.microsoft.com/office/drawing/2014/main" id="{00000000-0008-0000-0B00-000044000000}"/>
            </a:ext>
          </a:extLst>
        </xdr:cNvPr>
        <xdr:cNvSpPr txBox="1"/>
      </xdr:nvSpPr>
      <xdr:spPr>
        <a:xfrm>
          <a:off x="3019425" y="304800"/>
          <a:ext cx="10112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Risk Tolerance</a:t>
          </a:r>
        </a:p>
      </xdr:txBody>
    </xdr:sp>
    <xdr:clientData/>
  </xdr:oneCellAnchor>
  <xdr:oneCellAnchor>
    <xdr:from>
      <xdr:col>15</xdr:col>
      <xdr:colOff>428625</xdr:colOff>
      <xdr:row>15</xdr:row>
      <xdr:rowOff>57150</xdr:rowOff>
    </xdr:from>
    <xdr:ext cx="1011239" cy="264560"/>
    <xdr:sp macro="" textlink="">
      <xdr:nvSpPr>
        <xdr:cNvPr id="69" name="TextBox 68">
          <a:extLst>
            <a:ext uri="{FF2B5EF4-FFF2-40B4-BE49-F238E27FC236}">
              <a16:creationId xmlns="" xmlns:a16="http://schemas.microsoft.com/office/drawing/2014/main" id="{00000000-0008-0000-0B00-000045000000}"/>
            </a:ext>
          </a:extLst>
        </xdr:cNvPr>
        <xdr:cNvSpPr txBox="1"/>
      </xdr:nvSpPr>
      <xdr:spPr>
        <a:xfrm>
          <a:off x="8829675" y="2914650"/>
          <a:ext cx="10112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Risk Tolerance</a:t>
          </a:r>
        </a:p>
      </xdr:txBody>
    </xdr:sp>
    <xdr:clientData/>
  </xdr:oneCellAnchor>
  <xdr:twoCellAnchor>
    <xdr:from>
      <xdr:col>9</xdr:col>
      <xdr:colOff>0</xdr:colOff>
      <xdr:row>4</xdr:row>
      <xdr:rowOff>0</xdr:rowOff>
    </xdr:from>
    <xdr:to>
      <xdr:col>13</xdr:col>
      <xdr:colOff>409565</xdr:colOff>
      <xdr:row>4</xdr:row>
      <xdr:rowOff>0</xdr:rowOff>
    </xdr:to>
    <xdr:cxnSp macro="">
      <xdr:nvCxnSpPr>
        <xdr:cNvPr id="70" name="Straight Arrow Connector 69">
          <a:extLst>
            <a:ext uri="{FF2B5EF4-FFF2-40B4-BE49-F238E27FC236}">
              <a16:creationId xmlns="" xmlns:a16="http://schemas.microsoft.com/office/drawing/2014/main" id="{00000000-0008-0000-0B00-000046000000}"/>
            </a:ext>
          </a:extLst>
        </xdr:cNvPr>
        <xdr:cNvCxnSpPr/>
      </xdr:nvCxnSpPr>
      <xdr:spPr>
        <a:xfrm flipH="1">
          <a:off x="4743450" y="762000"/>
          <a:ext cx="2847965" cy="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13</xdr:col>
      <xdr:colOff>9525</xdr:colOff>
      <xdr:row>13</xdr:row>
      <xdr:rowOff>1</xdr:rowOff>
    </xdr:to>
    <xdr:cxnSp macro="">
      <xdr:nvCxnSpPr>
        <xdr:cNvPr id="31" name="Straight Connector 30">
          <a:extLst>
            <a:ext uri="{FF2B5EF4-FFF2-40B4-BE49-F238E27FC236}">
              <a16:creationId xmlns="" xmlns:a16="http://schemas.microsoft.com/office/drawing/2014/main" id="{00000000-0008-0000-0B00-00001F000000}"/>
            </a:ext>
          </a:extLst>
        </xdr:cNvPr>
        <xdr:cNvCxnSpPr/>
      </xdr:nvCxnSpPr>
      <xdr:spPr>
        <a:xfrm>
          <a:off x="4743450" y="2476500"/>
          <a:ext cx="2447925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28575</xdr:rowOff>
    </xdr:from>
    <xdr:to>
      <xdr:col>7</xdr:col>
      <xdr:colOff>2</xdr:colOff>
      <xdr:row>7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="" xmlns:a16="http://schemas.microsoft.com/office/drawing/2014/main" id="{00000000-0008-0000-0B00-000021000000}"/>
            </a:ext>
          </a:extLst>
        </xdr:cNvPr>
        <xdr:cNvCxnSpPr/>
      </xdr:nvCxnSpPr>
      <xdr:spPr>
        <a:xfrm flipH="1">
          <a:off x="3524250" y="600075"/>
          <a:ext cx="2" cy="7524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00000000-0008-0000-0B00-000022000000}"/>
            </a:ext>
          </a:extLst>
        </xdr:cNvPr>
        <xdr:cNvCxnSpPr/>
      </xdr:nvCxnSpPr>
      <xdr:spPr>
        <a:xfrm>
          <a:off x="3524250" y="1333500"/>
          <a:ext cx="12287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13</xdr:row>
      <xdr:rowOff>0</xdr:rowOff>
    </xdr:from>
    <xdr:to>
      <xdr:col>8</xdr:col>
      <xdr:colOff>533400</xdr:colOff>
      <xdr:row>13</xdr:row>
      <xdr:rowOff>9525</xdr:rowOff>
    </xdr:to>
    <xdr:cxnSp macro="">
      <xdr:nvCxnSpPr>
        <xdr:cNvPr id="35" name="Straight Connector 34">
          <a:extLst>
            <a:ext uri="{FF2B5EF4-FFF2-40B4-BE49-F238E27FC236}">
              <a16:creationId xmlns="" xmlns:a16="http://schemas.microsoft.com/office/drawing/2014/main" id="{00000000-0008-0000-0B00-000023000000}"/>
            </a:ext>
          </a:extLst>
        </xdr:cNvPr>
        <xdr:cNvCxnSpPr/>
      </xdr:nvCxnSpPr>
      <xdr:spPr>
        <a:xfrm flipH="1">
          <a:off x="4629150" y="2476500"/>
          <a:ext cx="38100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</xdr:row>
      <xdr:rowOff>0</xdr:rowOff>
    </xdr:from>
    <xdr:to>
      <xdr:col>9</xdr:col>
      <xdr:colOff>0</xdr:colOff>
      <xdr:row>13</xdr:row>
      <xdr:rowOff>9525</xdr:rowOff>
    </xdr:to>
    <xdr:cxnSp macro="">
      <xdr:nvCxnSpPr>
        <xdr:cNvPr id="36" name="Straight Connector 35">
          <a:extLst>
            <a:ext uri="{FF2B5EF4-FFF2-40B4-BE49-F238E27FC236}">
              <a16:creationId xmlns="" xmlns:a16="http://schemas.microsoft.com/office/drawing/2014/main" id="{00000000-0008-0000-0B00-000024000000}"/>
            </a:ext>
          </a:extLst>
        </xdr:cNvPr>
        <xdr:cNvCxnSpPr/>
      </xdr:nvCxnSpPr>
      <xdr:spPr>
        <a:xfrm>
          <a:off x="4733925" y="1333500"/>
          <a:ext cx="9525" cy="1152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</xdr:rowOff>
    </xdr:from>
    <xdr:to>
      <xdr:col>13</xdr:col>
      <xdr:colOff>9525</xdr:colOff>
      <xdr:row>16</xdr:row>
      <xdr:rowOff>19050</xdr:rowOff>
    </xdr:to>
    <xdr:cxnSp macro="">
      <xdr:nvCxnSpPr>
        <xdr:cNvPr id="37" name="Straight Connector 36">
          <a:extLst>
            <a:ext uri="{FF2B5EF4-FFF2-40B4-BE49-F238E27FC236}">
              <a16:creationId xmlns="" xmlns:a16="http://schemas.microsoft.com/office/drawing/2014/main" id="{00000000-0008-0000-0B00-000025000000}"/>
            </a:ext>
          </a:extLst>
        </xdr:cNvPr>
        <xdr:cNvCxnSpPr/>
      </xdr:nvCxnSpPr>
      <xdr:spPr>
        <a:xfrm>
          <a:off x="7181850" y="2486025"/>
          <a:ext cx="9525" cy="5810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180975</xdr:rowOff>
    </xdr:from>
    <xdr:to>
      <xdr:col>15</xdr:col>
      <xdr:colOff>123825</xdr:colOff>
      <xdr:row>16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="" xmlns:a16="http://schemas.microsoft.com/office/drawing/2014/main" id="{00000000-0008-0000-0B00-000026000000}"/>
            </a:ext>
          </a:extLst>
        </xdr:cNvPr>
        <xdr:cNvCxnSpPr/>
      </xdr:nvCxnSpPr>
      <xdr:spPr>
        <a:xfrm>
          <a:off x="7181850" y="3038475"/>
          <a:ext cx="13430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346982</xdr:colOff>
      <xdr:row>10</xdr:row>
      <xdr:rowOff>1204232</xdr:rowOff>
    </xdr:from>
    <xdr:to>
      <xdr:col>26</xdr:col>
      <xdr:colOff>619125</xdr:colOff>
      <xdr:row>10</xdr:row>
      <xdr:rowOff>1734911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/>
      </xdr:nvSpPr>
      <xdr:spPr>
        <a:xfrm rot="2771219">
          <a:off x="22764750" y="3265714"/>
          <a:ext cx="530679" cy="2721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1266825</xdr:colOff>
      <xdr:row>10</xdr:row>
      <xdr:rowOff>76200</xdr:rowOff>
    </xdr:from>
    <xdr:to>
      <xdr:col>4</xdr:col>
      <xdr:colOff>161925</xdr:colOff>
      <xdr:row>12</xdr:row>
      <xdr:rowOff>85725</xdr:rowOff>
    </xdr:to>
    <xdr:pic>
      <xdr:nvPicPr>
        <xdr:cNvPr id="2" name="Picture 1" descr="C:\Users\Owner\AppData\Local\Microsoft\Windows\Temporary Internet Files\Content.IE5\PRE3CHKV\black plus sign[1].gif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828800"/>
          <a:ext cx="390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1304925</xdr:colOff>
      <xdr:row>10</xdr:row>
      <xdr:rowOff>57150</xdr:rowOff>
    </xdr:from>
    <xdr:to>
      <xdr:col>5</xdr:col>
      <xdr:colOff>200024</xdr:colOff>
      <xdr:row>12</xdr:row>
      <xdr:rowOff>66675</xdr:rowOff>
    </xdr:to>
    <xdr:pic>
      <xdr:nvPicPr>
        <xdr:cNvPr id="3" name="Picture 2" descr="C:\Users\Owner\AppData\Local\Microsoft\Windows\Temporary Internet Files\Content.IE5\PRE3CHKV\black plus sign[1].gif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9750"/>
          <a:ext cx="390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10</xdr:row>
      <xdr:rowOff>133350</xdr:rowOff>
    </xdr:from>
    <xdr:to>
      <xdr:col>6</xdr:col>
      <xdr:colOff>447675</xdr:colOff>
      <xdr:row>12</xdr:row>
      <xdr:rowOff>57150</xdr:rowOff>
    </xdr:to>
    <xdr:pic>
      <xdr:nvPicPr>
        <xdr:cNvPr id="4" name="Picture 3" descr="C:\Users\Owner\AppData\Local\Microsoft\Windows\Temporary Internet Files\Content.IE5\C4XKKTZS\equal sign[1].jpg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395551</xdr:colOff>
      <xdr:row>4</xdr:row>
      <xdr:rowOff>94191</xdr:rowOff>
    </xdr:from>
    <xdr:to>
      <xdr:col>29</xdr:col>
      <xdr:colOff>56884</xdr:colOff>
      <xdr:row>18</xdr:row>
      <xdr:rowOff>170391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361156</xdr:colOff>
      <xdr:row>20</xdr:row>
      <xdr:rowOff>84930</xdr:rowOff>
    </xdr:from>
    <xdr:to>
      <xdr:col>29</xdr:col>
      <xdr:colOff>43656</xdr:colOff>
      <xdr:row>34</xdr:row>
      <xdr:rowOff>161130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381001</xdr:colOff>
      <xdr:row>37</xdr:row>
      <xdr:rowOff>122635</xdr:rowOff>
    </xdr:from>
    <xdr:to>
      <xdr:col>29</xdr:col>
      <xdr:colOff>95251</xdr:colOff>
      <xdr:row>52</xdr:row>
      <xdr:rowOff>8335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4"/>
  <sheetViews>
    <sheetView zoomScale="115" zoomScaleNormal="115" workbookViewId="0">
      <selection activeCell="E36" sqref="E36"/>
    </sheetView>
  </sheetViews>
  <sheetFormatPr defaultRowHeight="15" x14ac:dyDescent="0.25"/>
  <cols>
    <col min="3" max="3" width="3.5703125" bestFit="1" customWidth="1"/>
    <col min="4" max="4" width="18.42578125" bestFit="1" customWidth="1"/>
    <col min="5" max="5" width="37.7109375" customWidth="1"/>
    <col min="6" max="6" width="31.28515625" customWidth="1"/>
    <col min="7" max="7" width="35.28515625" customWidth="1"/>
  </cols>
  <sheetData>
    <row r="3" spans="3:7" ht="18.75" x14ac:dyDescent="0.25">
      <c r="C3" s="294" t="s">
        <v>568</v>
      </c>
      <c r="D3" s="294"/>
      <c r="E3" s="294"/>
      <c r="F3" s="294"/>
      <c r="G3" s="294"/>
    </row>
    <row r="4" spans="3:7" ht="18" x14ac:dyDescent="0.25">
      <c r="C4" s="295"/>
      <c r="D4" s="295"/>
      <c r="E4" s="295"/>
      <c r="F4" s="295"/>
      <c r="G4" s="295"/>
    </row>
    <row r="5" spans="3:7" ht="18.75" thickBot="1" x14ac:dyDescent="0.3">
      <c r="C5" s="129"/>
      <c r="D5" s="129"/>
      <c r="E5" s="129"/>
      <c r="F5" s="129"/>
      <c r="G5" s="129"/>
    </row>
    <row r="6" spans="3:7" ht="15.75" thickBot="1" x14ac:dyDescent="0.3">
      <c r="C6" s="125" t="s">
        <v>295</v>
      </c>
      <c r="D6" s="126" t="s">
        <v>297</v>
      </c>
      <c r="E6" s="126" t="s">
        <v>244</v>
      </c>
      <c r="F6" s="281" t="s">
        <v>296</v>
      </c>
      <c r="G6" s="282" t="s">
        <v>356</v>
      </c>
    </row>
    <row r="7" spans="3:7" ht="45.75" thickBot="1" x14ac:dyDescent="0.3">
      <c r="C7" s="130">
        <v>1</v>
      </c>
      <c r="D7" s="127" t="s">
        <v>293</v>
      </c>
      <c r="E7" s="131" t="s">
        <v>307</v>
      </c>
      <c r="F7" s="131" t="s">
        <v>357</v>
      </c>
      <c r="G7" s="131" t="s">
        <v>358</v>
      </c>
    </row>
    <row r="8" spans="3:7" ht="45.75" thickBot="1" x14ac:dyDescent="0.3">
      <c r="C8" s="130">
        <v>2</v>
      </c>
      <c r="D8" s="127" t="s">
        <v>1</v>
      </c>
      <c r="E8" s="131" t="s">
        <v>590</v>
      </c>
      <c r="F8" s="131" t="s">
        <v>343</v>
      </c>
      <c r="G8" s="131" t="s">
        <v>591</v>
      </c>
    </row>
    <row r="9" spans="3:7" x14ac:dyDescent="0.25">
      <c r="C9" s="283">
        <v>3</v>
      </c>
      <c r="D9" s="286" t="s">
        <v>4</v>
      </c>
      <c r="E9" s="289" t="s">
        <v>308</v>
      </c>
      <c r="F9" s="289" t="s">
        <v>344</v>
      </c>
      <c r="G9" s="132" t="s">
        <v>359</v>
      </c>
    </row>
    <row r="10" spans="3:7" x14ac:dyDescent="0.25">
      <c r="C10" s="284"/>
      <c r="D10" s="287"/>
      <c r="E10" s="290"/>
      <c r="F10" s="290"/>
      <c r="G10" s="132" t="s">
        <v>360</v>
      </c>
    </row>
    <row r="11" spans="3:7" ht="15.75" thickBot="1" x14ac:dyDescent="0.3">
      <c r="C11" s="285"/>
      <c r="D11" s="288"/>
      <c r="E11" s="291"/>
      <c r="F11" s="291"/>
      <c r="G11" s="131" t="s">
        <v>361</v>
      </c>
    </row>
    <row r="12" spans="3:7" ht="30" x14ac:dyDescent="0.25">
      <c r="C12" s="283">
        <v>4</v>
      </c>
      <c r="D12" s="286" t="s">
        <v>362</v>
      </c>
      <c r="E12" s="292" t="s">
        <v>363</v>
      </c>
      <c r="F12" s="289" t="s">
        <v>364</v>
      </c>
      <c r="G12" s="132" t="s">
        <v>365</v>
      </c>
    </row>
    <row r="13" spans="3:7" ht="15.75" thickBot="1" x14ac:dyDescent="0.3">
      <c r="C13" s="285"/>
      <c r="D13" s="288"/>
      <c r="E13" s="293"/>
      <c r="F13" s="291"/>
      <c r="G13" s="131" t="s">
        <v>126</v>
      </c>
    </row>
    <row r="14" spans="3:7" ht="90.75" thickBot="1" x14ac:dyDescent="0.3">
      <c r="C14" s="130">
        <v>6</v>
      </c>
      <c r="D14" s="127" t="s">
        <v>5</v>
      </c>
      <c r="E14" s="131" t="s">
        <v>309</v>
      </c>
      <c r="F14" s="131" t="s">
        <v>567</v>
      </c>
      <c r="G14" s="131" t="s">
        <v>566</v>
      </c>
    </row>
    <row r="15" spans="3:7" ht="90.75" thickBot="1" x14ac:dyDescent="0.3">
      <c r="C15" s="130">
        <v>7</v>
      </c>
      <c r="D15" s="127" t="s">
        <v>60</v>
      </c>
      <c r="E15" s="131" t="s">
        <v>569</v>
      </c>
      <c r="F15" s="131" t="s">
        <v>366</v>
      </c>
      <c r="G15" s="131" t="s">
        <v>367</v>
      </c>
    </row>
    <row r="16" spans="3:7" ht="30" x14ac:dyDescent="0.25">
      <c r="C16" s="283">
        <v>8</v>
      </c>
      <c r="D16" s="283" t="s">
        <v>7</v>
      </c>
      <c r="E16" s="289" t="s">
        <v>368</v>
      </c>
      <c r="F16" s="296" t="s">
        <v>369</v>
      </c>
      <c r="G16" s="133" t="s">
        <v>375</v>
      </c>
    </row>
    <row r="17" spans="3:10" ht="45" x14ac:dyDescent="0.25">
      <c r="C17" s="284"/>
      <c r="D17" s="284"/>
      <c r="E17" s="290"/>
      <c r="F17" s="297"/>
      <c r="G17" s="132" t="s">
        <v>376</v>
      </c>
      <c r="J17" s="277"/>
    </row>
    <row r="18" spans="3:10" ht="30" x14ac:dyDescent="0.25">
      <c r="C18" s="284"/>
      <c r="D18" s="284"/>
      <c r="E18" s="290"/>
      <c r="F18" s="298" t="s">
        <v>244</v>
      </c>
      <c r="G18" s="132" t="s">
        <v>377</v>
      </c>
    </row>
    <row r="19" spans="3:10" ht="17.25" customHeight="1" x14ac:dyDescent="0.25">
      <c r="C19" s="284"/>
      <c r="D19" s="284"/>
      <c r="E19" s="290"/>
      <c r="F19" s="298"/>
      <c r="G19" s="132" t="s">
        <v>378</v>
      </c>
    </row>
    <row r="20" spans="3:10" x14ac:dyDescent="0.25">
      <c r="C20" s="284"/>
      <c r="D20" s="284"/>
      <c r="E20" s="290"/>
      <c r="F20" s="134" t="s">
        <v>370</v>
      </c>
      <c r="G20" s="132" t="s">
        <v>379</v>
      </c>
    </row>
    <row r="21" spans="3:10" ht="30" x14ac:dyDescent="0.25">
      <c r="C21" s="284"/>
      <c r="D21" s="284"/>
      <c r="E21" s="290"/>
      <c r="F21" s="134" t="s">
        <v>371</v>
      </c>
      <c r="G21" s="132" t="s">
        <v>380</v>
      </c>
    </row>
    <row r="22" spans="3:10" ht="30" x14ac:dyDescent="0.25">
      <c r="C22" s="284"/>
      <c r="D22" s="284"/>
      <c r="E22" s="290"/>
      <c r="F22" s="134" t="s">
        <v>372</v>
      </c>
      <c r="G22" s="133" t="s">
        <v>381</v>
      </c>
    </row>
    <row r="23" spans="3:10" ht="30" x14ac:dyDescent="0.25">
      <c r="C23" s="284"/>
      <c r="D23" s="284"/>
      <c r="E23" s="290"/>
      <c r="F23" s="134" t="s">
        <v>373</v>
      </c>
      <c r="G23" s="132" t="s">
        <v>382</v>
      </c>
    </row>
    <row r="24" spans="3:10" ht="30" x14ac:dyDescent="0.25">
      <c r="C24" s="284"/>
      <c r="D24" s="284"/>
      <c r="E24" s="290"/>
      <c r="F24" s="134" t="s">
        <v>570</v>
      </c>
      <c r="G24" s="298" t="s">
        <v>383</v>
      </c>
      <c r="I24" s="277"/>
    </row>
    <row r="25" spans="3:10" ht="30.75" thickBot="1" x14ac:dyDescent="0.3">
      <c r="C25" s="285"/>
      <c r="D25" s="285"/>
      <c r="E25" s="291"/>
      <c r="F25" s="135" t="s">
        <v>374</v>
      </c>
      <c r="G25" s="299"/>
    </row>
    <row r="26" spans="3:10" ht="30" x14ac:dyDescent="0.25">
      <c r="C26" s="283">
        <v>9</v>
      </c>
      <c r="D26" s="283" t="s">
        <v>61</v>
      </c>
      <c r="E26" s="289" t="s">
        <v>592</v>
      </c>
      <c r="F26" s="289" t="s">
        <v>346</v>
      </c>
      <c r="G26" s="132" t="s">
        <v>384</v>
      </c>
    </row>
    <row r="27" spans="3:10" ht="30.75" thickBot="1" x14ac:dyDescent="0.3">
      <c r="C27" s="285"/>
      <c r="D27" s="285"/>
      <c r="E27" s="291"/>
      <c r="F27" s="291"/>
      <c r="G27" s="131" t="s">
        <v>385</v>
      </c>
    </row>
    <row r="28" spans="3:10" ht="45.75" thickBot="1" x14ac:dyDescent="0.3">
      <c r="C28" s="130">
        <v>10</v>
      </c>
      <c r="D28" s="127" t="s">
        <v>62</v>
      </c>
      <c r="E28" s="131" t="s">
        <v>310</v>
      </c>
      <c r="F28" s="131" t="s">
        <v>347</v>
      </c>
      <c r="G28" s="131" t="s">
        <v>242</v>
      </c>
    </row>
    <row r="29" spans="3:10" ht="45.75" thickBot="1" x14ac:dyDescent="0.3">
      <c r="C29" s="130">
        <v>11</v>
      </c>
      <c r="D29" s="127" t="s">
        <v>281</v>
      </c>
      <c r="E29" s="131" t="s">
        <v>311</v>
      </c>
      <c r="F29" s="131" t="s">
        <v>386</v>
      </c>
      <c r="G29" s="131" t="s">
        <v>92</v>
      </c>
    </row>
    <row r="30" spans="3:10" ht="30.75" thickBot="1" x14ac:dyDescent="0.3">
      <c r="C30" s="283">
        <v>12</v>
      </c>
      <c r="D30" s="127" t="s">
        <v>63</v>
      </c>
      <c r="E30" s="131" t="s">
        <v>312</v>
      </c>
      <c r="F30" s="136" t="s">
        <v>127</v>
      </c>
      <c r="G30" s="136" t="s">
        <v>127</v>
      </c>
    </row>
    <row r="31" spans="3:10" ht="30.75" thickBot="1" x14ac:dyDescent="0.3">
      <c r="C31" s="284"/>
      <c r="D31" s="127" t="s">
        <v>8</v>
      </c>
      <c r="E31" s="131" t="s">
        <v>313</v>
      </c>
      <c r="F31" s="136" t="s">
        <v>127</v>
      </c>
      <c r="G31" s="136" t="s">
        <v>127</v>
      </c>
    </row>
    <row r="32" spans="3:10" ht="60.75" thickBot="1" x14ac:dyDescent="0.3">
      <c r="C32" s="284"/>
      <c r="D32" s="127" t="s">
        <v>298</v>
      </c>
      <c r="E32" s="127" t="s">
        <v>315</v>
      </c>
      <c r="F32" s="131" t="s">
        <v>387</v>
      </c>
      <c r="G32" s="141">
        <v>0.8</v>
      </c>
    </row>
    <row r="33" spans="3:7" ht="45.75" thickBot="1" x14ac:dyDescent="0.3">
      <c r="C33" s="284"/>
      <c r="D33" s="127" t="s">
        <v>12</v>
      </c>
      <c r="E33" s="127" t="s">
        <v>314</v>
      </c>
      <c r="F33" s="137" t="s">
        <v>388</v>
      </c>
      <c r="G33" s="140">
        <v>4</v>
      </c>
    </row>
    <row r="34" spans="3:7" ht="30.75" thickBot="1" x14ac:dyDescent="0.3">
      <c r="C34" s="284"/>
      <c r="D34" s="127" t="s">
        <v>244</v>
      </c>
      <c r="E34" s="131" t="s">
        <v>316</v>
      </c>
      <c r="F34" s="131" t="s">
        <v>126</v>
      </c>
      <c r="G34" s="131" t="s">
        <v>220</v>
      </c>
    </row>
    <row r="35" spans="3:7" ht="45.75" thickBot="1" x14ac:dyDescent="0.3">
      <c r="C35" s="284"/>
      <c r="D35" s="127" t="s">
        <v>12</v>
      </c>
      <c r="E35" s="127" t="s">
        <v>389</v>
      </c>
      <c r="F35" s="137" t="s">
        <v>390</v>
      </c>
      <c r="G35" s="140">
        <v>3</v>
      </c>
    </row>
    <row r="36" spans="3:7" ht="90.75" thickBot="1" x14ac:dyDescent="0.3">
      <c r="C36" s="285"/>
      <c r="D36" s="127" t="s">
        <v>299</v>
      </c>
      <c r="E36" s="131" t="s">
        <v>317</v>
      </c>
      <c r="F36" s="137" t="s">
        <v>391</v>
      </c>
      <c r="G36" s="127" t="s">
        <v>348</v>
      </c>
    </row>
    <row r="37" spans="3:7" ht="45" x14ac:dyDescent="0.25">
      <c r="C37" s="283">
        <v>13</v>
      </c>
      <c r="D37" s="283" t="s">
        <v>300</v>
      </c>
      <c r="E37" s="289" t="s">
        <v>318</v>
      </c>
      <c r="F37" s="289" t="s">
        <v>387</v>
      </c>
      <c r="G37" s="132" t="s">
        <v>392</v>
      </c>
    </row>
    <row r="38" spans="3:7" ht="60" x14ac:dyDescent="0.25">
      <c r="C38" s="284"/>
      <c r="D38" s="284"/>
      <c r="E38" s="290"/>
      <c r="F38" s="290"/>
      <c r="G38" s="132" t="s">
        <v>393</v>
      </c>
    </row>
    <row r="39" spans="3:7" ht="30.75" thickBot="1" x14ac:dyDescent="0.3">
      <c r="C39" s="285"/>
      <c r="D39" s="285"/>
      <c r="E39" s="291"/>
      <c r="F39" s="291"/>
      <c r="G39" s="131" t="s">
        <v>394</v>
      </c>
    </row>
    <row r="40" spans="3:7" ht="30.75" thickBot="1" x14ac:dyDescent="0.3">
      <c r="C40" s="283">
        <v>14</v>
      </c>
      <c r="D40" s="127" t="s">
        <v>301</v>
      </c>
      <c r="E40" s="131" t="s">
        <v>319</v>
      </c>
      <c r="F40" s="138" t="s">
        <v>127</v>
      </c>
      <c r="G40" s="138" t="s">
        <v>127</v>
      </c>
    </row>
    <row r="41" spans="3:7" ht="135.75" thickBot="1" x14ac:dyDescent="0.3">
      <c r="C41" s="284"/>
      <c r="D41" s="127" t="s">
        <v>302</v>
      </c>
      <c r="E41" s="131" t="s">
        <v>320</v>
      </c>
      <c r="F41" s="131" t="s">
        <v>395</v>
      </c>
      <c r="G41" s="140">
        <v>3</v>
      </c>
    </row>
    <row r="42" spans="3:7" ht="180.75" thickBot="1" x14ac:dyDescent="0.3">
      <c r="C42" s="284"/>
      <c r="D42" s="127" t="s">
        <v>340</v>
      </c>
      <c r="E42" s="131" t="s">
        <v>321</v>
      </c>
      <c r="F42" s="131" t="s">
        <v>396</v>
      </c>
      <c r="G42" s="140">
        <v>2</v>
      </c>
    </row>
    <row r="43" spans="3:7" ht="150.75" thickBot="1" x14ac:dyDescent="0.3">
      <c r="C43" s="285"/>
      <c r="D43" s="127" t="s">
        <v>322</v>
      </c>
      <c r="E43" s="131" t="s">
        <v>323</v>
      </c>
      <c r="F43" s="131" t="s">
        <v>397</v>
      </c>
      <c r="G43" s="140">
        <v>3</v>
      </c>
    </row>
    <row r="44" spans="3:7" ht="45.75" thickBot="1" x14ac:dyDescent="0.3">
      <c r="C44" s="130">
        <v>15</v>
      </c>
      <c r="D44" s="127" t="s">
        <v>69</v>
      </c>
      <c r="E44" s="131" t="s">
        <v>324</v>
      </c>
      <c r="F44" s="137" t="s">
        <v>398</v>
      </c>
      <c r="G44" s="140">
        <v>1</v>
      </c>
    </row>
    <row r="45" spans="3:7" ht="30.75" thickBot="1" x14ac:dyDescent="0.3">
      <c r="C45" s="283">
        <v>16</v>
      </c>
      <c r="D45" s="127" t="s">
        <v>73</v>
      </c>
      <c r="E45" s="131" t="s">
        <v>325</v>
      </c>
      <c r="F45" s="139" t="s">
        <v>127</v>
      </c>
      <c r="G45" s="138" t="s">
        <v>127</v>
      </c>
    </row>
    <row r="46" spans="3:7" ht="30.75" thickBot="1" x14ac:dyDescent="0.3">
      <c r="C46" s="284"/>
      <c r="D46" s="127" t="s">
        <v>8</v>
      </c>
      <c r="E46" s="127" t="s">
        <v>313</v>
      </c>
      <c r="F46" s="139" t="s">
        <v>127</v>
      </c>
      <c r="G46" s="138" t="s">
        <v>127</v>
      </c>
    </row>
    <row r="47" spans="3:7" ht="45.75" thickBot="1" x14ac:dyDescent="0.3">
      <c r="C47" s="284"/>
      <c r="D47" s="127" t="s">
        <v>298</v>
      </c>
      <c r="E47" s="127" t="s">
        <v>315</v>
      </c>
      <c r="F47" s="137" t="s">
        <v>399</v>
      </c>
      <c r="G47" s="141">
        <v>0.8</v>
      </c>
    </row>
    <row r="48" spans="3:7" ht="45.75" thickBot="1" x14ac:dyDescent="0.3">
      <c r="C48" s="284"/>
      <c r="D48" s="127" t="s">
        <v>12</v>
      </c>
      <c r="E48" s="127" t="s">
        <v>314</v>
      </c>
      <c r="F48" s="137" t="s">
        <v>398</v>
      </c>
      <c r="G48" s="140">
        <v>4</v>
      </c>
    </row>
    <row r="49" spans="3:7" ht="45.75" thickBot="1" x14ac:dyDescent="0.3">
      <c r="C49" s="284"/>
      <c r="D49" s="127" t="s">
        <v>244</v>
      </c>
      <c r="E49" s="131" t="s">
        <v>316</v>
      </c>
      <c r="F49" s="137" t="s">
        <v>398</v>
      </c>
      <c r="G49" s="131" t="s">
        <v>220</v>
      </c>
    </row>
    <row r="50" spans="3:7" ht="45.75" thickBot="1" x14ac:dyDescent="0.3">
      <c r="C50" s="284"/>
      <c r="D50" s="127" t="s">
        <v>12</v>
      </c>
      <c r="E50" s="127" t="s">
        <v>389</v>
      </c>
      <c r="F50" s="137" t="s">
        <v>398</v>
      </c>
      <c r="G50" s="140">
        <v>3</v>
      </c>
    </row>
    <row r="51" spans="3:7" ht="45.75" thickBot="1" x14ac:dyDescent="0.3">
      <c r="C51" s="285"/>
      <c r="D51" s="127" t="s">
        <v>299</v>
      </c>
      <c r="E51" s="131" t="s">
        <v>325</v>
      </c>
      <c r="F51" s="137" t="s">
        <v>399</v>
      </c>
      <c r="G51" s="127" t="s">
        <v>348</v>
      </c>
    </row>
    <row r="52" spans="3:7" ht="45.75" thickBot="1" x14ac:dyDescent="0.3">
      <c r="C52" s="130">
        <v>17</v>
      </c>
      <c r="D52" s="127" t="s">
        <v>71</v>
      </c>
      <c r="E52" s="131" t="s">
        <v>326</v>
      </c>
      <c r="F52" s="137" t="s">
        <v>398</v>
      </c>
      <c r="G52" s="127" t="s">
        <v>239</v>
      </c>
    </row>
    <row r="53" spans="3:7" ht="45.75" thickBot="1" x14ac:dyDescent="0.3">
      <c r="C53" s="130">
        <v>18</v>
      </c>
      <c r="D53" s="127" t="s">
        <v>115</v>
      </c>
      <c r="E53" s="131" t="s">
        <v>327</v>
      </c>
      <c r="F53" s="137" t="s">
        <v>398</v>
      </c>
      <c r="G53" s="127" t="s">
        <v>349</v>
      </c>
    </row>
    <row r="54" spans="3:7" ht="60.75" thickBot="1" x14ac:dyDescent="0.3">
      <c r="C54" s="130">
        <v>19</v>
      </c>
      <c r="D54" s="127" t="s">
        <v>161</v>
      </c>
      <c r="E54" s="131" t="s">
        <v>328</v>
      </c>
      <c r="F54" s="137" t="s">
        <v>398</v>
      </c>
      <c r="G54" s="131" t="s">
        <v>400</v>
      </c>
    </row>
    <row r="55" spans="3:7" ht="45.75" thickBot="1" x14ac:dyDescent="0.3">
      <c r="C55" s="283">
        <v>20</v>
      </c>
      <c r="D55" s="127" t="s">
        <v>303</v>
      </c>
      <c r="E55" s="131" t="s">
        <v>330</v>
      </c>
      <c r="F55" s="138" t="s">
        <v>127</v>
      </c>
      <c r="G55" s="138" t="s">
        <v>127</v>
      </c>
    </row>
    <row r="56" spans="3:7" ht="45" x14ac:dyDescent="0.25">
      <c r="C56" s="284"/>
      <c r="D56" s="283" t="s">
        <v>164</v>
      </c>
      <c r="E56" s="289" t="s">
        <v>329</v>
      </c>
      <c r="F56" s="289" t="s">
        <v>401</v>
      </c>
      <c r="G56" s="132" t="s">
        <v>402</v>
      </c>
    </row>
    <row r="57" spans="3:7" ht="30" x14ac:dyDescent="0.25">
      <c r="C57" s="284"/>
      <c r="D57" s="284"/>
      <c r="E57" s="290"/>
      <c r="F57" s="290"/>
      <c r="G57" s="132" t="s">
        <v>403</v>
      </c>
    </row>
    <row r="58" spans="3:7" ht="30.75" thickBot="1" x14ac:dyDescent="0.3">
      <c r="C58" s="284"/>
      <c r="D58" s="285"/>
      <c r="E58" s="291"/>
      <c r="F58" s="291"/>
      <c r="G58" s="131" t="s">
        <v>404</v>
      </c>
    </row>
    <row r="59" spans="3:7" ht="30" x14ac:dyDescent="0.25">
      <c r="C59" s="284"/>
      <c r="D59" s="283" t="s">
        <v>165</v>
      </c>
      <c r="E59" s="289" t="s">
        <v>331</v>
      </c>
      <c r="F59" s="289" t="s">
        <v>405</v>
      </c>
      <c r="G59" s="132" t="s">
        <v>406</v>
      </c>
    </row>
    <row r="60" spans="3:7" ht="30.75" thickBot="1" x14ac:dyDescent="0.3">
      <c r="C60" s="285"/>
      <c r="D60" s="285"/>
      <c r="E60" s="291"/>
      <c r="F60" s="291"/>
      <c r="G60" s="131" t="s">
        <v>407</v>
      </c>
    </row>
    <row r="61" spans="3:7" ht="60.75" thickBot="1" x14ac:dyDescent="0.3">
      <c r="C61" s="130">
        <v>21</v>
      </c>
      <c r="D61" s="127" t="s">
        <v>420</v>
      </c>
      <c r="E61" s="131" t="s">
        <v>332</v>
      </c>
      <c r="F61" s="131" t="s">
        <v>408</v>
      </c>
      <c r="G61" s="131" t="s">
        <v>409</v>
      </c>
    </row>
    <row r="62" spans="3:7" ht="45.75" thickBot="1" x14ac:dyDescent="0.3">
      <c r="C62" s="283">
        <v>22</v>
      </c>
      <c r="D62" s="127" t="s">
        <v>304</v>
      </c>
      <c r="E62" s="131" t="s">
        <v>333</v>
      </c>
      <c r="F62" s="138" t="s">
        <v>127</v>
      </c>
      <c r="G62" s="138" t="s">
        <v>127</v>
      </c>
    </row>
    <row r="63" spans="3:7" ht="45.75" thickBot="1" x14ac:dyDescent="0.3">
      <c r="C63" s="284"/>
      <c r="D63" s="127" t="s">
        <v>8</v>
      </c>
      <c r="E63" s="131" t="s">
        <v>313</v>
      </c>
      <c r="F63" s="131" t="s">
        <v>410</v>
      </c>
      <c r="G63" s="140">
        <v>2</v>
      </c>
    </row>
    <row r="64" spans="3:7" ht="75.75" thickBot="1" x14ac:dyDescent="0.3">
      <c r="C64" s="285"/>
      <c r="D64" s="127" t="s">
        <v>299</v>
      </c>
      <c r="E64" s="127" t="s">
        <v>334</v>
      </c>
      <c r="F64" s="137" t="s">
        <v>411</v>
      </c>
      <c r="G64" s="127" t="s">
        <v>350</v>
      </c>
    </row>
    <row r="65" spans="3:7" ht="60.75" thickBot="1" x14ac:dyDescent="0.3">
      <c r="C65" s="130">
        <v>23</v>
      </c>
      <c r="D65" s="127" t="s">
        <v>76</v>
      </c>
      <c r="E65" s="131" t="s">
        <v>335</v>
      </c>
      <c r="F65" s="131" t="s">
        <v>412</v>
      </c>
      <c r="G65" s="127" t="s">
        <v>351</v>
      </c>
    </row>
    <row r="66" spans="3:7" ht="45.75" thickBot="1" x14ac:dyDescent="0.3">
      <c r="C66" s="130">
        <v>24</v>
      </c>
      <c r="D66" s="127" t="s">
        <v>77</v>
      </c>
      <c r="E66" s="131" t="s">
        <v>336</v>
      </c>
      <c r="F66" s="131" t="s">
        <v>413</v>
      </c>
      <c r="G66" s="142">
        <v>42461</v>
      </c>
    </row>
    <row r="67" spans="3:7" ht="45.75" thickBot="1" x14ac:dyDescent="0.3">
      <c r="C67" s="283">
        <v>25</v>
      </c>
      <c r="D67" s="127" t="s">
        <v>305</v>
      </c>
      <c r="E67" s="131" t="s">
        <v>337</v>
      </c>
      <c r="F67" s="138" t="s">
        <v>127</v>
      </c>
      <c r="G67" s="138"/>
    </row>
    <row r="68" spans="3:7" ht="30.75" thickBot="1" x14ac:dyDescent="0.3">
      <c r="C68" s="284"/>
      <c r="D68" s="127" t="s">
        <v>78</v>
      </c>
      <c r="E68" s="131" t="s">
        <v>341</v>
      </c>
      <c r="F68" s="143" t="s">
        <v>127</v>
      </c>
      <c r="G68" s="143"/>
    </row>
    <row r="69" spans="3:7" ht="45.75" thickBot="1" x14ac:dyDescent="0.3">
      <c r="C69" s="284"/>
      <c r="D69" s="127" t="s">
        <v>306</v>
      </c>
      <c r="E69" s="131" t="s">
        <v>339</v>
      </c>
      <c r="F69" s="131" t="s">
        <v>414</v>
      </c>
      <c r="G69" s="142">
        <v>42462</v>
      </c>
    </row>
    <row r="70" spans="3:7" ht="45.75" thickBot="1" x14ac:dyDescent="0.3">
      <c r="C70" s="284"/>
      <c r="D70" s="127" t="s">
        <v>283</v>
      </c>
      <c r="E70" s="131" t="s">
        <v>338</v>
      </c>
      <c r="F70" s="131" t="s">
        <v>415</v>
      </c>
      <c r="G70" s="131" t="s">
        <v>416</v>
      </c>
    </row>
    <row r="71" spans="3:7" ht="45.75" thickBot="1" x14ac:dyDescent="0.3">
      <c r="C71" s="284"/>
      <c r="D71" s="127" t="s">
        <v>73</v>
      </c>
      <c r="E71" s="131" t="s">
        <v>342</v>
      </c>
      <c r="F71" s="138" t="s">
        <v>127</v>
      </c>
      <c r="G71" s="138"/>
    </row>
    <row r="72" spans="3:7" ht="45.75" thickBot="1" x14ac:dyDescent="0.3">
      <c r="C72" s="284"/>
      <c r="D72" s="127" t="s">
        <v>118</v>
      </c>
      <c r="E72" s="131" t="s">
        <v>342</v>
      </c>
      <c r="F72" s="131" t="s">
        <v>417</v>
      </c>
      <c r="G72" s="131" t="s">
        <v>352</v>
      </c>
    </row>
    <row r="73" spans="3:7" ht="45.75" thickBot="1" x14ac:dyDescent="0.3">
      <c r="C73" s="285"/>
      <c r="D73" s="127" t="s">
        <v>80</v>
      </c>
      <c r="E73" s="131" t="s">
        <v>418</v>
      </c>
      <c r="F73" s="131" t="s">
        <v>419</v>
      </c>
      <c r="G73" s="131" t="s">
        <v>352</v>
      </c>
    </row>
    <row r="74" spans="3:7" x14ac:dyDescent="0.25">
      <c r="C74" s="128"/>
    </row>
  </sheetData>
  <mergeCells count="36">
    <mergeCell ref="C62:C64"/>
    <mergeCell ref="C67:C73"/>
    <mergeCell ref="C3:G3"/>
    <mergeCell ref="C4:G4"/>
    <mergeCell ref="F16:F17"/>
    <mergeCell ref="F18:F19"/>
    <mergeCell ref="G24:G25"/>
    <mergeCell ref="C40:C43"/>
    <mergeCell ref="C45:C51"/>
    <mergeCell ref="C55:C60"/>
    <mergeCell ref="D56:D58"/>
    <mergeCell ref="E56:E58"/>
    <mergeCell ref="F56:F58"/>
    <mergeCell ref="D59:D60"/>
    <mergeCell ref="E59:E60"/>
    <mergeCell ref="F59:F60"/>
    <mergeCell ref="F26:F27"/>
    <mergeCell ref="C30:C36"/>
    <mergeCell ref="C37:C39"/>
    <mergeCell ref="D37:D39"/>
    <mergeCell ref="E37:E39"/>
    <mergeCell ref="F37:F39"/>
    <mergeCell ref="C16:C25"/>
    <mergeCell ref="D16:D25"/>
    <mergeCell ref="E16:E25"/>
    <mergeCell ref="C26:C27"/>
    <mergeCell ref="D26:D27"/>
    <mergeCell ref="E26:E27"/>
    <mergeCell ref="C9:C11"/>
    <mergeCell ref="D9:D11"/>
    <mergeCell ref="E9:E11"/>
    <mergeCell ref="F9:F11"/>
    <mergeCell ref="C12:C13"/>
    <mergeCell ref="D12:D13"/>
    <mergeCell ref="E12:E13"/>
    <mergeCell ref="F12:F13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showGridLines="0" zoomScale="60" zoomScaleNormal="60" workbookViewId="0">
      <selection activeCell="U11" sqref="U11"/>
    </sheetView>
  </sheetViews>
  <sheetFormatPr defaultColWidth="9.140625" defaultRowHeight="15" x14ac:dyDescent="0.25"/>
  <cols>
    <col min="1" max="1" width="2" style="15" customWidth="1"/>
    <col min="2" max="3" width="9.140625" style="15"/>
    <col min="4" max="4" width="6.85546875" style="15" customWidth="1"/>
    <col min="5" max="5" width="7.42578125" style="15" customWidth="1"/>
    <col min="6" max="6" width="9.140625" style="15" customWidth="1"/>
    <col min="7" max="16384" width="9.140625" style="15"/>
  </cols>
  <sheetData>
    <row r="1" spans="2:17" x14ac:dyDescent="0.25">
      <c r="B1" s="22" t="e">
        <f>#REF!</f>
        <v>#REF!</v>
      </c>
    </row>
    <row r="2" spans="2:17" x14ac:dyDescent="0.25">
      <c r="B2" s="14" t="s">
        <v>10</v>
      </c>
      <c r="H2" s="24"/>
    </row>
    <row r="3" spans="2:17" x14ac:dyDescent="0.25">
      <c r="B3" s="17" t="s">
        <v>58</v>
      </c>
      <c r="C3" s="17" t="e">
        <f>#REF!</f>
        <v>#REF!</v>
      </c>
    </row>
    <row r="4" spans="2:17" x14ac:dyDescent="0.25">
      <c r="B4" s="17" t="s">
        <v>59</v>
      </c>
      <c r="C4" s="17" t="e">
        <f>#REF!</f>
        <v>#REF!</v>
      </c>
    </row>
    <row r="5" spans="2:17" x14ac:dyDescent="0.25">
      <c r="E5" s="424" t="s">
        <v>13</v>
      </c>
      <c r="F5" s="370">
        <v>5</v>
      </c>
      <c r="G5" s="371"/>
      <c r="H5" s="384">
        <v>10</v>
      </c>
      <c r="I5" s="385"/>
      <c r="J5" s="390">
        <v>15</v>
      </c>
      <c r="K5" s="391"/>
      <c r="L5" s="402">
        <v>20</v>
      </c>
      <c r="M5" s="403"/>
      <c r="N5" s="402">
        <v>25</v>
      </c>
      <c r="O5" s="403"/>
      <c r="Q5"/>
    </row>
    <row r="6" spans="2:17" x14ac:dyDescent="0.25">
      <c r="E6" s="424"/>
      <c r="F6" s="372"/>
      <c r="G6" s="373"/>
      <c r="H6" s="386"/>
      <c r="I6" s="387"/>
      <c r="J6" s="392"/>
      <c r="K6" s="393"/>
      <c r="L6" s="404"/>
      <c r="M6" s="405"/>
      <c r="N6" s="404"/>
      <c r="O6" s="405"/>
    </row>
    <row r="7" spans="2:17" x14ac:dyDescent="0.25">
      <c r="E7" s="424"/>
      <c r="F7" s="374"/>
      <c r="G7" s="375"/>
      <c r="H7" s="388"/>
      <c r="I7" s="389"/>
      <c r="J7" s="394"/>
      <c r="K7" s="395"/>
      <c r="L7" s="406"/>
      <c r="M7" s="407"/>
      <c r="N7" s="406"/>
      <c r="O7" s="407"/>
      <c r="Q7"/>
    </row>
    <row r="8" spans="2:17" x14ac:dyDescent="0.25">
      <c r="E8" s="424" t="s">
        <v>14</v>
      </c>
      <c r="F8" s="370">
        <v>4</v>
      </c>
      <c r="G8" s="371"/>
      <c r="H8" s="354">
        <v>8</v>
      </c>
      <c r="I8" s="355"/>
      <c r="J8" s="384">
        <v>12</v>
      </c>
      <c r="K8" s="385"/>
      <c r="L8" s="402">
        <v>16</v>
      </c>
      <c r="M8" s="403"/>
      <c r="N8" s="402">
        <v>20</v>
      </c>
      <c r="O8" s="403"/>
    </row>
    <row r="9" spans="2:17" x14ac:dyDescent="0.25">
      <c r="E9" s="424"/>
      <c r="F9" s="372"/>
      <c r="G9" s="373"/>
      <c r="H9" s="356"/>
      <c r="I9" s="357"/>
      <c r="J9" s="386"/>
      <c r="K9" s="387"/>
      <c r="L9" s="404"/>
      <c r="M9" s="405"/>
      <c r="N9" s="404"/>
      <c r="O9" s="405"/>
      <c r="Q9"/>
    </row>
    <row r="10" spans="2:17" x14ac:dyDescent="0.25">
      <c r="E10" s="424"/>
      <c r="F10" s="374"/>
      <c r="G10" s="375"/>
      <c r="H10" s="358"/>
      <c r="I10" s="359"/>
      <c r="J10" s="388"/>
      <c r="K10" s="389"/>
      <c r="L10" s="406"/>
      <c r="M10" s="407"/>
      <c r="N10" s="406"/>
      <c r="O10" s="407"/>
    </row>
    <row r="11" spans="2:17" x14ac:dyDescent="0.25">
      <c r="E11" s="424" t="s">
        <v>15</v>
      </c>
      <c r="F11" s="364">
        <v>3</v>
      </c>
      <c r="G11" s="365"/>
      <c r="H11" s="354">
        <v>6</v>
      </c>
      <c r="I11" s="355"/>
      <c r="J11" s="384">
        <v>9</v>
      </c>
      <c r="K11" s="385"/>
      <c r="L11" s="384">
        <v>12</v>
      </c>
      <c r="M11" s="385"/>
      <c r="N11" s="390">
        <v>15</v>
      </c>
      <c r="O11" s="391"/>
    </row>
    <row r="12" spans="2:17" x14ac:dyDescent="0.25">
      <c r="E12" s="424"/>
      <c r="F12" s="366"/>
      <c r="G12" s="367"/>
      <c r="H12" s="356"/>
      <c r="I12" s="357"/>
      <c r="J12" s="386"/>
      <c r="K12" s="387"/>
      <c r="L12" s="386"/>
      <c r="M12" s="387"/>
      <c r="N12" s="392"/>
      <c r="O12" s="393"/>
    </row>
    <row r="13" spans="2:17" x14ac:dyDescent="0.25">
      <c r="E13" s="424"/>
      <c r="F13" s="368"/>
      <c r="G13" s="369"/>
      <c r="H13" s="358"/>
      <c r="I13" s="359"/>
      <c r="J13" s="388"/>
      <c r="K13" s="389"/>
      <c r="L13" s="388"/>
      <c r="M13" s="389"/>
      <c r="N13" s="394"/>
      <c r="O13" s="395"/>
    </row>
    <row r="14" spans="2:17" x14ac:dyDescent="0.25">
      <c r="E14" s="424" t="s">
        <v>16</v>
      </c>
      <c r="F14" s="364">
        <v>2</v>
      </c>
      <c r="G14" s="365"/>
      <c r="H14" s="370">
        <v>4</v>
      </c>
      <c r="I14" s="371"/>
      <c r="J14" s="354">
        <v>6</v>
      </c>
      <c r="K14" s="355"/>
      <c r="L14" s="354">
        <v>8</v>
      </c>
      <c r="M14" s="355"/>
      <c r="N14" s="384">
        <v>10</v>
      </c>
      <c r="O14" s="385"/>
    </row>
    <row r="15" spans="2:17" x14ac:dyDescent="0.25">
      <c r="E15" s="424"/>
      <c r="F15" s="366"/>
      <c r="G15" s="367"/>
      <c r="H15" s="372"/>
      <c r="I15" s="373"/>
      <c r="J15" s="356"/>
      <c r="K15" s="357"/>
      <c r="L15" s="356"/>
      <c r="M15" s="357"/>
      <c r="N15" s="386"/>
      <c r="O15" s="387"/>
    </row>
    <row r="16" spans="2:17" x14ac:dyDescent="0.25">
      <c r="E16" s="424"/>
      <c r="F16" s="368"/>
      <c r="G16" s="369"/>
      <c r="H16" s="374"/>
      <c r="I16" s="375"/>
      <c r="J16" s="358"/>
      <c r="K16" s="359"/>
      <c r="L16" s="358"/>
      <c r="M16" s="359"/>
      <c r="N16" s="388"/>
      <c r="O16" s="389"/>
    </row>
    <row r="17" spans="5:20" x14ac:dyDescent="0.25">
      <c r="E17" s="424" t="s">
        <v>17</v>
      </c>
      <c r="F17" s="364">
        <v>1</v>
      </c>
      <c r="G17" s="365"/>
      <c r="H17" s="364">
        <v>2</v>
      </c>
      <c r="I17" s="365"/>
      <c r="J17" s="364">
        <v>3</v>
      </c>
      <c r="K17" s="365"/>
      <c r="L17" s="370">
        <v>4</v>
      </c>
      <c r="M17" s="371"/>
      <c r="N17" s="370">
        <v>5</v>
      </c>
      <c r="O17" s="371"/>
    </row>
    <row r="18" spans="5:20" x14ac:dyDescent="0.25">
      <c r="E18" s="424"/>
      <c r="F18" s="366"/>
      <c r="G18" s="367"/>
      <c r="H18" s="366"/>
      <c r="I18" s="367"/>
      <c r="J18" s="366"/>
      <c r="K18" s="367"/>
      <c r="L18" s="372"/>
      <c r="M18" s="373"/>
      <c r="N18" s="372"/>
      <c r="O18" s="373"/>
    </row>
    <row r="19" spans="5:20" x14ac:dyDescent="0.25">
      <c r="E19" s="424"/>
      <c r="F19" s="368"/>
      <c r="G19" s="369"/>
      <c r="H19" s="368"/>
      <c r="I19" s="369"/>
      <c r="J19" s="368"/>
      <c r="K19" s="369"/>
      <c r="L19" s="374"/>
      <c r="M19" s="375"/>
      <c r="N19" s="374"/>
      <c r="O19" s="375"/>
    </row>
    <row r="20" spans="5:20" ht="3.75" customHeight="1" x14ac:dyDescent="0.25"/>
    <row r="21" spans="5:20" x14ac:dyDescent="0.25">
      <c r="F21" s="432">
        <v>1</v>
      </c>
      <c r="G21" s="432"/>
      <c r="H21" s="432">
        <v>2</v>
      </c>
      <c r="I21" s="432"/>
      <c r="J21" s="432">
        <v>3</v>
      </c>
      <c r="K21" s="432"/>
      <c r="L21" s="432">
        <v>4</v>
      </c>
      <c r="M21" s="432"/>
      <c r="N21" s="432">
        <v>5</v>
      </c>
      <c r="O21" s="432"/>
    </row>
    <row r="22" spans="5:20" ht="6" customHeight="1" x14ac:dyDescent="0.25">
      <c r="F22" s="431" t="s">
        <v>18</v>
      </c>
      <c r="G22" s="431"/>
      <c r="H22" s="431" t="s">
        <v>34</v>
      </c>
      <c r="I22" s="431"/>
      <c r="J22" s="431" t="s">
        <v>38</v>
      </c>
      <c r="K22" s="431"/>
      <c r="L22" s="431" t="s">
        <v>42</v>
      </c>
      <c r="M22" s="431"/>
      <c r="N22" s="431" t="s">
        <v>88</v>
      </c>
      <c r="O22" s="431"/>
    </row>
    <row r="23" spans="5:20" x14ac:dyDescent="0.25">
      <c r="F23" s="431"/>
      <c r="G23" s="431"/>
      <c r="H23" s="431"/>
      <c r="I23" s="431"/>
      <c r="J23" s="431"/>
      <c r="K23" s="431"/>
      <c r="L23" s="431"/>
      <c r="M23" s="431"/>
      <c r="N23" s="431"/>
      <c r="O23" s="431"/>
    </row>
    <row r="24" spans="5:20" x14ac:dyDescent="0.25">
      <c r="F24" s="431"/>
      <c r="G24" s="431"/>
      <c r="H24" s="431"/>
      <c r="I24" s="431"/>
      <c r="J24" s="431"/>
      <c r="K24" s="431"/>
      <c r="L24" s="431"/>
      <c r="M24" s="431"/>
      <c r="N24" s="431"/>
      <c r="O24" s="431"/>
    </row>
    <row r="27" spans="5:20" x14ac:dyDescent="0.25">
      <c r="F27" s="16" t="s">
        <v>115</v>
      </c>
      <c r="M27" s="16" t="s">
        <v>130</v>
      </c>
    </row>
    <row r="28" spans="5:20" x14ac:dyDescent="0.25">
      <c r="F28" s="73" t="s">
        <v>123</v>
      </c>
      <c r="G28" s="73" t="s">
        <v>124</v>
      </c>
      <c r="H28" s="433" t="s">
        <v>131</v>
      </c>
      <c r="I28" s="433"/>
      <c r="J28" s="433" t="s">
        <v>132</v>
      </c>
      <c r="K28" s="433"/>
      <c r="M28" s="67" t="s">
        <v>5</v>
      </c>
      <c r="N28" s="68" t="s">
        <v>6</v>
      </c>
      <c r="O28" s="69"/>
      <c r="P28" s="69"/>
      <c r="Q28" s="69"/>
      <c r="R28" s="69"/>
      <c r="S28" s="69"/>
      <c r="T28" s="70"/>
    </row>
    <row r="29" spans="5:20" ht="15" customHeight="1" x14ac:dyDescent="0.25">
      <c r="F29" s="25" t="s">
        <v>192</v>
      </c>
      <c r="G29" s="78">
        <v>1</v>
      </c>
      <c r="H29" s="434" t="s">
        <v>158</v>
      </c>
      <c r="I29" s="435"/>
      <c r="J29" s="436" t="s">
        <v>159</v>
      </c>
      <c r="K29" s="435"/>
      <c r="M29" s="71" t="s">
        <v>133</v>
      </c>
      <c r="N29" s="441" t="s">
        <v>128</v>
      </c>
      <c r="O29" s="442"/>
      <c r="P29" s="442"/>
      <c r="Q29" s="442"/>
      <c r="R29" s="442"/>
      <c r="S29" s="442"/>
      <c r="T29" s="443"/>
    </row>
    <row r="30" spans="5:20" ht="15" customHeight="1" x14ac:dyDescent="0.25">
      <c r="F30" s="25" t="s">
        <v>204</v>
      </c>
      <c r="G30" s="26">
        <v>2</v>
      </c>
      <c r="H30" s="444"/>
      <c r="I30" s="445"/>
      <c r="J30" s="446"/>
      <c r="K30" s="447"/>
      <c r="M30" s="71"/>
      <c r="N30" s="441"/>
      <c r="O30" s="442"/>
      <c r="P30" s="442"/>
      <c r="Q30" s="442"/>
      <c r="R30" s="442"/>
      <c r="S30" s="442"/>
      <c r="T30" s="443"/>
    </row>
    <row r="31" spans="5:20" ht="15" customHeight="1" x14ac:dyDescent="0.25">
      <c r="F31" s="25" t="s">
        <v>203</v>
      </c>
      <c r="G31" s="27">
        <v>3</v>
      </c>
      <c r="H31" s="448"/>
      <c r="I31" s="449"/>
      <c r="J31" s="450"/>
      <c r="K31" s="451"/>
      <c r="M31" s="71"/>
      <c r="N31" s="441"/>
      <c r="O31" s="442"/>
      <c r="P31" s="442"/>
      <c r="Q31" s="442"/>
      <c r="R31" s="442"/>
      <c r="S31" s="442"/>
      <c r="T31" s="443"/>
    </row>
    <row r="32" spans="5:20" ht="15" customHeight="1" x14ac:dyDescent="0.25">
      <c r="F32" s="25" t="s">
        <v>134</v>
      </c>
      <c r="G32" s="28">
        <v>4</v>
      </c>
      <c r="H32" s="437"/>
      <c r="I32" s="438"/>
      <c r="J32" s="439"/>
      <c r="K32" s="440"/>
      <c r="M32" s="71"/>
      <c r="N32" s="441"/>
      <c r="O32" s="442"/>
      <c r="P32" s="442"/>
      <c r="Q32" s="442"/>
      <c r="R32" s="442"/>
      <c r="S32" s="442"/>
      <c r="T32" s="443"/>
    </row>
    <row r="33" spans="6:20" x14ac:dyDescent="0.25">
      <c r="F33" s="76" t="s">
        <v>129</v>
      </c>
      <c r="G33" s="77">
        <v>5</v>
      </c>
      <c r="H33" s="421"/>
      <c r="I33" s="422"/>
      <c r="J33" s="421"/>
      <c r="K33" s="422"/>
      <c r="M33" s="71"/>
      <c r="N33" s="36"/>
      <c r="O33" s="65"/>
      <c r="P33" s="65"/>
      <c r="Q33" s="65"/>
      <c r="R33" s="65"/>
      <c r="S33" s="65"/>
      <c r="T33" s="37"/>
    </row>
  </sheetData>
  <mergeCells count="56">
    <mergeCell ref="H28:I28"/>
    <mergeCell ref="J28:K28"/>
    <mergeCell ref="N32:T32"/>
    <mergeCell ref="N29:T29"/>
    <mergeCell ref="H30:I30"/>
    <mergeCell ref="J30:K30"/>
    <mergeCell ref="N30:T30"/>
    <mergeCell ref="H31:I31"/>
    <mergeCell ref="J31:K31"/>
    <mergeCell ref="N31:T31"/>
    <mergeCell ref="H29:I29"/>
    <mergeCell ref="J29:K29"/>
    <mergeCell ref="H32:I32"/>
    <mergeCell ref="J32:K32"/>
    <mergeCell ref="N21:O21"/>
    <mergeCell ref="F22:G24"/>
    <mergeCell ref="H22:I24"/>
    <mergeCell ref="J22:K24"/>
    <mergeCell ref="L22:M24"/>
    <mergeCell ref="N22:O24"/>
    <mergeCell ref="F21:G21"/>
    <mergeCell ref="H21:I21"/>
    <mergeCell ref="J21:K21"/>
    <mergeCell ref="L21:M21"/>
    <mergeCell ref="E17:E19"/>
    <mergeCell ref="F17:G19"/>
    <mergeCell ref="H17:I19"/>
    <mergeCell ref="J17:K19"/>
    <mergeCell ref="L17:M19"/>
    <mergeCell ref="E14:E16"/>
    <mergeCell ref="F14:G16"/>
    <mergeCell ref="H14:I16"/>
    <mergeCell ref="J14:K16"/>
    <mergeCell ref="L14:M16"/>
    <mergeCell ref="F11:G13"/>
    <mergeCell ref="H11:I13"/>
    <mergeCell ref="J11:K13"/>
    <mergeCell ref="L11:M13"/>
    <mergeCell ref="N17:O19"/>
    <mergeCell ref="N14:O16"/>
    <mergeCell ref="H33:I33"/>
    <mergeCell ref="J33:K33"/>
    <mergeCell ref="N5:O7"/>
    <mergeCell ref="E5:E7"/>
    <mergeCell ref="F5:G7"/>
    <mergeCell ref="H5:I7"/>
    <mergeCell ref="J5:K7"/>
    <mergeCell ref="L5:M7"/>
    <mergeCell ref="N11:O13"/>
    <mergeCell ref="E8:E10"/>
    <mergeCell ref="F8:G10"/>
    <mergeCell ref="H8:I10"/>
    <mergeCell ref="J8:K10"/>
    <mergeCell ref="L8:M10"/>
    <mergeCell ref="N8:O10"/>
    <mergeCell ref="E11:E13"/>
  </mergeCells>
  <hyperlinks>
    <hyperlink ref="B2" location="'Daftar isi'!A1" display="Risk Profile"/>
  </hyperlinks>
  <pageMargins left="0.7" right="0.7" top="0.75" bottom="0.75" header="0.3" footer="0.3"/>
  <pageSetup paperSize="9" scale="73" fitToHeight="0" orientation="landscape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100"/>
  <sheetViews>
    <sheetView showGridLines="0" zoomScale="50" zoomScaleNormal="5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T32" sqref="T32"/>
    </sheetView>
  </sheetViews>
  <sheetFormatPr defaultColWidth="9.140625" defaultRowHeight="15" x14ac:dyDescent="0.25"/>
  <cols>
    <col min="1" max="1" width="2.7109375" style="15" customWidth="1"/>
    <col min="2" max="2" width="8" style="15" customWidth="1"/>
    <col min="3" max="3" width="8.28515625" style="15" bestFit="1" customWidth="1"/>
    <col min="4" max="4" width="20" style="15" customWidth="1"/>
    <col min="5" max="5" width="24.28515625" style="15" customWidth="1"/>
    <col min="6" max="6" width="35.140625" style="15" customWidth="1"/>
    <col min="7" max="7" width="12.5703125" style="15" customWidth="1"/>
    <col min="8" max="10" width="9.140625" style="15"/>
    <col min="11" max="11" width="10.5703125" style="15" customWidth="1"/>
    <col min="12" max="14" width="21.7109375" style="15" customWidth="1"/>
    <col min="15" max="16" width="9.140625" style="15"/>
    <col min="17" max="17" width="12" style="15" customWidth="1"/>
    <col min="18" max="18" width="18.85546875" style="15" customWidth="1"/>
    <col min="19" max="19" width="10.85546875" style="15" bestFit="1" customWidth="1"/>
    <col min="20" max="20" width="8.7109375" style="15" bestFit="1" customWidth="1"/>
    <col min="21" max="21" width="10.85546875" style="15" bestFit="1" customWidth="1"/>
    <col min="22" max="22" width="11.5703125" style="15" bestFit="1" customWidth="1"/>
    <col min="23" max="23" width="8.7109375" style="15" bestFit="1" customWidth="1"/>
    <col min="24" max="24" width="10.85546875" style="15" bestFit="1" customWidth="1"/>
    <col min="25" max="25" width="13.140625" style="15" customWidth="1"/>
    <col min="26" max="26" width="11" style="15" customWidth="1"/>
    <col min="27" max="27" width="13.42578125" style="15" customWidth="1"/>
    <col min="28" max="28" width="9.140625" style="15"/>
    <col min="29" max="29" width="13.28515625" style="15" customWidth="1"/>
    <col min="30" max="16384" width="9.140625" style="15"/>
  </cols>
  <sheetData>
    <row r="1" spans="2:29" x14ac:dyDescent="0.25">
      <c r="B1" s="16" t="s">
        <v>205</v>
      </c>
    </row>
    <row r="2" spans="2:29" x14ac:dyDescent="0.25">
      <c r="B2" s="15" t="s">
        <v>206</v>
      </c>
    </row>
    <row r="3" spans="2:29" ht="3.75" customHeight="1" x14ac:dyDescent="0.25"/>
    <row r="4" spans="2:29" x14ac:dyDescent="0.25">
      <c r="B4" s="15" t="s">
        <v>207</v>
      </c>
    </row>
    <row r="5" spans="2:29" ht="1.5" customHeight="1" x14ac:dyDescent="0.25"/>
    <row r="6" spans="2:29" x14ac:dyDescent="0.25">
      <c r="B6" s="452" t="s">
        <v>0</v>
      </c>
      <c r="C6" s="452" t="s">
        <v>5</v>
      </c>
      <c r="D6" s="452" t="s">
        <v>137</v>
      </c>
      <c r="E6" s="452" t="s">
        <v>6</v>
      </c>
      <c r="F6" s="452" t="s">
        <v>7</v>
      </c>
      <c r="G6" s="452" t="s">
        <v>62</v>
      </c>
      <c r="H6" s="463" t="s">
        <v>71</v>
      </c>
      <c r="I6" s="464"/>
      <c r="J6" s="465"/>
      <c r="K6" s="452" t="s">
        <v>138</v>
      </c>
      <c r="L6" s="452" t="s">
        <v>139</v>
      </c>
      <c r="M6" s="466" t="s">
        <v>74</v>
      </c>
      <c r="N6" s="466"/>
      <c r="O6" s="452" t="s">
        <v>76</v>
      </c>
      <c r="P6" s="467" t="s">
        <v>77</v>
      </c>
      <c r="Q6" s="455" t="s">
        <v>140</v>
      </c>
      <c r="R6" s="455"/>
      <c r="S6" s="455"/>
      <c r="T6" s="455"/>
      <c r="U6" s="455"/>
      <c r="V6" s="455"/>
      <c r="W6" s="455"/>
      <c r="X6" s="455"/>
      <c r="Y6" s="455"/>
      <c r="Z6" s="455"/>
      <c r="AA6" s="455"/>
      <c r="AB6" s="318" t="s">
        <v>141</v>
      </c>
      <c r="AC6" s="318" t="s">
        <v>142</v>
      </c>
    </row>
    <row r="7" spans="2:29" x14ac:dyDescent="0.25">
      <c r="B7" s="453"/>
      <c r="C7" s="453"/>
      <c r="D7" s="453"/>
      <c r="E7" s="453"/>
      <c r="F7" s="453"/>
      <c r="G7" s="453"/>
      <c r="H7" s="456" t="s">
        <v>143</v>
      </c>
      <c r="I7" s="456" t="s">
        <v>144</v>
      </c>
      <c r="J7" s="456" t="s">
        <v>145</v>
      </c>
      <c r="K7" s="453"/>
      <c r="L7" s="453"/>
      <c r="M7" s="452" t="s">
        <v>164</v>
      </c>
      <c r="N7" s="452" t="s">
        <v>165</v>
      </c>
      <c r="O7" s="453"/>
      <c r="P7" s="468"/>
      <c r="Q7" s="459" t="s">
        <v>146</v>
      </c>
      <c r="R7" s="326"/>
      <c r="S7" s="460" t="s">
        <v>147</v>
      </c>
      <c r="T7" s="461"/>
      <c r="U7" s="461"/>
      <c r="V7" s="461"/>
      <c r="W7" s="461"/>
      <c r="X7" s="461"/>
      <c r="Y7" s="461"/>
      <c r="Z7" s="462"/>
      <c r="AA7" s="318" t="s">
        <v>148</v>
      </c>
      <c r="AB7" s="319"/>
      <c r="AC7" s="319"/>
    </row>
    <row r="8" spans="2:29" ht="34.5" customHeight="1" x14ac:dyDescent="0.25">
      <c r="B8" s="453"/>
      <c r="C8" s="453"/>
      <c r="D8" s="453"/>
      <c r="E8" s="453"/>
      <c r="F8" s="453"/>
      <c r="G8" s="453"/>
      <c r="H8" s="457"/>
      <c r="I8" s="457"/>
      <c r="J8" s="457"/>
      <c r="K8" s="453"/>
      <c r="L8" s="453"/>
      <c r="M8" s="453"/>
      <c r="N8" s="453"/>
      <c r="O8" s="453"/>
      <c r="P8" s="468"/>
      <c r="Q8" s="470" t="s">
        <v>149</v>
      </c>
      <c r="R8" s="318" t="s">
        <v>150</v>
      </c>
      <c r="S8" s="473" t="s">
        <v>151</v>
      </c>
      <c r="T8" s="473"/>
      <c r="U8" s="473"/>
      <c r="V8" s="473" t="s">
        <v>152</v>
      </c>
      <c r="W8" s="473"/>
      <c r="X8" s="473"/>
      <c r="Y8" s="318" t="s">
        <v>153</v>
      </c>
      <c r="Z8" s="318" t="s">
        <v>154</v>
      </c>
      <c r="AA8" s="319"/>
      <c r="AB8" s="319"/>
      <c r="AC8" s="319"/>
    </row>
    <row r="9" spans="2:29" ht="34.5" customHeight="1" thickBot="1" x14ac:dyDescent="0.3">
      <c r="B9" s="454"/>
      <c r="C9" s="454"/>
      <c r="D9" s="454"/>
      <c r="E9" s="454"/>
      <c r="F9" s="454"/>
      <c r="G9" s="454"/>
      <c r="H9" s="458"/>
      <c r="I9" s="458"/>
      <c r="J9" s="458"/>
      <c r="K9" s="454"/>
      <c r="L9" s="454"/>
      <c r="M9" s="454"/>
      <c r="N9" s="454"/>
      <c r="O9" s="454"/>
      <c r="P9" s="469"/>
      <c r="Q9" s="471"/>
      <c r="R9" s="472"/>
      <c r="S9" s="87" t="s">
        <v>155</v>
      </c>
      <c r="T9" s="87" t="s">
        <v>156</v>
      </c>
      <c r="U9" s="87" t="s">
        <v>117</v>
      </c>
      <c r="V9" s="87" t="s">
        <v>157</v>
      </c>
      <c r="W9" s="87" t="s">
        <v>156</v>
      </c>
      <c r="X9" s="87" t="s">
        <v>117</v>
      </c>
      <c r="Y9" s="320"/>
      <c r="Z9" s="320"/>
      <c r="AA9" s="320"/>
      <c r="AB9" s="320"/>
      <c r="AC9" s="320"/>
    </row>
    <row r="10" spans="2:29" ht="3" customHeight="1" x14ac:dyDescent="0.25"/>
    <row r="11" spans="2:29" ht="102" x14ac:dyDescent="0.25">
      <c r="B11" s="20">
        <v>1</v>
      </c>
      <c r="C11" s="106" t="str">
        <f>'05'!C9</f>
        <v>MRAKT0001</v>
      </c>
      <c r="D11" s="106"/>
      <c r="E11" s="107" t="str">
        <f>'05'!D9</f>
        <v>data portofolio, biaya asuransi dan data rincian laporan keuangan yang tidak valid atau telat diterima</v>
      </c>
      <c r="F11" s="108" t="str">
        <f>'05'!E9</f>
        <v xml:space="preserve">Man : Kecerobohan dalam melakukan pengolahan data (Human error)
Machine : Sistem eror
Money : -
Method : Kesalahan dalam memilih teknik pengolahan data 
Materials : Data yang diberikan penyedia data tidak valid </v>
      </c>
      <c r="G11" s="109" t="str">
        <f>'05'!G9</f>
        <v>1. Waktu
2. Kinerja penunjang Operasional &amp; pelayanan</v>
      </c>
      <c r="H11" s="89">
        <f>'03'!M10</f>
        <v>4</v>
      </c>
      <c r="I11" s="89">
        <f>'05'!M9</f>
        <v>1</v>
      </c>
      <c r="J11" s="89">
        <f>'05'!S9</f>
        <v>1</v>
      </c>
      <c r="K11" s="90"/>
      <c r="L11" s="21" t="str">
        <f>'03'!N10</f>
        <v xml:space="preserve"> melakukan komunikasi secara intensif dengan pemilik data</v>
      </c>
      <c r="M11" s="21" t="str">
        <f>'05'!N9</f>
        <v>komunikasi intensif dengan pemilik data</v>
      </c>
      <c r="N11" s="21" t="str">
        <f>'05'!O9</f>
        <v>komunikasi intensif dengan pemilik data</v>
      </c>
      <c r="O11" s="20" t="str">
        <f>'05'!T9</f>
        <v>KEPALA BAGIAN ANALISA PERTANGGUNGAN</v>
      </c>
      <c r="P11" s="91">
        <f>'05'!U9</f>
        <v>43983</v>
      </c>
      <c r="Q11" s="145">
        <f>'05'!$V$9</f>
        <v>0</v>
      </c>
      <c r="R11" s="21">
        <f>'05'!W9</f>
        <v>0</v>
      </c>
      <c r="S11" s="121"/>
      <c r="T11" s="122"/>
      <c r="U11" s="123"/>
      <c r="V11" s="121"/>
      <c r="W11" s="122"/>
      <c r="X11" s="123"/>
      <c r="Y11" s="121" t="s">
        <v>354</v>
      </c>
      <c r="Z11" s="124">
        <f>'05'!X9</f>
        <v>0</v>
      </c>
      <c r="AA11" s="121"/>
      <c r="AB11" s="121" t="s">
        <v>96</v>
      </c>
      <c r="AC11" s="121" t="s">
        <v>96</v>
      </c>
    </row>
    <row r="12" spans="2:29" ht="114.75" x14ac:dyDescent="0.25">
      <c r="B12" s="20">
        <v>2</v>
      </c>
      <c r="C12" s="106" t="str">
        <f>'05'!C10</f>
        <v>MRAKT0002</v>
      </c>
      <c r="D12" s="106"/>
      <c r="E12" s="107" t="str">
        <f>'05'!D10</f>
        <v>input data perhitungan yang tidak valid</v>
      </c>
      <c r="F12" s="108" t="str">
        <f>'05'!E10</f>
        <v xml:space="preserve">Man : Ketidaktelitian dalam pengolahan data, pengecekan data input tidak komprehensif
Machine : Sistem eror
Money : -
Method : Kurang tepatnya metode yang dipilih
Materials : Data yang diberikan penyedia data tidak valid </v>
      </c>
      <c r="G12" s="109" t="str">
        <f>'05'!G10</f>
        <v xml:space="preserve">kinerja penunjang operasional dan pelayanan </v>
      </c>
      <c r="H12" s="89">
        <f>'03'!M11</f>
        <v>5</v>
      </c>
      <c r="I12" s="89">
        <f>'05'!M10</f>
        <v>3</v>
      </c>
      <c r="J12" s="89">
        <f>'05'!S10</f>
        <v>1</v>
      </c>
      <c r="K12" s="90"/>
      <c r="L12" s="21" t="str">
        <f>'03'!N11</f>
        <v>double checking data dan coding di DCS prophet selalu di review</v>
      </c>
      <c r="M12" s="21" t="str">
        <f>'05'!N10</f>
        <v>review mesin DCS prophet sebagai filter validitas data</v>
      </c>
      <c r="N12" s="21" t="str">
        <f>'05'!O10</f>
        <v>double checking data dilakukan manual dan mechine</v>
      </c>
      <c r="O12" s="20" t="str">
        <f>'05'!T10</f>
        <v>KEPALA BAGIAN ANALISA PERTANGGUNGAN</v>
      </c>
      <c r="P12" s="91">
        <f>'05'!U10</f>
        <v>43983</v>
      </c>
      <c r="Q12" s="92">
        <f>'05'!V10</f>
        <v>0</v>
      </c>
      <c r="R12" s="21">
        <f>'05'!W10</f>
        <v>0</v>
      </c>
      <c r="S12" s="20"/>
      <c r="T12" s="21"/>
      <c r="U12" s="93"/>
      <c r="V12" s="20"/>
      <c r="W12" s="21"/>
      <c r="X12" s="93"/>
      <c r="Y12" s="51"/>
      <c r="Z12" s="89"/>
      <c r="AA12" s="20"/>
      <c r="AB12" s="20"/>
      <c r="AC12" s="20"/>
    </row>
    <row r="13" spans="2:29" ht="153" x14ac:dyDescent="0.25">
      <c r="B13" s="20">
        <v>3</v>
      </c>
      <c r="C13" s="106" t="str">
        <f>'05'!C11</f>
        <v>MRAKT0003</v>
      </c>
      <c r="D13" s="106"/>
      <c r="E13" s="107" t="str">
        <f>'05'!D11</f>
        <v xml:space="preserve">asumsi mortality, expense, lapse, profitabilitas produk serta nilai embedded value sesuai tidak wajar </v>
      </c>
      <c r="F13" s="108" t="str">
        <f>'05'!E11</f>
        <v>Man : Ketidaktelitian pada saat melakukan perhitungan dan rekapitulasi
Machine : Aplikasi hitung yang digunakan mengalami error atau miscalculation (galat perhitungan)
Money : Modal perusahaan terhadap lisensi mesin hitung (contoh: Prophet) atau remunerasi karyawan sesuai beban kerja tidak tersedia
Method : metode hitung yang salah
Materials : Arahan dari Aktuaris/Kepala Divisi/Kepala Bagian keliru</v>
      </c>
      <c r="G13" s="109" t="str">
        <f>'05'!G11</f>
        <v xml:space="preserve">kinerja penunjang operasional dan pelayanan </v>
      </c>
      <c r="H13" s="89">
        <f>'03'!M12</f>
        <v>3</v>
      </c>
      <c r="I13" s="89">
        <f>'05'!M11</f>
        <v>2</v>
      </c>
      <c r="J13" s="89">
        <f>'05'!S11</f>
        <v>1</v>
      </c>
      <c r="K13" s="90"/>
      <c r="L13" s="21" t="str">
        <f>'03'!N12</f>
        <v>update metodologi hitung sesuai teori dan benchmark industri</v>
      </c>
      <c r="M13" s="21" t="str">
        <f>'05'!N11</f>
        <v>update ilmu pegawai melalui seminar dan workshop ilmu terkait</v>
      </c>
      <c r="N13" s="21" t="str">
        <f>'05'!O11</f>
        <v>update ilmu pegawai melalui seminar dan workshop ilmu terkait</v>
      </c>
      <c r="O13" s="20" t="str">
        <f>'05'!T11</f>
        <v>KEPALA BAGIAN ANALISA PERTANGGUNGAN</v>
      </c>
      <c r="P13" s="91">
        <f>'05'!U11</f>
        <v>43983</v>
      </c>
      <c r="Q13" s="92">
        <f>'05'!V11</f>
        <v>0</v>
      </c>
      <c r="R13" s="21">
        <f>'05'!W11</f>
        <v>0</v>
      </c>
      <c r="S13" s="20"/>
      <c r="T13" s="21"/>
      <c r="U13" s="93"/>
      <c r="V13" s="20"/>
      <c r="W13" s="21"/>
      <c r="X13" s="93"/>
      <c r="Y13" s="51"/>
      <c r="Z13" s="89"/>
      <c r="AA13" s="20"/>
      <c r="AB13" s="20" t="s">
        <v>96</v>
      </c>
      <c r="AC13" s="20" t="s">
        <v>96</v>
      </c>
    </row>
    <row r="14" spans="2:29" x14ac:dyDescent="0.25">
      <c r="B14" s="20">
        <v>4</v>
      </c>
      <c r="C14" s="106">
        <f>'05'!C12</f>
        <v>0</v>
      </c>
      <c r="D14" s="106"/>
      <c r="E14" s="107">
        <f>'05'!D12</f>
        <v>0</v>
      </c>
      <c r="F14" s="108">
        <f>'05'!E12</f>
        <v>0</v>
      </c>
      <c r="G14" s="109">
        <f>'05'!G12</f>
        <v>0</v>
      </c>
      <c r="H14" s="89">
        <f>'03'!M13</f>
        <v>0</v>
      </c>
      <c r="I14" s="89" t="str">
        <f>'05'!M12</f>
        <v xml:space="preserve"> </v>
      </c>
      <c r="J14" s="89">
        <f>'05'!S12</f>
        <v>0</v>
      </c>
      <c r="K14" s="90"/>
      <c r="L14" s="21">
        <f>'03'!N13</f>
        <v>0</v>
      </c>
      <c r="M14" s="21">
        <f>'05'!N12</f>
        <v>0</v>
      </c>
      <c r="N14" s="21">
        <f>'05'!O12</f>
        <v>0</v>
      </c>
      <c r="O14" s="20">
        <f>'05'!T12</f>
        <v>0</v>
      </c>
      <c r="P14" s="91">
        <f>'05'!U12</f>
        <v>0</v>
      </c>
      <c r="Q14" s="92">
        <f>'05'!V12</f>
        <v>0</v>
      </c>
      <c r="R14" s="21">
        <f>'05'!W12</f>
        <v>0</v>
      </c>
      <c r="S14" s="20"/>
      <c r="T14" s="21"/>
      <c r="U14" s="93"/>
      <c r="V14" s="20"/>
      <c r="W14" s="21"/>
      <c r="X14" s="93"/>
      <c r="Y14" s="51"/>
      <c r="Z14" s="89"/>
      <c r="AA14" s="20"/>
      <c r="AB14" s="20"/>
      <c r="AC14" s="20"/>
    </row>
    <row r="15" spans="2:29" ht="90" x14ac:dyDescent="0.25">
      <c r="B15" s="20">
        <v>5</v>
      </c>
      <c r="C15" s="106" t="str">
        <f>'05'!C13</f>
        <v>MR yyy</v>
      </c>
      <c r="D15" s="106"/>
      <c r="E15" s="107" t="str">
        <f>'05'!D13</f>
        <v>Hasil Riset Pemasaran yang dilakukan tidak komprehensif dan tidak memberikan kesimpulan yang spesifik</v>
      </c>
      <c r="F15" s="108" t="str">
        <f>'05'!E13</f>
        <v xml:space="preserve">Money: 'Biaya Riset harus mengacu kepada anggaran yang tersedia lebih banyak dialokasikan kepada kegiatan promosi produk
Man : Staf riset tidak kompeten
</v>
      </c>
      <c r="G15" s="109" t="str">
        <f>'05'!G13</f>
        <v>Kinerja waktu,
kinerja target,
Keuangan perusahan</v>
      </c>
      <c r="H15" s="89">
        <f>'03'!M14</f>
        <v>15</v>
      </c>
      <c r="I15" s="89">
        <f>'05'!M13</f>
        <v>10</v>
      </c>
      <c r="J15" s="89">
        <f>'05'!S13</f>
        <v>1</v>
      </c>
      <c r="K15" s="90"/>
      <c r="L15" s="21" t="str">
        <f>'03'!N14</f>
        <v>Melakukan pertemuan dengan Tim dan komite produk</v>
      </c>
      <c r="M15" s="21" t="str">
        <f>'05'!N13</f>
        <v>update ilmu pegawai melalui seminar dan workshop ilmu terkait</v>
      </c>
      <c r="N15" s="21" t="str">
        <f>'05'!O13</f>
        <v>update ilmu pegawai melalui seminar dan workshop ilmu terkait</v>
      </c>
      <c r="O15" s="20" t="e">
        <f>'05'!#REF!</f>
        <v>#REF!</v>
      </c>
      <c r="P15" s="91">
        <f>'05'!U13</f>
        <v>44501</v>
      </c>
      <c r="Q15" s="92">
        <f>'05'!V13</f>
        <v>0</v>
      </c>
      <c r="R15" s="21">
        <f>'05'!W13</f>
        <v>0</v>
      </c>
      <c r="S15" s="20"/>
      <c r="T15" s="21"/>
      <c r="U15" s="93"/>
      <c r="V15" s="20"/>
      <c r="W15" s="21"/>
      <c r="X15" s="93"/>
      <c r="Y15" s="51"/>
      <c r="Z15" s="89"/>
      <c r="AA15" s="20"/>
      <c r="AB15" s="20"/>
      <c r="AC15" s="20"/>
    </row>
    <row r="16" spans="2:29" x14ac:dyDescent="0.25">
      <c r="B16" s="20">
        <v>6</v>
      </c>
      <c r="C16" s="106" t="e">
        <f>'05'!#REF!</f>
        <v>#REF!</v>
      </c>
      <c r="D16" s="106"/>
      <c r="E16" s="107" t="e">
        <f>'05'!#REF!</f>
        <v>#REF!</v>
      </c>
      <c r="F16" s="108" t="e">
        <f>'05'!#REF!</f>
        <v>#REF!</v>
      </c>
      <c r="G16" s="109" t="e">
        <f>'05'!#REF!</f>
        <v>#REF!</v>
      </c>
      <c r="H16" s="89" t="e">
        <f>'03'!#REF!</f>
        <v>#REF!</v>
      </c>
      <c r="I16" s="89" t="e">
        <f>'05'!#REF!</f>
        <v>#REF!</v>
      </c>
      <c r="J16" s="89" t="e">
        <f>'05'!#REF!</f>
        <v>#REF!</v>
      </c>
      <c r="K16" s="90"/>
      <c r="L16" s="21" t="e">
        <f>'03'!#REF!</f>
        <v>#REF!</v>
      </c>
      <c r="M16" s="21" t="e">
        <f>'05'!#REF!</f>
        <v>#REF!</v>
      </c>
      <c r="N16" s="21" t="e">
        <f>'05'!#REF!</f>
        <v>#REF!</v>
      </c>
      <c r="O16" s="20" t="e">
        <f>'05'!#REF!</f>
        <v>#REF!</v>
      </c>
      <c r="P16" s="91" t="e">
        <f>'05'!#REF!</f>
        <v>#REF!</v>
      </c>
      <c r="Q16" s="92" t="e">
        <f>'05'!#REF!</f>
        <v>#REF!</v>
      </c>
      <c r="R16" s="21" t="e">
        <f>'05'!#REF!</f>
        <v>#REF!</v>
      </c>
      <c r="S16" s="20"/>
      <c r="T16" s="21"/>
      <c r="U16" s="93"/>
      <c r="V16" s="20"/>
      <c r="W16" s="21"/>
      <c r="X16" s="93"/>
      <c r="Y16" s="51"/>
      <c r="Z16" s="89"/>
      <c r="AA16" s="20"/>
      <c r="AB16" s="20"/>
      <c r="AC16" s="20"/>
    </row>
    <row r="17" spans="2:29" x14ac:dyDescent="0.25">
      <c r="B17" s="20">
        <v>7</v>
      </c>
      <c r="C17" s="106" t="e">
        <f>'05'!#REF!</f>
        <v>#REF!</v>
      </c>
      <c r="D17" s="106"/>
      <c r="E17" s="107" t="e">
        <f>'05'!#REF!</f>
        <v>#REF!</v>
      </c>
      <c r="F17" s="108" t="e">
        <f>'05'!#REF!</f>
        <v>#REF!</v>
      </c>
      <c r="G17" s="109" t="e">
        <f>'05'!#REF!</f>
        <v>#REF!</v>
      </c>
      <c r="H17" s="89" t="e">
        <f>'03'!#REF!</f>
        <v>#REF!</v>
      </c>
      <c r="I17" s="89" t="e">
        <f>'05'!#REF!</f>
        <v>#REF!</v>
      </c>
      <c r="J17" s="89" t="e">
        <f>'05'!#REF!</f>
        <v>#REF!</v>
      </c>
      <c r="K17" s="90"/>
      <c r="L17" s="21" t="e">
        <f>'03'!#REF!</f>
        <v>#REF!</v>
      </c>
      <c r="M17" s="21" t="e">
        <f>'05'!#REF!</f>
        <v>#REF!</v>
      </c>
      <c r="N17" s="21" t="e">
        <f>'05'!#REF!</f>
        <v>#REF!</v>
      </c>
      <c r="O17" s="20" t="e">
        <f>'05'!#REF!</f>
        <v>#REF!</v>
      </c>
      <c r="P17" s="91" t="e">
        <f>'05'!#REF!</f>
        <v>#REF!</v>
      </c>
      <c r="Q17" s="92" t="e">
        <f>'05'!#REF!</f>
        <v>#REF!</v>
      </c>
      <c r="R17" s="21" t="e">
        <f>'05'!#REF!</f>
        <v>#REF!</v>
      </c>
      <c r="S17" s="20"/>
      <c r="T17" s="21"/>
      <c r="U17" s="93"/>
      <c r="V17" s="20"/>
      <c r="W17" s="21"/>
      <c r="X17" s="93"/>
      <c r="Y17" s="51"/>
      <c r="Z17" s="89"/>
      <c r="AA17" s="20"/>
      <c r="AB17" s="20"/>
      <c r="AC17" s="20"/>
    </row>
    <row r="18" spans="2:29" x14ac:dyDescent="0.25">
      <c r="B18" s="20">
        <v>8</v>
      </c>
      <c r="C18" s="106" t="e">
        <f>'05'!#REF!</f>
        <v>#REF!</v>
      </c>
      <c r="D18" s="106"/>
      <c r="E18" s="107" t="e">
        <f>'05'!#REF!</f>
        <v>#REF!</v>
      </c>
      <c r="F18" s="108" t="e">
        <f>'05'!#REF!</f>
        <v>#REF!</v>
      </c>
      <c r="G18" s="109" t="e">
        <f>'05'!#REF!</f>
        <v>#REF!</v>
      </c>
      <c r="H18" s="89" t="e">
        <f>'03'!#REF!</f>
        <v>#REF!</v>
      </c>
      <c r="I18" s="89" t="e">
        <f>'05'!#REF!</f>
        <v>#REF!</v>
      </c>
      <c r="J18" s="89" t="e">
        <f>'05'!#REF!</f>
        <v>#REF!</v>
      </c>
      <c r="K18" s="90"/>
      <c r="L18" s="21" t="e">
        <f>'03'!#REF!</f>
        <v>#REF!</v>
      </c>
      <c r="M18" s="21" t="e">
        <f>'05'!#REF!</f>
        <v>#REF!</v>
      </c>
      <c r="N18" s="21" t="e">
        <f>'05'!#REF!</f>
        <v>#REF!</v>
      </c>
      <c r="O18" s="20" t="e">
        <f>'05'!#REF!</f>
        <v>#REF!</v>
      </c>
      <c r="P18" s="91" t="e">
        <f>'05'!#REF!</f>
        <v>#REF!</v>
      </c>
      <c r="Q18" s="92" t="e">
        <f>'05'!#REF!</f>
        <v>#REF!</v>
      </c>
      <c r="R18" s="21" t="e">
        <f>'05'!#REF!</f>
        <v>#REF!</v>
      </c>
      <c r="S18" s="20"/>
      <c r="T18" s="21"/>
      <c r="U18" s="93"/>
      <c r="V18" s="20"/>
      <c r="W18" s="21"/>
      <c r="X18" s="93"/>
      <c r="Y18" s="51"/>
      <c r="Z18" s="89"/>
      <c r="AA18" s="20"/>
      <c r="AB18" s="20"/>
      <c r="AC18" s="20"/>
    </row>
    <row r="19" spans="2:29" x14ac:dyDescent="0.25">
      <c r="B19" s="20">
        <v>9</v>
      </c>
      <c r="C19" s="106" t="e">
        <f>'05'!#REF!</f>
        <v>#REF!</v>
      </c>
      <c r="D19" s="106"/>
      <c r="E19" s="107" t="e">
        <f>'05'!#REF!</f>
        <v>#REF!</v>
      </c>
      <c r="F19" s="108" t="e">
        <f>'05'!#REF!</f>
        <v>#REF!</v>
      </c>
      <c r="G19" s="109" t="e">
        <f>'05'!#REF!</f>
        <v>#REF!</v>
      </c>
      <c r="H19" s="89" t="e">
        <f>'03'!#REF!</f>
        <v>#REF!</v>
      </c>
      <c r="I19" s="89" t="e">
        <f>'05'!#REF!</f>
        <v>#REF!</v>
      </c>
      <c r="J19" s="89" t="e">
        <f>'05'!#REF!</f>
        <v>#REF!</v>
      </c>
      <c r="K19" s="90"/>
      <c r="L19" s="21" t="e">
        <f>'03'!#REF!</f>
        <v>#REF!</v>
      </c>
      <c r="M19" s="21" t="e">
        <f>'05'!#REF!</f>
        <v>#REF!</v>
      </c>
      <c r="N19" s="21" t="e">
        <f>'05'!#REF!</f>
        <v>#REF!</v>
      </c>
      <c r="O19" s="20" t="e">
        <f>'05'!#REF!</f>
        <v>#REF!</v>
      </c>
      <c r="P19" s="91" t="e">
        <f>'05'!#REF!</f>
        <v>#REF!</v>
      </c>
      <c r="Q19" s="92" t="e">
        <f>'05'!#REF!</f>
        <v>#REF!</v>
      </c>
      <c r="R19" s="21" t="e">
        <f>'05'!#REF!</f>
        <v>#REF!</v>
      </c>
      <c r="S19" s="20"/>
      <c r="T19" s="21"/>
      <c r="U19" s="93"/>
      <c r="V19" s="20"/>
      <c r="W19" s="21"/>
      <c r="X19" s="93"/>
      <c r="Y19" s="51"/>
      <c r="Z19" s="89"/>
      <c r="AA19" s="20"/>
      <c r="AB19" s="20"/>
      <c r="AC19" s="20"/>
    </row>
    <row r="20" spans="2:29" x14ac:dyDescent="0.25">
      <c r="B20" s="20">
        <v>10</v>
      </c>
      <c r="C20" s="106" t="e">
        <f>'05'!#REF!</f>
        <v>#REF!</v>
      </c>
      <c r="D20" s="106"/>
      <c r="E20" s="107" t="e">
        <f>'05'!#REF!</f>
        <v>#REF!</v>
      </c>
      <c r="F20" s="108" t="e">
        <f>'05'!#REF!</f>
        <v>#REF!</v>
      </c>
      <c r="G20" s="109" t="e">
        <f>'05'!#REF!</f>
        <v>#REF!</v>
      </c>
      <c r="H20" s="89" t="e">
        <f>'03'!#REF!</f>
        <v>#REF!</v>
      </c>
      <c r="I20" s="89" t="e">
        <f>'05'!#REF!</f>
        <v>#REF!</v>
      </c>
      <c r="J20" s="89" t="e">
        <f>'05'!#REF!</f>
        <v>#REF!</v>
      </c>
      <c r="K20" s="90"/>
      <c r="L20" s="21" t="e">
        <f>'03'!#REF!</f>
        <v>#REF!</v>
      </c>
      <c r="M20" s="21" t="e">
        <f>'05'!#REF!</f>
        <v>#REF!</v>
      </c>
      <c r="N20" s="21" t="e">
        <f>'05'!#REF!</f>
        <v>#REF!</v>
      </c>
      <c r="O20" s="20" t="e">
        <f>'05'!#REF!</f>
        <v>#REF!</v>
      </c>
      <c r="P20" s="91" t="e">
        <f>'05'!#REF!</f>
        <v>#REF!</v>
      </c>
      <c r="Q20" s="92" t="e">
        <f>'05'!#REF!</f>
        <v>#REF!</v>
      </c>
      <c r="R20" s="21" t="e">
        <f>'05'!#REF!</f>
        <v>#REF!</v>
      </c>
      <c r="S20" s="20"/>
      <c r="T20" s="21"/>
      <c r="U20" s="93"/>
      <c r="V20" s="20"/>
      <c r="W20" s="21"/>
      <c r="X20" s="93"/>
      <c r="Y20" s="51"/>
      <c r="Z20" s="89"/>
      <c r="AA20" s="20"/>
      <c r="AB20" s="20"/>
      <c r="AC20" s="20"/>
    </row>
    <row r="21" spans="2:29" x14ac:dyDescent="0.25">
      <c r="B21" s="20">
        <v>11</v>
      </c>
      <c r="C21" s="106" t="e">
        <f>'05'!#REF!</f>
        <v>#REF!</v>
      </c>
      <c r="D21" s="106"/>
      <c r="E21" s="107" t="e">
        <f>'05'!#REF!</f>
        <v>#REF!</v>
      </c>
      <c r="F21" s="108" t="e">
        <f>'05'!#REF!</f>
        <v>#REF!</v>
      </c>
      <c r="G21" s="109" t="e">
        <f>'05'!#REF!</f>
        <v>#REF!</v>
      </c>
      <c r="H21" s="89" t="e">
        <f>'03'!#REF!</f>
        <v>#REF!</v>
      </c>
      <c r="I21" s="89" t="e">
        <f>'05'!#REF!</f>
        <v>#REF!</v>
      </c>
      <c r="J21" s="89" t="e">
        <f>'05'!#REF!</f>
        <v>#REF!</v>
      </c>
      <c r="K21" s="90"/>
      <c r="L21" s="21" t="e">
        <f>'03'!#REF!</f>
        <v>#REF!</v>
      </c>
      <c r="M21" s="21" t="e">
        <f>'05'!#REF!</f>
        <v>#REF!</v>
      </c>
      <c r="N21" s="21" t="e">
        <f>'05'!#REF!</f>
        <v>#REF!</v>
      </c>
      <c r="O21" s="20" t="e">
        <f>'05'!#REF!</f>
        <v>#REF!</v>
      </c>
      <c r="P21" s="91" t="e">
        <f>'05'!#REF!</f>
        <v>#REF!</v>
      </c>
      <c r="Q21" s="92" t="e">
        <f>'05'!#REF!</f>
        <v>#REF!</v>
      </c>
      <c r="R21" s="21" t="e">
        <f>'05'!#REF!</f>
        <v>#REF!</v>
      </c>
      <c r="S21" s="20"/>
      <c r="T21" s="21"/>
      <c r="U21" s="93"/>
      <c r="V21" s="20"/>
      <c r="W21" s="21"/>
      <c r="X21" s="93"/>
      <c r="Y21" s="51"/>
      <c r="Z21" s="89"/>
      <c r="AA21" s="20"/>
      <c r="AB21" s="20"/>
      <c r="AC21" s="20"/>
    </row>
    <row r="22" spans="2:29" x14ac:dyDescent="0.25">
      <c r="B22" s="20">
        <v>12</v>
      </c>
      <c r="C22" s="106" t="e">
        <f>'05'!#REF!</f>
        <v>#REF!</v>
      </c>
      <c r="D22" s="106"/>
      <c r="E22" s="107" t="e">
        <f>'05'!#REF!</f>
        <v>#REF!</v>
      </c>
      <c r="F22" s="108" t="e">
        <f>'05'!#REF!</f>
        <v>#REF!</v>
      </c>
      <c r="G22" s="109" t="e">
        <f>'05'!#REF!</f>
        <v>#REF!</v>
      </c>
      <c r="H22" s="89" t="e">
        <f>'03'!#REF!</f>
        <v>#REF!</v>
      </c>
      <c r="I22" s="89" t="e">
        <f>'05'!#REF!</f>
        <v>#REF!</v>
      </c>
      <c r="J22" s="89" t="e">
        <f>'05'!#REF!</f>
        <v>#REF!</v>
      </c>
      <c r="K22" s="90"/>
      <c r="L22" s="21" t="e">
        <f>'03'!#REF!</f>
        <v>#REF!</v>
      </c>
      <c r="M22" s="21" t="e">
        <f>'05'!#REF!</f>
        <v>#REF!</v>
      </c>
      <c r="N22" s="21" t="e">
        <f>'05'!#REF!</f>
        <v>#REF!</v>
      </c>
      <c r="O22" s="20" t="e">
        <f>'05'!#REF!</f>
        <v>#REF!</v>
      </c>
      <c r="P22" s="91" t="e">
        <f>'05'!#REF!</f>
        <v>#REF!</v>
      </c>
      <c r="Q22" s="92" t="e">
        <f>'05'!#REF!</f>
        <v>#REF!</v>
      </c>
      <c r="R22" s="21" t="e">
        <f>'05'!#REF!</f>
        <v>#REF!</v>
      </c>
      <c r="S22" s="20"/>
      <c r="T22" s="21"/>
      <c r="U22" s="93"/>
      <c r="V22" s="20"/>
      <c r="W22" s="21"/>
      <c r="X22" s="93"/>
      <c r="Y22" s="51"/>
      <c r="Z22" s="89"/>
      <c r="AA22" s="20"/>
      <c r="AB22" s="20"/>
      <c r="AC22" s="20"/>
    </row>
    <row r="23" spans="2:29" x14ac:dyDescent="0.25">
      <c r="B23" s="20">
        <v>13</v>
      </c>
      <c r="C23" s="106" t="e">
        <f>'05'!#REF!</f>
        <v>#REF!</v>
      </c>
      <c r="D23" s="106"/>
      <c r="E23" s="107" t="e">
        <f>'05'!#REF!</f>
        <v>#REF!</v>
      </c>
      <c r="F23" s="108" t="e">
        <f>'05'!#REF!</f>
        <v>#REF!</v>
      </c>
      <c r="G23" s="109" t="e">
        <f>'05'!#REF!</f>
        <v>#REF!</v>
      </c>
      <c r="H23" s="89" t="e">
        <f>'03'!#REF!</f>
        <v>#REF!</v>
      </c>
      <c r="I23" s="89" t="e">
        <f>'05'!#REF!</f>
        <v>#REF!</v>
      </c>
      <c r="J23" s="89" t="e">
        <f>'05'!#REF!</f>
        <v>#REF!</v>
      </c>
      <c r="K23" s="90"/>
      <c r="L23" s="21" t="e">
        <f>'03'!#REF!</f>
        <v>#REF!</v>
      </c>
      <c r="M23" s="21" t="e">
        <f>'05'!#REF!</f>
        <v>#REF!</v>
      </c>
      <c r="N23" s="21" t="e">
        <f>'05'!#REF!</f>
        <v>#REF!</v>
      </c>
      <c r="O23" s="20" t="e">
        <f>'05'!#REF!</f>
        <v>#REF!</v>
      </c>
      <c r="P23" s="91" t="e">
        <f>'05'!#REF!</f>
        <v>#REF!</v>
      </c>
      <c r="Q23" s="92" t="e">
        <f>'05'!#REF!</f>
        <v>#REF!</v>
      </c>
      <c r="R23" s="21" t="e">
        <f>'05'!#REF!</f>
        <v>#REF!</v>
      </c>
      <c r="S23" s="20"/>
      <c r="T23" s="21"/>
      <c r="U23" s="93"/>
      <c r="V23" s="20"/>
      <c r="W23" s="21"/>
      <c r="X23" s="93"/>
      <c r="Y23" s="51"/>
      <c r="Z23" s="89"/>
      <c r="AA23" s="20"/>
      <c r="AB23" s="20"/>
      <c r="AC23" s="20"/>
    </row>
    <row r="24" spans="2:29" x14ac:dyDescent="0.25">
      <c r="B24" s="20">
        <v>14</v>
      </c>
      <c r="C24" s="106" t="e">
        <f>'05'!#REF!</f>
        <v>#REF!</v>
      </c>
      <c r="D24" s="106"/>
      <c r="E24" s="107" t="e">
        <f>'05'!#REF!</f>
        <v>#REF!</v>
      </c>
      <c r="F24" s="108" t="e">
        <f>'05'!#REF!</f>
        <v>#REF!</v>
      </c>
      <c r="G24" s="109" t="e">
        <f>'05'!#REF!</f>
        <v>#REF!</v>
      </c>
      <c r="H24" s="89" t="e">
        <f>'03'!#REF!</f>
        <v>#REF!</v>
      </c>
      <c r="I24" s="89" t="e">
        <f>'05'!#REF!</f>
        <v>#REF!</v>
      </c>
      <c r="J24" s="89" t="e">
        <f>'05'!#REF!</f>
        <v>#REF!</v>
      </c>
      <c r="K24" s="90"/>
      <c r="L24" s="21" t="e">
        <f>'03'!#REF!</f>
        <v>#REF!</v>
      </c>
      <c r="M24" s="21" t="e">
        <f>'05'!#REF!</f>
        <v>#REF!</v>
      </c>
      <c r="N24" s="21" t="e">
        <f>'05'!#REF!</f>
        <v>#REF!</v>
      </c>
      <c r="O24" s="20" t="e">
        <f>'05'!#REF!</f>
        <v>#REF!</v>
      </c>
      <c r="P24" s="91" t="e">
        <f>'05'!#REF!</f>
        <v>#REF!</v>
      </c>
      <c r="Q24" s="92" t="e">
        <f>'05'!#REF!</f>
        <v>#REF!</v>
      </c>
      <c r="R24" s="21" t="e">
        <f>'05'!#REF!</f>
        <v>#REF!</v>
      </c>
      <c r="S24" s="20"/>
      <c r="T24" s="21"/>
      <c r="U24" s="93"/>
      <c r="V24" s="20"/>
      <c r="W24" s="21"/>
      <c r="X24" s="93"/>
      <c r="Y24" s="51"/>
      <c r="Z24" s="89"/>
      <c r="AA24" s="20"/>
      <c r="AB24" s="20"/>
      <c r="AC24" s="20"/>
    </row>
    <row r="25" spans="2:29" x14ac:dyDescent="0.25">
      <c r="B25" s="20">
        <v>15</v>
      </c>
      <c r="C25" s="106" t="e">
        <f>'05'!#REF!</f>
        <v>#REF!</v>
      </c>
      <c r="D25" s="106"/>
      <c r="E25" s="107" t="e">
        <f>'05'!#REF!</f>
        <v>#REF!</v>
      </c>
      <c r="F25" s="108" t="e">
        <f>'05'!#REF!</f>
        <v>#REF!</v>
      </c>
      <c r="G25" s="109" t="e">
        <f>'05'!#REF!</f>
        <v>#REF!</v>
      </c>
      <c r="H25" s="89" t="e">
        <f>'03'!#REF!</f>
        <v>#REF!</v>
      </c>
      <c r="I25" s="89" t="e">
        <f>'05'!#REF!</f>
        <v>#REF!</v>
      </c>
      <c r="J25" s="89" t="s">
        <v>126</v>
      </c>
      <c r="K25" s="90"/>
      <c r="L25" s="21" t="e">
        <f>'03'!#REF!</f>
        <v>#REF!</v>
      </c>
      <c r="M25" s="21" t="e">
        <f>'05'!#REF!</f>
        <v>#REF!</v>
      </c>
      <c r="N25" s="21" t="e">
        <f>'05'!#REF!</f>
        <v>#REF!</v>
      </c>
      <c r="O25" s="20" t="e">
        <f>'05'!#REF!</f>
        <v>#REF!</v>
      </c>
      <c r="P25" s="91" t="e">
        <f>'05'!#REF!</f>
        <v>#REF!</v>
      </c>
      <c r="Q25" s="92" t="e">
        <f>'05'!#REF!</f>
        <v>#REF!</v>
      </c>
      <c r="R25" s="21" t="e">
        <f>'05'!#REF!</f>
        <v>#REF!</v>
      </c>
      <c r="S25" s="20"/>
      <c r="T25" s="21"/>
      <c r="U25" s="93"/>
      <c r="V25" s="20"/>
      <c r="W25" s="21"/>
      <c r="X25" s="93"/>
      <c r="Y25" s="51"/>
      <c r="Z25" s="89"/>
      <c r="AA25" s="20"/>
      <c r="AB25" s="20"/>
      <c r="AC25" s="20"/>
    </row>
    <row r="26" spans="2:29" x14ac:dyDescent="0.25">
      <c r="B26" s="20">
        <v>16</v>
      </c>
      <c r="C26" s="106" t="e">
        <f>'05'!#REF!</f>
        <v>#REF!</v>
      </c>
      <c r="D26" s="106"/>
      <c r="E26" s="107" t="e">
        <f>'05'!#REF!</f>
        <v>#REF!</v>
      </c>
      <c r="F26" s="108" t="e">
        <f>'05'!#REF!</f>
        <v>#REF!</v>
      </c>
      <c r="G26" s="109" t="e">
        <f>'05'!#REF!</f>
        <v>#REF!</v>
      </c>
      <c r="H26" s="89" t="e">
        <f>'03'!#REF!</f>
        <v>#REF!</v>
      </c>
      <c r="I26" s="89" t="e">
        <f>'05'!#REF!</f>
        <v>#REF!</v>
      </c>
      <c r="J26" s="89" t="e">
        <f>'05'!#REF!</f>
        <v>#REF!</v>
      </c>
      <c r="K26" s="90"/>
      <c r="L26" s="21" t="e">
        <f>'03'!#REF!</f>
        <v>#REF!</v>
      </c>
      <c r="M26" s="21" t="e">
        <f>'05'!#REF!</f>
        <v>#REF!</v>
      </c>
      <c r="N26" s="21" t="e">
        <f>'05'!#REF!</f>
        <v>#REF!</v>
      </c>
      <c r="O26" s="20" t="e">
        <f>'05'!#REF!</f>
        <v>#REF!</v>
      </c>
      <c r="P26" s="91" t="e">
        <f>'05'!#REF!</f>
        <v>#REF!</v>
      </c>
      <c r="Q26" s="92" t="e">
        <f>'05'!#REF!</f>
        <v>#REF!</v>
      </c>
      <c r="R26" s="21" t="e">
        <f>'05'!#REF!</f>
        <v>#REF!</v>
      </c>
      <c r="S26" s="20"/>
      <c r="T26" s="21"/>
      <c r="U26" s="93"/>
      <c r="V26" s="20"/>
      <c r="W26" s="21"/>
      <c r="X26" s="93"/>
      <c r="Y26" s="51"/>
      <c r="Z26" s="89"/>
      <c r="AA26" s="20"/>
      <c r="AB26" s="20"/>
      <c r="AC26" s="20"/>
    </row>
    <row r="27" spans="2:29" x14ac:dyDescent="0.25">
      <c r="B27" s="20">
        <v>17</v>
      </c>
      <c r="C27" s="106" t="e">
        <f>'05'!#REF!</f>
        <v>#REF!</v>
      </c>
      <c r="D27" s="106"/>
      <c r="E27" s="107" t="e">
        <f>'05'!#REF!</f>
        <v>#REF!</v>
      </c>
      <c r="F27" s="108" t="e">
        <f>'05'!#REF!</f>
        <v>#REF!</v>
      </c>
      <c r="G27" s="109" t="e">
        <f>'05'!#REF!</f>
        <v>#REF!</v>
      </c>
      <c r="H27" s="89" t="e">
        <f>'03'!#REF!</f>
        <v>#REF!</v>
      </c>
      <c r="I27" s="89" t="e">
        <f>'05'!#REF!</f>
        <v>#REF!</v>
      </c>
      <c r="J27" s="89" t="e">
        <f>'05'!#REF!</f>
        <v>#REF!</v>
      </c>
      <c r="K27" s="90"/>
      <c r="L27" s="21" t="e">
        <f>'03'!#REF!</f>
        <v>#REF!</v>
      </c>
      <c r="M27" s="21" t="e">
        <f>'05'!#REF!</f>
        <v>#REF!</v>
      </c>
      <c r="N27" s="21" t="e">
        <f>'05'!#REF!</f>
        <v>#REF!</v>
      </c>
      <c r="O27" s="20" t="e">
        <f>'05'!#REF!</f>
        <v>#REF!</v>
      </c>
      <c r="P27" s="91" t="e">
        <f>'05'!#REF!</f>
        <v>#REF!</v>
      </c>
      <c r="Q27" s="92" t="e">
        <f>'05'!#REF!</f>
        <v>#REF!</v>
      </c>
      <c r="R27" s="21" t="e">
        <f>'05'!#REF!</f>
        <v>#REF!</v>
      </c>
      <c r="S27" s="20"/>
      <c r="T27" s="21"/>
      <c r="U27" s="93"/>
      <c r="V27" s="20"/>
      <c r="W27" s="21"/>
      <c r="X27" s="93"/>
      <c r="Y27" s="51"/>
      <c r="Z27" s="89"/>
      <c r="AA27" s="20"/>
      <c r="AB27" s="20"/>
      <c r="AC27" s="20"/>
    </row>
    <row r="28" spans="2:29" x14ac:dyDescent="0.25">
      <c r="B28" s="20">
        <v>18</v>
      </c>
      <c r="C28" s="106" t="e">
        <f>'05'!#REF!</f>
        <v>#REF!</v>
      </c>
      <c r="D28" s="106"/>
      <c r="E28" s="107" t="e">
        <f>'05'!#REF!</f>
        <v>#REF!</v>
      </c>
      <c r="F28" s="108" t="e">
        <f>'05'!#REF!</f>
        <v>#REF!</v>
      </c>
      <c r="G28" s="109" t="e">
        <f>'05'!#REF!</f>
        <v>#REF!</v>
      </c>
      <c r="H28" s="89" t="e">
        <f>'03'!#REF!</f>
        <v>#REF!</v>
      </c>
      <c r="I28" s="89" t="e">
        <f>'05'!#REF!</f>
        <v>#REF!</v>
      </c>
      <c r="J28" s="89" t="e">
        <f>'05'!#REF!</f>
        <v>#REF!</v>
      </c>
      <c r="K28" s="90"/>
      <c r="L28" s="21" t="e">
        <f>'03'!#REF!</f>
        <v>#REF!</v>
      </c>
      <c r="M28" s="21" t="e">
        <f>'05'!#REF!</f>
        <v>#REF!</v>
      </c>
      <c r="N28" s="21" t="e">
        <f>'05'!#REF!</f>
        <v>#REF!</v>
      </c>
      <c r="O28" s="20" t="e">
        <f>'05'!#REF!</f>
        <v>#REF!</v>
      </c>
      <c r="P28" s="91" t="e">
        <f>'05'!#REF!</f>
        <v>#REF!</v>
      </c>
      <c r="Q28" s="92" t="e">
        <f>'05'!#REF!</f>
        <v>#REF!</v>
      </c>
      <c r="R28" s="21" t="e">
        <f>'05'!#REF!</f>
        <v>#REF!</v>
      </c>
      <c r="S28" s="20"/>
      <c r="T28" s="21"/>
      <c r="U28" s="93"/>
      <c r="V28" s="20"/>
      <c r="W28" s="21"/>
      <c r="X28" s="93"/>
      <c r="Y28" s="51"/>
      <c r="Z28" s="89"/>
      <c r="AA28" s="20"/>
      <c r="AB28" s="20"/>
      <c r="AC28" s="20"/>
    </row>
    <row r="29" spans="2:29" x14ac:dyDescent="0.25">
      <c r="B29" s="20">
        <v>19</v>
      </c>
      <c r="C29" s="106" t="e">
        <f>'05'!#REF!</f>
        <v>#REF!</v>
      </c>
      <c r="D29" s="106"/>
      <c r="E29" s="107" t="e">
        <f>'05'!#REF!</f>
        <v>#REF!</v>
      </c>
      <c r="F29" s="108" t="e">
        <f>'05'!#REF!</f>
        <v>#REF!</v>
      </c>
      <c r="G29" s="109" t="e">
        <f>'05'!#REF!</f>
        <v>#REF!</v>
      </c>
      <c r="H29" s="89" t="e">
        <f>'03'!#REF!</f>
        <v>#REF!</v>
      </c>
      <c r="I29" s="89" t="e">
        <f>'05'!#REF!</f>
        <v>#REF!</v>
      </c>
      <c r="J29" s="89" t="e">
        <f>'05'!#REF!</f>
        <v>#REF!</v>
      </c>
      <c r="K29" s="90"/>
      <c r="L29" s="21" t="e">
        <f>'03'!#REF!</f>
        <v>#REF!</v>
      </c>
      <c r="M29" s="21" t="e">
        <f>'05'!#REF!</f>
        <v>#REF!</v>
      </c>
      <c r="N29" s="21" t="e">
        <f>'05'!#REF!</f>
        <v>#REF!</v>
      </c>
      <c r="O29" s="20" t="e">
        <f>'05'!#REF!</f>
        <v>#REF!</v>
      </c>
      <c r="P29" s="91" t="e">
        <f>'05'!#REF!</f>
        <v>#REF!</v>
      </c>
      <c r="Q29" s="92" t="e">
        <f>'05'!#REF!</f>
        <v>#REF!</v>
      </c>
      <c r="R29" s="21" t="e">
        <f>'05'!#REF!</f>
        <v>#REF!</v>
      </c>
      <c r="S29" s="20"/>
      <c r="T29" s="21"/>
      <c r="U29" s="93"/>
      <c r="V29" s="20"/>
      <c r="W29" s="21"/>
      <c r="X29" s="93"/>
      <c r="Y29" s="51"/>
      <c r="Z29" s="89"/>
      <c r="AA29" s="20"/>
      <c r="AB29" s="20"/>
      <c r="AC29" s="20"/>
    </row>
    <row r="30" spans="2:29" x14ac:dyDescent="0.25">
      <c r="B30" s="20">
        <v>20</v>
      </c>
      <c r="C30" s="106" t="e">
        <f>'05'!#REF!</f>
        <v>#REF!</v>
      </c>
      <c r="D30" s="106"/>
      <c r="E30" s="107" t="e">
        <f>'05'!#REF!</f>
        <v>#REF!</v>
      </c>
      <c r="F30" s="108" t="e">
        <f>'05'!#REF!</f>
        <v>#REF!</v>
      </c>
      <c r="G30" s="109" t="e">
        <f>'05'!#REF!</f>
        <v>#REF!</v>
      </c>
      <c r="H30" s="89" t="e">
        <f>'03'!#REF!</f>
        <v>#REF!</v>
      </c>
      <c r="I30" s="89" t="e">
        <f>'05'!#REF!</f>
        <v>#REF!</v>
      </c>
      <c r="J30" s="89" t="e">
        <f>'05'!#REF!</f>
        <v>#REF!</v>
      </c>
      <c r="K30" s="90"/>
      <c r="L30" s="21" t="e">
        <f>'03'!#REF!</f>
        <v>#REF!</v>
      </c>
      <c r="M30" s="21" t="e">
        <f>'05'!#REF!</f>
        <v>#REF!</v>
      </c>
      <c r="N30" s="21" t="e">
        <f>'05'!#REF!</f>
        <v>#REF!</v>
      </c>
      <c r="O30" s="20" t="e">
        <f>'05'!#REF!</f>
        <v>#REF!</v>
      </c>
      <c r="P30" s="91" t="e">
        <f>'05'!#REF!</f>
        <v>#REF!</v>
      </c>
      <c r="Q30" s="92" t="e">
        <f>'05'!#REF!</f>
        <v>#REF!</v>
      </c>
      <c r="R30" s="21" t="e">
        <f>'05'!#REF!</f>
        <v>#REF!</v>
      </c>
      <c r="S30" s="20"/>
      <c r="T30" s="21"/>
      <c r="U30" s="93"/>
      <c r="V30" s="20"/>
      <c r="W30" s="21"/>
      <c r="X30" s="93"/>
      <c r="Y30" s="51"/>
      <c r="Z30" s="89"/>
      <c r="AA30" s="20"/>
      <c r="AB30" s="20"/>
      <c r="AC30" s="20"/>
    </row>
    <row r="31" spans="2:29" x14ac:dyDescent="0.25">
      <c r="B31" s="38"/>
      <c r="C31" s="106" t="e">
        <f>'05'!#REF!</f>
        <v>#REF!</v>
      </c>
      <c r="D31" s="38"/>
      <c r="E31" s="107" t="e">
        <f>'05'!#REF!</f>
        <v>#REF!</v>
      </c>
      <c r="F31" s="108" t="e">
        <f>'05'!#REF!</f>
        <v>#REF!</v>
      </c>
      <c r="G31" s="109" t="e">
        <f>'05'!#REF!</f>
        <v>#REF!</v>
      </c>
      <c r="H31" s="89" t="e">
        <f>'03'!#REF!</f>
        <v>#REF!</v>
      </c>
      <c r="I31" s="89" t="e">
        <f>'05'!#REF!</f>
        <v>#REF!</v>
      </c>
      <c r="J31" s="89" t="e">
        <f>'05'!#REF!</f>
        <v>#REF!</v>
      </c>
      <c r="K31" s="38"/>
      <c r="L31" s="21" t="e">
        <f>'03'!#REF!</f>
        <v>#REF!</v>
      </c>
      <c r="M31" s="21" t="e">
        <f>'05'!#REF!</f>
        <v>#REF!</v>
      </c>
      <c r="N31" s="21" t="e">
        <f>'05'!#REF!</f>
        <v>#REF!</v>
      </c>
      <c r="O31" s="20" t="e">
        <f>'05'!#REF!</f>
        <v>#REF!</v>
      </c>
      <c r="P31" s="91" t="e">
        <f>'05'!#REF!</f>
        <v>#REF!</v>
      </c>
      <c r="Q31" s="92" t="e">
        <f>'05'!#REF!</f>
        <v>#REF!</v>
      </c>
      <c r="R31" s="21" t="e">
        <f>'05'!#REF!</f>
        <v>#REF!</v>
      </c>
      <c r="S31" s="20"/>
      <c r="T31" s="38"/>
      <c r="U31" s="38"/>
      <c r="V31" s="20"/>
      <c r="W31" s="38"/>
      <c r="X31" s="38"/>
      <c r="Y31" s="51"/>
      <c r="Z31" s="89"/>
      <c r="AA31" s="38"/>
      <c r="AB31" s="20"/>
      <c r="AC31" s="20"/>
    </row>
    <row r="32" spans="2:29" x14ac:dyDescent="0.25">
      <c r="B32" s="161"/>
      <c r="C32" s="106" t="e">
        <f>'05'!#REF!</f>
        <v>#REF!</v>
      </c>
      <c r="D32" s="38"/>
      <c r="E32" s="107" t="e">
        <f>'05'!#REF!</f>
        <v>#REF!</v>
      </c>
      <c r="F32" s="108" t="e">
        <f>'05'!#REF!</f>
        <v>#REF!</v>
      </c>
      <c r="G32" s="109" t="e">
        <f>'05'!#REF!</f>
        <v>#REF!</v>
      </c>
      <c r="H32" s="89" t="e">
        <f>'03'!#REF!</f>
        <v>#REF!</v>
      </c>
      <c r="I32" s="89" t="e">
        <f>'05'!#REF!</f>
        <v>#REF!</v>
      </c>
      <c r="J32" s="89" t="e">
        <f>'05'!#REF!</f>
        <v>#REF!</v>
      </c>
      <c r="K32" s="38"/>
      <c r="L32" s="21" t="e">
        <f>'03'!#REF!</f>
        <v>#REF!</v>
      </c>
      <c r="M32" s="21" t="e">
        <f>'05'!#REF!</f>
        <v>#REF!</v>
      </c>
      <c r="N32" s="21" t="e">
        <f>'05'!#REF!</f>
        <v>#REF!</v>
      </c>
      <c r="O32" s="20" t="e">
        <f>'05'!#REF!</f>
        <v>#REF!</v>
      </c>
      <c r="P32" s="91" t="e">
        <f>'05'!#REF!</f>
        <v>#REF!</v>
      </c>
      <c r="Q32" s="92" t="e">
        <f>'05'!#REF!</f>
        <v>#REF!</v>
      </c>
      <c r="R32" s="21" t="e">
        <f>'05'!#REF!</f>
        <v>#REF!</v>
      </c>
      <c r="S32" s="20"/>
      <c r="T32" s="38"/>
      <c r="U32" s="38"/>
      <c r="V32" s="20"/>
      <c r="W32" s="38"/>
      <c r="X32" s="38"/>
      <c r="Y32" s="51"/>
      <c r="Z32" s="89"/>
      <c r="AA32" s="38"/>
      <c r="AB32" s="20"/>
      <c r="AC32" s="20"/>
    </row>
    <row r="33" spans="2:29" x14ac:dyDescent="0.25">
      <c r="B33" s="162"/>
      <c r="C33" s="106" t="e">
        <f>'05'!#REF!</f>
        <v>#REF!</v>
      </c>
      <c r="D33" s="38"/>
      <c r="E33" s="107" t="e">
        <f>'05'!#REF!</f>
        <v>#REF!</v>
      </c>
      <c r="F33" s="108" t="e">
        <f>'05'!#REF!</f>
        <v>#REF!</v>
      </c>
      <c r="G33" s="109" t="e">
        <f>'05'!#REF!</f>
        <v>#REF!</v>
      </c>
      <c r="H33" s="89" t="e">
        <f>'03'!#REF!</f>
        <v>#REF!</v>
      </c>
      <c r="I33" s="89" t="e">
        <f>'05'!#REF!</f>
        <v>#REF!</v>
      </c>
      <c r="J33" s="89" t="e">
        <f>'05'!#REF!</f>
        <v>#REF!</v>
      </c>
      <c r="K33" s="38"/>
      <c r="L33" s="21" t="e">
        <f>'03'!#REF!</f>
        <v>#REF!</v>
      </c>
      <c r="M33" s="21" t="e">
        <f>'05'!#REF!</f>
        <v>#REF!</v>
      </c>
      <c r="N33" s="21" t="e">
        <f>'05'!#REF!</f>
        <v>#REF!</v>
      </c>
      <c r="O33" s="20" t="e">
        <f>'05'!#REF!</f>
        <v>#REF!</v>
      </c>
      <c r="P33" s="91" t="e">
        <f>'05'!#REF!</f>
        <v>#REF!</v>
      </c>
      <c r="Q33" s="92" t="e">
        <f>'05'!#REF!</f>
        <v>#REF!</v>
      </c>
      <c r="R33" s="21" t="e">
        <f>'05'!#REF!</f>
        <v>#REF!</v>
      </c>
      <c r="S33" s="20"/>
      <c r="T33" s="38"/>
      <c r="U33" s="38"/>
      <c r="V33" s="20"/>
      <c r="W33" s="38"/>
      <c r="X33" s="38"/>
      <c r="Y33" s="51"/>
      <c r="Z33" s="89"/>
      <c r="AA33" s="38"/>
      <c r="AB33" s="20"/>
      <c r="AC33" s="20"/>
    </row>
    <row r="34" spans="2:29" x14ac:dyDescent="0.25">
      <c r="B34" s="71"/>
      <c r="C34" s="106" t="e">
        <f>'05'!#REF!</f>
        <v>#REF!</v>
      </c>
      <c r="D34" s="38"/>
      <c r="E34" s="107" t="e">
        <f>'05'!#REF!</f>
        <v>#REF!</v>
      </c>
      <c r="F34" s="108" t="e">
        <f>'05'!#REF!</f>
        <v>#REF!</v>
      </c>
      <c r="G34" s="109" t="e">
        <f>'05'!#REF!</f>
        <v>#REF!</v>
      </c>
      <c r="H34" s="89" t="e">
        <f>'03'!#REF!</f>
        <v>#REF!</v>
      </c>
      <c r="I34" s="89" t="e">
        <f>'05'!#REF!</f>
        <v>#REF!</v>
      </c>
      <c r="J34" s="89" t="e">
        <f>'05'!#REF!</f>
        <v>#REF!</v>
      </c>
      <c r="K34" s="38"/>
      <c r="L34" s="21" t="e">
        <f>'03'!#REF!</f>
        <v>#REF!</v>
      </c>
      <c r="M34" s="21" t="e">
        <f>'05'!#REF!</f>
        <v>#REF!</v>
      </c>
      <c r="N34" s="21" t="e">
        <f>'05'!#REF!</f>
        <v>#REF!</v>
      </c>
      <c r="O34" s="20" t="e">
        <f>'05'!#REF!</f>
        <v>#REF!</v>
      </c>
      <c r="P34" s="91" t="e">
        <f>'05'!#REF!</f>
        <v>#REF!</v>
      </c>
      <c r="Q34" s="92" t="e">
        <f>'05'!#REF!</f>
        <v>#REF!</v>
      </c>
      <c r="R34" s="21" t="e">
        <f>'05'!#REF!</f>
        <v>#REF!</v>
      </c>
      <c r="S34" s="20"/>
      <c r="T34" s="38"/>
      <c r="U34" s="38"/>
      <c r="V34" s="20"/>
      <c r="W34" s="38"/>
      <c r="X34" s="38"/>
      <c r="Y34" s="51"/>
      <c r="Z34" s="89"/>
      <c r="AA34" s="38"/>
      <c r="AB34" s="20"/>
      <c r="AC34" s="20"/>
    </row>
    <row r="35" spans="2:29" x14ac:dyDescent="0.25">
      <c r="B35" s="162"/>
      <c r="C35" s="106" t="e">
        <f>'05'!#REF!</f>
        <v>#REF!</v>
      </c>
      <c r="D35" s="38"/>
      <c r="E35" s="107" t="e">
        <f>'05'!#REF!</f>
        <v>#REF!</v>
      </c>
      <c r="F35" s="108" t="e">
        <f>'05'!#REF!</f>
        <v>#REF!</v>
      </c>
      <c r="G35" s="109" t="e">
        <f>'05'!#REF!</f>
        <v>#REF!</v>
      </c>
      <c r="H35" s="89" t="e">
        <f>'03'!#REF!</f>
        <v>#REF!</v>
      </c>
      <c r="I35" s="89" t="e">
        <f>'05'!#REF!</f>
        <v>#REF!</v>
      </c>
      <c r="J35" s="89" t="e">
        <f>'05'!#REF!</f>
        <v>#REF!</v>
      </c>
      <c r="K35" s="38"/>
      <c r="L35" s="21" t="e">
        <f>'03'!#REF!</f>
        <v>#REF!</v>
      </c>
      <c r="M35" s="21" t="e">
        <f>'05'!#REF!</f>
        <v>#REF!</v>
      </c>
      <c r="N35" s="21" t="e">
        <f>'05'!#REF!</f>
        <v>#REF!</v>
      </c>
      <c r="O35" s="20" t="e">
        <f>'05'!#REF!</f>
        <v>#REF!</v>
      </c>
      <c r="P35" s="91" t="e">
        <f>'05'!#REF!</f>
        <v>#REF!</v>
      </c>
      <c r="Q35" s="92" t="e">
        <f>'05'!#REF!</f>
        <v>#REF!</v>
      </c>
      <c r="R35" s="21" t="e">
        <f>'05'!#REF!</f>
        <v>#REF!</v>
      </c>
      <c r="S35" s="20"/>
      <c r="T35" s="38"/>
      <c r="U35" s="38"/>
      <c r="V35" s="20"/>
      <c r="W35" s="38"/>
      <c r="X35" s="38"/>
      <c r="Y35" s="51"/>
      <c r="Z35" s="89"/>
      <c r="AA35" s="38"/>
      <c r="AB35" s="20"/>
      <c r="AC35" s="20"/>
    </row>
    <row r="36" spans="2:29" x14ac:dyDescent="0.25">
      <c r="B36" s="71"/>
      <c r="C36" s="106" t="e">
        <f>'05'!#REF!</f>
        <v>#REF!</v>
      </c>
      <c r="D36" s="38"/>
      <c r="E36" s="107" t="e">
        <f>'05'!#REF!</f>
        <v>#REF!</v>
      </c>
      <c r="F36" s="108" t="e">
        <f>'05'!#REF!</f>
        <v>#REF!</v>
      </c>
      <c r="G36" s="109" t="e">
        <f>'05'!#REF!</f>
        <v>#REF!</v>
      </c>
      <c r="H36" s="89" t="e">
        <f>'03'!#REF!</f>
        <v>#REF!</v>
      </c>
      <c r="I36" s="89" t="e">
        <f>'05'!#REF!</f>
        <v>#REF!</v>
      </c>
      <c r="J36" s="89" t="e">
        <f>'05'!#REF!</f>
        <v>#REF!</v>
      </c>
      <c r="K36" s="38"/>
      <c r="L36" s="21" t="e">
        <f>'03'!#REF!</f>
        <v>#REF!</v>
      </c>
      <c r="M36" s="21" t="e">
        <f>'05'!#REF!</f>
        <v>#REF!</v>
      </c>
      <c r="N36" s="21" t="e">
        <f>'05'!#REF!</f>
        <v>#REF!</v>
      </c>
      <c r="O36" s="20" t="e">
        <f>'05'!#REF!</f>
        <v>#REF!</v>
      </c>
      <c r="P36" s="91" t="e">
        <f>'05'!#REF!</f>
        <v>#REF!</v>
      </c>
      <c r="Q36" s="92" t="e">
        <f>'05'!#REF!</f>
        <v>#REF!</v>
      </c>
      <c r="R36" s="21" t="e">
        <f>'05'!#REF!</f>
        <v>#REF!</v>
      </c>
      <c r="S36" s="20"/>
      <c r="T36" s="38"/>
      <c r="U36" s="38"/>
      <c r="V36" s="20"/>
      <c r="W36" s="38"/>
      <c r="X36" s="38"/>
      <c r="Y36" s="51"/>
      <c r="Z36" s="89"/>
      <c r="AA36" s="38"/>
      <c r="AB36" s="20"/>
      <c r="AC36" s="20"/>
    </row>
    <row r="37" spans="2:29" x14ac:dyDescent="0.25">
      <c r="B37" s="71"/>
      <c r="C37" s="106" t="e">
        <f>'05'!#REF!</f>
        <v>#REF!</v>
      </c>
      <c r="D37" s="38"/>
      <c r="E37" s="107" t="e">
        <f>'05'!#REF!</f>
        <v>#REF!</v>
      </c>
      <c r="F37" s="108" t="e">
        <f>'05'!#REF!</f>
        <v>#REF!</v>
      </c>
      <c r="G37" s="109" t="e">
        <f>'05'!#REF!</f>
        <v>#REF!</v>
      </c>
      <c r="H37" s="89" t="e">
        <f>'03'!#REF!</f>
        <v>#REF!</v>
      </c>
      <c r="I37" s="89" t="e">
        <f>'05'!#REF!</f>
        <v>#REF!</v>
      </c>
      <c r="J37" s="89" t="e">
        <f>'05'!#REF!</f>
        <v>#REF!</v>
      </c>
      <c r="K37" s="38"/>
      <c r="L37" s="21" t="e">
        <f>'03'!#REF!</f>
        <v>#REF!</v>
      </c>
      <c r="M37" s="21" t="e">
        <f>'05'!#REF!</f>
        <v>#REF!</v>
      </c>
      <c r="N37" s="21" t="e">
        <f>'05'!#REF!</f>
        <v>#REF!</v>
      </c>
      <c r="O37" s="20" t="e">
        <f>'05'!#REF!</f>
        <v>#REF!</v>
      </c>
      <c r="P37" s="91" t="e">
        <f>'05'!#REF!</f>
        <v>#REF!</v>
      </c>
      <c r="Q37" s="92" t="e">
        <f>'05'!#REF!</f>
        <v>#REF!</v>
      </c>
      <c r="R37" s="21" t="e">
        <f>'05'!#REF!</f>
        <v>#REF!</v>
      </c>
      <c r="S37" s="20"/>
      <c r="T37" s="38"/>
      <c r="U37" s="38"/>
      <c r="V37" s="20"/>
      <c r="W37" s="38"/>
      <c r="X37" s="38"/>
      <c r="Y37" s="51"/>
      <c r="Z37" s="89"/>
      <c r="AA37" s="38"/>
      <c r="AB37" s="20"/>
      <c r="AC37" s="20"/>
    </row>
    <row r="38" spans="2:29" x14ac:dyDescent="0.25">
      <c r="B38" s="163"/>
      <c r="C38" s="106" t="e">
        <f>'05'!#REF!</f>
        <v>#REF!</v>
      </c>
      <c r="D38" s="38"/>
      <c r="E38" s="107" t="e">
        <f>'05'!#REF!</f>
        <v>#REF!</v>
      </c>
      <c r="F38" s="108" t="e">
        <f>'05'!#REF!</f>
        <v>#REF!</v>
      </c>
      <c r="G38" s="109" t="e">
        <f>'05'!#REF!</f>
        <v>#REF!</v>
      </c>
      <c r="H38" s="89" t="e">
        <f>'03'!#REF!</f>
        <v>#REF!</v>
      </c>
      <c r="I38" s="89" t="e">
        <f>'05'!#REF!</f>
        <v>#REF!</v>
      </c>
      <c r="J38" s="89" t="e">
        <f>'05'!#REF!</f>
        <v>#REF!</v>
      </c>
      <c r="K38" s="38"/>
      <c r="L38" s="21" t="e">
        <f>'03'!#REF!</f>
        <v>#REF!</v>
      </c>
      <c r="M38" s="21" t="e">
        <f>'05'!#REF!</f>
        <v>#REF!</v>
      </c>
      <c r="N38" s="21" t="e">
        <f>'05'!#REF!</f>
        <v>#REF!</v>
      </c>
      <c r="O38" s="20" t="e">
        <f>'05'!#REF!</f>
        <v>#REF!</v>
      </c>
      <c r="P38" s="91" t="e">
        <f>'05'!#REF!</f>
        <v>#REF!</v>
      </c>
      <c r="Q38" s="92" t="e">
        <f>'05'!#REF!</f>
        <v>#REF!</v>
      </c>
      <c r="R38" s="21" t="e">
        <f>'05'!#REF!</f>
        <v>#REF!</v>
      </c>
      <c r="S38" s="20"/>
      <c r="T38" s="38"/>
      <c r="U38" s="38"/>
      <c r="V38" s="20"/>
      <c r="W38" s="38"/>
      <c r="X38" s="38"/>
      <c r="Y38" s="51"/>
      <c r="Z38" s="89"/>
      <c r="AA38" s="38"/>
      <c r="AB38" s="20"/>
      <c r="AC38" s="20"/>
    </row>
    <row r="39" spans="2:29" x14ac:dyDescent="0.25">
      <c r="B39" s="71"/>
      <c r="C39" s="106" t="e">
        <f>'05'!#REF!</f>
        <v>#REF!</v>
      </c>
      <c r="D39" s="38"/>
      <c r="E39" s="107" t="e">
        <f>'05'!#REF!</f>
        <v>#REF!</v>
      </c>
      <c r="F39" s="108" t="e">
        <f>'05'!#REF!</f>
        <v>#REF!</v>
      </c>
      <c r="G39" s="109" t="e">
        <f>'05'!#REF!</f>
        <v>#REF!</v>
      </c>
      <c r="H39" s="89" t="e">
        <f>'03'!#REF!</f>
        <v>#REF!</v>
      </c>
      <c r="I39" s="89" t="e">
        <f>'05'!#REF!</f>
        <v>#REF!</v>
      </c>
      <c r="J39" s="89" t="e">
        <f>'05'!#REF!</f>
        <v>#REF!</v>
      </c>
      <c r="K39" s="38"/>
      <c r="L39" s="21" t="e">
        <f>'03'!#REF!</f>
        <v>#REF!</v>
      </c>
      <c r="M39" s="21" t="e">
        <f>'05'!#REF!</f>
        <v>#REF!</v>
      </c>
      <c r="N39" s="21" t="e">
        <f>'05'!#REF!</f>
        <v>#REF!</v>
      </c>
      <c r="O39" s="20" t="e">
        <f>'05'!#REF!</f>
        <v>#REF!</v>
      </c>
      <c r="P39" s="91" t="e">
        <f>'05'!#REF!</f>
        <v>#REF!</v>
      </c>
      <c r="Q39" s="92" t="e">
        <f>'05'!#REF!</f>
        <v>#REF!</v>
      </c>
      <c r="R39" s="21" t="e">
        <f>'05'!#REF!</f>
        <v>#REF!</v>
      </c>
      <c r="S39" s="20"/>
      <c r="T39" s="38"/>
      <c r="U39" s="38"/>
      <c r="V39" s="20"/>
      <c r="W39" s="38"/>
      <c r="X39" s="38"/>
      <c r="Y39" s="51"/>
      <c r="Z39" s="89"/>
      <c r="AA39" s="38"/>
      <c r="AB39" s="20"/>
      <c r="AC39" s="20"/>
    </row>
    <row r="40" spans="2:29" x14ac:dyDescent="0.25">
      <c r="B40" s="71"/>
      <c r="C40" s="106" t="e">
        <f>'05'!#REF!</f>
        <v>#REF!</v>
      </c>
      <c r="D40" s="38"/>
      <c r="E40" s="107" t="e">
        <f>'05'!#REF!</f>
        <v>#REF!</v>
      </c>
      <c r="F40" s="108" t="e">
        <f>'05'!#REF!</f>
        <v>#REF!</v>
      </c>
      <c r="G40" s="109" t="e">
        <f>'05'!#REF!</f>
        <v>#REF!</v>
      </c>
      <c r="H40" s="89" t="e">
        <f>'03'!#REF!</f>
        <v>#REF!</v>
      </c>
      <c r="I40" s="89" t="e">
        <f>'05'!#REF!</f>
        <v>#REF!</v>
      </c>
      <c r="J40" s="89" t="e">
        <f>'05'!#REF!</f>
        <v>#REF!</v>
      </c>
      <c r="K40" s="38"/>
      <c r="L40" s="21" t="e">
        <f>'03'!#REF!</f>
        <v>#REF!</v>
      </c>
      <c r="M40" s="21" t="e">
        <f>'05'!#REF!</f>
        <v>#REF!</v>
      </c>
      <c r="N40" s="21" t="e">
        <f>'05'!#REF!</f>
        <v>#REF!</v>
      </c>
      <c r="O40" s="20" t="e">
        <f>'05'!#REF!</f>
        <v>#REF!</v>
      </c>
      <c r="P40" s="91" t="e">
        <f>'05'!#REF!</f>
        <v>#REF!</v>
      </c>
      <c r="Q40" s="92" t="e">
        <f>'05'!#REF!</f>
        <v>#REF!</v>
      </c>
      <c r="R40" s="21" t="e">
        <f>'05'!#REF!</f>
        <v>#REF!</v>
      </c>
      <c r="S40" s="20"/>
      <c r="T40" s="38"/>
      <c r="U40" s="38"/>
      <c r="V40" s="20"/>
      <c r="W40" s="38"/>
      <c r="X40" s="38"/>
      <c r="Y40" s="51"/>
      <c r="Z40" s="89"/>
      <c r="AA40" s="38"/>
      <c r="AB40" s="20"/>
      <c r="AC40" s="20"/>
    </row>
    <row r="41" spans="2:29" x14ac:dyDescent="0.25">
      <c r="B41" s="38"/>
      <c r="C41" s="106" t="e">
        <f>'05'!#REF!</f>
        <v>#REF!</v>
      </c>
      <c r="D41" s="38"/>
      <c r="E41" s="107" t="e">
        <f>'05'!#REF!</f>
        <v>#REF!</v>
      </c>
      <c r="F41" s="108" t="e">
        <f>'05'!#REF!</f>
        <v>#REF!</v>
      </c>
      <c r="G41" s="109" t="e">
        <f>'05'!#REF!</f>
        <v>#REF!</v>
      </c>
      <c r="H41" s="89" t="e">
        <f>'03'!#REF!</f>
        <v>#REF!</v>
      </c>
      <c r="I41" s="89" t="e">
        <f>'05'!#REF!</f>
        <v>#REF!</v>
      </c>
      <c r="J41" s="89" t="e">
        <f>'05'!#REF!</f>
        <v>#REF!</v>
      </c>
      <c r="K41" s="38"/>
      <c r="L41" s="21" t="e">
        <f>'03'!#REF!</f>
        <v>#REF!</v>
      </c>
      <c r="M41" s="21" t="e">
        <f>'05'!#REF!</f>
        <v>#REF!</v>
      </c>
      <c r="N41" s="21" t="e">
        <f>'05'!#REF!</f>
        <v>#REF!</v>
      </c>
      <c r="O41" s="20" t="e">
        <f>'05'!#REF!</f>
        <v>#REF!</v>
      </c>
      <c r="P41" s="91" t="e">
        <f>'05'!#REF!</f>
        <v>#REF!</v>
      </c>
      <c r="Q41" s="92" t="e">
        <f>'05'!#REF!</f>
        <v>#REF!</v>
      </c>
      <c r="R41" s="21" t="e">
        <f>'05'!#REF!</f>
        <v>#REF!</v>
      </c>
      <c r="S41" s="20"/>
      <c r="T41" s="38"/>
      <c r="U41" s="38"/>
      <c r="V41" s="20"/>
      <c r="W41" s="38"/>
      <c r="X41" s="38"/>
      <c r="Y41" s="51"/>
      <c r="Z41" s="89"/>
      <c r="AA41" s="38"/>
      <c r="AB41" s="20"/>
      <c r="AC41" s="20"/>
    </row>
    <row r="42" spans="2:29" x14ac:dyDescent="0.25">
      <c r="B42" s="71"/>
      <c r="C42" s="106" t="e">
        <f>'05'!#REF!</f>
        <v>#REF!</v>
      </c>
      <c r="D42" s="38"/>
      <c r="E42" s="107" t="e">
        <f>'05'!#REF!</f>
        <v>#REF!</v>
      </c>
      <c r="F42" s="108" t="e">
        <f>'05'!#REF!</f>
        <v>#REF!</v>
      </c>
      <c r="G42" s="109" t="e">
        <f>'05'!#REF!</f>
        <v>#REF!</v>
      </c>
      <c r="H42" s="89" t="e">
        <f>'03'!#REF!</f>
        <v>#REF!</v>
      </c>
      <c r="I42" s="89" t="e">
        <f>'05'!#REF!</f>
        <v>#REF!</v>
      </c>
      <c r="J42" s="89" t="e">
        <f>'05'!#REF!</f>
        <v>#REF!</v>
      </c>
      <c r="K42" s="38"/>
      <c r="L42" s="21" t="e">
        <f>'03'!#REF!</f>
        <v>#REF!</v>
      </c>
      <c r="M42" s="21" t="e">
        <f>'05'!#REF!</f>
        <v>#REF!</v>
      </c>
      <c r="N42" s="21" t="e">
        <f>'05'!#REF!</f>
        <v>#REF!</v>
      </c>
      <c r="O42" s="20" t="e">
        <f>'05'!#REF!</f>
        <v>#REF!</v>
      </c>
      <c r="P42" s="91" t="e">
        <f>'05'!#REF!</f>
        <v>#REF!</v>
      </c>
      <c r="Q42" s="92" t="e">
        <f>'05'!#REF!</f>
        <v>#REF!</v>
      </c>
      <c r="R42" s="21" t="e">
        <f>'05'!#REF!</f>
        <v>#REF!</v>
      </c>
      <c r="S42" s="20"/>
      <c r="T42" s="38"/>
      <c r="U42" s="38"/>
      <c r="V42" s="20"/>
      <c r="W42" s="38"/>
      <c r="X42" s="38"/>
      <c r="Y42" s="51"/>
      <c r="Z42" s="89"/>
      <c r="AA42" s="38"/>
      <c r="AB42" s="20"/>
      <c r="AC42" s="20"/>
    </row>
    <row r="43" spans="2:29" x14ac:dyDescent="0.25">
      <c r="B43" s="163"/>
      <c r="C43" s="106" t="e">
        <f>'05'!#REF!</f>
        <v>#REF!</v>
      </c>
      <c r="D43" s="38"/>
      <c r="E43" s="107" t="e">
        <f>'05'!#REF!</f>
        <v>#REF!</v>
      </c>
      <c r="F43" s="108" t="e">
        <f>'05'!#REF!</f>
        <v>#REF!</v>
      </c>
      <c r="G43" s="109" t="e">
        <f>'05'!#REF!</f>
        <v>#REF!</v>
      </c>
      <c r="H43" s="89" t="e">
        <f>'03'!#REF!</f>
        <v>#REF!</v>
      </c>
      <c r="I43" s="89" t="e">
        <f>'05'!#REF!</f>
        <v>#REF!</v>
      </c>
      <c r="J43" s="89" t="e">
        <f>'05'!#REF!</f>
        <v>#REF!</v>
      </c>
      <c r="K43" s="38"/>
      <c r="L43" s="21" t="e">
        <f>'03'!#REF!</f>
        <v>#REF!</v>
      </c>
      <c r="M43" s="21" t="e">
        <f>'05'!#REF!</f>
        <v>#REF!</v>
      </c>
      <c r="N43" s="21" t="e">
        <f>'05'!#REF!</f>
        <v>#REF!</v>
      </c>
      <c r="O43" s="20" t="e">
        <f>'05'!#REF!</f>
        <v>#REF!</v>
      </c>
      <c r="P43" s="91" t="e">
        <f>'05'!#REF!</f>
        <v>#REF!</v>
      </c>
      <c r="Q43" s="92" t="e">
        <f>'05'!#REF!</f>
        <v>#REF!</v>
      </c>
      <c r="R43" s="21" t="e">
        <f>'05'!#REF!</f>
        <v>#REF!</v>
      </c>
      <c r="S43" s="20"/>
      <c r="T43" s="38"/>
      <c r="U43" s="38"/>
      <c r="V43" s="20"/>
      <c r="W43" s="38"/>
      <c r="X43" s="38"/>
      <c r="Y43" s="51"/>
      <c r="Z43" s="89"/>
      <c r="AA43" s="38"/>
      <c r="AB43" s="20"/>
      <c r="AC43" s="20"/>
    </row>
    <row r="44" spans="2:29" x14ac:dyDescent="0.25">
      <c r="B44" s="71"/>
      <c r="C44" s="106" t="e">
        <f>'05'!#REF!</f>
        <v>#REF!</v>
      </c>
      <c r="D44" s="38"/>
      <c r="E44" s="107" t="e">
        <f>'05'!#REF!</f>
        <v>#REF!</v>
      </c>
      <c r="F44" s="108" t="e">
        <f>'05'!#REF!</f>
        <v>#REF!</v>
      </c>
      <c r="G44" s="109" t="e">
        <f>'05'!#REF!</f>
        <v>#REF!</v>
      </c>
      <c r="H44" s="89" t="e">
        <f>'03'!#REF!</f>
        <v>#REF!</v>
      </c>
      <c r="I44" s="89" t="e">
        <f>'05'!#REF!</f>
        <v>#REF!</v>
      </c>
      <c r="J44" s="89" t="e">
        <f>'05'!#REF!</f>
        <v>#REF!</v>
      </c>
      <c r="K44" s="38"/>
      <c r="L44" s="21" t="e">
        <f>'03'!#REF!</f>
        <v>#REF!</v>
      </c>
      <c r="M44" s="21" t="e">
        <f>'05'!#REF!</f>
        <v>#REF!</v>
      </c>
      <c r="N44" s="21" t="e">
        <f>'05'!#REF!</f>
        <v>#REF!</v>
      </c>
      <c r="O44" s="20" t="e">
        <f>'05'!#REF!</f>
        <v>#REF!</v>
      </c>
      <c r="P44" s="91" t="e">
        <f>'05'!#REF!</f>
        <v>#REF!</v>
      </c>
      <c r="Q44" s="92" t="e">
        <f>'05'!#REF!</f>
        <v>#REF!</v>
      </c>
      <c r="R44" s="21" t="e">
        <f>'05'!#REF!</f>
        <v>#REF!</v>
      </c>
      <c r="S44" s="20"/>
      <c r="T44" s="38"/>
      <c r="U44" s="38"/>
      <c r="V44" s="20"/>
      <c r="W44" s="38"/>
      <c r="X44" s="38"/>
      <c r="Y44" s="51"/>
      <c r="Z44" s="89"/>
      <c r="AA44" s="38"/>
      <c r="AB44" s="20"/>
      <c r="AC44" s="20"/>
    </row>
    <row r="45" spans="2:29" x14ac:dyDescent="0.25">
      <c r="B45" s="71"/>
      <c r="C45" s="106" t="e">
        <f>'05'!#REF!</f>
        <v>#REF!</v>
      </c>
      <c r="D45" s="38"/>
      <c r="E45" s="107" t="e">
        <f>'05'!#REF!</f>
        <v>#REF!</v>
      </c>
      <c r="F45" s="108" t="e">
        <f>'05'!#REF!</f>
        <v>#REF!</v>
      </c>
      <c r="G45" s="109" t="e">
        <f>'05'!#REF!</f>
        <v>#REF!</v>
      </c>
      <c r="H45" s="89" t="e">
        <f>'03'!#REF!</f>
        <v>#REF!</v>
      </c>
      <c r="I45" s="89" t="e">
        <f>'05'!#REF!</f>
        <v>#REF!</v>
      </c>
      <c r="J45" s="89" t="e">
        <f>'05'!#REF!</f>
        <v>#REF!</v>
      </c>
      <c r="K45" s="38"/>
      <c r="L45" s="21" t="e">
        <f>'03'!#REF!</f>
        <v>#REF!</v>
      </c>
      <c r="M45" s="21" t="e">
        <f>'05'!#REF!</f>
        <v>#REF!</v>
      </c>
      <c r="N45" s="21" t="e">
        <f>'05'!#REF!</f>
        <v>#REF!</v>
      </c>
      <c r="O45" s="20" t="e">
        <f>'05'!#REF!</f>
        <v>#REF!</v>
      </c>
      <c r="P45" s="91" t="e">
        <f>'05'!#REF!</f>
        <v>#REF!</v>
      </c>
      <c r="Q45" s="92" t="e">
        <f>'05'!#REF!</f>
        <v>#REF!</v>
      </c>
      <c r="R45" s="21" t="e">
        <f>'05'!#REF!</f>
        <v>#REF!</v>
      </c>
      <c r="S45" s="20"/>
      <c r="T45" s="38"/>
      <c r="U45" s="38"/>
      <c r="V45" s="20"/>
      <c r="W45" s="38"/>
      <c r="X45" s="38"/>
      <c r="Y45" s="51"/>
      <c r="Z45" s="89"/>
      <c r="AA45" s="38"/>
      <c r="AB45" s="20"/>
      <c r="AC45" s="20"/>
    </row>
    <row r="46" spans="2:29" x14ac:dyDescent="0.25">
      <c r="B46" s="38"/>
      <c r="C46" s="106" t="e">
        <f>'05'!#REF!</f>
        <v>#REF!</v>
      </c>
      <c r="D46" s="38"/>
      <c r="E46" s="107" t="e">
        <f>'05'!#REF!</f>
        <v>#REF!</v>
      </c>
      <c r="F46" s="108" t="e">
        <f>'05'!#REF!</f>
        <v>#REF!</v>
      </c>
      <c r="G46" s="109" t="e">
        <f>'05'!#REF!</f>
        <v>#REF!</v>
      </c>
      <c r="H46" s="89" t="e">
        <f>'03'!#REF!</f>
        <v>#REF!</v>
      </c>
      <c r="I46" s="89" t="e">
        <f>'05'!#REF!</f>
        <v>#REF!</v>
      </c>
      <c r="J46" s="89" t="e">
        <f>'05'!#REF!</f>
        <v>#REF!</v>
      </c>
      <c r="K46" s="38"/>
      <c r="L46" s="21" t="e">
        <f>'03'!#REF!</f>
        <v>#REF!</v>
      </c>
      <c r="M46" s="21" t="e">
        <f>'05'!#REF!</f>
        <v>#REF!</v>
      </c>
      <c r="N46" s="21" t="e">
        <f>'05'!#REF!</f>
        <v>#REF!</v>
      </c>
      <c r="O46" s="20" t="e">
        <f>'05'!#REF!</f>
        <v>#REF!</v>
      </c>
      <c r="P46" s="91" t="e">
        <f>'05'!#REF!</f>
        <v>#REF!</v>
      </c>
      <c r="Q46" s="92" t="e">
        <f>'05'!#REF!</f>
        <v>#REF!</v>
      </c>
      <c r="R46" s="21" t="e">
        <f>'05'!#REF!</f>
        <v>#REF!</v>
      </c>
      <c r="S46" s="20"/>
      <c r="T46" s="38"/>
      <c r="U46" s="38"/>
      <c r="V46" s="20"/>
      <c r="W46" s="38"/>
      <c r="X46" s="38"/>
      <c r="Y46" s="51"/>
      <c r="Z46" s="89"/>
      <c r="AA46" s="38"/>
      <c r="AB46" s="20"/>
      <c r="AC46" s="20"/>
    </row>
    <row r="47" spans="2:29" x14ac:dyDescent="0.25">
      <c r="B47" s="71"/>
      <c r="C47" s="106" t="e">
        <f>'05'!#REF!</f>
        <v>#REF!</v>
      </c>
      <c r="D47" s="38"/>
      <c r="E47" s="107" t="e">
        <f>'05'!#REF!</f>
        <v>#REF!</v>
      </c>
      <c r="F47" s="108" t="e">
        <f>'05'!#REF!</f>
        <v>#REF!</v>
      </c>
      <c r="G47" s="109" t="e">
        <f>'05'!#REF!</f>
        <v>#REF!</v>
      </c>
      <c r="H47" s="89" t="e">
        <f>'03'!#REF!</f>
        <v>#REF!</v>
      </c>
      <c r="I47" s="89" t="e">
        <f>'05'!#REF!</f>
        <v>#REF!</v>
      </c>
      <c r="J47" s="89" t="e">
        <f>'05'!#REF!</f>
        <v>#REF!</v>
      </c>
      <c r="K47" s="38"/>
      <c r="L47" s="21" t="e">
        <f>'03'!#REF!</f>
        <v>#REF!</v>
      </c>
      <c r="M47" s="21" t="e">
        <f>'05'!#REF!</f>
        <v>#REF!</v>
      </c>
      <c r="N47" s="21" t="e">
        <f>'05'!#REF!</f>
        <v>#REF!</v>
      </c>
      <c r="O47" s="20" t="e">
        <f>'05'!#REF!</f>
        <v>#REF!</v>
      </c>
      <c r="P47" s="91" t="e">
        <f>'05'!#REF!</f>
        <v>#REF!</v>
      </c>
      <c r="Q47" s="92" t="e">
        <f>'05'!#REF!</f>
        <v>#REF!</v>
      </c>
      <c r="R47" s="21" t="e">
        <f>'05'!#REF!</f>
        <v>#REF!</v>
      </c>
      <c r="S47" s="20"/>
      <c r="T47" s="38"/>
      <c r="U47" s="38"/>
      <c r="V47" s="20"/>
      <c r="W47" s="38"/>
      <c r="X47" s="38"/>
      <c r="Y47" s="51"/>
      <c r="Z47" s="89"/>
      <c r="AA47" s="38"/>
      <c r="AB47" s="20"/>
      <c r="AC47" s="20"/>
    </row>
    <row r="48" spans="2:29" x14ac:dyDescent="0.25">
      <c r="B48" s="71"/>
      <c r="C48" s="106" t="e">
        <f>'05'!#REF!</f>
        <v>#REF!</v>
      </c>
      <c r="D48" s="38"/>
      <c r="E48" s="107" t="e">
        <f>'05'!#REF!</f>
        <v>#REF!</v>
      </c>
      <c r="F48" s="108" t="e">
        <f>'05'!#REF!</f>
        <v>#REF!</v>
      </c>
      <c r="G48" s="109" t="e">
        <f>'05'!#REF!</f>
        <v>#REF!</v>
      </c>
      <c r="H48" s="89" t="e">
        <f>'03'!#REF!</f>
        <v>#REF!</v>
      </c>
      <c r="I48" s="89" t="e">
        <f>'05'!#REF!</f>
        <v>#REF!</v>
      </c>
      <c r="J48" s="89" t="e">
        <f>'05'!#REF!</f>
        <v>#REF!</v>
      </c>
      <c r="K48" s="38"/>
      <c r="L48" s="21" t="e">
        <f>'03'!#REF!</f>
        <v>#REF!</v>
      </c>
      <c r="M48" s="21" t="e">
        <f>'05'!#REF!</f>
        <v>#REF!</v>
      </c>
      <c r="N48" s="21" t="e">
        <f>'05'!#REF!</f>
        <v>#REF!</v>
      </c>
      <c r="O48" s="20" t="e">
        <f>'05'!#REF!</f>
        <v>#REF!</v>
      </c>
      <c r="P48" s="91" t="e">
        <f>'05'!#REF!</f>
        <v>#REF!</v>
      </c>
      <c r="Q48" s="92" t="e">
        <f>'05'!#REF!</f>
        <v>#REF!</v>
      </c>
      <c r="R48" s="21" t="e">
        <f>'05'!#REF!</f>
        <v>#REF!</v>
      </c>
      <c r="S48" s="20"/>
      <c r="T48" s="38"/>
      <c r="U48" s="38"/>
      <c r="V48" s="20"/>
      <c r="W48" s="38"/>
      <c r="X48" s="38"/>
      <c r="Y48" s="51"/>
      <c r="Z48" s="89"/>
      <c r="AA48" s="38"/>
      <c r="AB48" s="20"/>
      <c r="AC48" s="20"/>
    </row>
    <row r="49" spans="2:29" x14ac:dyDescent="0.25">
      <c r="B49" s="71"/>
      <c r="C49" s="106" t="e">
        <f>'05'!#REF!</f>
        <v>#REF!</v>
      </c>
      <c r="D49" s="38"/>
      <c r="E49" s="107" t="e">
        <f>'05'!#REF!</f>
        <v>#REF!</v>
      </c>
      <c r="F49" s="108" t="e">
        <f>'05'!#REF!</f>
        <v>#REF!</v>
      </c>
      <c r="G49" s="109" t="e">
        <f>'05'!#REF!</f>
        <v>#REF!</v>
      </c>
      <c r="H49" s="89" t="e">
        <f>'03'!#REF!</f>
        <v>#REF!</v>
      </c>
      <c r="I49" s="89" t="e">
        <f>'05'!#REF!</f>
        <v>#REF!</v>
      </c>
      <c r="J49" s="89" t="e">
        <f>'05'!#REF!</f>
        <v>#REF!</v>
      </c>
      <c r="K49" s="38"/>
      <c r="L49" s="21" t="e">
        <f>'03'!#REF!</f>
        <v>#REF!</v>
      </c>
      <c r="M49" s="21" t="e">
        <f>'05'!#REF!</f>
        <v>#REF!</v>
      </c>
      <c r="N49" s="21" t="e">
        <f>'05'!#REF!</f>
        <v>#REF!</v>
      </c>
      <c r="O49" s="20" t="e">
        <f>'05'!#REF!</f>
        <v>#REF!</v>
      </c>
      <c r="P49" s="91" t="e">
        <f>'05'!#REF!</f>
        <v>#REF!</v>
      </c>
      <c r="Q49" s="92" t="e">
        <f>'05'!#REF!</f>
        <v>#REF!</v>
      </c>
      <c r="R49" s="21" t="e">
        <f>'05'!#REF!</f>
        <v>#REF!</v>
      </c>
      <c r="S49" s="20"/>
      <c r="T49" s="38"/>
      <c r="U49" s="38"/>
      <c r="V49" s="20"/>
      <c r="W49" s="38"/>
      <c r="X49" s="38"/>
      <c r="Y49" s="51"/>
      <c r="Z49" s="89"/>
      <c r="AA49" s="38"/>
      <c r="AB49" s="20"/>
      <c r="AC49" s="20"/>
    </row>
    <row r="50" spans="2:29" x14ac:dyDescent="0.25">
      <c r="B50" s="71"/>
      <c r="C50" s="106" t="e">
        <f>'05'!#REF!</f>
        <v>#REF!</v>
      </c>
      <c r="D50" s="38"/>
      <c r="E50" s="107" t="e">
        <f>'05'!#REF!</f>
        <v>#REF!</v>
      </c>
      <c r="F50" s="108" t="e">
        <f>'05'!#REF!</f>
        <v>#REF!</v>
      </c>
      <c r="G50" s="109" t="e">
        <f>'05'!#REF!</f>
        <v>#REF!</v>
      </c>
      <c r="H50" s="89" t="e">
        <f>'03'!#REF!</f>
        <v>#REF!</v>
      </c>
      <c r="I50" s="89" t="e">
        <f>'05'!#REF!</f>
        <v>#REF!</v>
      </c>
      <c r="J50" s="89" t="e">
        <f>'05'!#REF!</f>
        <v>#REF!</v>
      </c>
      <c r="K50" s="38"/>
      <c r="L50" s="21" t="e">
        <f>'03'!#REF!</f>
        <v>#REF!</v>
      </c>
      <c r="M50" s="21" t="e">
        <f>'05'!#REF!</f>
        <v>#REF!</v>
      </c>
      <c r="N50" s="21" t="e">
        <f>'05'!#REF!</f>
        <v>#REF!</v>
      </c>
      <c r="O50" s="20" t="e">
        <f>'05'!#REF!</f>
        <v>#REF!</v>
      </c>
      <c r="P50" s="91" t="e">
        <f>'05'!#REF!</f>
        <v>#REF!</v>
      </c>
      <c r="Q50" s="92" t="e">
        <f>'05'!#REF!</f>
        <v>#REF!</v>
      </c>
      <c r="R50" s="21" t="e">
        <f>'05'!#REF!</f>
        <v>#REF!</v>
      </c>
      <c r="S50" s="20"/>
      <c r="T50" s="38"/>
      <c r="U50" s="38"/>
      <c r="V50" s="20"/>
      <c r="W50" s="38"/>
      <c r="X50" s="38"/>
      <c r="Y50" s="51"/>
      <c r="Z50" s="89"/>
      <c r="AA50" s="38"/>
      <c r="AB50" s="20"/>
      <c r="AC50" s="20"/>
    </row>
    <row r="51" spans="2:29" x14ac:dyDescent="0.25">
      <c r="B51" s="71"/>
      <c r="C51" s="106" t="e">
        <f>'05'!#REF!</f>
        <v>#REF!</v>
      </c>
      <c r="D51" s="38"/>
      <c r="E51" s="107" t="e">
        <f>'05'!#REF!</f>
        <v>#REF!</v>
      </c>
      <c r="F51" s="108" t="e">
        <f>'05'!#REF!</f>
        <v>#REF!</v>
      </c>
      <c r="G51" s="109" t="e">
        <f>'05'!#REF!</f>
        <v>#REF!</v>
      </c>
      <c r="H51" s="89" t="e">
        <f>'03'!#REF!</f>
        <v>#REF!</v>
      </c>
      <c r="I51" s="89" t="e">
        <f>'05'!#REF!</f>
        <v>#REF!</v>
      </c>
      <c r="J51" s="89" t="e">
        <f>'05'!#REF!</f>
        <v>#REF!</v>
      </c>
      <c r="K51" s="38"/>
      <c r="L51" s="21" t="e">
        <f>'03'!#REF!</f>
        <v>#REF!</v>
      </c>
      <c r="M51" s="21" t="e">
        <f>'05'!#REF!</f>
        <v>#REF!</v>
      </c>
      <c r="N51" s="21" t="e">
        <f>'05'!#REF!</f>
        <v>#REF!</v>
      </c>
      <c r="O51" s="20" t="e">
        <f>'05'!#REF!</f>
        <v>#REF!</v>
      </c>
      <c r="P51" s="91" t="e">
        <f>'05'!#REF!</f>
        <v>#REF!</v>
      </c>
      <c r="Q51" s="92" t="e">
        <f>'05'!#REF!</f>
        <v>#REF!</v>
      </c>
      <c r="R51" s="21" t="e">
        <f>'05'!#REF!</f>
        <v>#REF!</v>
      </c>
      <c r="S51" s="20"/>
      <c r="T51" s="38"/>
      <c r="U51" s="38"/>
      <c r="V51" s="20"/>
      <c r="W51" s="38"/>
      <c r="X51" s="38"/>
      <c r="Y51" s="51"/>
      <c r="Z51" s="89"/>
      <c r="AA51" s="38"/>
      <c r="AB51" s="20"/>
      <c r="AC51" s="20"/>
    </row>
    <row r="52" spans="2:29" x14ac:dyDescent="0.25">
      <c r="B52" s="38"/>
      <c r="C52" s="106" t="e">
        <f>'05'!#REF!</f>
        <v>#REF!</v>
      </c>
      <c r="D52" s="38"/>
      <c r="E52" s="107" t="e">
        <f>'05'!#REF!</f>
        <v>#REF!</v>
      </c>
      <c r="F52" s="108" t="e">
        <f>'05'!#REF!</f>
        <v>#REF!</v>
      </c>
      <c r="G52" s="109" t="e">
        <f>'05'!#REF!</f>
        <v>#REF!</v>
      </c>
      <c r="H52" s="89" t="e">
        <f>'03'!#REF!</f>
        <v>#REF!</v>
      </c>
      <c r="I52" s="89" t="e">
        <f>'05'!#REF!</f>
        <v>#REF!</v>
      </c>
      <c r="J52" s="89" t="e">
        <f>'05'!#REF!</f>
        <v>#REF!</v>
      </c>
      <c r="K52" s="38"/>
      <c r="L52" s="21" t="e">
        <f>'03'!#REF!</f>
        <v>#REF!</v>
      </c>
      <c r="M52" s="21" t="e">
        <f>'05'!#REF!</f>
        <v>#REF!</v>
      </c>
      <c r="N52" s="21" t="e">
        <f>'05'!#REF!</f>
        <v>#REF!</v>
      </c>
      <c r="O52" s="20" t="e">
        <f>'05'!#REF!</f>
        <v>#REF!</v>
      </c>
      <c r="P52" s="91" t="e">
        <f>'05'!#REF!</f>
        <v>#REF!</v>
      </c>
      <c r="Q52" s="92" t="e">
        <f>'05'!#REF!</f>
        <v>#REF!</v>
      </c>
      <c r="R52" s="21" t="e">
        <f>'05'!#REF!</f>
        <v>#REF!</v>
      </c>
      <c r="S52" s="20"/>
      <c r="T52" s="38"/>
      <c r="U52" s="38"/>
      <c r="V52" s="20"/>
      <c r="W52" s="38"/>
      <c r="X52" s="38"/>
      <c r="Y52" s="51"/>
      <c r="Z52" s="89"/>
      <c r="AA52" s="38"/>
      <c r="AB52" s="20"/>
      <c r="AC52" s="20"/>
    </row>
    <row r="53" spans="2:29" x14ac:dyDescent="0.25">
      <c r="B53" s="71"/>
      <c r="C53" s="106" t="e">
        <f>'05'!#REF!</f>
        <v>#REF!</v>
      </c>
      <c r="D53" s="38"/>
      <c r="E53" s="107" t="e">
        <f>'05'!#REF!</f>
        <v>#REF!</v>
      </c>
      <c r="F53" s="108" t="e">
        <f>'05'!#REF!</f>
        <v>#REF!</v>
      </c>
      <c r="G53" s="109" t="e">
        <f>'05'!#REF!</f>
        <v>#REF!</v>
      </c>
      <c r="H53" s="89" t="e">
        <f>'03'!#REF!</f>
        <v>#REF!</v>
      </c>
      <c r="I53" s="89" t="e">
        <f>'05'!#REF!</f>
        <v>#REF!</v>
      </c>
      <c r="J53" s="89" t="e">
        <f>'05'!#REF!</f>
        <v>#REF!</v>
      </c>
      <c r="K53" s="38"/>
      <c r="L53" s="21" t="e">
        <f>'03'!#REF!</f>
        <v>#REF!</v>
      </c>
      <c r="M53" s="21" t="e">
        <f>'05'!#REF!</f>
        <v>#REF!</v>
      </c>
      <c r="N53" s="21" t="e">
        <f>'05'!#REF!</f>
        <v>#REF!</v>
      </c>
      <c r="O53" s="20" t="e">
        <f>'05'!#REF!</f>
        <v>#REF!</v>
      </c>
      <c r="P53" s="91" t="e">
        <f>'05'!#REF!</f>
        <v>#REF!</v>
      </c>
      <c r="Q53" s="92" t="e">
        <f>'05'!#REF!</f>
        <v>#REF!</v>
      </c>
      <c r="R53" s="21" t="e">
        <f>'05'!#REF!</f>
        <v>#REF!</v>
      </c>
      <c r="S53" s="20"/>
      <c r="T53" s="38"/>
      <c r="U53" s="38"/>
      <c r="V53" s="20"/>
      <c r="W53" s="38"/>
      <c r="X53" s="38"/>
      <c r="Y53" s="51"/>
      <c r="Z53" s="89"/>
      <c r="AA53" s="38"/>
      <c r="AB53" s="20"/>
      <c r="AC53" s="20"/>
    </row>
    <row r="54" spans="2:29" x14ac:dyDescent="0.25">
      <c r="B54" s="38"/>
      <c r="C54" s="106" t="e">
        <f>'05'!#REF!</f>
        <v>#REF!</v>
      </c>
      <c r="D54" s="38"/>
      <c r="E54" s="107" t="e">
        <f>'05'!#REF!</f>
        <v>#REF!</v>
      </c>
      <c r="F54" s="108" t="e">
        <f>'05'!#REF!</f>
        <v>#REF!</v>
      </c>
      <c r="G54" s="109" t="e">
        <f>'05'!#REF!</f>
        <v>#REF!</v>
      </c>
      <c r="H54" s="89" t="e">
        <f>'03'!#REF!</f>
        <v>#REF!</v>
      </c>
      <c r="I54" s="89" t="e">
        <f>'05'!#REF!</f>
        <v>#REF!</v>
      </c>
      <c r="J54" s="89" t="e">
        <f>'05'!#REF!</f>
        <v>#REF!</v>
      </c>
      <c r="K54" s="38"/>
      <c r="L54" s="21" t="e">
        <f>'03'!#REF!</f>
        <v>#REF!</v>
      </c>
      <c r="M54" s="21" t="e">
        <f>'05'!#REF!</f>
        <v>#REF!</v>
      </c>
      <c r="N54" s="21" t="e">
        <f>'05'!#REF!</f>
        <v>#REF!</v>
      </c>
      <c r="O54" s="20" t="e">
        <f>'05'!#REF!</f>
        <v>#REF!</v>
      </c>
      <c r="P54" s="91" t="e">
        <f>'05'!#REF!</f>
        <v>#REF!</v>
      </c>
      <c r="Q54" s="92" t="e">
        <f>'05'!#REF!</f>
        <v>#REF!</v>
      </c>
      <c r="R54" s="21" t="e">
        <f>'05'!#REF!</f>
        <v>#REF!</v>
      </c>
      <c r="S54" s="20"/>
      <c r="T54" s="38"/>
      <c r="U54" s="38"/>
      <c r="V54" s="20"/>
      <c r="W54" s="38"/>
      <c r="X54" s="38"/>
      <c r="Y54" s="51"/>
      <c r="Z54" s="89"/>
      <c r="AA54" s="38"/>
      <c r="AB54" s="20"/>
      <c r="AC54" s="20"/>
    </row>
    <row r="55" spans="2:29" x14ac:dyDescent="0.25">
      <c r="B55" s="38"/>
      <c r="C55" s="106" t="e">
        <f>'05'!#REF!</f>
        <v>#REF!</v>
      </c>
      <c r="D55" s="38"/>
      <c r="E55" s="107" t="e">
        <f>'05'!#REF!</f>
        <v>#REF!</v>
      </c>
      <c r="F55" s="108" t="e">
        <f>'05'!#REF!</f>
        <v>#REF!</v>
      </c>
      <c r="G55" s="109" t="e">
        <f>'05'!#REF!</f>
        <v>#REF!</v>
      </c>
      <c r="H55" s="89" t="e">
        <f>'03'!#REF!</f>
        <v>#REF!</v>
      </c>
      <c r="I55" s="89" t="e">
        <f>'05'!#REF!</f>
        <v>#REF!</v>
      </c>
      <c r="J55" s="89" t="e">
        <f>'05'!#REF!</f>
        <v>#REF!</v>
      </c>
      <c r="K55" s="38"/>
      <c r="L55" s="21" t="e">
        <f>'03'!#REF!</f>
        <v>#REF!</v>
      </c>
      <c r="M55" s="21" t="e">
        <f>'05'!#REF!</f>
        <v>#REF!</v>
      </c>
      <c r="N55" s="21" t="e">
        <f>'05'!#REF!</f>
        <v>#REF!</v>
      </c>
      <c r="O55" s="20" t="e">
        <f>'05'!#REF!</f>
        <v>#REF!</v>
      </c>
      <c r="P55" s="91" t="e">
        <f>'05'!#REF!</f>
        <v>#REF!</v>
      </c>
      <c r="Q55" s="92" t="e">
        <f>'05'!#REF!</f>
        <v>#REF!</v>
      </c>
      <c r="R55" s="21" t="e">
        <f>'05'!#REF!</f>
        <v>#REF!</v>
      </c>
      <c r="S55" s="20"/>
      <c r="T55" s="38"/>
      <c r="U55" s="38"/>
      <c r="V55" s="20"/>
      <c r="W55" s="38"/>
      <c r="X55" s="38"/>
      <c r="Y55" s="51"/>
      <c r="Z55" s="89"/>
      <c r="AA55" s="38"/>
      <c r="AB55" s="20"/>
      <c r="AC55" s="20"/>
    </row>
    <row r="56" spans="2:29" x14ac:dyDescent="0.25">
      <c r="B56" s="38"/>
      <c r="C56" s="106" t="e">
        <f>'05'!#REF!</f>
        <v>#REF!</v>
      </c>
      <c r="D56" s="38"/>
      <c r="E56" s="107" t="e">
        <f>'05'!#REF!</f>
        <v>#REF!</v>
      </c>
      <c r="F56" s="108" t="e">
        <f>'05'!#REF!</f>
        <v>#REF!</v>
      </c>
      <c r="G56" s="109" t="e">
        <f>'05'!#REF!</f>
        <v>#REF!</v>
      </c>
      <c r="H56" s="89" t="e">
        <f>'03'!#REF!</f>
        <v>#REF!</v>
      </c>
      <c r="I56" s="89" t="e">
        <f>'05'!#REF!</f>
        <v>#REF!</v>
      </c>
      <c r="J56" s="89" t="e">
        <f>'05'!#REF!</f>
        <v>#REF!</v>
      </c>
      <c r="K56" s="38"/>
      <c r="L56" s="21" t="e">
        <f>'03'!#REF!</f>
        <v>#REF!</v>
      </c>
      <c r="M56" s="21" t="e">
        <f>'05'!#REF!</f>
        <v>#REF!</v>
      </c>
      <c r="N56" s="21" t="e">
        <f>'05'!#REF!</f>
        <v>#REF!</v>
      </c>
      <c r="O56" s="20" t="e">
        <f>'05'!#REF!</f>
        <v>#REF!</v>
      </c>
      <c r="P56" s="91" t="e">
        <f>'05'!#REF!</f>
        <v>#REF!</v>
      </c>
      <c r="Q56" s="92" t="e">
        <f>'05'!#REF!</f>
        <v>#REF!</v>
      </c>
      <c r="R56" s="21" t="e">
        <f>'05'!#REF!</f>
        <v>#REF!</v>
      </c>
      <c r="S56" s="20"/>
      <c r="T56" s="38"/>
      <c r="U56" s="38"/>
      <c r="V56" s="20"/>
      <c r="W56" s="38"/>
      <c r="X56" s="38"/>
      <c r="Y56" s="51"/>
      <c r="Z56" s="89"/>
      <c r="AA56" s="38"/>
      <c r="AB56" s="20"/>
      <c r="AC56" s="20"/>
    </row>
    <row r="57" spans="2:29" x14ac:dyDescent="0.25">
      <c r="B57" s="38"/>
      <c r="C57" s="106" t="e">
        <f>'05'!#REF!</f>
        <v>#REF!</v>
      </c>
      <c r="D57" s="38"/>
      <c r="E57" s="107" t="e">
        <f>'05'!#REF!</f>
        <v>#REF!</v>
      </c>
      <c r="F57" s="108" t="e">
        <f>'05'!#REF!</f>
        <v>#REF!</v>
      </c>
      <c r="G57" s="109" t="e">
        <f>'05'!#REF!</f>
        <v>#REF!</v>
      </c>
      <c r="H57" s="89" t="e">
        <f>'03'!#REF!</f>
        <v>#REF!</v>
      </c>
      <c r="I57" s="89" t="e">
        <f>'05'!#REF!</f>
        <v>#REF!</v>
      </c>
      <c r="J57" s="89" t="e">
        <f>'05'!#REF!</f>
        <v>#REF!</v>
      </c>
      <c r="K57" s="38"/>
      <c r="L57" s="21" t="e">
        <f>'03'!#REF!</f>
        <v>#REF!</v>
      </c>
      <c r="M57" s="21" t="e">
        <f>'05'!#REF!</f>
        <v>#REF!</v>
      </c>
      <c r="N57" s="21" t="e">
        <f>'05'!#REF!</f>
        <v>#REF!</v>
      </c>
      <c r="O57" s="20" t="e">
        <f>'05'!#REF!</f>
        <v>#REF!</v>
      </c>
      <c r="P57" s="91" t="e">
        <f>'05'!#REF!</f>
        <v>#REF!</v>
      </c>
      <c r="Q57" s="92" t="e">
        <f>'05'!#REF!</f>
        <v>#REF!</v>
      </c>
      <c r="R57" s="21" t="e">
        <f>'05'!#REF!</f>
        <v>#REF!</v>
      </c>
      <c r="S57" s="20"/>
      <c r="T57" s="38"/>
      <c r="U57" s="38"/>
      <c r="V57" s="20"/>
      <c r="W57" s="38"/>
      <c r="X57" s="38"/>
      <c r="Y57" s="51"/>
      <c r="Z57" s="89"/>
      <c r="AA57" s="38"/>
      <c r="AB57" s="20"/>
      <c r="AC57" s="20"/>
    </row>
    <row r="58" spans="2:29" x14ac:dyDescent="0.25">
      <c r="B58" s="38"/>
      <c r="C58" s="106" t="e">
        <f>'05'!#REF!</f>
        <v>#REF!</v>
      </c>
      <c r="D58" s="38"/>
      <c r="E58" s="107" t="e">
        <f>'05'!#REF!</f>
        <v>#REF!</v>
      </c>
      <c r="F58" s="108" t="e">
        <f>'05'!#REF!</f>
        <v>#REF!</v>
      </c>
      <c r="G58" s="109" t="e">
        <f>'05'!#REF!</f>
        <v>#REF!</v>
      </c>
      <c r="H58" s="89" t="e">
        <f>'03'!#REF!</f>
        <v>#REF!</v>
      </c>
      <c r="I58" s="89" t="e">
        <f>'05'!#REF!</f>
        <v>#REF!</v>
      </c>
      <c r="J58" s="89" t="e">
        <f>'05'!#REF!</f>
        <v>#REF!</v>
      </c>
      <c r="K58" s="38"/>
      <c r="L58" s="21" t="e">
        <f>'03'!#REF!</f>
        <v>#REF!</v>
      </c>
      <c r="M58" s="21" t="e">
        <f>'05'!#REF!</f>
        <v>#REF!</v>
      </c>
      <c r="N58" s="21" t="e">
        <f>'05'!#REF!</f>
        <v>#REF!</v>
      </c>
      <c r="O58" s="20" t="e">
        <f>'05'!#REF!</f>
        <v>#REF!</v>
      </c>
      <c r="P58" s="91" t="e">
        <f>'05'!#REF!</f>
        <v>#REF!</v>
      </c>
      <c r="Q58" s="92" t="e">
        <f>'05'!#REF!</f>
        <v>#REF!</v>
      </c>
      <c r="R58" s="21" t="e">
        <f>'05'!#REF!</f>
        <v>#REF!</v>
      </c>
      <c r="S58" s="20"/>
      <c r="T58" s="38"/>
      <c r="U58" s="38"/>
      <c r="V58" s="20"/>
      <c r="W58" s="38"/>
      <c r="X58" s="38"/>
      <c r="Y58" s="51"/>
      <c r="Z58" s="89"/>
      <c r="AA58" s="38"/>
      <c r="AB58" s="20"/>
      <c r="AC58" s="20"/>
    </row>
    <row r="59" spans="2:29" x14ac:dyDescent="0.25">
      <c r="B59" s="38"/>
      <c r="C59" s="106" t="e">
        <f>'05'!#REF!</f>
        <v>#REF!</v>
      </c>
      <c r="D59" s="38"/>
      <c r="E59" s="107" t="e">
        <f>'05'!#REF!</f>
        <v>#REF!</v>
      </c>
      <c r="F59" s="108" t="e">
        <f>'05'!#REF!</f>
        <v>#REF!</v>
      </c>
      <c r="G59" s="109" t="e">
        <f>'05'!#REF!</f>
        <v>#REF!</v>
      </c>
      <c r="H59" s="89" t="e">
        <f>'03'!#REF!</f>
        <v>#REF!</v>
      </c>
      <c r="I59" s="89" t="e">
        <f>'05'!#REF!</f>
        <v>#REF!</v>
      </c>
      <c r="J59" s="89" t="e">
        <f>'05'!#REF!</f>
        <v>#REF!</v>
      </c>
      <c r="K59" s="38"/>
      <c r="L59" s="21" t="e">
        <f>'03'!#REF!</f>
        <v>#REF!</v>
      </c>
      <c r="M59" s="21" t="e">
        <f>'05'!#REF!</f>
        <v>#REF!</v>
      </c>
      <c r="N59" s="21" t="e">
        <f>'05'!#REF!</f>
        <v>#REF!</v>
      </c>
      <c r="O59" s="20" t="e">
        <f>'05'!#REF!</f>
        <v>#REF!</v>
      </c>
      <c r="P59" s="91" t="e">
        <f>'05'!#REF!</f>
        <v>#REF!</v>
      </c>
      <c r="Q59" s="92" t="e">
        <f>'05'!#REF!</f>
        <v>#REF!</v>
      </c>
      <c r="R59" s="21" t="e">
        <f>'05'!#REF!</f>
        <v>#REF!</v>
      </c>
      <c r="S59" s="20"/>
      <c r="T59" s="38"/>
      <c r="U59" s="38"/>
      <c r="V59" s="20"/>
      <c r="W59" s="38"/>
      <c r="X59" s="38"/>
      <c r="Y59" s="51"/>
      <c r="Z59" s="89"/>
      <c r="AA59" s="38"/>
      <c r="AB59" s="20"/>
      <c r="AC59" s="20"/>
    </row>
    <row r="60" spans="2:29" x14ac:dyDescent="0.25">
      <c r="B60" s="38"/>
      <c r="C60" s="106" t="e">
        <f>'05'!#REF!</f>
        <v>#REF!</v>
      </c>
      <c r="D60" s="38"/>
      <c r="E60" s="107" t="e">
        <f>'05'!#REF!</f>
        <v>#REF!</v>
      </c>
      <c r="F60" s="108" t="e">
        <f>'05'!#REF!</f>
        <v>#REF!</v>
      </c>
      <c r="G60" s="109" t="e">
        <f>'05'!#REF!</f>
        <v>#REF!</v>
      </c>
      <c r="H60" s="89" t="e">
        <f>'03'!#REF!</f>
        <v>#REF!</v>
      </c>
      <c r="I60" s="89" t="e">
        <f>'05'!#REF!</f>
        <v>#REF!</v>
      </c>
      <c r="J60" s="89" t="e">
        <f>'05'!#REF!</f>
        <v>#REF!</v>
      </c>
      <c r="K60" s="38"/>
      <c r="L60" s="21" t="e">
        <f>'03'!#REF!</f>
        <v>#REF!</v>
      </c>
      <c r="M60" s="21" t="e">
        <f>'05'!#REF!</f>
        <v>#REF!</v>
      </c>
      <c r="N60" s="21" t="e">
        <f>'05'!#REF!</f>
        <v>#REF!</v>
      </c>
      <c r="O60" s="20" t="e">
        <f>'05'!#REF!</f>
        <v>#REF!</v>
      </c>
      <c r="P60" s="91" t="e">
        <f>'05'!#REF!</f>
        <v>#REF!</v>
      </c>
      <c r="Q60" s="92" t="e">
        <f>'05'!#REF!</f>
        <v>#REF!</v>
      </c>
      <c r="R60" s="21" t="e">
        <f>'05'!#REF!</f>
        <v>#REF!</v>
      </c>
      <c r="S60" s="20"/>
      <c r="T60" s="38"/>
      <c r="U60" s="38"/>
      <c r="V60" s="20"/>
      <c r="W60" s="38"/>
      <c r="X60" s="38"/>
      <c r="Y60" s="51"/>
      <c r="Z60" s="89"/>
      <c r="AA60" s="38"/>
      <c r="AB60" s="20"/>
      <c r="AC60" s="20"/>
    </row>
    <row r="61" spans="2:29" x14ac:dyDescent="0.25">
      <c r="B61" s="38"/>
      <c r="C61" s="106" t="e">
        <f>'05'!#REF!</f>
        <v>#REF!</v>
      </c>
      <c r="D61" s="38"/>
      <c r="E61" s="107" t="e">
        <f>'05'!#REF!</f>
        <v>#REF!</v>
      </c>
      <c r="F61" s="108" t="e">
        <f>'05'!#REF!</f>
        <v>#REF!</v>
      </c>
      <c r="G61" s="109" t="e">
        <f>'05'!#REF!</f>
        <v>#REF!</v>
      </c>
      <c r="H61" s="89" t="e">
        <f>'03'!#REF!</f>
        <v>#REF!</v>
      </c>
      <c r="I61" s="89" t="e">
        <f>'05'!#REF!</f>
        <v>#REF!</v>
      </c>
      <c r="J61" s="89" t="e">
        <f>'05'!#REF!</f>
        <v>#REF!</v>
      </c>
      <c r="K61" s="38"/>
      <c r="L61" s="21" t="e">
        <f>'03'!#REF!</f>
        <v>#REF!</v>
      </c>
      <c r="M61" s="21" t="e">
        <f>'05'!#REF!</f>
        <v>#REF!</v>
      </c>
      <c r="N61" s="21" t="e">
        <f>'05'!#REF!</f>
        <v>#REF!</v>
      </c>
      <c r="O61" s="20" t="e">
        <f>'05'!#REF!</f>
        <v>#REF!</v>
      </c>
      <c r="P61" s="91" t="e">
        <f>'05'!#REF!</f>
        <v>#REF!</v>
      </c>
      <c r="Q61" s="92" t="e">
        <f>'05'!#REF!</f>
        <v>#REF!</v>
      </c>
      <c r="R61" s="21" t="e">
        <f>'05'!#REF!</f>
        <v>#REF!</v>
      </c>
      <c r="S61" s="20"/>
      <c r="T61" s="38"/>
      <c r="U61" s="38"/>
      <c r="V61" s="20"/>
      <c r="W61" s="38"/>
      <c r="X61" s="38"/>
      <c r="Y61" s="51"/>
      <c r="Z61" s="89"/>
      <c r="AA61" s="38"/>
      <c r="AB61" s="20"/>
      <c r="AC61" s="20"/>
    </row>
    <row r="62" spans="2:29" x14ac:dyDescent="0.25">
      <c r="B62" s="38"/>
      <c r="C62" s="106" t="e">
        <f>'05'!#REF!</f>
        <v>#REF!</v>
      </c>
      <c r="D62" s="38"/>
      <c r="E62" s="107" t="e">
        <f>'05'!#REF!</f>
        <v>#REF!</v>
      </c>
      <c r="F62" s="108" t="e">
        <f>'05'!#REF!</f>
        <v>#REF!</v>
      </c>
      <c r="G62" s="109" t="e">
        <f>'05'!#REF!</f>
        <v>#REF!</v>
      </c>
      <c r="H62" s="89" t="e">
        <f>'03'!#REF!</f>
        <v>#REF!</v>
      </c>
      <c r="I62" s="89" t="e">
        <f>'05'!#REF!</f>
        <v>#REF!</v>
      </c>
      <c r="J62" s="89" t="e">
        <f>'05'!#REF!</f>
        <v>#REF!</v>
      </c>
      <c r="K62" s="38"/>
      <c r="L62" s="21" t="e">
        <f>'03'!#REF!</f>
        <v>#REF!</v>
      </c>
      <c r="M62" s="21" t="e">
        <f>'05'!#REF!</f>
        <v>#REF!</v>
      </c>
      <c r="N62" s="21" t="e">
        <f>'05'!#REF!</f>
        <v>#REF!</v>
      </c>
      <c r="O62" s="20" t="e">
        <f>'05'!#REF!</f>
        <v>#REF!</v>
      </c>
      <c r="P62" s="91" t="e">
        <f>'05'!#REF!</f>
        <v>#REF!</v>
      </c>
      <c r="Q62" s="92" t="e">
        <f>'05'!#REF!</f>
        <v>#REF!</v>
      </c>
      <c r="R62" s="21" t="e">
        <f>'05'!#REF!</f>
        <v>#REF!</v>
      </c>
      <c r="S62" s="20"/>
      <c r="T62" s="38"/>
      <c r="U62" s="38"/>
      <c r="V62" s="20"/>
      <c r="W62" s="38"/>
      <c r="X62" s="38"/>
      <c r="Y62" s="51"/>
      <c r="Z62" s="89"/>
      <c r="AA62" s="38"/>
      <c r="AB62" s="20"/>
      <c r="AC62" s="20"/>
    </row>
    <row r="63" spans="2:29" x14ac:dyDescent="0.25">
      <c r="B63" s="38"/>
      <c r="C63" s="106" t="e">
        <f>'05'!#REF!</f>
        <v>#REF!</v>
      </c>
      <c r="D63" s="38"/>
      <c r="E63" s="107" t="e">
        <f>'05'!#REF!</f>
        <v>#REF!</v>
      </c>
      <c r="F63" s="108" t="e">
        <f>'05'!#REF!</f>
        <v>#REF!</v>
      </c>
      <c r="G63" s="109" t="e">
        <f>'05'!#REF!</f>
        <v>#REF!</v>
      </c>
      <c r="H63" s="89" t="e">
        <f>'03'!#REF!</f>
        <v>#REF!</v>
      </c>
      <c r="I63" s="89" t="e">
        <f>'05'!#REF!</f>
        <v>#REF!</v>
      </c>
      <c r="J63" s="89" t="e">
        <f>'05'!#REF!</f>
        <v>#REF!</v>
      </c>
      <c r="K63" s="38"/>
      <c r="L63" s="21" t="e">
        <f>'03'!#REF!</f>
        <v>#REF!</v>
      </c>
      <c r="M63" s="21" t="e">
        <f>'05'!#REF!</f>
        <v>#REF!</v>
      </c>
      <c r="N63" s="21" t="e">
        <f>'05'!#REF!</f>
        <v>#REF!</v>
      </c>
      <c r="O63" s="20" t="e">
        <f>'05'!#REF!</f>
        <v>#REF!</v>
      </c>
      <c r="P63" s="91" t="e">
        <f>'05'!#REF!</f>
        <v>#REF!</v>
      </c>
      <c r="Q63" s="92" t="e">
        <f>'05'!#REF!</f>
        <v>#REF!</v>
      </c>
      <c r="R63" s="21" t="e">
        <f>'05'!#REF!</f>
        <v>#REF!</v>
      </c>
      <c r="S63" s="20"/>
      <c r="T63" s="38"/>
      <c r="U63" s="38"/>
      <c r="V63" s="20"/>
      <c r="W63" s="38"/>
      <c r="X63" s="38"/>
      <c r="Y63" s="51"/>
      <c r="Z63" s="89"/>
      <c r="AA63" s="38"/>
      <c r="AB63" s="20"/>
      <c r="AC63" s="20"/>
    </row>
    <row r="64" spans="2:29" x14ac:dyDescent="0.25">
      <c r="B64" s="38"/>
      <c r="C64" s="106" t="e">
        <f>'05'!#REF!</f>
        <v>#REF!</v>
      </c>
      <c r="D64" s="38"/>
      <c r="E64" s="107" t="e">
        <f>'05'!#REF!</f>
        <v>#REF!</v>
      </c>
      <c r="F64" s="108" t="e">
        <f>'05'!#REF!</f>
        <v>#REF!</v>
      </c>
      <c r="G64" s="109" t="e">
        <f>'05'!#REF!</f>
        <v>#REF!</v>
      </c>
      <c r="H64" s="89" t="e">
        <f>'03'!#REF!</f>
        <v>#REF!</v>
      </c>
      <c r="I64" s="89" t="e">
        <f>'05'!#REF!</f>
        <v>#REF!</v>
      </c>
      <c r="J64" s="89" t="e">
        <f>'05'!#REF!</f>
        <v>#REF!</v>
      </c>
      <c r="K64" s="38"/>
      <c r="L64" s="21" t="e">
        <f>'03'!#REF!</f>
        <v>#REF!</v>
      </c>
      <c r="M64" s="21" t="e">
        <f>'05'!#REF!</f>
        <v>#REF!</v>
      </c>
      <c r="N64" s="21" t="e">
        <f>'05'!#REF!</f>
        <v>#REF!</v>
      </c>
      <c r="O64" s="20" t="e">
        <f>'05'!#REF!</f>
        <v>#REF!</v>
      </c>
      <c r="P64" s="91" t="e">
        <f>'05'!#REF!</f>
        <v>#REF!</v>
      </c>
      <c r="Q64" s="92" t="e">
        <f>'05'!#REF!</f>
        <v>#REF!</v>
      </c>
      <c r="R64" s="21" t="e">
        <f>'05'!#REF!</f>
        <v>#REF!</v>
      </c>
      <c r="S64" s="20"/>
      <c r="T64" s="38"/>
      <c r="U64" s="38"/>
      <c r="V64" s="20"/>
      <c r="W64" s="38"/>
      <c r="X64" s="38"/>
      <c r="Y64" s="51"/>
      <c r="Z64" s="89"/>
      <c r="AA64" s="38"/>
      <c r="AB64" s="20"/>
      <c r="AC64" s="20"/>
    </row>
    <row r="65" spans="2:29" x14ac:dyDescent="0.25">
      <c r="B65" s="38"/>
      <c r="C65" s="106" t="e">
        <f>'05'!#REF!</f>
        <v>#REF!</v>
      </c>
      <c r="D65" s="38"/>
      <c r="E65" s="107" t="e">
        <f>'05'!#REF!</f>
        <v>#REF!</v>
      </c>
      <c r="F65" s="108" t="e">
        <f>'05'!#REF!</f>
        <v>#REF!</v>
      </c>
      <c r="G65" s="109" t="e">
        <f>'05'!#REF!</f>
        <v>#REF!</v>
      </c>
      <c r="H65" s="89" t="e">
        <f>'03'!#REF!</f>
        <v>#REF!</v>
      </c>
      <c r="I65" s="89" t="e">
        <f>'05'!#REF!</f>
        <v>#REF!</v>
      </c>
      <c r="J65" s="89" t="e">
        <f>'05'!#REF!</f>
        <v>#REF!</v>
      </c>
      <c r="K65" s="38"/>
      <c r="L65" s="21" t="e">
        <f>'03'!#REF!</f>
        <v>#REF!</v>
      </c>
      <c r="M65" s="21" t="e">
        <f>'05'!#REF!</f>
        <v>#REF!</v>
      </c>
      <c r="N65" s="21" t="e">
        <f>'05'!#REF!</f>
        <v>#REF!</v>
      </c>
      <c r="O65" s="20" t="e">
        <f>'05'!#REF!</f>
        <v>#REF!</v>
      </c>
      <c r="P65" s="91" t="e">
        <f>'05'!#REF!</f>
        <v>#REF!</v>
      </c>
      <c r="Q65" s="92" t="e">
        <f>'05'!#REF!</f>
        <v>#REF!</v>
      </c>
      <c r="R65" s="21" t="e">
        <f>'05'!#REF!</f>
        <v>#REF!</v>
      </c>
      <c r="S65" s="20"/>
      <c r="T65" s="38"/>
      <c r="U65" s="38"/>
      <c r="V65" s="20"/>
      <c r="W65" s="38"/>
      <c r="X65" s="38"/>
      <c r="Y65" s="51"/>
      <c r="Z65" s="89"/>
      <c r="AA65" s="38"/>
      <c r="AB65" s="20"/>
      <c r="AC65" s="20"/>
    </row>
    <row r="66" spans="2:29" x14ac:dyDescent="0.25">
      <c r="B66" s="38"/>
      <c r="C66" s="106" t="e">
        <f>'05'!#REF!</f>
        <v>#REF!</v>
      </c>
      <c r="D66" s="38"/>
      <c r="E66" s="107" t="e">
        <f>'05'!#REF!</f>
        <v>#REF!</v>
      </c>
      <c r="F66" s="108" t="e">
        <f>'05'!#REF!</f>
        <v>#REF!</v>
      </c>
      <c r="G66" s="109" t="e">
        <f>'05'!#REF!</f>
        <v>#REF!</v>
      </c>
      <c r="H66" s="89" t="e">
        <f>'03'!#REF!</f>
        <v>#REF!</v>
      </c>
      <c r="I66" s="89" t="e">
        <f>'05'!#REF!</f>
        <v>#REF!</v>
      </c>
      <c r="J66" s="89" t="e">
        <f>'05'!#REF!</f>
        <v>#REF!</v>
      </c>
      <c r="K66" s="38"/>
      <c r="L66" s="21" t="e">
        <f>'03'!#REF!</f>
        <v>#REF!</v>
      </c>
      <c r="M66" s="21" t="e">
        <f>'05'!#REF!</f>
        <v>#REF!</v>
      </c>
      <c r="N66" s="21" t="e">
        <f>'05'!#REF!</f>
        <v>#REF!</v>
      </c>
      <c r="O66" s="20" t="e">
        <f>'05'!#REF!</f>
        <v>#REF!</v>
      </c>
      <c r="P66" s="91" t="e">
        <f>'05'!#REF!</f>
        <v>#REF!</v>
      </c>
      <c r="Q66" s="92" t="e">
        <f>'05'!#REF!</f>
        <v>#REF!</v>
      </c>
      <c r="R66" s="21" t="e">
        <f>'05'!#REF!</f>
        <v>#REF!</v>
      </c>
      <c r="S66" s="20"/>
      <c r="T66" s="38"/>
      <c r="U66" s="38"/>
      <c r="V66" s="20"/>
      <c r="W66" s="38"/>
      <c r="X66" s="38"/>
      <c r="Y66" s="51"/>
      <c r="Z66" s="89"/>
      <c r="AA66" s="38"/>
      <c r="AB66" s="20"/>
      <c r="AC66" s="20"/>
    </row>
    <row r="67" spans="2:29" x14ac:dyDescent="0.25">
      <c r="B67" s="38"/>
      <c r="C67" s="106" t="e">
        <f>'05'!#REF!</f>
        <v>#REF!</v>
      </c>
      <c r="D67" s="38"/>
      <c r="E67" s="107" t="e">
        <f>'05'!#REF!</f>
        <v>#REF!</v>
      </c>
      <c r="F67" s="108" t="e">
        <f>'05'!#REF!</f>
        <v>#REF!</v>
      </c>
      <c r="G67" s="109" t="e">
        <f>'05'!#REF!</f>
        <v>#REF!</v>
      </c>
      <c r="H67" s="89" t="e">
        <f>'03'!#REF!</f>
        <v>#REF!</v>
      </c>
      <c r="I67" s="89" t="e">
        <f>'05'!#REF!</f>
        <v>#REF!</v>
      </c>
      <c r="J67" s="89" t="e">
        <f>'05'!#REF!</f>
        <v>#REF!</v>
      </c>
      <c r="K67" s="38"/>
      <c r="L67" s="21" t="e">
        <f>'03'!#REF!</f>
        <v>#REF!</v>
      </c>
      <c r="M67" s="21" t="e">
        <f>'05'!#REF!</f>
        <v>#REF!</v>
      </c>
      <c r="N67" s="21" t="e">
        <f>'05'!#REF!</f>
        <v>#REF!</v>
      </c>
      <c r="O67" s="20" t="e">
        <f>'05'!#REF!</f>
        <v>#REF!</v>
      </c>
      <c r="P67" s="91" t="e">
        <f>'05'!#REF!</f>
        <v>#REF!</v>
      </c>
      <c r="Q67" s="92" t="e">
        <f>'05'!#REF!</f>
        <v>#REF!</v>
      </c>
      <c r="R67" s="21" t="e">
        <f>'05'!#REF!</f>
        <v>#REF!</v>
      </c>
      <c r="S67" s="20"/>
      <c r="T67" s="38"/>
      <c r="U67" s="38"/>
      <c r="V67" s="20"/>
      <c r="W67" s="38"/>
      <c r="X67" s="38"/>
      <c r="Y67" s="51"/>
      <c r="Z67" s="89"/>
      <c r="AA67" s="38"/>
      <c r="AB67" s="20"/>
      <c r="AC67" s="20"/>
    </row>
    <row r="68" spans="2:29" x14ac:dyDescent="0.25">
      <c r="B68" s="38"/>
      <c r="C68" s="106" t="e">
        <f>'05'!#REF!</f>
        <v>#REF!</v>
      </c>
      <c r="D68" s="38"/>
      <c r="E68" s="107" t="e">
        <f>'05'!#REF!</f>
        <v>#REF!</v>
      </c>
      <c r="F68" s="108" t="e">
        <f>'05'!#REF!</f>
        <v>#REF!</v>
      </c>
      <c r="G68" s="109" t="e">
        <f>'05'!#REF!</f>
        <v>#REF!</v>
      </c>
      <c r="H68" s="89" t="e">
        <f>'03'!#REF!</f>
        <v>#REF!</v>
      </c>
      <c r="I68" s="89" t="e">
        <f>'05'!#REF!</f>
        <v>#REF!</v>
      </c>
      <c r="J68" s="89" t="e">
        <f>'05'!#REF!</f>
        <v>#REF!</v>
      </c>
      <c r="K68" s="38"/>
      <c r="L68" s="21" t="e">
        <f>'03'!#REF!</f>
        <v>#REF!</v>
      </c>
      <c r="M68" s="21" t="e">
        <f>'05'!#REF!</f>
        <v>#REF!</v>
      </c>
      <c r="N68" s="21" t="e">
        <f>'05'!#REF!</f>
        <v>#REF!</v>
      </c>
      <c r="O68" s="20" t="e">
        <f>'05'!#REF!</f>
        <v>#REF!</v>
      </c>
      <c r="P68" s="91" t="e">
        <f>'05'!#REF!</f>
        <v>#REF!</v>
      </c>
      <c r="Q68" s="92" t="e">
        <f>'05'!#REF!</f>
        <v>#REF!</v>
      </c>
      <c r="R68" s="21" t="e">
        <f>'05'!#REF!</f>
        <v>#REF!</v>
      </c>
      <c r="S68" s="20"/>
      <c r="T68" s="38"/>
      <c r="U68" s="38"/>
      <c r="V68" s="20"/>
      <c r="W68" s="38"/>
      <c r="X68" s="38"/>
      <c r="Y68" s="51"/>
      <c r="Z68" s="89"/>
      <c r="AA68" s="38"/>
      <c r="AB68" s="20"/>
      <c r="AC68" s="20"/>
    </row>
    <row r="69" spans="2:29" x14ac:dyDescent="0.25">
      <c r="B69" s="38"/>
      <c r="C69" s="106" t="e">
        <f>'05'!#REF!</f>
        <v>#REF!</v>
      </c>
      <c r="D69" s="38"/>
      <c r="E69" s="107" t="e">
        <f>'05'!#REF!</f>
        <v>#REF!</v>
      </c>
      <c r="F69" s="108" t="e">
        <f>'05'!#REF!</f>
        <v>#REF!</v>
      </c>
      <c r="G69" s="109" t="e">
        <f>'05'!#REF!</f>
        <v>#REF!</v>
      </c>
      <c r="H69" s="89" t="e">
        <f>'03'!#REF!</f>
        <v>#REF!</v>
      </c>
      <c r="I69" s="89" t="e">
        <f>'05'!#REF!</f>
        <v>#REF!</v>
      </c>
      <c r="J69" s="89" t="e">
        <f>'05'!#REF!</f>
        <v>#REF!</v>
      </c>
      <c r="K69" s="38"/>
      <c r="L69" s="21" t="e">
        <f>'03'!#REF!</f>
        <v>#REF!</v>
      </c>
      <c r="M69" s="21" t="e">
        <f>'05'!#REF!</f>
        <v>#REF!</v>
      </c>
      <c r="N69" s="21" t="e">
        <f>'05'!#REF!</f>
        <v>#REF!</v>
      </c>
      <c r="O69" s="20" t="e">
        <f>'05'!#REF!</f>
        <v>#REF!</v>
      </c>
      <c r="P69" s="91" t="e">
        <f>'05'!#REF!</f>
        <v>#REF!</v>
      </c>
      <c r="Q69" s="92" t="e">
        <f>'05'!#REF!</f>
        <v>#REF!</v>
      </c>
      <c r="R69" s="21" t="e">
        <f>'05'!#REF!</f>
        <v>#REF!</v>
      </c>
      <c r="S69" s="20"/>
      <c r="T69" s="38"/>
      <c r="U69" s="38"/>
      <c r="V69" s="20"/>
      <c r="W69" s="38"/>
      <c r="X69" s="38"/>
      <c r="Y69" s="51"/>
      <c r="Z69" s="89"/>
      <c r="AA69" s="38"/>
      <c r="AB69" s="20"/>
      <c r="AC69" s="20"/>
    </row>
    <row r="70" spans="2:29" x14ac:dyDescent="0.25">
      <c r="B70" s="38"/>
      <c r="C70" s="106" t="e">
        <f>'05'!#REF!</f>
        <v>#REF!</v>
      </c>
      <c r="D70" s="38"/>
      <c r="E70" s="107" t="e">
        <f>'05'!#REF!</f>
        <v>#REF!</v>
      </c>
      <c r="F70" s="108" t="e">
        <f>'05'!#REF!</f>
        <v>#REF!</v>
      </c>
      <c r="G70" s="109" t="e">
        <f>'05'!#REF!</f>
        <v>#REF!</v>
      </c>
      <c r="H70" s="89" t="e">
        <f>'03'!#REF!</f>
        <v>#REF!</v>
      </c>
      <c r="I70" s="89" t="e">
        <f>'05'!#REF!</f>
        <v>#REF!</v>
      </c>
      <c r="J70" s="89" t="e">
        <f>'05'!#REF!</f>
        <v>#REF!</v>
      </c>
      <c r="K70" s="38"/>
      <c r="L70" s="21" t="e">
        <f>'03'!#REF!</f>
        <v>#REF!</v>
      </c>
      <c r="M70" s="21" t="e">
        <f>'05'!#REF!</f>
        <v>#REF!</v>
      </c>
      <c r="N70" s="21" t="e">
        <f>'05'!#REF!</f>
        <v>#REF!</v>
      </c>
      <c r="O70" s="20" t="e">
        <f>'05'!#REF!</f>
        <v>#REF!</v>
      </c>
      <c r="P70" s="91" t="e">
        <f>'05'!#REF!</f>
        <v>#REF!</v>
      </c>
      <c r="Q70" s="92" t="e">
        <f>'05'!#REF!</f>
        <v>#REF!</v>
      </c>
      <c r="R70" s="21" t="e">
        <f>'05'!#REF!</f>
        <v>#REF!</v>
      </c>
      <c r="S70" s="20"/>
      <c r="T70" s="38"/>
      <c r="U70" s="38"/>
      <c r="V70" s="20"/>
      <c r="W70" s="38"/>
      <c r="X70" s="38"/>
      <c r="Y70" s="51"/>
      <c r="Z70" s="89"/>
      <c r="AA70" s="38"/>
      <c r="AB70" s="20"/>
      <c r="AC70" s="20"/>
    </row>
    <row r="71" spans="2:29" x14ac:dyDescent="0.25">
      <c r="B71" s="38"/>
      <c r="C71" s="106" t="e">
        <f>'05'!#REF!</f>
        <v>#REF!</v>
      </c>
      <c r="D71" s="38"/>
      <c r="E71" s="107" t="e">
        <f>'05'!#REF!</f>
        <v>#REF!</v>
      </c>
      <c r="F71" s="108" t="e">
        <f>'05'!#REF!</f>
        <v>#REF!</v>
      </c>
      <c r="G71" s="109" t="e">
        <f>'05'!#REF!</f>
        <v>#REF!</v>
      </c>
      <c r="H71" s="89" t="e">
        <f>'03'!#REF!</f>
        <v>#REF!</v>
      </c>
      <c r="I71" s="89" t="e">
        <f>'05'!#REF!</f>
        <v>#REF!</v>
      </c>
      <c r="J71" s="89" t="e">
        <f>'05'!#REF!</f>
        <v>#REF!</v>
      </c>
      <c r="K71" s="38"/>
      <c r="L71" s="21" t="e">
        <f>'03'!#REF!</f>
        <v>#REF!</v>
      </c>
      <c r="M71" s="21" t="e">
        <f>'05'!#REF!</f>
        <v>#REF!</v>
      </c>
      <c r="N71" s="21" t="e">
        <f>'05'!#REF!</f>
        <v>#REF!</v>
      </c>
      <c r="O71" s="20" t="e">
        <f>'05'!#REF!</f>
        <v>#REF!</v>
      </c>
      <c r="P71" s="91" t="e">
        <f>'05'!#REF!</f>
        <v>#REF!</v>
      </c>
      <c r="Q71" s="92" t="e">
        <f>'05'!#REF!</f>
        <v>#REF!</v>
      </c>
      <c r="R71" s="21" t="e">
        <f>'05'!#REF!</f>
        <v>#REF!</v>
      </c>
      <c r="S71" s="20"/>
      <c r="T71" s="38"/>
      <c r="U71" s="38"/>
      <c r="V71" s="20"/>
      <c r="W71" s="38"/>
      <c r="X71" s="38"/>
      <c r="Y71" s="51"/>
      <c r="Z71" s="89"/>
      <c r="AA71" s="38"/>
      <c r="AB71" s="20"/>
      <c r="AC71" s="20"/>
    </row>
    <row r="72" spans="2:29" x14ac:dyDescent="0.25">
      <c r="B72" s="38"/>
      <c r="C72" s="106" t="e">
        <f>'05'!#REF!</f>
        <v>#REF!</v>
      </c>
      <c r="D72" s="38"/>
      <c r="E72" s="107" t="e">
        <f>'05'!#REF!</f>
        <v>#REF!</v>
      </c>
      <c r="F72" s="108" t="e">
        <f>'05'!#REF!</f>
        <v>#REF!</v>
      </c>
      <c r="G72" s="109" t="e">
        <f>'05'!#REF!</f>
        <v>#REF!</v>
      </c>
      <c r="H72" s="89" t="e">
        <f>'03'!#REF!</f>
        <v>#REF!</v>
      </c>
      <c r="I72" s="89" t="e">
        <f>'05'!#REF!</f>
        <v>#REF!</v>
      </c>
      <c r="J72" s="89" t="e">
        <f>'05'!#REF!</f>
        <v>#REF!</v>
      </c>
      <c r="K72" s="38"/>
      <c r="L72" s="21" t="e">
        <f>'03'!#REF!</f>
        <v>#REF!</v>
      </c>
      <c r="M72" s="21" t="e">
        <f>'05'!#REF!</f>
        <v>#REF!</v>
      </c>
      <c r="N72" s="21" t="e">
        <f>'05'!#REF!</f>
        <v>#REF!</v>
      </c>
      <c r="O72" s="20" t="e">
        <f>'05'!#REF!</f>
        <v>#REF!</v>
      </c>
      <c r="P72" s="91" t="e">
        <f>'05'!#REF!</f>
        <v>#REF!</v>
      </c>
      <c r="Q72" s="92" t="e">
        <f>'05'!#REF!</f>
        <v>#REF!</v>
      </c>
      <c r="R72" s="21" t="e">
        <f>'05'!#REF!</f>
        <v>#REF!</v>
      </c>
      <c r="S72" s="20"/>
      <c r="T72" s="38"/>
      <c r="U72" s="38"/>
      <c r="V72" s="20"/>
      <c r="W72" s="38"/>
      <c r="X72" s="38"/>
      <c r="Y72" s="51"/>
      <c r="Z72" s="89"/>
      <c r="AA72" s="38"/>
      <c r="AB72" s="20"/>
      <c r="AC72" s="20"/>
    </row>
    <row r="73" spans="2:29" x14ac:dyDescent="0.25">
      <c r="B73" s="38"/>
      <c r="C73" s="106" t="e">
        <f>'05'!#REF!</f>
        <v>#REF!</v>
      </c>
      <c r="D73" s="38"/>
      <c r="E73" s="107" t="e">
        <f>'05'!#REF!</f>
        <v>#REF!</v>
      </c>
      <c r="F73" s="108" t="e">
        <f>'05'!#REF!</f>
        <v>#REF!</v>
      </c>
      <c r="G73" s="109" t="e">
        <f>'05'!#REF!</f>
        <v>#REF!</v>
      </c>
      <c r="H73" s="89" t="e">
        <f>'03'!#REF!</f>
        <v>#REF!</v>
      </c>
      <c r="I73" s="89" t="e">
        <f>'05'!#REF!</f>
        <v>#REF!</v>
      </c>
      <c r="J73" s="89" t="e">
        <f>'05'!#REF!</f>
        <v>#REF!</v>
      </c>
      <c r="K73" s="38"/>
      <c r="L73" s="21" t="e">
        <f>'03'!#REF!</f>
        <v>#REF!</v>
      </c>
      <c r="M73" s="21" t="e">
        <f>'05'!#REF!</f>
        <v>#REF!</v>
      </c>
      <c r="N73" s="21" t="e">
        <f>'05'!#REF!</f>
        <v>#REF!</v>
      </c>
      <c r="O73" s="20" t="e">
        <f>'05'!#REF!</f>
        <v>#REF!</v>
      </c>
      <c r="P73" s="91" t="e">
        <f>'05'!#REF!</f>
        <v>#REF!</v>
      </c>
      <c r="Q73" s="92" t="e">
        <f>'05'!#REF!</f>
        <v>#REF!</v>
      </c>
      <c r="R73" s="21" t="e">
        <f>'05'!#REF!</f>
        <v>#REF!</v>
      </c>
      <c r="S73" s="20"/>
      <c r="T73" s="38"/>
      <c r="U73" s="38"/>
      <c r="V73" s="20"/>
      <c r="W73" s="38"/>
      <c r="X73" s="38"/>
      <c r="Y73" s="51"/>
      <c r="Z73" s="89"/>
      <c r="AA73" s="38"/>
      <c r="AB73" s="20"/>
      <c r="AC73" s="20"/>
    </row>
    <row r="74" spans="2:29" x14ac:dyDescent="0.25">
      <c r="B74" s="38"/>
      <c r="C74" s="106" t="e">
        <f>'05'!#REF!</f>
        <v>#REF!</v>
      </c>
      <c r="D74" s="38"/>
      <c r="E74" s="107" t="e">
        <f>'05'!#REF!</f>
        <v>#REF!</v>
      </c>
      <c r="F74" s="108" t="e">
        <f>'05'!#REF!</f>
        <v>#REF!</v>
      </c>
      <c r="G74" s="109" t="e">
        <f>'05'!#REF!</f>
        <v>#REF!</v>
      </c>
      <c r="H74" s="89" t="e">
        <f>'03'!#REF!</f>
        <v>#REF!</v>
      </c>
      <c r="I74" s="89" t="e">
        <f>'05'!#REF!</f>
        <v>#REF!</v>
      </c>
      <c r="J74" s="89" t="e">
        <f>'05'!#REF!</f>
        <v>#REF!</v>
      </c>
      <c r="K74" s="38"/>
      <c r="L74" s="21" t="e">
        <f>'03'!#REF!</f>
        <v>#REF!</v>
      </c>
      <c r="M74" s="21" t="e">
        <f>'05'!#REF!</f>
        <v>#REF!</v>
      </c>
      <c r="N74" s="21" t="e">
        <f>'05'!#REF!</f>
        <v>#REF!</v>
      </c>
      <c r="O74" s="20" t="e">
        <f>'05'!#REF!</f>
        <v>#REF!</v>
      </c>
      <c r="P74" s="91" t="e">
        <f>'05'!#REF!</f>
        <v>#REF!</v>
      </c>
      <c r="Q74" s="92" t="e">
        <f>'05'!#REF!</f>
        <v>#REF!</v>
      </c>
      <c r="R74" s="21" t="e">
        <f>'05'!#REF!</f>
        <v>#REF!</v>
      </c>
      <c r="S74" s="20"/>
      <c r="T74" s="38"/>
      <c r="U74" s="38"/>
      <c r="V74" s="20"/>
      <c r="W74" s="38"/>
      <c r="X74" s="38"/>
      <c r="Y74" s="51"/>
      <c r="Z74" s="89"/>
      <c r="AA74" s="38"/>
      <c r="AB74" s="20"/>
      <c r="AC74" s="20"/>
    </row>
    <row r="75" spans="2:29" x14ac:dyDescent="0.25">
      <c r="B75" s="38"/>
      <c r="C75" s="106" t="e">
        <f>'05'!#REF!</f>
        <v>#REF!</v>
      </c>
      <c r="D75" s="38"/>
      <c r="E75" s="107" t="e">
        <f>'05'!#REF!</f>
        <v>#REF!</v>
      </c>
      <c r="F75" s="108" t="e">
        <f>'05'!#REF!</f>
        <v>#REF!</v>
      </c>
      <c r="G75" s="109" t="e">
        <f>'05'!#REF!</f>
        <v>#REF!</v>
      </c>
      <c r="H75" s="89" t="e">
        <f>'03'!#REF!</f>
        <v>#REF!</v>
      </c>
      <c r="I75" s="89" t="e">
        <f>'05'!#REF!</f>
        <v>#REF!</v>
      </c>
      <c r="J75" s="89" t="e">
        <f>'05'!#REF!</f>
        <v>#REF!</v>
      </c>
      <c r="K75" s="38"/>
      <c r="L75" s="21" t="e">
        <f>'03'!#REF!</f>
        <v>#REF!</v>
      </c>
      <c r="M75" s="21" t="e">
        <f>'05'!#REF!</f>
        <v>#REF!</v>
      </c>
      <c r="N75" s="21" t="e">
        <f>'05'!#REF!</f>
        <v>#REF!</v>
      </c>
      <c r="O75" s="20" t="e">
        <f>'05'!#REF!</f>
        <v>#REF!</v>
      </c>
      <c r="P75" s="91" t="e">
        <f>'05'!#REF!</f>
        <v>#REF!</v>
      </c>
      <c r="Q75" s="92" t="e">
        <f>'05'!#REF!</f>
        <v>#REF!</v>
      </c>
      <c r="R75" s="21" t="e">
        <f>'05'!#REF!</f>
        <v>#REF!</v>
      </c>
      <c r="S75" s="20"/>
      <c r="T75" s="38"/>
      <c r="U75" s="38"/>
      <c r="V75" s="20"/>
      <c r="W75" s="38"/>
      <c r="X75" s="38"/>
      <c r="Y75" s="51"/>
      <c r="Z75" s="89"/>
      <c r="AA75" s="38"/>
      <c r="AB75" s="20"/>
      <c r="AC75" s="20"/>
    </row>
    <row r="76" spans="2:29" x14ac:dyDescent="0.25">
      <c r="B76" s="38"/>
      <c r="C76" s="106" t="e">
        <f>'05'!#REF!</f>
        <v>#REF!</v>
      </c>
      <c r="D76" s="38"/>
      <c r="E76" s="107" t="e">
        <f>'05'!#REF!</f>
        <v>#REF!</v>
      </c>
      <c r="F76" s="108" t="e">
        <f>'05'!#REF!</f>
        <v>#REF!</v>
      </c>
      <c r="G76" s="109" t="e">
        <f>'05'!#REF!</f>
        <v>#REF!</v>
      </c>
      <c r="H76" s="89" t="e">
        <f>'03'!#REF!</f>
        <v>#REF!</v>
      </c>
      <c r="I76" s="89" t="e">
        <f>'05'!#REF!</f>
        <v>#REF!</v>
      </c>
      <c r="J76" s="89" t="e">
        <f>'05'!#REF!</f>
        <v>#REF!</v>
      </c>
      <c r="K76" s="38"/>
      <c r="L76" s="21" t="e">
        <f>'03'!#REF!</f>
        <v>#REF!</v>
      </c>
      <c r="M76" s="21" t="e">
        <f>'05'!#REF!</f>
        <v>#REF!</v>
      </c>
      <c r="N76" s="21" t="e">
        <f>'05'!#REF!</f>
        <v>#REF!</v>
      </c>
      <c r="O76" s="20" t="e">
        <f>'05'!#REF!</f>
        <v>#REF!</v>
      </c>
      <c r="P76" s="91" t="e">
        <f>'05'!#REF!</f>
        <v>#REF!</v>
      </c>
      <c r="Q76" s="92" t="e">
        <f>'05'!#REF!</f>
        <v>#REF!</v>
      </c>
      <c r="R76" s="21" t="e">
        <f>'05'!#REF!</f>
        <v>#REF!</v>
      </c>
      <c r="S76" s="20"/>
      <c r="T76" s="38"/>
      <c r="U76" s="38"/>
      <c r="V76" s="20"/>
      <c r="W76" s="38"/>
      <c r="X76" s="38"/>
      <c r="Y76" s="51"/>
      <c r="Z76" s="89"/>
      <c r="AA76" s="38"/>
      <c r="AB76" s="20"/>
      <c r="AC76" s="20"/>
    </row>
    <row r="77" spans="2:29" x14ac:dyDescent="0.25">
      <c r="B77" s="38"/>
      <c r="C77" s="106" t="e">
        <f>'05'!#REF!</f>
        <v>#REF!</v>
      </c>
      <c r="D77" s="38"/>
      <c r="E77" s="107" t="e">
        <f>'05'!#REF!</f>
        <v>#REF!</v>
      </c>
      <c r="F77" s="108" t="e">
        <f>'05'!#REF!</f>
        <v>#REF!</v>
      </c>
      <c r="G77" s="109" t="e">
        <f>'05'!#REF!</f>
        <v>#REF!</v>
      </c>
      <c r="H77" s="89" t="e">
        <f>'03'!#REF!</f>
        <v>#REF!</v>
      </c>
      <c r="I77" s="89" t="e">
        <f>'05'!#REF!</f>
        <v>#REF!</v>
      </c>
      <c r="J77" s="89" t="e">
        <f>'05'!#REF!</f>
        <v>#REF!</v>
      </c>
      <c r="K77" s="38"/>
      <c r="L77" s="21" t="e">
        <f>'03'!#REF!</f>
        <v>#REF!</v>
      </c>
      <c r="M77" s="21" t="e">
        <f>'05'!#REF!</f>
        <v>#REF!</v>
      </c>
      <c r="N77" s="21" t="e">
        <f>'05'!#REF!</f>
        <v>#REF!</v>
      </c>
      <c r="O77" s="20" t="e">
        <f>'05'!#REF!</f>
        <v>#REF!</v>
      </c>
      <c r="P77" s="91" t="e">
        <f>'05'!#REF!</f>
        <v>#REF!</v>
      </c>
      <c r="Q77" s="92" t="e">
        <f>'05'!#REF!</f>
        <v>#REF!</v>
      </c>
      <c r="R77" s="21" t="e">
        <f>'05'!#REF!</f>
        <v>#REF!</v>
      </c>
      <c r="S77" s="20"/>
      <c r="T77" s="38"/>
      <c r="U77" s="38"/>
      <c r="V77" s="20"/>
      <c r="W77" s="38"/>
      <c r="X77" s="38"/>
      <c r="Y77" s="51"/>
      <c r="Z77" s="89"/>
      <c r="AA77" s="38"/>
      <c r="AB77" s="20"/>
      <c r="AC77" s="20"/>
    </row>
    <row r="78" spans="2:29" x14ac:dyDescent="0.25">
      <c r="B78" s="38"/>
      <c r="C78" s="106" t="e">
        <f>'05'!#REF!</f>
        <v>#REF!</v>
      </c>
      <c r="D78" s="38"/>
      <c r="E78" s="107" t="e">
        <f>'05'!#REF!</f>
        <v>#REF!</v>
      </c>
      <c r="F78" s="108" t="e">
        <f>'05'!#REF!</f>
        <v>#REF!</v>
      </c>
      <c r="G78" s="109" t="e">
        <f>'05'!#REF!</f>
        <v>#REF!</v>
      </c>
      <c r="H78" s="89" t="e">
        <f>'03'!#REF!</f>
        <v>#REF!</v>
      </c>
      <c r="I78" s="89" t="e">
        <f>'05'!#REF!</f>
        <v>#REF!</v>
      </c>
      <c r="J78" s="89" t="e">
        <f>'05'!#REF!</f>
        <v>#REF!</v>
      </c>
      <c r="K78" s="38"/>
      <c r="L78" s="21" t="e">
        <f>'03'!#REF!</f>
        <v>#REF!</v>
      </c>
      <c r="M78" s="21" t="e">
        <f>'05'!#REF!</f>
        <v>#REF!</v>
      </c>
      <c r="N78" s="21" t="e">
        <f>'05'!#REF!</f>
        <v>#REF!</v>
      </c>
      <c r="O78" s="20" t="e">
        <f>'05'!#REF!</f>
        <v>#REF!</v>
      </c>
      <c r="P78" s="91" t="e">
        <f>'05'!#REF!</f>
        <v>#REF!</v>
      </c>
      <c r="Q78" s="92" t="e">
        <f>'05'!#REF!</f>
        <v>#REF!</v>
      </c>
      <c r="R78" s="21" t="e">
        <f>'05'!#REF!</f>
        <v>#REF!</v>
      </c>
      <c r="S78" s="20"/>
      <c r="T78" s="38"/>
      <c r="U78" s="38"/>
      <c r="V78" s="20"/>
      <c r="W78" s="38"/>
      <c r="X78" s="38"/>
      <c r="Y78" s="51"/>
      <c r="Z78" s="89"/>
      <c r="AA78" s="38"/>
      <c r="AB78" s="20"/>
      <c r="AC78" s="20"/>
    </row>
    <row r="79" spans="2:29" x14ac:dyDescent="0.25">
      <c r="B79" s="38"/>
      <c r="C79" s="106" t="e">
        <f>'05'!#REF!</f>
        <v>#REF!</v>
      </c>
      <c r="D79" s="38"/>
      <c r="E79" s="107" t="e">
        <f>'05'!#REF!</f>
        <v>#REF!</v>
      </c>
      <c r="F79" s="108" t="e">
        <f>'05'!#REF!</f>
        <v>#REF!</v>
      </c>
      <c r="G79" s="109" t="e">
        <f>'05'!#REF!</f>
        <v>#REF!</v>
      </c>
      <c r="H79" s="89" t="e">
        <f>'03'!#REF!</f>
        <v>#REF!</v>
      </c>
      <c r="I79" s="89" t="e">
        <f>'05'!#REF!</f>
        <v>#REF!</v>
      </c>
      <c r="J79" s="89" t="e">
        <f>'05'!#REF!</f>
        <v>#REF!</v>
      </c>
      <c r="K79" s="38"/>
      <c r="L79" s="21" t="e">
        <f>'03'!#REF!</f>
        <v>#REF!</v>
      </c>
      <c r="M79" s="21" t="e">
        <f>'05'!#REF!</f>
        <v>#REF!</v>
      </c>
      <c r="N79" s="21" t="e">
        <f>'05'!#REF!</f>
        <v>#REF!</v>
      </c>
      <c r="O79" s="20" t="e">
        <f>'05'!#REF!</f>
        <v>#REF!</v>
      </c>
      <c r="P79" s="91" t="e">
        <f>'05'!#REF!</f>
        <v>#REF!</v>
      </c>
      <c r="Q79" s="92" t="e">
        <f>'05'!#REF!</f>
        <v>#REF!</v>
      </c>
      <c r="R79" s="21" t="e">
        <f>'05'!#REF!</f>
        <v>#REF!</v>
      </c>
      <c r="S79" s="20"/>
      <c r="T79" s="38"/>
      <c r="U79" s="38"/>
      <c r="V79" s="20"/>
      <c r="W79" s="38"/>
      <c r="X79" s="38"/>
      <c r="Y79" s="51"/>
      <c r="Z79" s="89"/>
      <c r="AA79" s="38"/>
      <c r="AB79" s="20"/>
      <c r="AC79" s="20"/>
    </row>
    <row r="80" spans="2:29" x14ac:dyDescent="0.25">
      <c r="B80" s="38"/>
      <c r="C80" s="106" t="e">
        <f>'05'!#REF!</f>
        <v>#REF!</v>
      </c>
      <c r="D80" s="38"/>
      <c r="E80" s="107" t="e">
        <f>'05'!#REF!</f>
        <v>#REF!</v>
      </c>
      <c r="F80" s="108" t="e">
        <f>'05'!#REF!</f>
        <v>#REF!</v>
      </c>
      <c r="G80" s="109" t="e">
        <f>'05'!#REF!</f>
        <v>#REF!</v>
      </c>
      <c r="H80" s="89" t="e">
        <f>'03'!#REF!</f>
        <v>#REF!</v>
      </c>
      <c r="I80" s="89" t="e">
        <f>'05'!#REF!</f>
        <v>#REF!</v>
      </c>
      <c r="J80" s="89" t="e">
        <f>'05'!#REF!</f>
        <v>#REF!</v>
      </c>
      <c r="K80" s="38"/>
      <c r="L80" s="21" t="e">
        <f>'03'!#REF!</f>
        <v>#REF!</v>
      </c>
      <c r="M80" s="21" t="e">
        <f>'05'!#REF!</f>
        <v>#REF!</v>
      </c>
      <c r="N80" s="21" t="e">
        <f>'05'!#REF!</f>
        <v>#REF!</v>
      </c>
      <c r="O80" s="20" t="e">
        <f>'05'!#REF!</f>
        <v>#REF!</v>
      </c>
      <c r="P80" s="91" t="e">
        <f>'05'!#REF!</f>
        <v>#REF!</v>
      </c>
      <c r="Q80" s="92" t="e">
        <f>'05'!#REF!</f>
        <v>#REF!</v>
      </c>
      <c r="R80" s="21" t="e">
        <f>'05'!#REF!</f>
        <v>#REF!</v>
      </c>
      <c r="S80" s="20"/>
      <c r="T80" s="38"/>
      <c r="U80" s="38"/>
      <c r="V80" s="20"/>
      <c r="W80" s="38"/>
      <c r="X80" s="38"/>
      <c r="Y80" s="51"/>
      <c r="Z80" s="89"/>
      <c r="AA80" s="38"/>
      <c r="AB80" s="20"/>
      <c r="AC80" s="20"/>
    </row>
    <row r="81" spans="2:29" x14ac:dyDescent="0.25">
      <c r="B81" s="38"/>
      <c r="C81" s="106" t="e">
        <f>'05'!#REF!</f>
        <v>#REF!</v>
      </c>
      <c r="D81" s="38"/>
      <c r="E81" s="107" t="e">
        <f>'05'!#REF!</f>
        <v>#REF!</v>
      </c>
      <c r="F81" s="108" t="e">
        <f>'05'!#REF!</f>
        <v>#REF!</v>
      </c>
      <c r="G81" s="109" t="e">
        <f>'05'!#REF!</f>
        <v>#REF!</v>
      </c>
      <c r="H81" s="89" t="e">
        <f>'03'!#REF!</f>
        <v>#REF!</v>
      </c>
      <c r="I81" s="89" t="e">
        <f>'05'!#REF!</f>
        <v>#REF!</v>
      </c>
      <c r="J81" s="89" t="e">
        <f>'05'!#REF!</f>
        <v>#REF!</v>
      </c>
      <c r="K81" s="38"/>
      <c r="L81" s="21" t="e">
        <f>'03'!#REF!</f>
        <v>#REF!</v>
      </c>
      <c r="M81" s="21" t="e">
        <f>'05'!#REF!</f>
        <v>#REF!</v>
      </c>
      <c r="N81" s="21" t="e">
        <f>'05'!#REF!</f>
        <v>#REF!</v>
      </c>
      <c r="O81" s="20" t="e">
        <f>'05'!#REF!</f>
        <v>#REF!</v>
      </c>
      <c r="P81" s="91" t="e">
        <f>'05'!#REF!</f>
        <v>#REF!</v>
      </c>
      <c r="Q81" s="92" t="e">
        <f>'05'!#REF!</f>
        <v>#REF!</v>
      </c>
      <c r="R81" s="21" t="e">
        <f>'05'!#REF!</f>
        <v>#REF!</v>
      </c>
      <c r="S81" s="20"/>
      <c r="T81" s="38"/>
      <c r="U81" s="38"/>
      <c r="V81" s="20"/>
      <c r="W81" s="38"/>
      <c r="X81" s="38"/>
      <c r="Y81" s="51"/>
      <c r="Z81" s="89"/>
      <c r="AA81" s="38"/>
      <c r="AB81" s="20"/>
      <c r="AC81" s="20"/>
    </row>
    <row r="82" spans="2:29" x14ac:dyDescent="0.25">
      <c r="B82" s="38"/>
      <c r="C82" s="106" t="e">
        <f>'05'!#REF!</f>
        <v>#REF!</v>
      </c>
      <c r="D82" s="38"/>
      <c r="E82" s="107" t="e">
        <f>'05'!#REF!</f>
        <v>#REF!</v>
      </c>
      <c r="F82" s="108" t="e">
        <f>'05'!#REF!</f>
        <v>#REF!</v>
      </c>
      <c r="G82" s="109" t="e">
        <f>'05'!#REF!</f>
        <v>#REF!</v>
      </c>
      <c r="H82" s="89" t="e">
        <f>'03'!#REF!</f>
        <v>#REF!</v>
      </c>
      <c r="I82" s="89" t="e">
        <f>'05'!#REF!</f>
        <v>#REF!</v>
      </c>
      <c r="J82" s="89" t="e">
        <f>'05'!#REF!</f>
        <v>#REF!</v>
      </c>
      <c r="K82" s="38"/>
      <c r="L82" s="21" t="e">
        <f>'03'!#REF!</f>
        <v>#REF!</v>
      </c>
      <c r="M82" s="21" t="e">
        <f>'05'!#REF!</f>
        <v>#REF!</v>
      </c>
      <c r="N82" s="21" t="e">
        <f>'05'!#REF!</f>
        <v>#REF!</v>
      </c>
      <c r="O82" s="20" t="e">
        <f>'05'!#REF!</f>
        <v>#REF!</v>
      </c>
      <c r="P82" s="91" t="e">
        <f>'05'!#REF!</f>
        <v>#REF!</v>
      </c>
      <c r="Q82" s="92" t="e">
        <f>'05'!#REF!</f>
        <v>#REF!</v>
      </c>
      <c r="R82" s="21" t="e">
        <f>'05'!#REF!</f>
        <v>#REF!</v>
      </c>
      <c r="S82" s="20"/>
      <c r="T82" s="38"/>
      <c r="U82" s="38"/>
      <c r="V82" s="20"/>
      <c r="W82" s="38"/>
      <c r="X82" s="38"/>
      <c r="Y82" s="51"/>
      <c r="Z82" s="89"/>
      <c r="AA82" s="38"/>
      <c r="AB82" s="20"/>
      <c r="AC82" s="20"/>
    </row>
    <row r="83" spans="2:29" x14ac:dyDescent="0.25">
      <c r="B83" s="38"/>
      <c r="C83" s="106" t="e">
        <f>'05'!#REF!</f>
        <v>#REF!</v>
      </c>
      <c r="D83" s="38"/>
      <c r="E83" s="107" t="e">
        <f>'05'!#REF!</f>
        <v>#REF!</v>
      </c>
      <c r="F83" s="108" t="e">
        <f>'05'!#REF!</f>
        <v>#REF!</v>
      </c>
      <c r="G83" s="109" t="e">
        <f>'05'!#REF!</f>
        <v>#REF!</v>
      </c>
      <c r="H83" s="89" t="e">
        <f>'03'!#REF!</f>
        <v>#REF!</v>
      </c>
      <c r="I83" s="89" t="e">
        <f>'05'!#REF!</f>
        <v>#REF!</v>
      </c>
      <c r="J83" s="89" t="e">
        <f>'05'!#REF!</f>
        <v>#REF!</v>
      </c>
      <c r="K83" s="38"/>
      <c r="L83" s="21" t="e">
        <f>'03'!#REF!</f>
        <v>#REF!</v>
      </c>
      <c r="M83" s="21" t="e">
        <f>'05'!#REF!</f>
        <v>#REF!</v>
      </c>
      <c r="N83" s="21" t="e">
        <f>'05'!#REF!</f>
        <v>#REF!</v>
      </c>
      <c r="O83" s="20" t="e">
        <f>'05'!#REF!</f>
        <v>#REF!</v>
      </c>
      <c r="P83" s="91" t="e">
        <f>'05'!#REF!</f>
        <v>#REF!</v>
      </c>
      <c r="Q83" s="92" t="e">
        <f>'05'!#REF!</f>
        <v>#REF!</v>
      </c>
      <c r="R83" s="21" t="e">
        <f>'05'!#REF!</f>
        <v>#REF!</v>
      </c>
      <c r="S83" s="20"/>
      <c r="T83" s="38"/>
      <c r="U83" s="38"/>
      <c r="V83" s="20"/>
      <c r="W83" s="38"/>
      <c r="X83" s="38"/>
      <c r="Y83" s="51"/>
      <c r="Z83" s="89"/>
      <c r="AA83" s="38"/>
      <c r="AB83" s="20"/>
      <c r="AC83" s="20"/>
    </row>
    <row r="84" spans="2:29" x14ac:dyDescent="0.25">
      <c r="B84" s="38"/>
      <c r="C84" s="106" t="e">
        <f>'05'!#REF!</f>
        <v>#REF!</v>
      </c>
      <c r="D84" s="38"/>
      <c r="E84" s="107" t="e">
        <f>'05'!#REF!</f>
        <v>#REF!</v>
      </c>
      <c r="F84" s="108" t="e">
        <f>'05'!#REF!</f>
        <v>#REF!</v>
      </c>
      <c r="G84" s="109" t="e">
        <f>'05'!#REF!</f>
        <v>#REF!</v>
      </c>
      <c r="H84" s="89" t="e">
        <f>'03'!#REF!</f>
        <v>#REF!</v>
      </c>
      <c r="I84" s="89" t="e">
        <f>'05'!#REF!</f>
        <v>#REF!</v>
      </c>
      <c r="J84" s="89" t="e">
        <f>'05'!#REF!</f>
        <v>#REF!</v>
      </c>
      <c r="K84" s="38"/>
      <c r="L84" s="21" t="e">
        <f>'03'!#REF!</f>
        <v>#REF!</v>
      </c>
      <c r="M84" s="21" t="e">
        <f>'05'!#REF!</f>
        <v>#REF!</v>
      </c>
      <c r="N84" s="21" t="e">
        <f>'05'!#REF!</f>
        <v>#REF!</v>
      </c>
      <c r="O84" s="20" t="e">
        <f>'05'!#REF!</f>
        <v>#REF!</v>
      </c>
      <c r="P84" s="91" t="e">
        <f>'05'!#REF!</f>
        <v>#REF!</v>
      </c>
      <c r="Q84" s="92" t="e">
        <f>'05'!#REF!</f>
        <v>#REF!</v>
      </c>
      <c r="R84" s="21" t="e">
        <f>'05'!#REF!</f>
        <v>#REF!</v>
      </c>
      <c r="S84" s="20"/>
      <c r="T84" s="38"/>
      <c r="U84" s="38"/>
      <c r="V84" s="20"/>
      <c r="W84" s="38"/>
      <c r="X84" s="38"/>
      <c r="Y84" s="51"/>
      <c r="Z84" s="89"/>
      <c r="AA84" s="38"/>
      <c r="AB84" s="20"/>
      <c r="AC84" s="20"/>
    </row>
    <row r="85" spans="2:29" x14ac:dyDescent="0.25">
      <c r="B85" s="38"/>
      <c r="C85" s="106" t="e">
        <f>'05'!#REF!</f>
        <v>#REF!</v>
      </c>
      <c r="D85" s="38"/>
      <c r="E85" s="107" t="e">
        <f>'05'!#REF!</f>
        <v>#REF!</v>
      </c>
      <c r="F85" s="108" t="e">
        <f>'05'!#REF!</f>
        <v>#REF!</v>
      </c>
      <c r="G85" s="109" t="e">
        <f>'05'!#REF!</f>
        <v>#REF!</v>
      </c>
      <c r="H85" s="89" t="e">
        <f>'03'!#REF!</f>
        <v>#REF!</v>
      </c>
      <c r="I85" s="89" t="e">
        <f>'05'!#REF!</f>
        <v>#REF!</v>
      </c>
      <c r="J85" s="89" t="e">
        <f>'05'!#REF!</f>
        <v>#REF!</v>
      </c>
      <c r="K85" s="38"/>
      <c r="L85" s="21" t="e">
        <f>'03'!#REF!</f>
        <v>#REF!</v>
      </c>
      <c r="M85" s="21" t="e">
        <f>'05'!#REF!</f>
        <v>#REF!</v>
      </c>
      <c r="N85" s="21" t="e">
        <f>'05'!#REF!</f>
        <v>#REF!</v>
      </c>
      <c r="O85" s="20" t="e">
        <f>'05'!#REF!</f>
        <v>#REF!</v>
      </c>
      <c r="P85" s="91" t="e">
        <f>'05'!#REF!</f>
        <v>#REF!</v>
      </c>
      <c r="Q85" s="92" t="e">
        <f>'05'!#REF!</f>
        <v>#REF!</v>
      </c>
      <c r="R85" s="21" t="e">
        <f>'05'!#REF!</f>
        <v>#REF!</v>
      </c>
      <c r="S85" s="20"/>
      <c r="T85" s="38"/>
      <c r="U85" s="38"/>
      <c r="V85" s="20"/>
      <c r="W85" s="38"/>
      <c r="X85" s="38"/>
      <c r="Y85" s="51"/>
      <c r="Z85" s="89"/>
      <c r="AA85" s="38"/>
      <c r="AB85" s="20"/>
      <c r="AC85" s="20"/>
    </row>
    <row r="86" spans="2:29" x14ac:dyDescent="0.25">
      <c r="B86" s="38"/>
      <c r="C86" s="106" t="e">
        <f>'05'!#REF!</f>
        <v>#REF!</v>
      </c>
      <c r="D86" s="38"/>
      <c r="E86" s="107" t="e">
        <f>'05'!#REF!</f>
        <v>#REF!</v>
      </c>
      <c r="F86" s="108" t="e">
        <f>'05'!#REF!</f>
        <v>#REF!</v>
      </c>
      <c r="G86" s="109" t="e">
        <f>'05'!#REF!</f>
        <v>#REF!</v>
      </c>
      <c r="H86" s="89" t="e">
        <f>'03'!#REF!</f>
        <v>#REF!</v>
      </c>
      <c r="I86" s="89" t="e">
        <f>'05'!#REF!</f>
        <v>#REF!</v>
      </c>
      <c r="J86" s="89" t="e">
        <f>'05'!#REF!</f>
        <v>#REF!</v>
      </c>
      <c r="K86" s="38"/>
      <c r="L86" s="21" t="e">
        <f>'03'!#REF!</f>
        <v>#REF!</v>
      </c>
      <c r="M86" s="21" t="e">
        <f>'05'!#REF!</f>
        <v>#REF!</v>
      </c>
      <c r="N86" s="21" t="e">
        <f>'05'!#REF!</f>
        <v>#REF!</v>
      </c>
      <c r="O86" s="20" t="e">
        <f>'05'!#REF!</f>
        <v>#REF!</v>
      </c>
      <c r="P86" s="91" t="e">
        <f>'05'!#REF!</f>
        <v>#REF!</v>
      </c>
      <c r="Q86" s="92" t="e">
        <f>'05'!#REF!</f>
        <v>#REF!</v>
      </c>
      <c r="R86" s="21" t="e">
        <f>'05'!#REF!</f>
        <v>#REF!</v>
      </c>
      <c r="S86" s="20"/>
      <c r="T86" s="38"/>
      <c r="U86" s="38"/>
      <c r="V86" s="20"/>
      <c r="W86" s="38"/>
      <c r="X86" s="38"/>
      <c r="Y86" s="51"/>
      <c r="Z86" s="89"/>
      <c r="AA86" s="38"/>
      <c r="AB86" s="20"/>
      <c r="AC86" s="20"/>
    </row>
    <row r="87" spans="2:29" x14ac:dyDescent="0.25">
      <c r="B87" s="38"/>
      <c r="C87" s="106" t="e">
        <f>'05'!#REF!</f>
        <v>#REF!</v>
      </c>
      <c r="D87" s="38"/>
      <c r="E87" s="107" t="e">
        <f>'05'!#REF!</f>
        <v>#REF!</v>
      </c>
      <c r="F87" s="108" t="e">
        <f>'05'!#REF!</f>
        <v>#REF!</v>
      </c>
      <c r="G87" s="109" t="e">
        <f>'05'!#REF!</f>
        <v>#REF!</v>
      </c>
      <c r="H87" s="89" t="e">
        <f>'03'!#REF!</f>
        <v>#REF!</v>
      </c>
      <c r="I87" s="89" t="e">
        <f>'05'!#REF!</f>
        <v>#REF!</v>
      </c>
      <c r="J87" s="89" t="e">
        <f>'05'!#REF!</f>
        <v>#REF!</v>
      </c>
      <c r="K87" s="38"/>
      <c r="L87" s="21" t="e">
        <f>'03'!#REF!</f>
        <v>#REF!</v>
      </c>
      <c r="M87" s="21" t="e">
        <f>'05'!#REF!</f>
        <v>#REF!</v>
      </c>
      <c r="N87" s="21" t="e">
        <f>'05'!#REF!</f>
        <v>#REF!</v>
      </c>
      <c r="O87" s="20" t="e">
        <f>'05'!#REF!</f>
        <v>#REF!</v>
      </c>
      <c r="P87" s="91" t="e">
        <f>'05'!#REF!</f>
        <v>#REF!</v>
      </c>
      <c r="Q87" s="92" t="e">
        <f>'05'!#REF!</f>
        <v>#REF!</v>
      </c>
      <c r="R87" s="21" t="e">
        <f>'05'!#REF!</f>
        <v>#REF!</v>
      </c>
      <c r="S87" s="20"/>
      <c r="T87" s="38"/>
      <c r="U87" s="38"/>
      <c r="V87" s="20"/>
      <c r="W87" s="38"/>
      <c r="X87" s="38"/>
      <c r="Y87" s="51"/>
      <c r="Z87" s="89"/>
      <c r="AA87" s="38"/>
      <c r="AB87" s="20"/>
      <c r="AC87" s="20"/>
    </row>
    <row r="88" spans="2:29" x14ac:dyDescent="0.25">
      <c r="B88" s="38"/>
      <c r="C88" s="106" t="e">
        <f>'05'!#REF!</f>
        <v>#REF!</v>
      </c>
      <c r="D88" s="38"/>
      <c r="E88" s="107" t="e">
        <f>'05'!#REF!</f>
        <v>#REF!</v>
      </c>
      <c r="F88" s="108" t="e">
        <f>'05'!#REF!</f>
        <v>#REF!</v>
      </c>
      <c r="G88" s="109" t="e">
        <f>'05'!#REF!</f>
        <v>#REF!</v>
      </c>
      <c r="H88" s="89" t="e">
        <f>'03'!#REF!</f>
        <v>#REF!</v>
      </c>
      <c r="I88" s="89" t="e">
        <f>'05'!#REF!</f>
        <v>#REF!</v>
      </c>
      <c r="J88" s="89" t="e">
        <f>'05'!#REF!</f>
        <v>#REF!</v>
      </c>
      <c r="K88" s="38"/>
      <c r="L88" s="21" t="e">
        <f>'03'!#REF!</f>
        <v>#REF!</v>
      </c>
      <c r="M88" s="21" t="e">
        <f>'05'!#REF!</f>
        <v>#REF!</v>
      </c>
      <c r="N88" s="21" t="e">
        <f>'05'!#REF!</f>
        <v>#REF!</v>
      </c>
      <c r="O88" s="20" t="e">
        <f>'05'!#REF!</f>
        <v>#REF!</v>
      </c>
      <c r="P88" s="91" t="e">
        <f>'05'!#REF!</f>
        <v>#REF!</v>
      </c>
      <c r="Q88" s="92" t="e">
        <f>'05'!#REF!</f>
        <v>#REF!</v>
      </c>
      <c r="R88" s="21" t="e">
        <f>'05'!#REF!</f>
        <v>#REF!</v>
      </c>
      <c r="S88" s="20"/>
      <c r="T88" s="38"/>
      <c r="U88" s="38"/>
      <c r="V88" s="20"/>
      <c r="W88" s="38"/>
      <c r="X88" s="38"/>
      <c r="Y88" s="51"/>
      <c r="Z88" s="89"/>
      <c r="AA88" s="38"/>
      <c r="AB88" s="20"/>
      <c r="AC88" s="20"/>
    </row>
    <row r="89" spans="2:29" x14ac:dyDescent="0.25">
      <c r="B89" s="38"/>
      <c r="C89" s="106" t="e">
        <f>'05'!#REF!</f>
        <v>#REF!</v>
      </c>
      <c r="D89" s="38"/>
      <c r="E89" s="107" t="e">
        <f>'05'!#REF!</f>
        <v>#REF!</v>
      </c>
      <c r="F89" s="108" t="e">
        <f>'05'!#REF!</f>
        <v>#REF!</v>
      </c>
      <c r="G89" s="109" t="e">
        <f>'05'!#REF!</f>
        <v>#REF!</v>
      </c>
      <c r="H89" s="89" t="e">
        <f>'03'!#REF!</f>
        <v>#REF!</v>
      </c>
      <c r="I89" s="89" t="e">
        <f>'05'!#REF!</f>
        <v>#REF!</v>
      </c>
      <c r="J89" s="89" t="e">
        <f>'05'!#REF!</f>
        <v>#REF!</v>
      </c>
      <c r="K89" s="38"/>
      <c r="L89" s="21" t="e">
        <f>'03'!#REF!</f>
        <v>#REF!</v>
      </c>
      <c r="M89" s="21" t="e">
        <f>'05'!#REF!</f>
        <v>#REF!</v>
      </c>
      <c r="N89" s="21" t="e">
        <f>'05'!#REF!</f>
        <v>#REF!</v>
      </c>
      <c r="O89" s="20" t="e">
        <f>'05'!#REF!</f>
        <v>#REF!</v>
      </c>
      <c r="P89" s="91" t="e">
        <f>'05'!#REF!</f>
        <v>#REF!</v>
      </c>
      <c r="Q89" s="92" t="e">
        <f>'05'!#REF!</f>
        <v>#REF!</v>
      </c>
      <c r="R89" s="21" t="e">
        <f>'05'!#REF!</f>
        <v>#REF!</v>
      </c>
      <c r="S89" s="20"/>
      <c r="T89" s="38"/>
      <c r="U89" s="38"/>
      <c r="V89" s="20"/>
      <c r="W89" s="38"/>
      <c r="X89" s="38"/>
      <c r="Y89" s="51"/>
      <c r="Z89" s="89"/>
      <c r="AA89" s="38"/>
      <c r="AB89" s="20"/>
      <c r="AC89" s="20"/>
    </row>
    <row r="90" spans="2:29" x14ac:dyDescent="0.25">
      <c r="B90" s="38"/>
      <c r="C90" s="106" t="e">
        <f>'05'!#REF!</f>
        <v>#REF!</v>
      </c>
      <c r="D90" s="38"/>
      <c r="E90" s="107" t="e">
        <f>'05'!#REF!</f>
        <v>#REF!</v>
      </c>
      <c r="F90" s="108" t="e">
        <f>'05'!#REF!</f>
        <v>#REF!</v>
      </c>
      <c r="G90" s="109" t="e">
        <f>'05'!#REF!</f>
        <v>#REF!</v>
      </c>
      <c r="H90" s="89" t="e">
        <f>'03'!#REF!</f>
        <v>#REF!</v>
      </c>
      <c r="I90" s="89" t="e">
        <f>'05'!#REF!</f>
        <v>#REF!</v>
      </c>
      <c r="J90" s="89" t="e">
        <f>'05'!#REF!</f>
        <v>#REF!</v>
      </c>
      <c r="K90" s="38"/>
      <c r="L90" s="21" t="e">
        <f>'03'!#REF!</f>
        <v>#REF!</v>
      </c>
      <c r="M90" s="21" t="e">
        <f>'05'!#REF!</f>
        <v>#REF!</v>
      </c>
      <c r="N90" s="21" t="e">
        <f>'05'!#REF!</f>
        <v>#REF!</v>
      </c>
      <c r="O90" s="20" t="e">
        <f>'05'!#REF!</f>
        <v>#REF!</v>
      </c>
      <c r="P90" s="91" t="e">
        <f>'05'!#REF!</f>
        <v>#REF!</v>
      </c>
      <c r="Q90" s="92" t="e">
        <f>'05'!#REF!</f>
        <v>#REF!</v>
      </c>
      <c r="R90" s="21" t="e">
        <f>'05'!#REF!</f>
        <v>#REF!</v>
      </c>
      <c r="S90" s="20"/>
      <c r="T90" s="38"/>
      <c r="U90" s="38"/>
      <c r="V90" s="20"/>
      <c r="W90" s="38"/>
      <c r="X90" s="38"/>
      <c r="Y90" s="51"/>
      <c r="Z90" s="89"/>
      <c r="AA90" s="38"/>
      <c r="AB90" s="20"/>
      <c r="AC90" s="20"/>
    </row>
    <row r="91" spans="2:29" x14ac:dyDescent="0.25">
      <c r="B91" s="38"/>
      <c r="C91" s="106" t="e">
        <f>'05'!#REF!</f>
        <v>#REF!</v>
      </c>
      <c r="D91" s="38"/>
      <c r="E91" s="107" t="e">
        <f>'05'!#REF!</f>
        <v>#REF!</v>
      </c>
      <c r="F91" s="108" t="e">
        <f>'05'!#REF!</f>
        <v>#REF!</v>
      </c>
      <c r="G91" s="109" t="e">
        <f>'05'!#REF!</f>
        <v>#REF!</v>
      </c>
      <c r="H91" s="89" t="e">
        <f>'03'!#REF!</f>
        <v>#REF!</v>
      </c>
      <c r="I91" s="89" t="e">
        <f>'05'!#REF!</f>
        <v>#REF!</v>
      </c>
      <c r="J91" s="89" t="e">
        <f>'05'!#REF!</f>
        <v>#REF!</v>
      </c>
      <c r="K91" s="38"/>
      <c r="L91" s="21" t="e">
        <f>'03'!#REF!</f>
        <v>#REF!</v>
      </c>
      <c r="M91" s="21" t="e">
        <f>'05'!#REF!</f>
        <v>#REF!</v>
      </c>
      <c r="N91" s="21" t="e">
        <f>'05'!#REF!</f>
        <v>#REF!</v>
      </c>
      <c r="O91" s="20" t="e">
        <f>'05'!#REF!</f>
        <v>#REF!</v>
      </c>
      <c r="P91" s="91" t="e">
        <f>'05'!#REF!</f>
        <v>#REF!</v>
      </c>
      <c r="Q91" s="92" t="e">
        <f>'05'!#REF!</f>
        <v>#REF!</v>
      </c>
      <c r="R91" s="21" t="e">
        <f>'05'!#REF!</f>
        <v>#REF!</v>
      </c>
      <c r="S91" s="20"/>
      <c r="T91" s="38"/>
      <c r="U91" s="38"/>
      <c r="V91" s="20"/>
      <c r="W91" s="38"/>
      <c r="X91" s="38"/>
      <c r="Y91" s="51"/>
      <c r="Z91" s="89"/>
      <c r="AA91" s="38"/>
      <c r="AB91" s="20"/>
      <c r="AC91" s="20"/>
    </row>
    <row r="92" spans="2:29" x14ac:dyDescent="0.25">
      <c r="B92" s="38"/>
      <c r="C92" s="106" t="e">
        <f>'05'!#REF!</f>
        <v>#REF!</v>
      </c>
      <c r="D92" s="38"/>
      <c r="E92" s="107" t="e">
        <f>'05'!#REF!</f>
        <v>#REF!</v>
      </c>
      <c r="F92" s="108" t="e">
        <f>'05'!#REF!</f>
        <v>#REF!</v>
      </c>
      <c r="G92" s="109" t="e">
        <f>'05'!#REF!</f>
        <v>#REF!</v>
      </c>
      <c r="H92" s="89" t="e">
        <f>'03'!#REF!</f>
        <v>#REF!</v>
      </c>
      <c r="I92" s="89" t="e">
        <f>'05'!#REF!</f>
        <v>#REF!</v>
      </c>
      <c r="J92" s="89" t="e">
        <f>'05'!#REF!</f>
        <v>#REF!</v>
      </c>
      <c r="K92" s="38"/>
      <c r="L92" s="21" t="e">
        <f>'03'!#REF!</f>
        <v>#REF!</v>
      </c>
      <c r="M92" s="21" t="e">
        <f>'05'!#REF!</f>
        <v>#REF!</v>
      </c>
      <c r="N92" s="21" t="e">
        <f>'05'!#REF!</f>
        <v>#REF!</v>
      </c>
      <c r="O92" s="20" t="e">
        <f>'05'!#REF!</f>
        <v>#REF!</v>
      </c>
      <c r="P92" s="91" t="e">
        <f>'05'!#REF!</f>
        <v>#REF!</v>
      </c>
      <c r="Q92" s="92" t="e">
        <f>'05'!#REF!</f>
        <v>#REF!</v>
      </c>
      <c r="R92" s="21" t="e">
        <f>'05'!#REF!</f>
        <v>#REF!</v>
      </c>
      <c r="S92" s="20"/>
      <c r="T92" s="38"/>
      <c r="U92" s="38"/>
      <c r="V92" s="20"/>
      <c r="W92" s="38"/>
      <c r="X92" s="38"/>
      <c r="Y92" s="51"/>
      <c r="Z92" s="89"/>
      <c r="AA92" s="38"/>
      <c r="AB92" s="20"/>
      <c r="AC92" s="20"/>
    </row>
    <row r="93" spans="2:29" x14ac:dyDescent="0.25">
      <c r="B93" s="38"/>
      <c r="C93" s="106" t="e">
        <f>'05'!#REF!</f>
        <v>#REF!</v>
      </c>
      <c r="D93" s="38"/>
      <c r="E93" s="107" t="e">
        <f>'05'!#REF!</f>
        <v>#REF!</v>
      </c>
      <c r="F93" s="108" t="e">
        <f>'05'!#REF!</f>
        <v>#REF!</v>
      </c>
      <c r="G93" s="109" t="e">
        <f>'05'!#REF!</f>
        <v>#REF!</v>
      </c>
      <c r="H93" s="89" t="e">
        <f>'03'!#REF!</f>
        <v>#REF!</v>
      </c>
      <c r="I93" s="89" t="e">
        <f>'05'!#REF!</f>
        <v>#REF!</v>
      </c>
      <c r="J93" s="89" t="e">
        <f>'05'!#REF!</f>
        <v>#REF!</v>
      </c>
      <c r="K93" s="38"/>
      <c r="L93" s="21" t="e">
        <f>'03'!#REF!</f>
        <v>#REF!</v>
      </c>
      <c r="M93" s="21" t="e">
        <f>'05'!#REF!</f>
        <v>#REF!</v>
      </c>
      <c r="N93" s="21" t="e">
        <f>'05'!#REF!</f>
        <v>#REF!</v>
      </c>
      <c r="O93" s="20" t="e">
        <f>'05'!#REF!</f>
        <v>#REF!</v>
      </c>
      <c r="P93" s="91" t="e">
        <f>'05'!#REF!</f>
        <v>#REF!</v>
      </c>
      <c r="Q93" s="92" t="e">
        <f>'05'!#REF!</f>
        <v>#REF!</v>
      </c>
      <c r="R93" s="21" t="e">
        <f>'05'!#REF!</f>
        <v>#REF!</v>
      </c>
      <c r="S93" s="20"/>
      <c r="T93" s="38"/>
      <c r="U93" s="38"/>
      <c r="V93" s="20"/>
      <c r="W93" s="38"/>
      <c r="X93" s="38"/>
      <c r="Y93" s="51"/>
      <c r="Z93" s="89"/>
      <c r="AA93" s="38"/>
      <c r="AB93" s="20"/>
      <c r="AC93" s="20"/>
    </row>
    <row r="94" spans="2:29" x14ac:dyDescent="0.25">
      <c r="B94" s="38"/>
      <c r="C94" s="106" t="e">
        <f>'05'!#REF!</f>
        <v>#REF!</v>
      </c>
      <c r="D94" s="38"/>
      <c r="E94" s="107" t="e">
        <f>'05'!#REF!</f>
        <v>#REF!</v>
      </c>
      <c r="F94" s="108" t="e">
        <f>'05'!#REF!</f>
        <v>#REF!</v>
      </c>
      <c r="G94" s="109" t="e">
        <f>'05'!#REF!</f>
        <v>#REF!</v>
      </c>
      <c r="H94" s="89" t="e">
        <f>'03'!#REF!</f>
        <v>#REF!</v>
      </c>
      <c r="I94" s="89" t="e">
        <f>'05'!#REF!</f>
        <v>#REF!</v>
      </c>
      <c r="J94" s="89" t="e">
        <f>'05'!#REF!</f>
        <v>#REF!</v>
      </c>
      <c r="K94" s="38"/>
      <c r="L94" s="21" t="e">
        <f>'03'!#REF!</f>
        <v>#REF!</v>
      </c>
      <c r="M94" s="21" t="e">
        <f>'05'!#REF!</f>
        <v>#REF!</v>
      </c>
      <c r="N94" s="21" t="e">
        <f>'05'!#REF!</f>
        <v>#REF!</v>
      </c>
      <c r="O94" s="20" t="e">
        <f>'05'!#REF!</f>
        <v>#REF!</v>
      </c>
      <c r="P94" s="91" t="e">
        <f>'05'!#REF!</f>
        <v>#REF!</v>
      </c>
      <c r="Q94" s="92" t="e">
        <f>'05'!#REF!</f>
        <v>#REF!</v>
      </c>
      <c r="R94" s="21" t="e">
        <f>'05'!#REF!</f>
        <v>#REF!</v>
      </c>
      <c r="S94" s="20"/>
      <c r="T94" s="38"/>
      <c r="U94" s="38"/>
      <c r="V94" s="20"/>
      <c r="W94" s="38"/>
      <c r="X94" s="38"/>
      <c r="Y94" s="51"/>
      <c r="Z94" s="89"/>
      <c r="AA94" s="38"/>
      <c r="AB94" s="20"/>
      <c r="AC94" s="20"/>
    </row>
    <row r="95" spans="2:29" x14ac:dyDescent="0.25">
      <c r="B95" s="38"/>
      <c r="C95" s="106" t="e">
        <f>'05'!#REF!</f>
        <v>#REF!</v>
      </c>
      <c r="D95" s="38"/>
      <c r="E95" s="107" t="e">
        <f>'05'!#REF!</f>
        <v>#REF!</v>
      </c>
      <c r="F95" s="108" t="e">
        <f>'05'!#REF!</f>
        <v>#REF!</v>
      </c>
      <c r="G95" s="109" t="e">
        <f>'05'!#REF!</f>
        <v>#REF!</v>
      </c>
      <c r="H95" s="89" t="e">
        <f>'03'!#REF!</f>
        <v>#REF!</v>
      </c>
      <c r="I95" s="89" t="e">
        <f>'05'!#REF!</f>
        <v>#REF!</v>
      </c>
      <c r="J95" s="89" t="e">
        <f>'05'!#REF!</f>
        <v>#REF!</v>
      </c>
      <c r="K95" s="38"/>
      <c r="L95" s="21" t="e">
        <f>'03'!#REF!</f>
        <v>#REF!</v>
      </c>
      <c r="M95" s="21" t="e">
        <f>'05'!#REF!</f>
        <v>#REF!</v>
      </c>
      <c r="N95" s="21" t="e">
        <f>'05'!#REF!</f>
        <v>#REF!</v>
      </c>
      <c r="O95" s="20" t="e">
        <f>'05'!#REF!</f>
        <v>#REF!</v>
      </c>
      <c r="P95" s="91" t="e">
        <f>'05'!#REF!</f>
        <v>#REF!</v>
      </c>
      <c r="Q95" s="92" t="e">
        <f>'05'!#REF!</f>
        <v>#REF!</v>
      </c>
      <c r="R95" s="21" t="e">
        <f>'05'!#REF!</f>
        <v>#REF!</v>
      </c>
      <c r="S95" s="20"/>
      <c r="T95" s="38"/>
      <c r="U95" s="38"/>
      <c r="V95" s="20"/>
      <c r="W95" s="38"/>
      <c r="X95" s="38"/>
      <c r="Y95" s="51"/>
      <c r="Z95" s="89"/>
      <c r="AA95" s="38"/>
      <c r="AB95" s="20"/>
      <c r="AC95" s="20"/>
    </row>
    <row r="96" spans="2:29" x14ac:dyDescent="0.25">
      <c r="B96" s="38"/>
      <c r="C96" s="106" t="e">
        <f>'05'!#REF!</f>
        <v>#REF!</v>
      </c>
      <c r="D96" s="38"/>
      <c r="E96" s="107" t="e">
        <f>'05'!#REF!</f>
        <v>#REF!</v>
      </c>
      <c r="F96" s="108" t="e">
        <f>'05'!#REF!</f>
        <v>#REF!</v>
      </c>
      <c r="G96" s="109" t="e">
        <f>'05'!#REF!</f>
        <v>#REF!</v>
      </c>
      <c r="H96" s="89" t="e">
        <f>'03'!#REF!</f>
        <v>#REF!</v>
      </c>
      <c r="I96" s="89" t="e">
        <f>'05'!#REF!</f>
        <v>#REF!</v>
      </c>
      <c r="J96" s="89" t="e">
        <f>'05'!#REF!</f>
        <v>#REF!</v>
      </c>
      <c r="K96" s="38"/>
      <c r="L96" s="21" t="e">
        <f>'03'!#REF!</f>
        <v>#REF!</v>
      </c>
      <c r="M96" s="21" t="e">
        <f>'05'!#REF!</f>
        <v>#REF!</v>
      </c>
      <c r="N96" s="21" t="e">
        <f>'05'!#REF!</f>
        <v>#REF!</v>
      </c>
      <c r="O96" s="20" t="e">
        <f>'05'!#REF!</f>
        <v>#REF!</v>
      </c>
      <c r="P96" s="91" t="e">
        <f>'05'!#REF!</f>
        <v>#REF!</v>
      </c>
      <c r="Q96" s="92" t="e">
        <f>'05'!#REF!</f>
        <v>#REF!</v>
      </c>
      <c r="R96" s="21" t="e">
        <f>'05'!#REF!</f>
        <v>#REF!</v>
      </c>
      <c r="S96" s="20"/>
      <c r="T96" s="38"/>
      <c r="U96" s="38"/>
      <c r="V96" s="20"/>
      <c r="W96" s="38"/>
      <c r="X96" s="38"/>
      <c r="Y96" s="51"/>
      <c r="Z96" s="89"/>
      <c r="AA96" s="38"/>
      <c r="AB96" s="20"/>
      <c r="AC96" s="20"/>
    </row>
    <row r="97" spans="2:29" x14ac:dyDescent="0.25">
      <c r="B97" s="38"/>
      <c r="C97" s="106" t="e">
        <f>'05'!#REF!</f>
        <v>#REF!</v>
      </c>
      <c r="D97" s="38"/>
      <c r="E97" s="107" t="e">
        <f>'05'!#REF!</f>
        <v>#REF!</v>
      </c>
      <c r="F97" s="108" t="e">
        <f>'05'!#REF!</f>
        <v>#REF!</v>
      </c>
      <c r="G97" s="109" t="e">
        <f>'05'!#REF!</f>
        <v>#REF!</v>
      </c>
      <c r="H97" s="89" t="e">
        <f>'03'!#REF!</f>
        <v>#REF!</v>
      </c>
      <c r="I97" s="89" t="e">
        <f>'05'!#REF!</f>
        <v>#REF!</v>
      </c>
      <c r="J97" s="89" t="e">
        <f>'05'!#REF!</f>
        <v>#REF!</v>
      </c>
      <c r="K97" s="38"/>
      <c r="L97" s="21" t="e">
        <f>'03'!#REF!</f>
        <v>#REF!</v>
      </c>
      <c r="M97" s="21" t="e">
        <f>'05'!#REF!</f>
        <v>#REF!</v>
      </c>
      <c r="N97" s="21" t="e">
        <f>'05'!#REF!</f>
        <v>#REF!</v>
      </c>
      <c r="O97" s="20" t="e">
        <f>'05'!#REF!</f>
        <v>#REF!</v>
      </c>
      <c r="P97" s="91" t="e">
        <f>'05'!#REF!</f>
        <v>#REF!</v>
      </c>
      <c r="Q97" s="92" t="e">
        <f>'05'!#REF!</f>
        <v>#REF!</v>
      </c>
      <c r="R97" s="21" t="e">
        <f>'05'!#REF!</f>
        <v>#REF!</v>
      </c>
      <c r="S97" s="20"/>
      <c r="T97" s="38"/>
      <c r="U97" s="38"/>
      <c r="V97" s="20"/>
      <c r="W97" s="38"/>
      <c r="X97" s="38"/>
      <c r="Y97" s="51"/>
      <c r="Z97" s="89"/>
      <c r="AA97" s="38"/>
      <c r="AB97" s="20"/>
      <c r="AC97" s="20"/>
    </row>
    <row r="98" spans="2:29" x14ac:dyDescent="0.25">
      <c r="B98" s="38"/>
      <c r="C98" s="106" t="e">
        <f>'05'!#REF!</f>
        <v>#REF!</v>
      </c>
      <c r="D98" s="38"/>
      <c r="E98" s="107" t="e">
        <f>'05'!#REF!</f>
        <v>#REF!</v>
      </c>
      <c r="F98" s="108" t="e">
        <f>'05'!#REF!</f>
        <v>#REF!</v>
      </c>
      <c r="G98" s="109" t="e">
        <f>'05'!#REF!</f>
        <v>#REF!</v>
      </c>
      <c r="H98" s="89" t="e">
        <f>'03'!#REF!</f>
        <v>#REF!</v>
      </c>
      <c r="I98" s="89" t="e">
        <f>'05'!#REF!</f>
        <v>#REF!</v>
      </c>
      <c r="J98" s="89" t="e">
        <f>'05'!#REF!</f>
        <v>#REF!</v>
      </c>
      <c r="K98" s="38"/>
      <c r="L98" s="21" t="e">
        <f>'03'!#REF!</f>
        <v>#REF!</v>
      </c>
      <c r="M98" s="21" t="e">
        <f>'05'!#REF!</f>
        <v>#REF!</v>
      </c>
      <c r="N98" s="21" t="e">
        <f>'05'!#REF!</f>
        <v>#REF!</v>
      </c>
      <c r="O98" s="20" t="e">
        <f>'05'!#REF!</f>
        <v>#REF!</v>
      </c>
      <c r="P98" s="91" t="e">
        <f>'05'!#REF!</f>
        <v>#REF!</v>
      </c>
      <c r="Q98" s="92" t="e">
        <f>'05'!#REF!</f>
        <v>#REF!</v>
      </c>
      <c r="R98" s="21" t="e">
        <f>'05'!#REF!</f>
        <v>#REF!</v>
      </c>
      <c r="S98" s="20"/>
      <c r="T98" s="38"/>
      <c r="U98" s="38"/>
      <c r="V98" s="20"/>
      <c r="W98" s="38"/>
      <c r="X98" s="38"/>
      <c r="Y98" s="51"/>
      <c r="Z98" s="89"/>
      <c r="AA98" s="38"/>
      <c r="AB98" s="20"/>
      <c r="AC98" s="20"/>
    </row>
    <row r="99" spans="2:29" x14ac:dyDescent="0.25">
      <c r="B99" s="38"/>
      <c r="C99" s="106" t="e">
        <f>'05'!#REF!</f>
        <v>#REF!</v>
      </c>
      <c r="D99" s="38"/>
      <c r="E99" s="107" t="e">
        <f>'05'!#REF!</f>
        <v>#REF!</v>
      </c>
      <c r="F99" s="108" t="e">
        <f>'05'!#REF!</f>
        <v>#REF!</v>
      </c>
      <c r="G99" s="109" t="e">
        <f>'05'!#REF!</f>
        <v>#REF!</v>
      </c>
      <c r="H99" s="89" t="e">
        <f>'03'!#REF!</f>
        <v>#REF!</v>
      </c>
      <c r="I99" s="89" t="e">
        <f>'05'!#REF!</f>
        <v>#REF!</v>
      </c>
      <c r="J99" s="89" t="e">
        <f>'05'!#REF!</f>
        <v>#REF!</v>
      </c>
      <c r="K99" s="38"/>
      <c r="L99" s="21" t="e">
        <f>'03'!#REF!</f>
        <v>#REF!</v>
      </c>
      <c r="M99" s="21" t="e">
        <f>'05'!#REF!</f>
        <v>#REF!</v>
      </c>
      <c r="N99" s="21" t="e">
        <f>'05'!#REF!</f>
        <v>#REF!</v>
      </c>
      <c r="O99" s="20" t="e">
        <f>'05'!#REF!</f>
        <v>#REF!</v>
      </c>
      <c r="P99" s="91" t="e">
        <f>'05'!#REF!</f>
        <v>#REF!</v>
      </c>
      <c r="Q99" s="92" t="e">
        <f>'05'!#REF!</f>
        <v>#REF!</v>
      </c>
      <c r="R99" s="21" t="e">
        <f>'05'!#REF!</f>
        <v>#REF!</v>
      </c>
      <c r="S99" s="20"/>
      <c r="T99" s="38"/>
      <c r="U99" s="38"/>
      <c r="V99" s="20"/>
      <c r="W99" s="38"/>
      <c r="X99" s="38"/>
      <c r="Y99" s="51"/>
      <c r="Z99" s="89"/>
      <c r="AA99" s="38"/>
      <c r="AB99" s="20"/>
      <c r="AC99" s="20"/>
    </row>
    <row r="100" spans="2:29" x14ac:dyDescent="0.25">
      <c r="B100" s="38"/>
      <c r="C100" s="106" t="e">
        <f>'05'!#REF!</f>
        <v>#REF!</v>
      </c>
      <c r="D100" s="38"/>
      <c r="E100" s="107" t="e">
        <f>'05'!#REF!</f>
        <v>#REF!</v>
      </c>
      <c r="F100" s="108" t="e">
        <f>'05'!#REF!</f>
        <v>#REF!</v>
      </c>
      <c r="G100" s="109" t="e">
        <f>'05'!#REF!</f>
        <v>#REF!</v>
      </c>
      <c r="H100" s="89" t="e">
        <f>'03'!#REF!</f>
        <v>#REF!</v>
      </c>
      <c r="I100" s="89" t="e">
        <f>'05'!#REF!</f>
        <v>#REF!</v>
      </c>
      <c r="J100" s="89" t="e">
        <f>'05'!#REF!</f>
        <v>#REF!</v>
      </c>
      <c r="K100" s="38"/>
      <c r="L100" s="21" t="e">
        <f>'03'!#REF!</f>
        <v>#REF!</v>
      </c>
      <c r="M100" s="21" t="e">
        <f>'05'!#REF!</f>
        <v>#REF!</v>
      </c>
      <c r="N100" s="21" t="e">
        <f>'05'!#REF!</f>
        <v>#REF!</v>
      </c>
      <c r="O100" s="20" t="e">
        <f>'05'!#REF!</f>
        <v>#REF!</v>
      </c>
      <c r="P100" s="91" t="e">
        <f>'05'!#REF!</f>
        <v>#REF!</v>
      </c>
      <c r="Q100" s="92" t="e">
        <f>'05'!#REF!</f>
        <v>#REF!</v>
      </c>
      <c r="R100" s="21" t="e">
        <f>'05'!#REF!</f>
        <v>#REF!</v>
      </c>
      <c r="S100" s="20"/>
      <c r="T100" s="38"/>
      <c r="U100" s="38"/>
      <c r="V100" s="20"/>
      <c r="W100" s="38"/>
      <c r="X100" s="38"/>
      <c r="Y100" s="51"/>
      <c r="Z100" s="89"/>
      <c r="AA100" s="38"/>
      <c r="AB100" s="20"/>
      <c r="AC100" s="20"/>
    </row>
  </sheetData>
  <mergeCells count="29">
    <mergeCell ref="AA7:AA9"/>
    <mergeCell ref="Q8:Q9"/>
    <mergeCell ref="R8:R9"/>
    <mergeCell ref="S8:U8"/>
    <mergeCell ref="V8:X8"/>
    <mergeCell ref="Y8:Y9"/>
    <mergeCell ref="Z8:Z9"/>
    <mergeCell ref="Q6:AA6"/>
    <mergeCell ref="AB6:AB9"/>
    <mergeCell ref="AC6:AC9"/>
    <mergeCell ref="H7:H9"/>
    <mergeCell ref="I7:I9"/>
    <mergeCell ref="J7:J9"/>
    <mergeCell ref="M7:M9"/>
    <mergeCell ref="N7:N9"/>
    <mergeCell ref="Q7:R7"/>
    <mergeCell ref="S7:Z7"/>
    <mergeCell ref="H6:J6"/>
    <mergeCell ref="K6:K9"/>
    <mergeCell ref="L6:L9"/>
    <mergeCell ref="M6:N6"/>
    <mergeCell ref="O6:O9"/>
    <mergeCell ref="P6:P9"/>
    <mergeCell ref="G6:G9"/>
    <mergeCell ref="B6:B9"/>
    <mergeCell ref="C6:C9"/>
    <mergeCell ref="D6:D9"/>
    <mergeCell ref="E6:E9"/>
    <mergeCell ref="F6:F9"/>
  </mergeCells>
  <conditionalFormatting sqref="H11:H100">
    <cfRule type="cellIs" dxfId="158" priority="156" operator="between">
      <formula>15</formula>
      <formula>25</formula>
    </cfRule>
    <cfRule type="cellIs" dxfId="157" priority="157" operator="between">
      <formula>9</formula>
      <formula>14</formula>
    </cfRule>
    <cfRule type="cellIs" dxfId="156" priority="158" operator="between">
      <formula>6</formula>
      <formula>8</formula>
    </cfRule>
    <cfRule type="cellIs" dxfId="155" priority="159" operator="between">
      <formula>1</formula>
      <formula>5</formula>
    </cfRule>
  </conditionalFormatting>
  <conditionalFormatting sqref="I11:I100">
    <cfRule type="cellIs" dxfId="154" priority="152" operator="between">
      <formula>15</formula>
      <formula>25</formula>
    </cfRule>
    <cfRule type="cellIs" dxfId="153" priority="153" operator="between">
      <formula>9</formula>
      <formula>14</formula>
    </cfRule>
    <cfRule type="cellIs" dxfId="152" priority="154" operator="between">
      <formula>6</formula>
      <formula>8</formula>
    </cfRule>
    <cfRule type="cellIs" dxfId="151" priority="155" operator="between">
      <formula>1</formula>
      <formula>5</formula>
    </cfRule>
  </conditionalFormatting>
  <conditionalFormatting sqref="Z13">
    <cfRule type="cellIs" dxfId="150" priority="116" operator="between">
      <formula>15</formula>
      <formula>25</formula>
    </cfRule>
    <cfRule type="cellIs" dxfId="149" priority="117" operator="between">
      <formula>9</formula>
      <formula>14</formula>
    </cfRule>
    <cfRule type="cellIs" dxfId="148" priority="118" operator="between">
      <formula>6</formula>
      <formula>8</formula>
    </cfRule>
    <cfRule type="cellIs" dxfId="147" priority="119" operator="between">
      <formula>1</formula>
      <formula>5</formula>
    </cfRule>
  </conditionalFormatting>
  <conditionalFormatting sqref="J13">
    <cfRule type="cellIs" dxfId="146" priority="112" operator="between">
      <formula>15</formula>
      <formula>25</formula>
    </cfRule>
    <cfRule type="cellIs" dxfId="145" priority="113" operator="between">
      <formula>9</formula>
      <formula>14</formula>
    </cfRule>
    <cfRule type="cellIs" dxfId="144" priority="114" operator="between">
      <formula>6</formula>
      <formula>8</formula>
    </cfRule>
    <cfRule type="cellIs" dxfId="143" priority="115" operator="between">
      <formula>1</formula>
      <formula>5</formula>
    </cfRule>
  </conditionalFormatting>
  <conditionalFormatting sqref="Z11">
    <cfRule type="cellIs" dxfId="142" priority="148" operator="between">
      <formula>15</formula>
      <formula>25</formula>
    </cfRule>
    <cfRule type="cellIs" dxfId="141" priority="149" operator="between">
      <formula>9</formula>
      <formula>14</formula>
    </cfRule>
    <cfRule type="cellIs" dxfId="140" priority="150" operator="between">
      <formula>6</formula>
      <formula>8</formula>
    </cfRule>
    <cfRule type="cellIs" dxfId="139" priority="151" operator="between">
      <formula>1</formula>
      <formula>5</formula>
    </cfRule>
  </conditionalFormatting>
  <conditionalFormatting sqref="J14">
    <cfRule type="cellIs" dxfId="138" priority="96" operator="between">
      <formula>15</formula>
      <formula>25</formula>
    </cfRule>
    <cfRule type="cellIs" dxfId="137" priority="97" operator="between">
      <formula>9</formula>
      <formula>14</formula>
    </cfRule>
    <cfRule type="cellIs" dxfId="136" priority="98" operator="between">
      <formula>6</formula>
      <formula>8</formula>
    </cfRule>
    <cfRule type="cellIs" dxfId="135" priority="99" operator="between">
      <formula>1</formula>
      <formula>5</formula>
    </cfRule>
  </conditionalFormatting>
  <conditionalFormatting sqref="H14">
    <cfRule type="cellIs" dxfId="134" priority="108" operator="between">
      <formula>15</formula>
      <formula>25</formula>
    </cfRule>
    <cfRule type="cellIs" dxfId="133" priority="109" operator="between">
      <formula>9</formula>
      <formula>14</formula>
    </cfRule>
    <cfRule type="cellIs" dxfId="132" priority="110" operator="between">
      <formula>6</formula>
      <formula>8</formula>
    </cfRule>
    <cfRule type="cellIs" dxfId="131" priority="111" operator="between">
      <formula>1</formula>
      <formula>5</formula>
    </cfRule>
  </conditionalFormatting>
  <conditionalFormatting sqref="J11:J100">
    <cfRule type="cellIs" dxfId="130" priority="144" operator="between">
      <formula>15</formula>
      <formula>25</formula>
    </cfRule>
    <cfRule type="cellIs" dxfId="129" priority="145" operator="between">
      <formula>9</formula>
      <formula>14</formula>
    </cfRule>
    <cfRule type="cellIs" dxfId="128" priority="146" operator="between">
      <formula>6</formula>
      <formula>8</formula>
    </cfRule>
    <cfRule type="cellIs" dxfId="127" priority="147" operator="between">
      <formula>1</formula>
      <formula>5</formula>
    </cfRule>
  </conditionalFormatting>
  <conditionalFormatting sqref="Z15">
    <cfRule type="cellIs" dxfId="126" priority="84" operator="between">
      <formula>15</formula>
      <formula>25</formula>
    </cfRule>
    <cfRule type="cellIs" dxfId="125" priority="85" operator="between">
      <formula>9</formula>
      <formula>14</formula>
    </cfRule>
    <cfRule type="cellIs" dxfId="124" priority="86" operator="between">
      <formula>6</formula>
      <formula>8</formula>
    </cfRule>
    <cfRule type="cellIs" dxfId="123" priority="87" operator="between">
      <formula>1</formula>
      <formula>5</formula>
    </cfRule>
  </conditionalFormatting>
  <conditionalFormatting sqref="H12">
    <cfRule type="cellIs" dxfId="122" priority="140" operator="between">
      <formula>15</formula>
      <formula>25</formula>
    </cfRule>
    <cfRule type="cellIs" dxfId="121" priority="141" operator="between">
      <formula>9</formula>
      <formula>14</formula>
    </cfRule>
    <cfRule type="cellIs" dxfId="120" priority="142" operator="between">
      <formula>6</formula>
      <formula>8</formula>
    </cfRule>
    <cfRule type="cellIs" dxfId="119" priority="143" operator="between">
      <formula>1</formula>
      <formula>5</formula>
    </cfRule>
  </conditionalFormatting>
  <conditionalFormatting sqref="I12">
    <cfRule type="cellIs" dxfId="118" priority="136" operator="between">
      <formula>15</formula>
      <formula>25</formula>
    </cfRule>
    <cfRule type="cellIs" dxfId="117" priority="137" operator="between">
      <formula>9</formula>
      <formula>14</formula>
    </cfRule>
    <cfRule type="cellIs" dxfId="116" priority="138" operator="between">
      <formula>6</formula>
      <formula>8</formula>
    </cfRule>
    <cfRule type="cellIs" dxfId="115" priority="139" operator="between">
      <formula>1</formula>
      <formula>5</formula>
    </cfRule>
  </conditionalFormatting>
  <conditionalFormatting sqref="Z12">
    <cfRule type="cellIs" dxfId="114" priority="132" operator="between">
      <formula>15</formula>
      <formula>25</formula>
    </cfRule>
    <cfRule type="cellIs" dxfId="113" priority="133" operator="between">
      <formula>9</formula>
      <formula>14</formula>
    </cfRule>
    <cfRule type="cellIs" dxfId="112" priority="134" operator="between">
      <formula>6</formula>
      <formula>8</formula>
    </cfRule>
    <cfRule type="cellIs" dxfId="111" priority="135" operator="between">
      <formula>1</formula>
      <formula>5</formula>
    </cfRule>
  </conditionalFormatting>
  <conditionalFormatting sqref="J12">
    <cfRule type="cellIs" dxfId="110" priority="128" operator="between">
      <formula>15</formula>
      <formula>25</formula>
    </cfRule>
    <cfRule type="cellIs" dxfId="109" priority="129" operator="between">
      <formula>9</formula>
      <formula>14</formula>
    </cfRule>
    <cfRule type="cellIs" dxfId="108" priority="130" operator="between">
      <formula>6</formula>
      <formula>8</formula>
    </cfRule>
    <cfRule type="cellIs" dxfId="107" priority="131" operator="between">
      <formula>1</formula>
      <formula>5</formula>
    </cfRule>
  </conditionalFormatting>
  <conditionalFormatting sqref="H13">
    <cfRule type="cellIs" dxfId="106" priority="124" operator="between">
      <formula>15</formula>
      <formula>25</formula>
    </cfRule>
    <cfRule type="cellIs" dxfId="105" priority="125" operator="between">
      <formula>9</formula>
      <formula>14</formula>
    </cfRule>
    <cfRule type="cellIs" dxfId="104" priority="126" operator="between">
      <formula>6</formula>
      <formula>8</formula>
    </cfRule>
    <cfRule type="cellIs" dxfId="103" priority="127" operator="between">
      <formula>1</formula>
      <formula>5</formula>
    </cfRule>
  </conditionalFormatting>
  <conditionalFormatting sqref="I13">
    <cfRule type="cellIs" dxfId="102" priority="120" operator="between">
      <formula>15</formula>
      <formula>25</formula>
    </cfRule>
    <cfRule type="cellIs" dxfId="101" priority="121" operator="between">
      <formula>9</formula>
      <formula>14</formula>
    </cfRule>
    <cfRule type="cellIs" dxfId="100" priority="122" operator="between">
      <formula>6</formula>
      <formula>8</formula>
    </cfRule>
    <cfRule type="cellIs" dxfId="99" priority="123" operator="between">
      <formula>1</formula>
      <formula>5</formula>
    </cfRule>
  </conditionalFormatting>
  <conditionalFormatting sqref="I14">
    <cfRule type="cellIs" dxfId="98" priority="104" operator="between">
      <formula>15</formula>
      <formula>25</formula>
    </cfRule>
    <cfRule type="cellIs" dxfId="97" priority="105" operator="between">
      <formula>9</formula>
      <formula>14</formula>
    </cfRule>
    <cfRule type="cellIs" dxfId="96" priority="106" operator="between">
      <formula>6</formula>
      <formula>8</formula>
    </cfRule>
    <cfRule type="cellIs" dxfId="95" priority="107" operator="between">
      <formula>1</formula>
      <formula>5</formula>
    </cfRule>
  </conditionalFormatting>
  <conditionalFormatting sqref="Z14">
    <cfRule type="cellIs" dxfId="94" priority="100" operator="between">
      <formula>15</formula>
      <formula>25</formula>
    </cfRule>
    <cfRule type="cellIs" dxfId="93" priority="101" operator="between">
      <formula>9</formula>
      <formula>14</formula>
    </cfRule>
    <cfRule type="cellIs" dxfId="92" priority="102" operator="between">
      <formula>6</formula>
      <formula>8</formula>
    </cfRule>
    <cfRule type="cellIs" dxfId="91" priority="103" operator="between">
      <formula>1</formula>
      <formula>5</formula>
    </cfRule>
  </conditionalFormatting>
  <conditionalFormatting sqref="H15">
    <cfRule type="cellIs" dxfId="90" priority="92" operator="between">
      <formula>15</formula>
      <formula>25</formula>
    </cfRule>
    <cfRule type="cellIs" dxfId="89" priority="93" operator="between">
      <formula>9</formula>
      <formula>14</formula>
    </cfRule>
    <cfRule type="cellIs" dxfId="88" priority="94" operator="between">
      <formula>6</formula>
      <formula>8</formula>
    </cfRule>
    <cfRule type="cellIs" dxfId="87" priority="95" operator="between">
      <formula>1</formula>
      <formula>5</formula>
    </cfRule>
  </conditionalFormatting>
  <conditionalFormatting sqref="I15">
    <cfRule type="cellIs" dxfId="86" priority="88" operator="between">
      <formula>15</formula>
      <formula>25</formula>
    </cfRule>
    <cfRule type="cellIs" dxfId="85" priority="89" operator="between">
      <formula>9</formula>
      <formula>14</formula>
    </cfRule>
    <cfRule type="cellIs" dxfId="84" priority="90" operator="between">
      <formula>6</formula>
      <formula>8</formula>
    </cfRule>
    <cfRule type="cellIs" dxfId="83" priority="91" operator="between">
      <formula>1</formula>
      <formula>5</formula>
    </cfRule>
  </conditionalFormatting>
  <conditionalFormatting sqref="J15">
    <cfRule type="cellIs" dxfId="82" priority="80" operator="between">
      <formula>15</formula>
      <formula>25</formula>
    </cfRule>
    <cfRule type="cellIs" dxfId="81" priority="81" operator="between">
      <formula>9</formula>
      <formula>14</formula>
    </cfRule>
    <cfRule type="cellIs" dxfId="80" priority="82" operator="between">
      <formula>6</formula>
      <formula>8</formula>
    </cfRule>
    <cfRule type="cellIs" dxfId="79" priority="83" operator="between">
      <formula>1</formula>
      <formula>5</formula>
    </cfRule>
  </conditionalFormatting>
  <conditionalFormatting sqref="H16">
    <cfRule type="cellIs" dxfId="78" priority="76" operator="between">
      <formula>15</formula>
      <formula>25</formula>
    </cfRule>
    <cfRule type="cellIs" dxfId="77" priority="77" operator="between">
      <formula>9</formula>
      <formula>14</formula>
    </cfRule>
    <cfRule type="cellIs" dxfId="76" priority="78" operator="between">
      <formula>6</formula>
      <formula>8</formula>
    </cfRule>
    <cfRule type="cellIs" dxfId="75" priority="79" operator="between">
      <formula>1</formula>
      <formula>5</formula>
    </cfRule>
  </conditionalFormatting>
  <conditionalFormatting sqref="I16">
    <cfRule type="cellIs" dxfId="74" priority="72" operator="between">
      <formula>15</formula>
      <formula>25</formula>
    </cfRule>
    <cfRule type="cellIs" dxfId="73" priority="73" operator="between">
      <formula>9</formula>
      <formula>14</formula>
    </cfRule>
    <cfRule type="cellIs" dxfId="72" priority="74" operator="between">
      <formula>6</formula>
      <formula>8</formula>
    </cfRule>
    <cfRule type="cellIs" dxfId="71" priority="75" operator="between">
      <formula>1</formula>
      <formula>5</formula>
    </cfRule>
  </conditionalFormatting>
  <conditionalFormatting sqref="Z16">
    <cfRule type="cellIs" dxfId="70" priority="68" operator="between">
      <formula>15</formula>
      <formula>25</formula>
    </cfRule>
    <cfRule type="cellIs" dxfId="69" priority="69" operator="between">
      <formula>9</formula>
      <formula>14</formula>
    </cfRule>
    <cfRule type="cellIs" dxfId="68" priority="70" operator="between">
      <formula>6</formula>
      <formula>8</formula>
    </cfRule>
    <cfRule type="cellIs" dxfId="67" priority="71" operator="between">
      <formula>1</formula>
      <formula>5</formula>
    </cfRule>
  </conditionalFormatting>
  <conditionalFormatting sqref="J16">
    <cfRule type="cellIs" dxfId="66" priority="64" operator="between">
      <formula>15</formula>
      <formula>25</formula>
    </cfRule>
    <cfRule type="cellIs" dxfId="65" priority="65" operator="between">
      <formula>9</formula>
      <formula>14</formula>
    </cfRule>
    <cfRule type="cellIs" dxfId="64" priority="66" operator="between">
      <formula>6</formula>
      <formula>8</formula>
    </cfRule>
    <cfRule type="cellIs" dxfId="63" priority="67" operator="between">
      <formula>1</formula>
      <formula>5</formula>
    </cfRule>
  </conditionalFormatting>
  <conditionalFormatting sqref="H17:H22">
    <cfRule type="cellIs" dxfId="62" priority="60" operator="between">
      <formula>15</formula>
      <formula>25</formula>
    </cfRule>
    <cfRule type="cellIs" dxfId="61" priority="61" operator="between">
      <formula>9</formula>
      <formula>14</formula>
    </cfRule>
    <cfRule type="cellIs" dxfId="60" priority="62" operator="between">
      <formula>6</formula>
      <formula>8</formula>
    </cfRule>
    <cfRule type="cellIs" dxfId="59" priority="63" operator="between">
      <formula>1</formula>
      <formula>5</formula>
    </cfRule>
  </conditionalFormatting>
  <conditionalFormatting sqref="I17:I22">
    <cfRule type="cellIs" dxfId="58" priority="56" operator="between">
      <formula>15</formula>
      <formula>25</formula>
    </cfRule>
    <cfRule type="cellIs" dxfId="57" priority="57" operator="between">
      <formula>9</formula>
      <formula>14</formula>
    </cfRule>
    <cfRule type="cellIs" dxfId="56" priority="58" operator="between">
      <formula>6</formula>
      <formula>8</formula>
    </cfRule>
    <cfRule type="cellIs" dxfId="55" priority="59" operator="between">
      <formula>1</formula>
      <formula>5</formula>
    </cfRule>
  </conditionalFormatting>
  <conditionalFormatting sqref="Z17:Z22">
    <cfRule type="cellIs" dxfId="54" priority="52" operator="between">
      <formula>15</formula>
      <formula>25</formula>
    </cfRule>
    <cfRule type="cellIs" dxfId="53" priority="53" operator="between">
      <formula>9</formula>
      <formula>14</formula>
    </cfRule>
    <cfRule type="cellIs" dxfId="52" priority="54" operator="between">
      <formula>6</formula>
      <formula>8</formula>
    </cfRule>
    <cfRule type="cellIs" dxfId="51" priority="55" operator="between">
      <formula>1</formula>
      <formula>5</formula>
    </cfRule>
  </conditionalFormatting>
  <conditionalFormatting sqref="J17:J22">
    <cfRule type="cellIs" dxfId="50" priority="48" operator="between">
      <formula>15</formula>
      <formula>25</formula>
    </cfRule>
    <cfRule type="cellIs" dxfId="49" priority="49" operator="between">
      <formula>9</formula>
      <formula>14</formula>
    </cfRule>
    <cfRule type="cellIs" dxfId="48" priority="50" operator="between">
      <formula>6</formula>
      <formula>8</formula>
    </cfRule>
    <cfRule type="cellIs" dxfId="47" priority="51" operator="between">
      <formula>1</formula>
      <formula>5</formula>
    </cfRule>
  </conditionalFormatting>
  <conditionalFormatting sqref="H23:H25">
    <cfRule type="cellIs" dxfId="46" priority="44" operator="between">
      <formula>15</formula>
      <formula>25</formula>
    </cfRule>
    <cfRule type="cellIs" dxfId="45" priority="45" operator="between">
      <formula>9</formula>
      <formula>14</formula>
    </cfRule>
    <cfRule type="cellIs" dxfId="44" priority="46" operator="between">
      <formula>6</formula>
      <formula>8</formula>
    </cfRule>
    <cfRule type="cellIs" dxfId="43" priority="47" operator="between">
      <formula>1</formula>
      <formula>5</formula>
    </cfRule>
  </conditionalFormatting>
  <conditionalFormatting sqref="I23:I25">
    <cfRule type="cellIs" dxfId="42" priority="40" operator="between">
      <formula>15</formula>
      <formula>25</formula>
    </cfRule>
    <cfRule type="cellIs" dxfId="41" priority="41" operator="between">
      <formula>9</formula>
      <formula>14</formula>
    </cfRule>
    <cfRule type="cellIs" dxfId="40" priority="42" operator="between">
      <formula>6</formula>
      <formula>8</formula>
    </cfRule>
    <cfRule type="cellIs" dxfId="39" priority="43" operator="between">
      <formula>1</formula>
      <formula>5</formula>
    </cfRule>
  </conditionalFormatting>
  <conditionalFormatting sqref="Z23:Z25">
    <cfRule type="cellIs" dxfId="38" priority="36" operator="between">
      <formula>15</formula>
      <formula>25</formula>
    </cfRule>
    <cfRule type="cellIs" dxfId="37" priority="37" operator="between">
      <formula>9</formula>
      <formula>14</formula>
    </cfRule>
    <cfRule type="cellIs" dxfId="36" priority="38" operator="between">
      <formula>6</formula>
      <formula>8</formula>
    </cfRule>
    <cfRule type="cellIs" dxfId="35" priority="39" operator="between">
      <formula>1</formula>
      <formula>5</formula>
    </cfRule>
  </conditionalFormatting>
  <conditionalFormatting sqref="J23:J25">
    <cfRule type="cellIs" dxfId="34" priority="32" operator="between">
      <formula>15</formula>
      <formula>25</formula>
    </cfRule>
    <cfRule type="cellIs" dxfId="33" priority="33" operator="between">
      <formula>9</formula>
      <formula>14</formula>
    </cfRule>
    <cfRule type="cellIs" dxfId="32" priority="34" operator="between">
      <formula>6</formula>
      <formula>8</formula>
    </cfRule>
    <cfRule type="cellIs" dxfId="31" priority="35" operator="between">
      <formula>1</formula>
      <formula>5</formula>
    </cfRule>
  </conditionalFormatting>
  <conditionalFormatting sqref="H26:H100">
    <cfRule type="cellIs" dxfId="30" priority="28" operator="between">
      <formula>15</formula>
      <formula>25</formula>
    </cfRule>
    <cfRule type="cellIs" dxfId="29" priority="29" operator="between">
      <formula>9</formula>
      <formula>14</formula>
    </cfRule>
    <cfRule type="cellIs" dxfId="28" priority="30" operator="between">
      <formula>6</formula>
      <formula>8</formula>
    </cfRule>
    <cfRule type="cellIs" dxfId="27" priority="31" operator="between">
      <formula>1</formula>
      <formula>5</formula>
    </cfRule>
  </conditionalFormatting>
  <conditionalFormatting sqref="I26:I100">
    <cfRule type="cellIs" dxfId="26" priority="24" operator="between">
      <formula>15</formula>
      <formula>25</formula>
    </cfRule>
    <cfRule type="cellIs" dxfId="25" priority="25" operator="between">
      <formula>9</formula>
      <formula>14</formula>
    </cfRule>
    <cfRule type="cellIs" dxfId="24" priority="26" operator="between">
      <formula>6</formula>
      <formula>8</formula>
    </cfRule>
    <cfRule type="cellIs" dxfId="23" priority="27" operator="between">
      <formula>1</formula>
      <formula>5</formula>
    </cfRule>
  </conditionalFormatting>
  <conditionalFormatting sqref="Z26:Z100">
    <cfRule type="cellIs" dxfId="22" priority="20" operator="between">
      <formula>15</formula>
      <formula>25</formula>
    </cfRule>
    <cfRule type="cellIs" dxfId="21" priority="21" operator="between">
      <formula>9</formula>
      <formula>14</formula>
    </cfRule>
    <cfRule type="cellIs" dxfId="20" priority="22" operator="between">
      <formula>6</formula>
      <formula>8</formula>
    </cfRule>
    <cfRule type="cellIs" dxfId="19" priority="23" operator="between">
      <formula>1</formula>
      <formula>5</formula>
    </cfRule>
  </conditionalFormatting>
  <conditionalFormatting sqref="J26:J100">
    <cfRule type="cellIs" dxfId="18" priority="16" operator="between">
      <formula>15</formula>
      <formula>25</formula>
    </cfRule>
    <cfRule type="cellIs" dxfId="17" priority="17" operator="between">
      <formula>9</formula>
      <formula>14</formula>
    </cfRule>
    <cfRule type="cellIs" dxfId="16" priority="18" operator="between">
      <formula>6</formula>
      <formula>8</formula>
    </cfRule>
    <cfRule type="cellIs" dxfId="15" priority="19" operator="between">
      <formula>1</formula>
      <formula>5</formula>
    </cfRule>
  </conditionalFormatting>
  <conditionalFormatting sqref="H11:J100">
    <cfRule type="cellIs" dxfId="14" priority="1" operator="between">
      <formula>20</formula>
      <formula>25</formula>
    </cfRule>
    <cfRule type="cellIs" dxfId="13" priority="2" operator="between">
      <formula>15</formula>
      <formula>16</formula>
    </cfRule>
    <cfRule type="cellIs" dxfId="12" priority="3" operator="between">
      <formula>9</formula>
      <formula>12</formula>
    </cfRule>
    <cfRule type="cellIs" dxfId="11" priority="4" operator="between">
      <formula>6</formula>
      <formula>8</formula>
    </cfRule>
    <cfRule type="cellIs" dxfId="10" priority="5" operator="between">
      <formula>1</formula>
      <formula>5</formula>
    </cfRule>
    <cfRule type="cellIs" dxfId="9" priority="11" operator="between">
      <formula>20</formula>
      <formula>25</formula>
    </cfRule>
    <cfRule type="cellIs" dxfId="8" priority="12" operator="between">
      <formula>15</formula>
      <formula>16</formula>
    </cfRule>
    <cfRule type="cellIs" dxfId="7" priority="13" operator="between">
      <formula>9</formula>
      <formula>12</formula>
    </cfRule>
    <cfRule type="cellIs" dxfId="6" priority="14" operator="between">
      <formula>6</formula>
      <formula>8</formula>
    </cfRule>
    <cfRule type="cellIs" dxfId="5" priority="15" operator="between">
      <formula>1</formula>
      <formula>5</formula>
    </cfRule>
  </conditionalFormatting>
  <conditionalFormatting sqref="Z11:Z100">
    <cfRule type="cellIs" dxfId="4" priority="6" operator="between">
      <formula>20</formula>
      <formula>25</formula>
    </cfRule>
    <cfRule type="cellIs" dxfId="3" priority="7" operator="between">
      <formula>15</formula>
      <formula>16</formula>
    </cfRule>
    <cfRule type="cellIs" dxfId="2" priority="8" operator="between">
      <formula>9</formula>
      <formula>12</formula>
    </cfRule>
    <cfRule type="cellIs" dxfId="1" priority="9" operator="between">
      <formula>6</formula>
      <formula>8</formula>
    </cfRule>
    <cfRule type="cellIs" dxfId="0" priority="10" operator="between">
      <formula>1</formula>
      <formula>5</formula>
    </cfRule>
  </conditionalFormatting>
  <dataValidations count="3">
    <dataValidation type="list" allowBlank="1" showInputMessage="1" showErrorMessage="1" sqref="V11:V100 S11:S100 AB11:AC100">
      <formula1>"Ya, Tidak"</formula1>
    </dataValidation>
    <dataValidation allowBlank="1" showInputMessage="1" showErrorMessage="1" sqref="T11:T30 W13 W11"/>
    <dataValidation type="list" allowBlank="1" showInputMessage="1" showErrorMessage="1" sqref="Y11:Y100">
      <formula1>"Gagal, Tercapai, Terlampaui,"</formula1>
    </dataValidation>
  </dataValidations>
  <pageMargins left="0.7" right="0.7" top="0.75" bottom="0.75" header="0.3" footer="0.3"/>
  <pageSetup paperSize="9" scale="35" fitToHeight="0" orientation="landscape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2"/>
  <sheetViews>
    <sheetView showGridLines="0" zoomScale="130" zoomScaleNormal="130" workbookViewId="0">
      <selection activeCell="C6" sqref="C6"/>
    </sheetView>
  </sheetViews>
  <sheetFormatPr defaultColWidth="9.140625" defaultRowHeight="15" x14ac:dyDescent="0.25"/>
  <cols>
    <col min="1" max="1" width="2.28515625" style="15" customWidth="1"/>
    <col min="2" max="2" width="8.7109375" style="15" customWidth="1"/>
    <col min="3" max="3" width="22.5703125" style="15" bestFit="1" customWidth="1"/>
    <col min="4" max="4" width="26.42578125" style="15" bestFit="1" customWidth="1"/>
    <col min="5" max="5" width="22.5703125" style="15" bestFit="1" customWidth="1"/>
    <col min="6" max="6" width="10.85546875" style="15" bestFit="1" customWidth="1"/>
    <col min="7" max="7" width="7" style="15" bestFit="1" customWidth="1"/>
    <col min="8" max="8" width="6.85546875" style="15" bestFit="1" customWidth="1"/>
    <col min="9" max="10" width="9.140625" style="15"/>
    <col min="11" max="11" width="22.5703125" style="15" bestFit="1" customWidth="1"/>
    <col min="12" max="12" width="26.42578125" style="15" bestFit="1" customWidth="1"/>
    <col min="13" max="13" width="22.5703125" style="15" bestFit="1" customWidth="1"/>
    <col min="14" max="18" width="9.140625" style="15"/>
    <col min="19" max="19" width="13" style="15" customWidth="1"/>
    <col min="20" max="20" width="16" style="15" customWidth="1"/>
    <col min="21" max="21" width="14" style="15" customWidth="1"/>
    <col min="22" max="16384" width="9.140625" style="15"/>
  </cols>
  <sheetData>
    <row r="1" spans="2:16" x14ac:dyDescent="0.25">
      <c r="B1" s="14" t="s">
        <v>23</v>
      </c>
      <c r="J1" s="82"/>
      <c r="K1" s="83"/>
      <c r="L1" s="83"/>
      <c r="M1" s="83"/>
      <c r="N1" s="83"/>
      <c r="O1" s="83"/>
      <c r="P1" s="83"/>
    </row>
    <row r="2" spans="2:16" ht="18.75" x14ac:dyDescent="0.3">
      <c r="B2" s="48" t="s">
        <v>125</v>
      </c>
      <c r="C2" s="49"/>
      <c r="J2" s="84"/>
      <c r="K2" s="83"/>
      <c r="L2" s="83"/>
      <c r="M2" s="83"/>
      <c r="N2" s="83"/>
      <c r="O2" s="83"/>
      <c r="P2" s="83"/>
    </row>
    <row r="3" spans="2:16" x14ac:dyDescent="0.25">
      <c r="B3" s="476" t="s">
        <v>20</v>
      </c>
      <c r="C3" s="476" t="s">
        <v>111</v>
      </c>
      <c r="D3" s="476" t="s">
        <v>112</v>
      </c>
      <c r="E3" s="476" t="s">
        <v>24</v>
      </c>
      <c r="F3" s="477" t="s">
        <v>25</v>
      </c>
      <c r="G3" s="477"/>
      <c r="H3" s="477"/>
      <c r="J3" s="474"/>
      <c r="K3" s="474"/>
      <c r="L3" s="474"/>
      <c r="M3" s="474"/>
      <c r="N3" s="475"/>
      <c r="O3" s="475"/>
      <c r="P3" s="475"/>
    </row>
    <row r="4" spans="2:16" x14ac:dyDescent="0.25">
      <c r="B4" s="476"/>
      <c r="C4" s="476"/>
      <c r="D4" s="476"/>
      <c r="E4" s="476"/>
      <c r="F4" s="86" t="s">
        <v>26</v>
      </c>
      <c r="G4" s="86" t="s">
        <v>27</v>
      </c>
      <c r="H4" s="86" t="s">
        <v>11</v>
      </c>
      <c r="J4" s="474"/>
      <c r="K4" s="474"/>
      <c r="L4" s="474"/>
      <c r="M4" s="474"/>
      <c r="N4" s="85"/>
      <c r="O4" s="85"/>
      <c r="P4" s="85"/>
    </row>
    <row r="5" spans="2:16" ht="4.5" customHeight="1" x14ac:dyDescent="0.25">
      <c r="B5" s="57"/>
      <c r="C5" s="57"/>
      <c r="D5" s="57"/>
      <c r="E5" s="57"/>
      <c r="F5" s="57"/>
      <c r="G5" s="57"/>
      <c r="H5" s="57"/>
      <c r="J5" s="83"/>
      <c r="K5" s="83"/>
      <c r="L5" s="83"/>
      <c r="M5" s="83"/>
      <c r="N5" s="83"/>
      <c r="O5" s="83"/>
      <c r="P5" s="83"/>
    </row>
    <row r="6" spans="2:16" ht="30" x14ac:dyDescent="0.25">
      <c r="B6" s="50">
        <v>1</v>
      </c>
      <c r="C6" s="51" t="s">
        <v>29</v>
      </c>
      <c r="D6" s="51" t="s">
        <v>81</v>
      </c>
      <c r="E6" s="52" t="s">
        <v>28</v>
      </c>
      <c r="F6" s="51" t="s">
        <v>30</v>
      </c>
      <c r="G6" s="50" t="s">
        <v>31</v>
      </c>
      <c r="H6" s="50">
        <v>1</v>
      </c>
      <c r="J6" s="79"/>
      <c r="K6" s="80"/>
      <c r="L6" s="80"/>
      <c r="M6" s="81"/>
      <c r="N6" s="80"/>
      <c r="O6" s="79"/>
      <c r="P6" s="79"/>
    </row>
    <row r="7" spans="2:16" ht="30" x14ac:dyDescent="0.25">
      <c r="B7" s="50">
        <v>2</v>
      </c>
      <c r="C7" s="51" t="s">
        <v>33</v>
      </c>
      <c r="D7" s="51" t="s">
        <v>82</v>
      </c>
      <c r="E7" s="52" t="s">
        <v>32</v>
      </c>
      <c r="F7" s="50" t="s">
        <v>34</v>
      </c>
      <c r="G7" s="50" t="s">
        <v>35</v>
      </c>
      <c r="H7" s="50">
        <v>2</v>
      </c>
      <c r="J7" s="79"/>
      <c r="K7" s="80"/>
      <c r="L7" s="80"/>
      <c r="M7" s="81"/>
      <c r="N7" s="79"/>
      <c r="O7" s="79"/>
      <c r="P7" s="79"/>
    </row>
    <row r="8" spans="2:16" ht="45" x14ac:dyDescent="0.25">
      <c r="B8" s="50">
        <v>3</v>
      </c>
      <c r="C8" s="51" t="s">
        <v>37</v>
      </c>
      <c r="D8" s="51" t="s">
        <v>83</v>
      </c>
      <c r="E8" s="52" t="s">
        <v>36</v>
      </c>
      <c r="F8" s="50" t="s">
        <v>38</v>
      </c>
      <c r="G8" s="50" t="s">
        <v>39</v>
      </c>
      <c r="H8" s="50">
        <v>3</v>
      </c>
      <c r="J8" s="79"/>
      <c r="K8" s="80"/>
      <c r="L8" s="80"/>
      <c r="M8" s="81"/>
      <c r="N8" s="79"/>
      <c r="O8" s="79"/>
      <c r="P8" s="79"/>
    </row>
    <row r="9" spans="2:16" ht="30" x14ac:dyDescent="0.25">
      <c r="B9" s="50">
        <v>4</v>
      </c>
      <c r="C9" s="51" t="s">
        <v>41</v>
      </c>
      <c r="D9" s="51" t="s">
        <v>84</v>
      </c>
      <c r="E9" s="52" t="s">
        <v>40</v>
      </c>
      <c r="F9" s="50" t="s">
        <v>42</v>
      </c>
      <c r="G9" s="50" t="s">
        <v>43</v>
      </c>
      <c r="H9" s="50">
        <v>4</v>
      </c>
      <c r="J9" s="79"/>
      <c r="K9" s="80"/>
      <c r="L9" s="80"/>
      <c r="M9" s="81"/>
      <c r="N9" s="79"/>
      <c r="O9" s="79"/>
      <c r="P9" s="79"/>
    </row>
    <row r="10" spans="2:16" ht="30" x14ac:dyDescent="0.25">
      <c r="B10" s="50">
        <v>5</v>
      </c>
      <c r="C10" s="51" t="s">
        <v>44</v>
      </c>
      <c r="D10" s="51" t="s">
        <v>85</v>
      </c>
      <c r="E10" s="52" t="s">
        <v>86</v>
      </c>
      <c r="F10" s="51" t="s">
        <v>45</v>
      </c>
      <c r="G10" s="51" t="s">
        <v>46</v>
      </c>
      <c r="H10" s="50">
        <v>5</v>
      </c>
      <c r="J10" s="79"/>
      <c r="K10" s="80"/>
      <c r="L10" s="80"/>
      <c r="M10" s="81"/>
      <c r="N10" s="80"/>
      <c r="O10" s="80"/>
      <c r="P10" s="79"/>
    </row>
    <row r="13" spans="2:16" x14ac:dyDescent="0.25">
      <c r="C13" s="34">
        <v>0.01</v>
      </c>
      <c r="D13" s="35">
        <v>1</v>
      </c>
    </row>
    <row r="14" spans="2:16" x14ac:dyDescent="0.25">
      <c r="B14" s="15">
        <v>6</v>
      </c>
      <c r="C14" s="34">
        <v>0.02</v>
      </c>
      <c r="D14" s="35">
        <v>1</v>
      </c>
    </row>
    <row r="15" spans="2:16" x14ac:dyDescent="0.25">
      <c r="B15" s="15">
        <v>3</v>
      </c>
      <c r="C15" s="34">
        <f>C14+0.01</f>
        <v>0.03</v>
      </c>
      <c r="D15" s="35">
        <v>1</v>
      </c>
    </row>
    <row r="16" spans="2:16" x14ac:dyDescent="0.25">
      <c r="B16" s="15">
        <v>1</v>
      </c>
      <c r="C16" s="34">
        <f t="shared" ref="C16:C79" si="0">C15+0.01</f>
        <v>0.04</v>
      </c>
      <c r="D16" s="35">
        <v>1</v>
      </c>
    </row>
    <row r="17" spans="3:4" x14ac:dyDescent="0.25">
      <c r="C17" s="34">
        <f t="shared" si="0"/>
        <v>0.05</v>
      </c>
      <c r="D17" s="35">
        <v>1</v>
      </c>
    </row>
    <row r="18" spans="3:4" x14ac:dyDescent="0.25">
      <c r="C18" s="34">
        <f t="shared" si="0"/>
        <v>6.0000000000000005E-2</v>
      </c>
      <c r="D18" s="35">
        <v>1</v>
      </c>
    </row>
    <row r="19" spans="3:4" x14ac:dyDescent="0.25">
      <c r="C19" s="34">
        <f t="shared" si="0"/>
        <v>7.0000000000000007E-2</v>
      </c>
      <c r="D19" s="35">
        <v>1</v>
      </c>
    </row>
    <row r="20" spans="3:4" x14ac:dyDescent="0.25">
      <c r="C20" s="34">
        <f t="shared" si="0"/>
        <v>0.08</v>
      </c>
      <c r="D20" s="35">
        <v>1</v>
      </c>
    </row>
    <row r="21" spans="3:4" x14ac:dyDescent="0.25">
      <c r="C21" s="34">
        <f t="shared" si="0"/>
        <v>0.09</v>
      </c>
      <c r="D21" s="35">
        <v>1</v>
      </c>
    </row>
    <row r="22" spans="3:4" x14ac:dyDescent="0.25">
      <c r="C22" s="34">
        <f t="shared" si="0"/>
        <v>9.9999999999999992E-2</v>
      </c>
      <c r="D22" s="35">
        <v>1</v>
      </c>
    </row>
    <row r="23" spans="3:4" x14ac:dyDescent="0.25">
      <c r="C23" s="34">
        <f t="shared" si="0"/>
        <v>0.10999999999999999</v>
      </c>
      <c r="D23" s="35">
        <v>1</v>
      </c>
    </row>
    <row r="24" spans="3:4" x14ac:dyDescent="0.25">
      <c r="C24" s="34">
        <f t="shared" si="0"/>
        <v>0.11999999999999998</v>
      </c>
      <c r="D24" s="35">
        <v>1</v>
      </c>
    </row>
    <row r="25" spans="3:4" x14ac:dyDescent="0.25">
      <c r="C25" s="34">
        <f t="shared" si="0"/>
        <v>0.12999999999999998</v>
      </c>
      <c r="D25" s="35">
        <v>1</v>
      </c>
    </row>
    <row r="26" spans="3:4" x14ac:dyDescent="0.25">
      <c r="C26" s="34">
        <f t="shared" si="0"/>
        <v>0.13999999999999999</v>
      </c>
      <c r="D26" s="35">
        <v>1</v>
      </c>
    </row>
    <row r="27" spans="3:4" x14ac:dyDescent="0.25">
      <c r="C27" s="34">
        <f t="shared" si="0"/>
        <v>0.15</v>
      </c>
      <c r="D27" s="35">
        <v>1</v>
      </c>
    </row>
    <row r="28" spans="3:4" x14ac:dyDescent="0.25">
      <c r="C28" s="34">
        <f t="shared" si="0"/>
        <v>0.16</v>
      </c>
      <c r="D28" s="35">
        <v>1</v>
      </c>
    </row>
    <row r="29" spans="3:4" x14ac:dyDescent="0.25">
      <c r="C29" s="34">
        <f t="shared" si="0"/>
        <v>0.17</v>
      </c>
      <c r="D29" s="35">
        <v>1</v>
      </c>
    </row>
    <row r="30" spans="3:4" x14ac:dyDescent="0.25">
      <c r="C30" s="34">
        <f t="shared" si="0"/>
        <v>0.18000000000000002</v>
      </c>
      <c r="D30" s="35">
        <v>1</v>
      </c>
    </row>
    <row r="31" spans="3:4" x14ac:dyDescent="0.25">
      <c r="C31" s="34">
        <f t="shared" si="0"/>
        <v>0.19000000000000003</v>
      </c>
      <c r="D31" s="35">
        <v>1</v>
      </c>
    </row>
    <row r="32" spans="3:4" x14ac:dyDescent="0.25">
      <c r="C32" s="34">
        <f t="shared" si="0"/>
        <v>0.20000000000000004</v>
      </c>
      <c r="D32" s="35">
        <v>1</v>
      </c>
    </row>
    <row r="33" spans="3:4" x14ac:dyDescent="0.25">
      <c r="C33" s="34">
        <f t="shared" si="0"/>
        <v>0.21000000000000005</v>
      </c>
      <c r="D33" s="35">
        <v>2</v>
      </c>
    </row>
    <row r="34" spans="3:4" x14ac:dyDescent="0.25">
      <c r="C34" s="34">
        <f t="shared" si="0"/>
        <v>0.22000000000000006</v>
      </c>
      <c r="D34" s="35">
        <v>2</v>
      </c>
    </row>
    <row r="35" spans="3:4" x14ac:dyDescent="0.25">
      <c r="C35" s="34">
        <f t="shared" si="0"/>
        <v>0.23000000000000007</v>
      </c>
      <c r="D35" s="35">
        <v>2</v>
      </c>
    </row>
    <row r="36" spans="3:4" x14ac:dyDescent="0.25">
      <c r="C36" s="34">
        <f t="shared" si="0"/>
        <v>0.24000000000000007</v>
      </c>
      <c r="D36" s="35">
        <v>2</v>
      </c>
    </row>
    <row r="37" spans="3:4" x14ac:dyDescent="0.25">
      <c r="C37" s="34">
        <f t="shared" si="0"/>
        <v>0.25000000000000006</v>
      </c>
      <c r="D37" s="35">
        <v>2</v>
      </c>
    </row>
    <row r="38" spans="3:4" x14ac:dyDescent="0.25">
      <c r="C38" s="34">
        <f t="shared" si="0"/>
        <v>0.26000000000000006</v>
      </c>
      <c r="D38" s="35">
        <v>2</v>
      </c>
    </row>
    <row r="39" spans="3:4" x14ac:dyDescent="0.25">
      <c r="C39" s="34">
        <f t="shared" si="0"/>
        <v>0.27000000000000007</v>
      </c>
      <c r="D39" s="35">
        <v>2</v>
      </c>
    </row>
    <row r="40" spans="3:4" x14ac:dyDescent="0.25">
      <c r="C40" s="34">
        <f t="shared" si="0"/>
        <v>0.28000000000000008</v>
      </c>
      <c r="D40" s="35">
        <v>2</v>
      </c>
    </row>
    <row r="41" spans="3:4" x14ac:dyDescent="0.25">
      <c r="C41" s="34">
        <f t="shared" si="0"/>
        <v>0.29000000000000009</v>
      </c>
      <c r="D41" s="35">
        <v>2</v>
      </c>
    </row>
    <row r="42" spans="3:4" x14ac:dyDescent="0.25">
      <c r="C42" s="34">
        <f t="shared" si="0"/>
        <v>0.3000000000000001</v>
      </c>
      <c r="D42" s="35">
        <v>2</v>
      </c>
    </row>
    <row r="43" spans="3:4" x14ac:dyDescent="0.25">
      <c r="C43" s="34">
        <f t="shared" si="0"/>
        <v>0.31000000000000011</v>
      </c>
      <c r="D43" s="35">
        <v>2</v>
      </c>
    </row>
    <row r="44" spans="3:4" x14ac:dyDescent="0.25">
      <c r="C44" s="34">
        <f t="shared" si="0"/>
        <v>0.32000000000000012</v>
      </c>
      <c r="D44" s="35">
        <v>2</v>
      </c>
    </row>
    <row r="45" spans="3:4" x14ac:dyDescent="0.25">
      <c r="C45" s="34">
        <f t="shared" si="0"/>
        <v>0.33000000000000013</v>
      </c>
      <c r="D45" s="35">
        <v>2</v>
      </c>
    </row>
    <row r="46" spans="3:4" x14ac:dyDescent="0.25">
      <c r="C46" s="34">
        <f t="shared" si="0"/>
        <v>0.34000000000000014</v>
      </c>
      <c r="D46" s="35">
        <v>2</v>
      </c>
    </row>
    <row r="47" spans="3:4" x14ac:dyDescent="0.25">
      <c r="C47" s="34">
        <f t="shared" si="0"/>
        <v>0.35000000000000014</v>
      </c>
      <c r="D47" s="35">
        <v>2</v>
      </c>
    </row>
    <row r="48" spans="3:4" x14ac:dyDescent="0.25">
      <c r="C48" s="34">
        <f t="shared" si="0"/>
        <v>0.36000000000000015</v>
      </c>
      <c r="D48" s="35">
        <v>2</v>
      </c>
    </row>
    <row r="49" spans="3:4" x14ac:dyDescent="0.25">
      <c r="C49" s="34">
        <f t="shared" si="0"/>
        <v>0.37000000000000016</v>
      </c>
      <c r="D49" s="35">
        <v>2</v>
      </c>
    </row>
    <row r="50" spans="3:4" x14ac:dyDescent="0.25">
      <c r="C50" s="34">
        <f t="shared" si="0"/>
        <v>0.38000000000000017</v>
      </c>
      <c r="D50" s="35">
        <v>2</v>
      </c>
    </row>
    <row r="51" spans="3:4" x14ac:dyDescent="0.25">
      <c r="C51" s="34">
        <f t="shared" si="0"/>
        <v>0.39000000000000018</v>
      </c>
      <c r="D51" s="35">
        <v>2</v>
      </c>
    </row>
    <row r="52" spans="3:4" x14ac:dyDescent="0.25">
      <c r="C52" s="34">
        <f t="shared" si="0"/>
        <v>0.40000000000000019</v>
      </c>
      <c r="D52" s="35">
        <v>2</v>
      </c>
    </row>
    <row r="53" spans="3:4" x14ac:dyDescent="0.25">
      <c r="C53" s="34">
        <f t="shared" si="0"/>
        <v>0.4100000000000002</v>
      </c>
      <c r="D53" s="35">
        <v>3</v>
      </c>
    </row>
    <row r="54" spans="3:4" x14ac:dyDescent="0.25">
      <c r="C54" s="34">
        <f t="shared" si="0"/>
        <v>0.42000000000000021</v>
      </c>
      <c r="D54" s="35">
        <v>3</v>
      </c>
    </row>
    <row r="55" spans="3:4" x14ac:dyDescent="0.25">
      <c r="C55" s="34">
        <f t="shared" si="0"/>
        <v>0.43000000000000022</v>
      </c>
      <c r="D55" s="35">
        <v>3</v>
      </c>
    </row>
    <row r="56" spans="3:4" x14ac:dyDescent="0.25">
      <c r="C56" s="34">
        <f t="shared" si="0"/>
        <v>0.44000000000000022</v>
      </c>
      <c r="D56" s="35">
        <v>3</v>
      </c>
    </row>
    <row r="57" spans="3:4" x14ac:dyDescent="0.25">
      <c r="C57" s="34">
        <f t="shared" si="0"/>
        <v>0.45000000000000023</v>
      </c>
      <c r="D57" s="35">
        <v>3</v>
      </c>
    </row>
    <row r="58" spans="3:4" x14ac:dyDescent="0.25">
      <c r="C58" s="34">
        <f t="shared" si="0"/>
        <v>0.46000000000000024</v>
      </c>
      <c r="D58" s="35">
        <v>3</v>
      </c>
    </row>
    <row r="59" spans="3:4" x14ac:dyDescent="0.25">
      <c r="C59" s="34">
        <f t="shared" si="0"/>
        <v>0.47000000000000025</v>
      </c>
      <c r="D59" s="35">
        <v>3</v>
      </c>
    </row>
    <row r="60" spans="3:4" x14ac:dyDescent="0.25">
      <c r="C60" s="34">
        <f t="shared" si="0"/>
        <v>0.48000000000000026</v>
      </c>
      <c r="D60" s="35">
        <v>3</v>
      </c>
    </row>
    <row r="61" spans="3:4" x14ac:dyDescent="0.25">
      <c r="C61" s="34">
        <f t="shared" si="0"/>
        <v>0.49000000000000027</v>
      </c>
      <c r="D61" s="35">
        <v>3</v>
      </c>
    </row>
    <row r="62" spans="3:4" x14ac:dyDescent="0.25">
      <c r="C62" s="34">
        <f t="shared" si="0"/>
        <v>0.50000000000000022</v>
      </c>
      <c r="D62" s="35">
        <v>3</v>
      </c>
    </row>
    <row r="63" spans="3:4" x14ac:dyDescent="0.25">
      <c r="C63" s="34">
        <f t="shared" si="0"/>
        <v>0.51000000000000023</v>
      </c>
      <c r="D63" s="35">
        <v>3</v>
      </c>
    </row>
    <row r="64" spans="3:4" x14ac:dyDescent="0.25">
      <c r="C64" s="34">
        <f t="shared" si="0"/>
        <v>0.52000000000000024</v>
      </c>
      <c r="D64" s="35">
        <v>3</v>
      </c>
    </row>
    <row r="65" spans="3:4" x14ac:dyDescent="0.25">
      <c r="C65" s="34">
        <f t="shared" si="0"/>
        <v>0.53000000000000025</v>
      </c>
      <c r="D65" s="35">
        <v>3</v>
      </c>
    </row>
    <row r="66" spans="3:4" x14ac:dyDescent="0.25">
      <c r="C66" s="34">
        <f t="shared" si="0"/>
        <v>0.54000000000000026</v>
      </c>
      <c r="D66" s="35">
        <v>3</v>
      </c>
    </row>
    <row r="67" spans="3:4" x14ac:dyDescent="0.25">
      <c r="C67" s="34">
        <f t="shared" si="0"/>
        <v>0.55000000000000027</v>
      </c>
      <c r="D67" s="35">
        <v>3</v>
      </c>
    </row>
    <row r="68" spans="3:4" x14ac:dyDescent="0.25">
      <c r="C68" s="34">
        <f t="shared" si="0"/>
        <v>0.56000000000000028</v>
      </c>
      <c r="D68" s="35">
        <v>3</v>
      </c>
    </row>
    <row r="69" spans="3:4" x14ac:dyDescent="0.25">
      <c r="C69" s="34">
        <f t="shared" si="0"/>
        <v>0.57000000000000028</v>
      </c>
      <c r="D69" s="35">
        <v>3</v>
      </c>
    </row>
    <row r="70" spans="3:4" x14ac:dyDescent="0.25">
      <c r="C70" s="34">
        <f t="shared" si="0"/>
        <v>0.58000000000000029</v>
      </c>
      <c r="D70" s="35">
        <v>3</v>
      </c>
    </row>
    <row r="71" spans="3:4" x14ac:dyDescent="0.25">
      <c r="C71" s="34">
        <f t="shared" si="0"/>
        <v>0.5900000000000003</v>
      </c>
      <c r="D71" s="35">
        <v>3</v>
      </c>
    </row>
    <row r="72" spans="3:4" x14ac:dyDescent="0.25">
      <c r="C72" s="34">
        <f t="shared" si="0"/>
        <v>0.60000000000000031</v>
      </c>
      <c r="D72" s="35">
        <v>3</v>
      </c>
    </row>
    <row r="73" spans="3:4" x14ac:dyDescent="0.25">
      <c r="C73" s="34">
        <f t="shared" si="0"/>
        <v>0.61000000000000032</v>
      </c>
      <c r="D73" s="35">
        <v>4</v>
      </c>
    </row>
    <row r="74" spans="3:4" x14ac:dyDescent="0.25">
      <c r="C74" s="34">
        <f t="shared" si="0"/>
        <v>0.62000000000000033</v>
      </c>
      <c r="D74" s="35">
        <v>4</v>
      </c>
    </row>
    <row r="75" spans="3:4" x14ac:dyDescent="0.25">
      <c r="C75" s="34">
        <f t="shared" si="0"/>
        <v>0.63000000000000034</v>
      </c>
      <c r="D75" s="35">
        <v>4</v>
      </c>
    </row>
    <row r="76" spans="3:4" x14ac:dyDescent="0.25">
      <c r="C76" s="34">
        <f t="shared" si="0"/>
        <v>0.64000000000000035</v>
      </c>
      <c r="D76" s="35">
        <v>4</v>
      </c>
    </row>
    <row r="77" spans="3:4" x14ac:dyDescent="0.25">
      <c r="C77" s="34">
        <f t="shared" si="0"/>
        <v>0.65000000000000036</v>
      </c>
      <c r="D77" s="35">
        <v>4</v>
      </c>
    </row>
    <row r="78" spans="3:4" x14ac:dyDescent="0.25">
      <c r="C78" s="34">
        <f t="shared" si="0"/>
        <v>0.66000000000000036</v>
      </c>
      <c r="D78" s="35">
        <v>4</v>
      </c>
    </row>
    <row r="79" spans="3:4" x14ac:dyDescent="0.25">
      <c r="C79" s="34">
        <f t="shared" si="0"/>
        <v>0.67000000000000037</v>
      </c>
      <c r="D79" s="35">
        <v>4</v>
      </c>
    </row>
    <row r="80" spans="3:4" x14ac:dyDescent="0.25">
      <c r="C80" s="34">
        <f t="shared" ref="C80:C112" si="1">C79+0.01</f>
        <v>0.68000000000000038</v>
      </c>
      <c r="D80" s="35">
        <v>4</v>
      </c>
    </row>
    <row r="81" spans="3:4" x14ac:dyDescent="0.25">
      <c r="C81" s="34">
        <f t="shared" si="1"/>
        <v>0.69000000000000039</v>
      </c>
      <c r="D81" s="35">
        <v>4</v>
      </c>
    </row>
    <row r="82" spans="3:4" x14ac:dyDescent="0.25">
      <c r="C82" s="34">
        <f t="shared" si="1"/>
        <v>0.7000000000000004</v>
      </c>
      <c r="D82" s="35">
        <v>4</v>
      </c>
    </row>
    <row r="83" spans="3:4" x14ac:dyDescent="0.25">
      <c r="C83" s="34">
        <f t="shared" si="1"/>
        <v>0.71000000000000041</v>
      </c>
      <c r="D83" s="35">
        <v>4</v>
      </c>
    </row>
    <row r="84" spans="3:4" x14ac:dyDescent="0.25">
      <c r="C84" s="34">
        <f t="shared" si="1"/>
        <v>0.72000000000000042</v>
      </c>
      <c r="D84" s="35">
        <v>4</v>
      </c>
    </row>
    <row r="85" spans="3:4" x14ac:dyDescent="0.25">
      <c r="C85" s="34">
        <f t="shared" si="1"/>
        <v>0.73000000000000043</v>
      </c>
      <c r="D85" s="35">
        <v>4</v>
      </c>
    </row>
    <row r="86" spans="3:4" x14ac:dyDescent="0.25">
      <c r="C86" s="34">
        <f t="shared" si="1"/>
        <v>0.74000000000000044</v>
      </c>
      <c r="D86" s="35">
        <v>4</v>
      </c>
    </row>
    <row r="87" spans="3:4" x14ac:dyDescent="0.25">
      <c r="C87" s="34">
        <f t="shared" si="1"/>
        <v>0.75000000000000044</v>
      </c>
      <c r="D87" s="35">
        <v>4</v>
      </c>
    </row>
    <row r="88" spans="3:4" x14ac:dyDescent="0.25">
      <c r="C88" s="34">
        <f t="shared" si="1"/>
        <v>0.76000000000000045</v>
      </c>
      <c r="D88" s="35">
        <v>4</v>
      </c>
    </row>
    <row r="89" spans="3:4" x14ac:dyDescent="0.25">
      <c r="C89" s="34">
        <f t="shared" si="1"/>
        <v>0.77000000000000046</v>
      </c>
      <c r="D89" s="35">
        <v>4</v>
      </c>
    </row>
    <row r="90" spans="3:4" x14ac:dyDescent="0.25">
      <c r="C90" s="34">
        <f t="shared" si="1"/>
        <v>0.78000000000000047</v>
      </c>
      <c r="D90" s="35">
        <v>4</v>
      </c>
    </row>
    <row r="91" spans="3:4" x14ac:dyDescent="0.25">
      <c r="C91" s="34">
        <f t="shared" si="1"/>
        <v>0.79000000000000048</v>
      </c>
      <c r="D91" s="35">
        <v>4</v>
      </c>
    </row>
    <row r="92" spans="3:4" x14ac:dyDescent="0.25">
      <c r="C92" s="34">
        <f t="shared" si="1"/>
        <v>0.80000000000000049</v>
      </c>
      <c r="D92" s="35">
        <v>4</v>
      </c>
    </row>
    <row r="93" spans="3:4" x14ac:dyDescent="0.25">
      <c r="C93" s="34">
        <f t="shared" si="1"/>
        <v>0.8100000000000005</v>
      </c>
      <c r="D93" s="35">
        <v>5</v>
      </c>
    </row>
    <row r="94" spans="3:4" x14ac:dyDescent="0.25">
      <c r="C94" s="34">
        <f t="shared" si="1"/>
        <v>0.82000000000000051</v>
      </c>
      <c r="D94" s="35">
        <v>5</v>
      </c>
    </row>
    <row r="95" spans="3:4" x14ac:dyDescent="0.25">
      <c r="C95" s="34">
        <f t="shared" si="1"/>
        <v>0.83000000000000052</v>
      </c>
      <c r="D95" s="35">
        <v>5</v>
      </c>
    </row>
    <row r="96" spans="3:4" x14ac:dyDescent="0.25">
      <c r="C96" s="34">
        <f t="shared" si="1"/>
        <v>0.84000000000000052</v>
      </c>
      <c r="D96" s="35">
        <v>5</v>
      </c>
    </row>
    <row r="97" spans="3:4" x14ac:dyDescent="0.25">
      <c r="C97" s="34">
        <f t="shared" si="1"/>
        <v>0.85000000000000053</v>
      </c>
      <c r="D97" s="35">
        <v>5</v>
      </c>
    </row>
    <row r="98" spans="3:4" x14ac:dyDescent="0.25">
      <c r="C98" s="34">
        <f t="shared" si="1"/>
        <v>0.86000000000000054</v>
      </c>
      <c r="D98" s="35">
        <v>5</v>
      </c>
    </row>
    <row r="99" spans="3:4" x14ac:dyDescent="0.25">
      <c r="C99" s="34">
        <f t="shared" si="1"/>
        <v>0.87000000000000055</v>
      </c>
      <c r="D99" s="35">
        <v>5</v>
      </c>
    </row>
    <row r="100" spans="3:4" x14ac:dyDescent="0.25">
      <c r="C100" s="34">
        <f t="shared" si="1"/>
        <v>0.88000000000000056</v>
      </c>
      <c r="D100" s="35">
        <v>5</v>
      </c>
    </row>
    <row r="101" spans="3:4" x14ac:dyDescent="0.25">
      <c r="C101" s="34">
        <f t="shared" si="1"/>
        <v>0.89000000000000057</v>
      </c>
      <c r="D101" s="35">
        <v>5</v>
      </c>
    </row>
    <row r="102" spans="3:4" x14ac:dyDescent="0.25">
      <c r="C102" s="34">
        <f t="shared" si="1"/>
        <v>0.90000000000000058</v>
      </c>
      <c r="D102" s="35">
        <v>5</v>
      </c>
    </row>
    <row r="103" spans="3:4" x14ac:dyDescent="0.25">
      <c r="C103" s="34">
        <f t="shared" si="1"/>
        <v>0.91000000000000059</v>
      </c>
      <c r="D103" s="35">
        <v>5</v>
      </c>
    </row>
    <row r="104" spans="3:4" x14ac:dyDescent="0.25">
      <c r="C104" s="34">
        <f t="shared" si="1"/>
        <v>0.9200000000000006</v>
      </c>
      <c r="D104" s="35">
        <v>5</v>
      </c>
    </row>
    <row r="105" spans="3:4" x14ac:dyDescent="0.25">
      <c r="C105" s="34">
        <f t="shared" si="1"/>
        <v>0.9300000000000006</v>
      </c>
      <c r="D105" s="35">
        <v>5</v>
      </c>
    </row>
    <row r="106" spans="3:4" x14ac:dyDescent="0.25">
      <c r="C106" s="34">
        <f t="shared" si="1"/>
        <v>0.94000000000000061</v>
      </c>
      <c r="D106" s="35">
        <v>5</v>
      </c>
    </row>
    <row r="107" spans="3:4" x14ac:dyDescent="0.25">
      <c r="C107" s="34">
        <f t="shared" si="1"/>
        <v>0.95000000000000062</v>
      </c>
      <c r="D107" s="35">
        <v>5</v>
      </c>
    </row>
    <row r="108" spans="3:4" x14ac:dyDescent="0.25">
      <c r="C108" s="34">
        <f t="shared" si="1"/>
        <v>0.96000000000000063</v>
      </c>
      <c r="D108" s="35">
        <v>5</v>
      </c>
    </row>
    <row r="109" spans="3:4" x14ac:dyDescent="0.25">
      <c r="C109" s="34">
        <f t="shared" si="1"/>
        <v>0.97000000000000064</v>
      </c>
      <c r="D109" s="35">
        <v>5</v>
      </c>
    </row>
    <row r="110" spans="3:4" x14ac:dyDescent="0.25">
      <c r="C110" s="34">
        <f t="shared" si="1"/>
        <v>0.98000000000000065</v>
      </c>
      <c r="D110" s="35">
        <v>5</v>
      </c>
    </row>
    <row r="111" spans="3:4" x14ac:dyDescent="0.25">
      <c r="C111" s="34">
        <f t="shared" si="1"/>
        <v>0.99000000000000066</v>
      </c>
      <c r="D111" s="35">
        <v>5</v>
      </c>
    </row>
    <row r="112" spans="3:4" x14ac:dyDescent="0.25">
      <c r="C112" s="34">
        <f t="shared" si="1"/>
        <v>1.0000000000000007</v>
      </c>
      <c r="D112" s="35">
        <v>5</v>
      </c>
    </row>
  </sheetData>
  <mergeCells count="10">
    <mergeCell ref="B3:B4"/>
    <mergeCell ref="E3:E4"/>
    <mergeCell ref="F3:H3"/>
    <mergeCell ref="C3:C4"/>
    <mergeCell ref="D3:D4"/>
    <mergeCell ref="J3:J4"/>
    <mergeCell ref="K3:K4"/>
    <mergeCell ref="L3:L4"/>
    <mergeCell ref="M3:M4"/>
    <mergeCell ref="N3:P3"/>
  </mergeCells>
  <hyperlinks>
    <hyperlink ref="B1" location="'Daftar isi'!A1" display="Kriteria Kemungkinan (Likelihood)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11" zoomScale="90" zoomScaleNormal="90" workbookViewId="0">
      <selection activeCell="L13" sqref="L13"/>
    </sheetView>
  </sheetViews>
  <sheetFormatPr defaultRowHeight="15" x14ac:dyDescent="0.25"/>
  <cols>
    <col min="2" max="2" width="13" bestFit="1" customWidth="1"/>
    <col min="3" max="5" width="23" customWidth="1"/>
    <col min="6" max="6" width="9.7109375" bestFit="1" customWidth="1"/>
    <col min="11" max="11" width="10.7109375" customWidth="1"/>
    <col min="12" max="12" width="10.7109375" bestFit="1" customWidth="1"/>
    <col min="13" max="13" width="28.42578125" bestFit="1" customWidth="1"/>
    <col min="29" max="29" width="23.7109375" customWidth="1"/>
    <col min="30" max="30" width="27" customWidth="1"/>
    <col min="31" max="31" width="18.42578125" customWidth="1"/>
    <col min="32" max="32" width="24.140625" customWidth="1"/>
    <col min="33" max="33" width="19.7109375" customWidth="1"/>
  </cols>
  <sheetData>
    <row r="1" spans="1:15" hidden="1" x14ac:dyDescent="0.25">
      <c r="K1">
        <v>1</v>
      </c>
      <c r="L1">
        <v>2</v>
      </c>
      <c r="M1">
        <v>3</v>
      </c>
      <c r="N1">
        <v>4</v>
      </c>
      <c r="O1">
        <v>5</v>
      </c>
    </row>
    <row r="2" spans="1:15" ht="75" hidden="1" x14ac:dyDescent="0.25">
      <c r="K2" s="21" t="s">
        <v>226</v>
      </c>
      <c r="L2" s="21" t="s">
        <v>227</v>
      </c>
      <c r="M2" s="21" t="s">
        <v>228</v>
      </c>
      <c r="N2" s="21" t="s">
        <v>229</v>
      </c>
      <c r="O2" s="21" t="s">
        <v>231</v>
      </c>
    </row>
    <row r="3" spans="1:15" hidden="1" x14ac:dyDescent="0.25">
      <c r="K3">
        <v>1</v>
      </c>
      <c r="L3">
        <v>2</v>
      </c>
      <c r="M3">
        <v>3</v>
      </c>
      <c r="N3">
        <v>4</v>
      </c>
      <c r="O3">
        <v>5</v>
      </c>
    </row>
    <row r="4" spans="1:15" ht="105" hidden="1" x14ac:dyDescent="0.25">
      <c r="K4" s="21" t="s">
        <v>171</v>
      </c>
      <c r="L4" s="21" t="s">
        <v>219</v>
      </c>
      <c r="M4" s="21" t="s">
        <v>220</v>
      </c>
      <c r="N4" s="21" t="s">
        <v>221</v>
      </c>
      <c r="O4" s="21" t="s">
        <v>222</v>
      </c>
    </row>
    <row r="5" spans="1:15" hidden="1" x14ac:dyDescent="0.25">
      <c r="K5">
        <v>1</v>
      </c>
      <c r="L5">
        <v>2</v>
      </c>
      <c r="M5">
        <v>3</v>
      </c>
      <c r="N5">
        <v>4</v>
      </c>
      <c r="O5">
        <v>5</v>
      </c>
    </row>
    <row r="6" spans="1:15" ht="105" hidden="1" x14ac:dyDescent="0.25">
      <c r="K6" s="21" t="s">
        <v>210</v>
      </c>
      <c r="L6" s="21" t="s">
        <v>173</v>
      </c>
      <c r="M6" s="21" t="s">
        <v>174</v>
      </c>
      <c r="N6" s="21" t="s">
        <v>175</v>
      </c>
      <c r="O6" s="21" t="s">
        <v>176</v>
      </c>
    </row>
    <row r="7" spans="1:15" hidden="1" x14ac:dyDescent="0.25">
      <c r="K7">
        <v>1</v>
      </c>
      <c r="L7">
        <v>2</v>
      </c>
      <c r="M7">
        <v>3</v>
      </c>
      <c r="N7">
        <v>4</v>
      </c>
      <c r="O7">
        <v>5</v>
      </c>
    </row>
    <row r="8" spans="1:15" ht="75" hidden="1" x14ac:dyDescent="0.25">
      <c r="K8" s="21" t="s">
        <v>179</v>
      </c>
      <c r="L8" s="21" t="s">
        <v>180</v>
      </c>
      <c r="M8" s="21" t="s">
        <v>181</v>
      </c>
      <c r="N8" s="21" t="s">
        <v>182</v>
      </c>
      <c r="O8" s="21" t="s">
        <v>183</v>
      </c>
    </row>
    <row r="9" spans="1:15" hidden="1" x14ac:dyDescent="0.25">
      <c r="K9">
        <v>1</v>
      </c>
      <c r="L9">
        <v>2</v>
      </c>
      <c r="M9">
        <v>3</v>
      </c>
      <c r="N9">
        <v>4</v>
      </c>
      <c r="O9">
        <v>5</v>
      </c>
    </row>
    <row r="10" spans="1:15" ht="150" hidden="1" x14ac:dyDescent="0.25">
      <c r="C10" s="21"/>
      <c r="D10" s="154"/>
      <c r="E10" s="154"/>
      <c r="K10" s="88" t="s">
        <v>251</v>
      </c>
      <c r="L10" s="88" t="s">
        <v>185</v>
      </c>
      <c r="M10" s="88" t="s">
        <v>186</v>
      </c>
      <c r="N10" s="88" t="s">
        <v>187</v>
      </c>
      <c r="O10" s="88" t="s">
        <v>188</v>
      </c>
    </row>
    <row r="11" spans="1:15" ht="75" x14ac:dyDescent="0.25">
      <c r="B11" t="s">
        <v>123</v>
      </c>
      <c r="C11" s="101" t="s">
        <v>253</v>
      </c>
      <c r="D11" s="101" t="s">
        <v>455</v>
      </c>
      <c r="E11" s="101"/>
      <c r="F11" t="s">
        <v>89</v>
      </c>
      <c r="G11" t="s">
        <v>92</v>
      </c>
      <c r="H11" s="159" t="s">
        <v>172</v>
      </c>
      <c r="I11" t="s">
        <v>249</v>
      </c>
      <c r="J11" t="s">
        <v>184</v>
      </c>
      <c r="K11" t="s">
        <v>252</v>
      </c>
      <c r="L11" t="s">
        <v>254</v>
      </c>
      <c r="M11" t="s">
        <v>255</v>
      </c>
    </row>
    <row r="12" spans="1:15" ht="60" x14ac:dyDescent="0.25">
      <c r="A12">
        <v>2</v>
      </c>
      <c r="B12" s="102">
        <f>'03'!AC10</f>
        <v>0.2</v>
      </c>
      <c r="C12" s="101" t="str">
        <f>'03'!H10</f>
        <v>Kinerja Penunjang Operasional dan Pelayanan (waktu)</v>
      </c>
      <c r="D12" s="158" t="str">
        <f>'03'!K10</f>
        <v>Menimbulkan penundaan aktifitas (proses tidak dapat dijalankan ) ≥ 3 hari</v>
      </c>
      <c r="E12" s="157"/>
      <c r="F12">
        <f>IF(B12&lt;0.5%,1,IF(B12&lt;1%,2,IF(B12&lt;1.5%,3,IF(B12&lt;2%,4,5))))</f>
        <v>5</v>
      </c>
      <c r="G12">
        <f t="shared" ref="G12:G43" si="0">IF(B12&lt;10%,1,IF(B12&lt;15%,2,IF(B12&lt;20%,3,IF(B12&lt;30%,4,5))))</f>
        <v>4</v>
      </c>
      <c r="H12">
        <f t="shared" ref="H12:H43" si="1">IF(B12&lt;10%,1,IF(B12&lt;15%,2,IF(B12&lt;20%,3,IF(B12&lt;25%,4,5))))</f>
        <v>4</v>
      </c>
      <c r="I12">
        <f>IF(B12&lt;21%,1,IF(B12&lt;41%,2,IF(B12&lt;61%,3,IF(B12&lt;81%,4,5))))</f>
        <v>1</v>
      </c>
      <c r="J12">
        <f t="shared" ref="J12:J43" si="2">IF(B12&lt;20%,1,IF(B12&lt;40%,2,IF(B12&lt;60%,3,IF(B12&lt;80%,4,5))))</f>
        <v>2</v>
      </c>
      <c r="K12" t="s">
        <v>456</v>
      </c>
      <c r="L12" t="str">
        <f t="shared" ref="L12:L43" si="3">C12&amp;K12</f>
        <v>Kinerja Penunjang Operasional dan Pelayanan (waktu)`=HLOOKUP(C12;$F$11:M12;VALUE(A12);FALSE)</v>
      </c>
      <c r="M12" t="str">
        <f>L12</f>
        <v>Kinerja Penunjang Operasional dan Pelayanan (waktu)`=HLOOKUP(C12;$F$11:M12;VALUE(A12);FALSE)</v>
      </c>
      <c r="N12" t="e">
        <f>VLOOKUP(M12,Bantu2!$C$3:$D$42,2,FALSE)</f>
        <v>#N/A</v>
      </c>
    </row>
    <row r="13" spans="1:15" x14ac:dyDescent="0.25">
      <c r="A13">
        <v>3</v>
      </c>
      <c r="B13" s="103">
        <f>'03'!AC11</f>
        <v>0.1875</v>
      </c>
      <c r="C13" s="101" t="str">
        <f>'03'!H11</f>
        <v>Kinerja Penunjang Operasional dan pelayanan (target)</v>
      </c>
      <c r="D13" s="101"/>
      <c r="E13" s="101"/>
      <c r="F13">
        <f t="shared" ref="F13:F76" si="4">IF(B13&lt;0.5%,1,IF(B13&lt;1%,2,IF(B13&lt;1.5%,3,IF(B13&lt;2%,4,5))))</f>
        <v>5</v>
      </c>
      <c r="G13">
        <f t="shared" si="0"/>
        <v>3</v>
      </c>
      <c r="H13">
        <f t="shared" si="1"/>
        <v>3</v>
      </c>
      <c r="I13">
        <f>IF(B13&lt;21%,1,IF(B13&lt;41%,2,IF(B13&lt;61%,3,IF(B13&lt;81%,4,5))))</f>
        <v>1</v>
      </c>
      <c r="J13">
        <f t="shared" si="2"/>
        <v>1</v>
      </c>
      <c r="K13" t="e">
        <f>HLOOKUP(C13,$F$11:J13,VALUE(A13),FALSE)</f>
        <v>#N/A</v>
      </c>
      <c r="L13" t="e">
        <f t="shared" si="3"/>
        <v>#N/A</v>
      </c>
      <c r="M13" t="e">
        <f t="shared" ref="M13:M76" si="5">L13</f>
        <v>#N/A</v>
      </c>
      <c r="N13" t="e">
        <f>VLOOKUP(M13,Bantu2!$C$3:$D$42,2,FALSE)</f>
        <v>#N/A</v>
      </c>
    </row>
    <row r="14" spans="1:15" x14ac:dyDescent="0.25">
      <c r="A14">
        <v>4</v>
      </c>
      <c r="B14" s="102">
        <f>'03'!AC12</f>
        <v>0.13500000000000001</v>
      </c>
      <c r="C14" s="101" t="str">
        <f>'03'!H12</f>
        <v>Kinerja Penunjang Operasional dan pelayanan (target)</v>
      </c>
      <c r="D14" s="101"/>
      <c r="E14" s="101"/>
      <c r="F14">
        <f t="shared" si="4"/>
        <v>5</v>
      </c>
      <c r="G14">
        <f t="shared" si="0"/>
        <v>2</v>
      </c>
      <c r="H14">
        <f t="shared" si="1"/>
        <v>2</v>
      </c>
      <c r="I14">
        <f>IF(B14&lt;21%,1,IF(B14&lt;41%,2,IF(B14&lt;61%,3,IF(B14&lt;81%,4,5))))</f>
        <v>1</v>
      </c>
      <c r="J14">
        <f t="shared" si="2"/>
        <v>1</v>
      </c>
      <c r="K14" t="e">
        <f>HLOOKUP(C14,$F$11:J14,VALUE(A14),FALSE)</f>
        <v>#N/A</v>
      </c>
      <c r="L14" t="e">
        <f t="shared" si="3"/>
        <v>#N/A</v>
      </c>
      <c r="M14" t="e">
        <f t="shared" si="5"/>
        <v>#N/A</v>
      </c>
      <c r="N14" t="e">
        <f>VLOOKUP(M14,Bantu2!$C$3:$D$42,2,FALSE)</f>
        <v>#N/A</v>
      </c>
    </row>
    <row r="15" spans="1:15" x14ac:dyDescent="0.25">
      <c r="A15">
        <v>5</v>
      </c>
      <c r="B15" s="102">
        <f>'03'!AC13</f>
        <v>0</v>
      </c>
      <c r="C15" s="101">
        <f>'03'!H13</f>
        <v>0</v>
      </c>
      <c r="D15" s="101"/>
      <c r="E15" s="101"/>
      <c r="F15">
        <f t="shared" si="4"/>
        <v>1</v>
      </c>
      <c r="G15">
        <f t="shared" si="0"/>
        <v>1</v>
      </c>
      <c r="H15">
        <f t="shared" si="1"/>
        <v>1</v>
      </c>
      <c r="I15">
        <f>IF(B15&lt;21%,1,IF(B15&lt;41%,2,IF(B15&lt;61%,3,IF(B15&lt;81%,4,5))))</f>
        <v>1</v>
      </c>
      <c r="J15">
        <f t="shared" si="2"/>
        <v>1</v>
      </c>
      <c r="K15" t="e">
        <f>HLOOKUP(C15,$F$11:J15,VALUE(A15),FALSE)</f>
        <v>#N/A</v>
      </c>
      <c r="L15" t="e">
        <f t="shared" si="3"/>
        <v>#N/A</v>
      </c>
      <c r="M15" t="e">
        <f t="shared" si="5"/>
        <v>#N/A</v>
      </c>
      <c r="N15" t="e">
        <f>VLOOKUP(M15,Bantu2!$C$3:$D$42,2,FALSE)</f>
        <v>#N/A</v>
      </c>
    </row>
    <row r="16" spans="1:15" x14ac:dyDescent="0.25">
      <c r="A16">
        <v>6</v>
      </c>
      <c r="B16" s="102">
        <f>'03'!AC14</f>
        <v>0</v>
      </c>
      <c r="C16" s="101" t="str">
        <f>'03'!H14</f>
        <v>Keuangan (Profit)</v>
      </c>
      <c r="D16" s="101"/>
      <c r="E16" s="101"/>
      <c r="F16">
        <f t="shared" si="4"/>
        <v>1</v>
      </c>
      <c r="G16">
        <f t="shared" si="0"/>
        <v>1</v>
      </c>
      <c r="H16">
        <f t="shared" si="1"/>
        <v>1</v>
      </c>
      <c r="I16">
        <f t="shared" ref="I16:I47" si="6">IF(B16&lt;20%,1,IF(B16&lt;40%,2,IF(B16&lt;60%,3,IF(B16&lt;80%,4,5))))</f>
        <v>1</v>
      </c>
      <c r="J16">
        <f t="shared" si="2"/>
        <v>1</v>
      </c>
      <c r="K16" t="e">
        <f>HLOOKUP(C16,$F$11:J16,VALUE(A16),FALSE)</f>
        <v>#N/A</v>
      </c>
      <c r="L16" t="e">
        <f t="shared" si="3"/>
        <v>#N/A</v>
      </c>
      <c r="M16" t="e">
        <f t="shared" si="5"/>
        <v>#N/A</v>
      </c>
      <c r="N16" t="e">
        <f>VLOOKUP(M16,Bantu2!$C$3:$D$42,2,FALSE)</f>
        <v>#N/A</v>
      </c>
    </row>
    <row r="17" spans="1:14" x14ac:dyDescent="0.25">
      <c r="A17">
        <v>7</v>
      </c>
      <c r="B17" s="102" t="e">
        <f>'03'!#REF!</f>
        <v>#REF!</v>
      </c>
      <c r="C17" s="101" t="e">
        <f>'03'!#REF!</f>
        <v>#REF!</v>
      </c>
      <c r="D17" s="101"/>
      <c r="E17" s="101"/>
      <c r="F17" t="e">
        <f t="shared" si="4"/>
        <v>#REF!</v>
      </c>
      <c r="G17" t="e">
        <f t="shared" si="0"/>
        <v>#REF!</v>
      </c>
      <c r="H17" t="e">
        <f t="shared" si="1"/>
        <v>#REF!</v>
      </c>
      <c r="I17" t="e">
        <f t="shared" si="6"/>
        <v>#REF!</v>
      </c>
      <c r="J17" t="e">
        <f t="shared" si="2"/>
        <v>#REF!</v>
      </c>
      <c r="K17" t="e">
        <f>HLOOKUP(C17,$F$11:J17,VALUE(A17),FALSE)</f>
        <v>#REF!</v>
      </c>
      <c r="L17" t="e">
        <f t="shared" si="3"/>
        <v>#REF!</v>
      </c>
      <c r="M17" t="e">
        <f t="shared" si="5"/>
        <v>#REF!</v>
      </c>
      <c r="N17" t="e">
        <f>VLOOKUP(M17,Bantu2!$C$3:$D$42,2,FALSE)</f>
        <v>#REF!</v>
      </c>
    </row>
    <row r="18" spans="1:14" x14ac:dyDescent="0.25">
      <c r="A18">
        <v>8</v>
      </c>
      <c r="B18" s="102" t="e">
        <f>'03'!#REF!</f>
        <v>#REF!</v>
      </c>
      <c r="C18" s="101" t="e">
        <f>'03'!#REF!</f>
        <v>#REF!</v>
      </c>
      <c r="D18" s="101"/>
      <c r="E18" s="101"/>
      <c r="F18" t="e">
        <f t="shared" si="4"/>
        <v>#REF!</v>
      </c>
      <c r="G18" t="e">
        <f t="shared" si="0"/>
        <v>#REF!</v>
      </c>
      <c r="H18" t="e">
        <f t="shared" si="1"/>
        <v>#REF!</v>
      </c>
      <c r="I18" t="e">
        <f t="shared" si="6"/>
        <v>#REF!</v>
      </c>
      <c r="J18" t="e">
        <f t="shared" si="2"/>
        <v>#REF!</v>
      </c>
      <c r="K18" t="e">
        <f>HLOOKUP(C18,$F$11:J18,VALUE(A18),FALSE)</f>
        <v>#REF!</v>
      </c>
      <c r="L18" t="e">
        <f t="shared" si="3"/>
        <v>#REF!</v>
      </c>
      <c r="M18" t="e">
        <f t="shared" si="5"/>
        <v>#REF!</v>
      </c>
      <c r="N18" t="e">
        <f>VLOOKUP(M18,Bantu2!$C$3:$D$42,2,FALSE)</f>
        <v>#REF!</v>
      </c>
    </row>
    <row r="19" spans="1:14" x14ac:dyDescent="0.25">
      <c r="A19">
        <v>9</v>
      </c>
      <c r="B19" s="102" t="e">
        <f>'03'!#REF!</f>
        <v>#REF!</v>
      </c>
      <c r="C19" s="101" t="e">
        <f>'03'!#REF!</f>
        <v>#REF!</v>
      </c>
      <c r="D19" s="101"/>
      <c r="E19" s="101"/>
      <c r="F19" t="e">
        <f t="shared" si="4"/>
        <v>#REF!</v>
      </c>
      <c r="G19" t="e">
        <f t="shared" si="0"/>
        <v>#REF!</v>
      </c>
      <c r="H19" t="e">
        <f t="shared" si="1"/>
        <v>#REF!</v>
      </c>
      <c r="I19" t="e">
        <f t="shared" si="6"/>
        <v>#REF!</v>
      </c>
      <c r="J19" t="e">
        <f t="shared" si="2"/>
        <v>#REF!</v>
      </c>
      <c r="K19" t="e">
        <f>HLOOKUP(C19,$F$11:J19,VALUE(A19),FALSE)</f>
        <v>#REF!</v>
      </c>
      <c r="L19" t="e">
        <f t="shared" si="3"/>
        <v>#REF!</v>
      </c>
      <c r="M19" t="e">
        <f t="shared" si="5"/>
        <v>#REF!</v>
      </c>
      <c r="N19" t="e">
        <f>VLOOKUP(M19,Bantu2!$C$3:$D$42,2,FALSE)</f>
        <v>#REF!</v>
      </c>
    </row>
    <row r="20" spans="1:14" x14ac:dyDescent="0.25">
      <c r="A20">
        <v>10</v>
      </c>
      <c r="B20" s="102" t="e">
        <f>'03'!#REF!</f>
        <v>#REF!</v>
      </c>
      <c r="C20" s="101" t="e">
        <f>'03'!#REF!</f>
        <v>#REF!</v>
      </c>
      <c r="D20" s="101"/>
      <c r="E20" s="101"/>
      <c r="F20" t="e">
        <f t="shared" si="4"/>
        <v>#REF!</v>
      </c>
      <c r="G20" t="e">
        <f t="shared" si="0"/>
        <v>#REF!</v>
      </c>
      <c r="H20" t="e">
        <f t="shared" si="1"/>
        <v>#REF!</v>
      </c>
      <c r="I20" t="e">
        <f t="shared" si="6"/>
        <v>#REF!</v>
      </c>
      <c r="J20" t="e">
        <f t="shared" si="2"/>
        <v>#REF!</v>
      </c>
      <c r="K20" t="e">
        <f>HLOOKUP(C20,$F$11:J20,VALUE(A20),FALSE)</f>
        <v>#REF!</v>
      </c>
      <c r="L20" t="e">
        <f t="shared" si="3"/>
        <v>#REF!</v>
      </c>
      <c r="M20" t="e">
        <f t="shared" si="5"/>
        <v>#REF!</v>
      </c>
      <c r="N20" t="e">
        <f>VLOOKUP(M20,Bantu2!$C$3:$D$42,2,FALSE)</f>
        <v>#REF!</v>
      </c>
    </row>
    <row r="21" spans="1:14" x14ac:dyDescent="0.25">
      <c r="A21">
        <v>11</v>
      </c>
      <c r="B21" s="102" t="e">
        <f>'03'!#REF!</f>
        <v>#REF!</v>
      </c>
      <c r="C21" s="101" t="e">
        <f>'03'!#REF!</f>
        <v>#REF!</v>
      </c>
      <c r="D21" s="101"/>
      <c r="E21" s="101"/>
      <c r="F21" t="e">
        <f t="shared" si="4"/>
        <v>#REF!</v>
      </c>
      <c r="G21" t="e">
        <f t="shared" si="0"/>
        <v>#REF!</v>
      </c>
      <c r="H21" t="e">
        <f t="shared" si="1"/>
        <v>#REF!</v>
      </c>
      <c r="I21" t="e">
        <f t="shared" si="6"/>
        <v>#REF!</v>
      </c>
      <c r="J21" t="e">
        <f t="shared" si="2"/>
        <v>#REF!</v>
      </c>
      <c r="K21" t="e">
        <f>HLOOKUP(C21,$F$11:J21,VALUE(A21),FALSE)</f>
        <v>#REF!</v>
      </c>
      <c r="L21" t="e">
        <f t="shared" si="3"/>
        <v>#REF!</v>
      </c>
      <c r="M21" t="e">
        <f t="shared" si="5"/>
        <v>#REF!</v>
      </c>
      <c r="N21" t="e">
        <f>VLOOKUP(M21,Bantu2!$C$3:$D$42,2,FALSE)</f>
        <v>#REF!</v>
      </c>
    </row>
    <row r="22" spans="1:14" x14ac:dyDescent="0.25">
      <c r="A22">
        <v>12</v>
      </c>
      <c r="B22" s="102" t="e">
        <f>'03'!#REF!</f>
        <v>#REF!</v>
      </c>
      <c r="C22" s="101" t="e">
        <f>'03'!#REF!</f>
        <v>#REF!</v>
      </c>
      <c r="D22" s="101"/>
      <c r="E22" s="101"/>
      <c r="F22" t="e">
        <f t="shared" si="4"/>
        <v>#REF!</v>
      </c>
      <c r="G22" t="e">
        <f t="shared" si="0"/>
        <v>#REF!</v>
      </c>
      <c r="H22" t="e">
        <f t="shared" si="1"/>
        <v>#REF!</v>
      </c>
      <c r="I22" t="e">
        <f t="shared" si="6"/>
        <v>#REF!</v>
      </c>
      <c r="J22" t="e">
        <f t="shared" si="2"/>
        <v>#REF!</v>
      </c>
      <c r="K22" t="e">
        <f>HLOOKUP(C22,$F$11:J22,VALUE(A22),FALSE)</f>
        <v>#REF!</v>
      </c>
      <c r="L22" t="e">
        <f t="shared" si="3"/>
        <v>#REF!</v>
      </c>
      <c r="M22" t="e">
        <f t="shared" si="5"/>
        <v>#REF!</v>
      </c>
      <c r="N22" t="e">
        <f>VLOOKUP(M22,Bantu2!$C$3:$D$42,2,FALSE)</f>
        <v>#REF!</v>
      </c>
    </row>
    <row r="23" spans="1:14" x14ac:dyDescent="0.25">
      <c r="A23">
        <v>13</v>
      </c>
      <c r="B23" s="102" t="e">
        <f>'03'!#REF!</f>
        <v>#REF!</v>
      </c>
      <c r="C23" s="101" t="e">
        <f>'03'!#REF!</f>
        <v>#REF!</v>
      </c>
      <c r="D23" s="101"/>
      <c r="E23" s="101"/>
      <c r="F23" t="e">
        <f t="shared" si="4"/>
        <v>#REF!</v>
      </c>
      <c r="G23" t="e">
        <f t="shared" si="0"/>
        <v>#REF!</v>
      </c>
      <c r="H23" t="e">
        <f t="shared" si="1"/>
        <v>#REF!</v>
      </c>
      <c r="I23" t="e">
        <f t="shared" si="6"/>
        <v>#REF!</v>
      </c>
      <c r="J23" t="e">
        <f t="shared" si="2"/>
        <v>#REF!</v>
      </c>
      <c r="K23" t="e">
        <f>HLOOKUP(C23,$F$11:J23,VALUE(A23),FALSE)</f>
        <v>#REF!</v>
      </c>
      <c r="L23" t="e">
        <f t="shared" si="3"/>
        <v>#REF!</v>
      </c>
      <c r="M23" t="e">
        <f t="shared" si="5"/>
        <v>#REF!</v>
      </c>
      <c r="N23" t="e">
        <f>VLOOKUP(M23,Bantu2!$C$3:$D$42,2,FALSE)</f>
        <v>#REF!</v>
      </c>
    </row>
    <row r="24" spans="1:14" x14ac:dyDescent="0.25">
      <c r="A24">
        <v>14</v>
      </c>
      <c r="B24" s="102" t="e">
        <f>'03'!#REF!</f>
        <v>#REF!</v>
      </c>
      <c r="C24" s="101" t="e">
        <f>'03'!#REF!</f>
        <v>#REF!</v>
      </c>
      <c r="D24" s="101"/>
      <c r="E24" s="101"/>
      <c r="F24" t="e">
        <f t="shared" si="4"/>
        <v>#REF!</v>
      </c>
      <c r="G24" t="e">
        <f t="shared" si="0"/>
        <v>#REF!</v>
      </c>
      <c r="H24" t="e">
        <f t="shared" si="1"/>
        <v>#REF!</v>
      </c>
      <c r="I24" t="e">
        <f t="shared" si="6"/>
        <v>#REF!</v>
      </c>
      <c r="J24" t="e">
        <f t="shared" si="2"/>
        <v>#REF!</v>
      </c>
      <c r="K24" t="e">
        <f>HLOOKUP(C24,$F$11:J24,VALUE(A24),FALSE)</f>
        <v>#REF!</v>
      </c>
      <c r="L24" t="e">
        <f t="shared" si="3"/>
        <v>#REF!</v>
      </c>
      <c r="M24" t="e">
        <f t="shared" si="5"/>
        <v>#REF!</v>
      </c>
      <c r="N24" t="e">
        <f>VLOOKUP(M24,Bantu2!$C$3:$D$42,2,FALSE)</f>
        <v>#REF!</v>
      </c>
    </row>
    <row r="25" spans="1:14" x14ac:dyDescent="0.25">
      <c r="A25">
        <v>15</v>
      </c>
      <c r="B25" s="102" t="e">
        <f>'03'!#REF!</f>
        <v>#REF!</v>
      </c>
      <c r="C25" s="101" t="e">
        <f>'03'!#REF!</f>
        <v>#REF!</v>
      </c>
      <c r="D25" s="101"/>
      <c r="E25" s="101"/>
      <c r="F25" t="e">
        <f t="shared" si="4"/>
        <v>#REF!</v>
      </c>
      <c r="G25" t="e">
        <f t="shared" si="0"/>
        <v>#REF!</v>
      </c>
      <c r="H25" t="e">
        <f t="shared" si="1"/>
        <v>#REF!</v>
      </c>
      <c r="I25" t="e">
        <f t="shared" si="6"/>
        <v>#REF!</v>
      </c>
      <c r="J25" t="e">
        <f t="shared" si="2"/>
        <v>#REF!</v>
      </c>
      <c r="K25" t="e">
        <f>HLOOKUP(C25,$F$11:J25,VALUE(A25),FALSE)</f>
        <v>#REF!</v>
      </c>
      <c r="L25" t="e">
        <f t="shared" si="3"/>
        <v>#REF!</v>
      </c>
      <c r="M25" t="e">
        <f t="shared" si="5"/>
        <v>#REF!</v>
      </c>
      <c r="N25" t="e">
        <f>VLOOKUP(M25,Bantu2!$C$3:$D$42,2,FALSE)</f>
        <v>#REF!</v>
      </c>
    </row>
    <row r="26" spans="1:14" x14ac:dyDescent="0.25">
      <c r="A26">
        <v>16</v>
      </c>
      <c r="B26" s="102" t="e">
        <f>'03'!#REF!</f>
        <v>#REF!</v>
      </c>
      <c r="C26" s="101" t="e">
        <f>'03'!#REF!</f>
        <v>#REF!</v>
      </c>
      <c r="D26" s="101"/>
      <c r="E26" s="101"/>
      <c r="F26" t="e">
        <f t="shared" si="4"/>
        <v>#REF!</v>
      </c>
      <c r="G26" t="e">
        <f t="shared" si="0"/>
        <v>#REF!</v>
      </c>
      <c r="H26" t="e">
        <f t="shared" si="1"/>
        <v>#REF!</v>
      </c>
      <c r="I26" t="e">
        <f t="shared" si="6"/>
        <v>#REF!</v>
      </c>
      <c r="J26" t="e">
        <f t="shared" si="2"/>
        <v>#REF!</v>
      </c>
      <c r="K26" t="e">
        <f>HLOOKUP(C26,$F$11:J26,VALUE(A26),FALSE)</f>
        <v>#REF!</v>
      </c>
      <c r="L26" t="e">
        <f t="shared" si="3"/>
        <v>#REF!</v>
      </c>
      <c r="M26" t="e">
        <f t="shared" si="5"/>
        <v>#REF!</v>
      </c>
      <c r="N26" t="e">
        <f>VLOOKUP(M26,Bantu2!$C$3:$D$42,2,FALSE)</f>
        <v>#REF!</v>
      </c>
    </row>
    <row r="27" spans="1:14" x14ac:dyDescent="0.25">
      <c r="A27">
        <v>17</v>
      </c>
      <c r="B27" s="102" t="e">
        <f>'03'!#REF!</f>
        <v>#REF!</v>
      </c>
      <c r="C27" s="101" t="e">
        <f>'03'!#REF!</f>
        <v>#REF!</v>
      </c>
      <c r="D27" s="101"/>
      <c r="E27" s="101"/>
      <c r="F27" t="e">
        <f t="shared" si="4"/>
        <v>#REF!</v>
      </c>
      <c r="G27" t="e">
        <f t="shared" si="0"/>
        <v>#REF!</v>
      </c>
      <c r="H27" t="e">
        <f t="shared" si="1"/>
        <v>#REF!</v>
      </c>
      <c r="I27" t="e">
        <f t="shared" si="6"/>
        <v>#REF!</v>
      </c>
      <c r="J27" t="e">
        <f t="shared" si="2"/>
        <v>#REF!</v>
      </c>
      <c r="K27" t="e">
        <f>HLOOKUP(C27,$F$11:J27,VALUE(A27),FALSE)</f>
        <v>#REF!</v>
      </c>
      <c r="L27" t="e">
        <f t="shared" si="3"/>
        <v>#REF!</v>
      </c>
      <c r="M27" t="e">
        <f t="shared" si="5"/>
        <v>#REF!</v>
      </c>
      <c r="N27" t="e">
        <f>VLOOKUP(M27,Bantu2!$C$3:$D$42,2,FALSE)</f>
        <v>#REF!</v>
      </c>
    </row>
    <row r="28" spans="1:14" x14ac:dyDescent="0.25">
      <c r="A28">
        <v>18</v>
      </c>
      <c r="B28" s="102" t="e">
        <f>'03'!#REF!</f>
        <v>#REF!</v>
      </c>
      <c r="C28" s="101" t="e">
        <f>'03'!#REF!</f>
        <v>#REF!</v>
      </c>
      <c r="D28" s="101"/>
      <c r="E28" s="101"/>
      <c r="F28" t="e">
        <f t="shared" si="4"/>
        <v>#REF!</v>
      </c>
      <c r="G28" t="e">
        <f t="shared" si="0"/>
        <v>#REF!</v>
      </c>
      <c r="H28" t="e">
        <f t="shared" si="1"/>
        <v>#REF!</v>
      </c>
      <c r="I28" t="e">
        <f t="shared" si="6"/>
        <v>#REF!</v>
      </c>
      <c r="J28" t="e">
        <f t="shared" si="2"/>
        <v>#REF!</v>
      </c>
      <c r="K28" t="e">
        <f>HLOOKUP(C28,$F$11:J28,VALUE(A28),FALSE)</f>
        <v>#REF!</v>
      </c>
      <c r="L28" t="e">
        <f t="shared" si="3"/>
        <v>#REF!</v>
      </c>
      <c r="M28" t="e">
        <f t="shared" si="5"/>
        <v>#REF!</v>
      </c>
      <c r="N28" t="e">
        <f>VLOOKUP(M28,Bantu2!$C$3:$D$42,2,FALSE)</f>
        <v>#REF!</v>
      </c>
    </row>
    <row r="29" spans="1:14" x14ac:dyDescent="0.25">
      <c r="A29">
        <v>19</v>
      </c>
      <c r="B29" s="102" t="e">
        <f>'03'!#REF!</f>
        <v>#REF!</v>
      </c>
      <c r="C29" s="101" t="e">
        <f>'03'!#REF!</f>
        <v>#REF!</v>
      </c>
      <c r="D29" s="101"/>
      <c r="E29" s="101"/>
      <c r="F29" t="e">
        <f t="shared" si="4"/>
        <v>#REF!</v>
      </c>
      <c r="G29" t="e">
        <f t="shared" si="0"/>
        <v>#REF!</v>
      </c>
      <c r="H29" t="e">
        <f t="shared" si="1"/>
        <v>#REF!</v>
      </c>
      <c r="I29" t="e">
        <f t="shared" si="6"/>
        <v>#REF!</v>
      </c>
      <c r="J29" t="e">
        <f t="shared" si="2"/>
        <v>#REF!</v>
      </c>
      <c r="K29" t="e">
        <f>HLOOKUP(C29,$F$11:J29,VALUE(A29),FALSE)</f>
        <v>#REF!</v>
      </c>
      <c r="L29" t="e">
        <f t="shared" si="3"/>
        <v>#REF!</v>
      </c>
      <c r="M29" t="e">
        <f t="shared" si="5"/>
        <v>#REF!</v>
      </c>
      <c r="N29" t="e">
        <f>VLOOKUP(M29,Bantu2!$C$3:$D$42,2,FALSE)</f>
        <v>#REF!</v>
      </c>
    </row>
    <row r="30" spans="1:14" x14ac:dyDescent="0.25">
      <c r="A30">
        <v>20</v>
      </c>
      <c r="B30" s="102" t="e">
        <f>'03'!#REF!</f>
        <v>#REF!</v>
      </c>
      <c r="C30" s="101" t="e">
        <f>'03'!#REF!</f>
        <v>#REF!</v>
      </c>
      <c r="D30" s="101"/>
      <c r="E30" s="101"/>
      <c r="F30" t="e">
        <f t="shared" si="4"/>
        <v>#REF!</v>
      </c>
      <c r="G30" t="e">
        <f t="shared" si="0"/>
        <v>#REF!</v>
      </c>
      <c r="H30" t="e">
        <f t="shared" si="1"/>
        <v>#REF!</v>
      </c>
      <c r="I30" t="e">
        <f t="shared" si="6"/>
        <v>#REF!</v>
      </c>
      <c r="J30" t="e">
        <f t="shared" si="2"/>
        <v>#REF!</v>
      </c>
      <c r="K30" t="e">
        <f>HLOOKUP(C30,$F$11:J30,VALUE(A30),FALSE)</f>
        <v>#REF!</v>
      </c>
      <c r="L30" t="e">
        <f t="shared" si="3"/>
        <v>#REF!</v>
      </c>
      <c r="M30" t="e">
        <f t="shared" si="5"/>
        <v>#REF!</v>
      </c>
      <c r="N30" t="e">
        <f>VLOOKUP(M30,Bantu2!$C$3:$D$42,2,FALSE)</f>
        <v>#REF!</v>
      </c>
    </row>
    <row r="31" spans="1:14" x14ac:dyDescent="0.25">
      <c r="A31">
        <v>21</v>
      </c>
      <c r="B31" s="102" t="e">
        <f>'03'!#REF!</f>
        <v>#REF!</v>
      </c>
      <c r="C31" s="101" t="e">
        <f>'03'!#REF!</f>
        <v>#REF!</v>
      </c>
      <c r="D31" s="101"/>
      <c r="E31" s="101"/>
      <c r="F31" t="e">
        <f t="shared" si="4"/>
        <v>#REF!</v>
      </c>
      <c r="G31" t="e">
        <f t="shared" si="0"/>
        <v>#REF!</v>
      </c>
      <c r="H31" t="e">
        <f t="shared" si="1"/>
        <v>#REF!</v>
      </c>
      <c r="I31" t="e">
        <f t="shared" si="6"/>
        <v>#REF!</v>
      </c>
      <c r="J31" t="e">
        <f t="shared" si="2"/>
        <v>#REF!</v>
      </c>
      <c r="K31" t="e">
        <f>HLOOKUP(C31,$F$11:J31,VALUE(A31),FALSE)</f>
        <v>#REF!</v>
      </c>
      <c r="L31" t="e">
        <f t="shared" si="3"/>
        <v>#REF!</v>
      </c>
      <c r="M31" t="e">
        <f t="shared" si="5"/>
        <v>#REF!</v>
      </c>
      <c r="N31" t="e">
        <f>VLOOKUP(M31,Bantu2!$C$3:$D$42,2,FALSE)</f>
        <v>#REF!</v>
      </c>
    </row>
    <row r="32" spans="1:14" x14ac:dyDescent="0.25">
      <c r="A32">
        <v>22</v>
      </c>
      <c r="B32" s="102" t="e">
        <f>'03'!#REF!</f>
        <v>#REF!</v>
      </c>
      <c r="C32" s="101" t="e">
        <f>'03'!#REF!</f>
        <v>#REF!</v>
      </c>
      <c r="D32" s="101"/>
      <c r="E32" s="101"/>
      <c r="F32" t="e">
        <f t="shared" si="4"/>
        <v>#REF!</v>
      </c>
      <c r="G32" t="e">
        <f t="shared" si="0"/>
        <v>#REF!</v>
      </c>
      <c r="H32" t="e">
        <f t="shared" si="1"/>
        <v>#REF!</v>
      </c>
      <c r="I32" t="e">
        <f t="shared" si="6"/>
        <v>#REF!</v>
      </c>
      <c r="J32" t="e">
        <f t="shared" si="2"/>
        <v>#REF!</v>
      </c>
      <c r="K32" t="e">
        <f>HLOOKUP(C32,$F$11:J32,VALUE(A32),FALSE)</f>
        <v>#REF!</v>
      </c>
      <c r="L32" t="e">
        <f t="shared" si="3"/>
        <v>#REF!</v>
      </c>
      <c r="M32" t="e">
        <f t="shared" si="5"/>
        <v>#REF!</v>
      </c>
      <c r="N32" t="e">
        <f>VLOOKUP(M32,Bantu2!$C$3:$D$42,2,FALSE)</f>
        <v>#REF!</v>
      </c>
    </row>
    <row r="33" spans="1:14" x14ac:dyDescent="0.25">
      <c r="A33">
        <v>23</v>
      </c>
      <c r="B33" s="102" t="e">
        <f>'03'!#REF!</f>
        <v>#REF!</v>
      </c>
      <c r="C33" s="101" t="e">
        <f>'03'!#REF!</f>
        <v>#REF!</v>
      </c>
      <c r="D33" s="101"/>
      <c r="E33" s="101"/>
      <c r="F33" t="e">
        <f t="shared" si="4"/>
        <v>#REF!</v>
      </c>
      <c r="G33" t="e">
        <f t="shared" si="0"/>
        <v>#REF!</v>
      </c>
      <c r="H33" t="e">
        <f t="shared" si="1"/>
        <v>#REF!</v>
      </c>
      <c r="I33" t="e">
        <f t="shared" si="6"/>
        <v>#REF!</v>
      </c>
      <c r="J33" t="e">
        <f t="shared" si="2"/>
        <v>#REF!</v>
      </c>
      <c r="K33" t="e">
        <f>HLOOKUP(C33,$F$11:J33,VALUE(A33),FALSE)</f>
        <v>#REF!</v>
      </c>
      <c r="L33" t="e">
        <f t="shared" si="3"/>
        <v>#REF!</v>
      </c>
      <c r="M33" t="e">
        <f t="shared" si="5"/>
        <v>#REF!</v>
      </c>
      <c r="N33" t="e">
        <f>VLOOKUP(M33,Bantu2!$C$3:$D$42,2,FALSE)</f>
        <v>#REF!</v>
      </c>
    </row>
    <row r="34" spans="1:14" x14ac:dyDescent="0.25">
      <c r="A34">
        <v>24</v>
      </c>
      <c r="B34" s="102" t="e">
        <f>'03'!#REF!</f>
        <v>#REF!</v>
      </c>
      <c r="C34" s="101" t="e">
        <f>'03'!#REF!</f>
        <v>#REF!</v>
      </c>
      <c r="D34" s="101"/>
      <c r="E34" s="101"/>
      <c r="F34" t="e">
        <f t="shared" si="4"/>
        <v>#REF!</v>
      </c>
      <c r="G34" t="e">
        <f t="shared" si="0"/>
        <v>#REF!</v>
      </c>
      <c r="H34" t="e">
        <f t="shared" si="1"/>
        <v>#REF!</v>
      </c>
      <c r="I34" t="e">
        <f t="shared" si="6"/>
        <v>#REF!</v>
      </c>
      <c r="J34" t="e">
        <f t="shared" si="2"/>
        <v>#REF!</v>
      </c>
      <c r="K34" t="e">
        <f>HLOOKUP(C34,$F$11:J34,VALUE(A34),FALSE)</f>
        <v>#REF!</v>
      </c>
      <c r="L34" t="e">
        <f t="shared" si="3"/>
        <v>#REF!</v>
      </c>
      <c r="M34" t="e">
        <f t="shared" si="5"/>
        <v>#REF!</v>
      </c>
      <c r="N34" t="e">
        <f>VLOOKUP(M34,Bantu2!$C$3:$D$42,2,FALSE)</f>
        <v>#REF!</v>
      </c>
    </row>
    <row r="35" spans="1:14" x14ac:dyDescent="0.25">
      <c r="A35">
        <v>25</v>
      </c>
      <c r="B35" s="102" t="e">
        <f>'03'!#REF!</f>
        <v>#REF!</v>
      </c>
      <c r="C35" s="101" t="e">
        <f>'03'!#REF!</f>
        <v>#REF!</v>
      </c>
      <c r="D35" s="101"/>
      <c r="E35" s="101"/>
      <c r="F35" t="e">
        <f t="shared" si="4"/>
        <v>#REF!</v>
      </c>
      <c r="G35" t="e">
        <f t="shared" si="0"/>
        <v>#REF!</v>
      </c>
      <c r="H35" t="e">
        <f t="shared" si="1"/>
        <v>#REF!</v>
      </c>
      <c r="I35" t="e">
        <f t="shared" si="6"/>
        <v>#REF!</v>
      </c>
      <c r="J35" t="e">
        <f t="shared" si="2"/>
        <v>#REF!</v>
      </c>
      <c r="K35" t="e">
        <f>HLOOKUP(C35,$F$11:J35,VALUE(A35),FALSE)</f>
        <v>#REF!</v>
      </c>
      <c r="L35" t="e">
        <f t="shared" si="3"/>
        <v>#REF!</v>
      </c>
      <c r="M35" t="e">
        <f t="shared" si="5"/>
        <v>#REF!</v>
      </c>
      <c r="N35" t="e">
        <f>VLOOKUP(M35,Bantu2!$C$3:$D$42,2,FALSE)</f>
        <v>#REF!</v>
      </c>
    </row>
    <row r="36" spans="1:14" x14ac:dyDescent="0.25">
      <c r="A36">
        <v>26</v>
      </c>
      <c r="B36" s="102" t="e">
        <f>'03'!#REF!</f>
        <v>#REF!</v>
      </c>
      <c r="C36" s="101" t="e">
        <f>'03'!#REF!</f>
        <v>#REF!</v>
      </c>
      <c r="D36" s="101"/>
      <c r="E36" s="101"/>
      <c r="F36" t="e">
        <f t="shared" si="4"/>
        <v>#REF!</v>
      </c>
      <c r="G36" t="e">
        <f t="shared" si="0"/>
        <v>#REF!</v>
      </c>
      <c r="H36" t="e">
        <f t="shared" si="1"/>
        <v>#REF!</v>
      </c>
      <c r="I36" t="e">
        <f t="shared" si="6"/>
        <v>#REF!</v>
      </c>
      <c r="J36" t="e">
        <f t="shared" si="2"/>
        <v>#REF!</v>
      </c>
      <c r="K36" t="e">
        <f>HLOOKUP(C36,$F$11:J36,VALUE(A36),FALSE)</f>
        <v>#REF!</v>
      </c>
      <c r="L36" t="e">
        <f t="shared" si="3"/>
        <v>#REF!</v>
      </c>
      <c r="M36" t="e">
        <f t="shared" si="5"/>
        <v>#REF!</v>
      </c>
      <c r="N36" t="e">
        <f>VLOOKUP(M36,Bantu2!$C$3:$D$42,2,FALSE)</f>
        <v>#REF!</v>
      </c>
    </row>
    <row r="37" spans="1:14" x14ac:dyDescent="0.25">
      <c r="A37">
        <v>27</v>
      </c>
      <c r="B37" s="102" t="e">
        <f>'03'!#REF!</f>
        <v>#REF!</v>
      </c>
      <c r="C37" s="101" t="e">
        <f>'03'!#REF!</f>
        <v>#REF!</v>
      </c>
      <c r="D37" s="101"/>
      <c r="E37" s="101"/>
      <c r="F37" t="e">
        <f t="shared" si="4"/>
        <v>#REF!</v>
      </c>
      <c r="G37" t="e">
        <f t="shared" si="0"/>
        <v>#REF!</v>
      </c>
      <c r="H37" t="e">
        <f t="shared" si="1"/>
        <v>#REF!</v>
      </c>
      <c r="I37" t="e">
        <f t="shared" si="6"/>
        <v>#REF!</v>
      </c>
      <c r="J37" t="e">
        <f t="shared" si="2"/>
        <v>#REF!</v>
      </c>
      <c r="K37" t="e">
        <f>HLOOKUP(C37,$F$11:J37,VALUE(A37),FALSE)</f>
        <v>#REF!</v>
      </c>
      <c r="L37" t="e">
        <f t="shared" si="3"/>
        <v>#REF!</v>
      </c>
      <c r="M37" t="e">
        <f t="shared" si="5"/>
        <v>#REF!</v>
      </c>
      <c r="N37" t="e">
        <f>VLOOKUP(M37,Bantu2!$C$3:$D$42,2,FALSE)</f>
        <v>#REF!</v>
      </c>
    </row>
    <row r="38" spans="1:14" x14ac:dyDescent="0.25">
      <c r="A38">
        <v>28</v>
      </c>
      <c r="B38" s="102" t="e">
        <f>'03'!#REF!</f>
        <v>#REF!</v>
      </c>
      <c r="C38" s="101" t="e">
        <f>'03'!#REF!</f>
        <v>#REF!</v>
      </c>
      <c r="D38" s="101"/>
      <c r="E38" s="101"/>
      <c r="F38" t="e">
        <f t="shared" si="4"/>
        <v>#REF!</v>
      </c>
      <c r="G38" t="e">
        <f t="shared" si="0"/>
        <v>#REF!</v>
      </c>
      <c r="H38" t="e">
        <f t="shared" si="1"/>
        <v>#REF!</v>
      </c>
      <c r="I38" t="e">
        <f t="shared" si="6"/>
        <v>#REF!</v>
      </c>
      <c r="J38" t="e">
        <f t="shared" si="2"/>
        <v>#REF!</v>
      </c>
      <c r="K38" t="e">
        <f>HLOOKUP(C38,$F$11:J38,VALUE(A38),FALSE)</f>
        <v>#REF!</v>
      </c>
      <c r="L38" t="e">
        <f t="shared" si="3"/>
        <v>#REF!</v>
      </c>
      <c r="M38" t="e">
        <f t="shared" si="5"/>
        <v>#REF!</v>
      </c>
      <c r="N38" t="e">
        <f>VLOOKUP(M38,Bantu2!$C$3:$D$42,2,FALSE)</f>
        <v>#REF!</v>
      </c>
    </row>
    <row r="39" spans="1:14" x14ac:dyDescent="0.25">
      <c r="A39">
        <v>29</v>
      </c>
      <c r="B39" s="102" t="e">
        <f>'03'!#REF!</f>
        <v>#REF!</v>
      </c>
      <c r="C39" s="101" t="e">
        <f>'03'!#REF!</f>
        <v>#REF!</v>
      </c>
      <c r="D39" s="101"/>
      <c r="E39" s="101"/>
      <c r="F39" t="e">
        <f t="shared" si="4"/>
        <v>#REF!</v>
      </c>
      <c r="G39" t="e">
        <f t="shared" si="0"/>
        <v>#REF!</v>
      </c>
      <c r="H39" t="e">
        <f t="shared" si="1"/>
        <v>#REF!</v>
      </c>
      <c r="I39" t="e">
        <f t="shared" si="6"/>
        <v>#REF!</v>
      </c>
      <c r="J39" t="e">
        <f t="shared" si="2"/>
        <v>#REF!</v>
      </c>
      <c r="K39" t="e">
        <f>HLOOKUP(C39,$F$11:J39,VALUE(A39),FALSE)</f>
        <v>#REF!</v>
      </c>
      <c r="L39" t="e">
        <f t="shared" si="3"/>
        <v>#REF!</v>
      </c>
      <c r="M39" t="e">
        <f t="shared" si="5"/>
        <v>#REF!</v>
      </c>
      <c r="N39" t="e">
        <f>VLOOKUP(M39,Bantu2!$C$3:$D$42,2,FALSE)</f>
        <v>#REF!</v>
      </c>
    </row>
    <row r="40" spans="1:14" x14ac:dyDescent="0.25">
      <c r="A40">
        <v>30</v>
      </c>
      <c r="B40" s="102" t="e">
        <f>'03'!#REF!</f>
        <v>#REF!</v>
      </c>
      <c r="C40" s="101" t="e">
        <f>'03'!#REF!</f>
        <v>#REF!</v>
      </c>
      <c r="D40" s="101"/>
      <c r="E40" s="101"/>
      <c r="F40" t="e">
        <f t="shared" si="4"/>
        <v>#REF!</v>
      </c>
      <c r="G40" t="e">
        <f t="shared" si="0"/>
        <v>#REF!</v>
      </c>
      <c r="H40" t="e">
        <f t="shared" si="1"/>
        <v>#REF!</v>
      </c>
      <c r="I40" t="e">
        <f t="shared" si="6"/>
        <v>#REF!</v>
      </c>
      <c r="J40" t="e">
        <f t="shared" si="2"/>
        <v>#REF!</v>
      </c>
      <c r="K40" t="e">
        <f>HLOOKUP(C40,$F$11:J40,VALUE(A40),FALSE)</f>
        <v>#REF!</v>
      </c>
      <c r="L40" t="e">
        <f t="shared" si="3"/>
        <v>#REF!</v>
      </c>
      <c r="M40" t="e">
        <f t="shared" si="5"/>
        <v>#REF!</v>
      </c>
      <c r="N40" t="e">
        <f>VLOOKUP(M40,Bantu2!$C$3:$D$42,2,FALSE)</f>
        <v>#REF!</v>
      </c>
    </row>
    <row r="41" spans="1:14" x14ac:dyDescent="0.25">
      <c r="A41">
        <v>31</v>
      </c>
      <c r="B41" s="102" t="e">
        <f>'03'!#REF!</f>
        <v>#REF!</v>
      </c>
      <c r="C41" s="101" t="e">
        <f>'03'!#REF!</f>
        <v>#REF!</v>
      </c>
      <c r="D41" s="101"/>
      <c r="E41" s="101"/>
      <c r="F41" t="e">
        <f t="shared" si="4"/>
        <v>#REF!</v>
      </c>
      <c r="G41" t="e">
        <f t="shared" si="0"/>
        <v>#REF!</v>
      </c>
      <c r="H41" t="e">
        <f t="shared" si="1"/>
        <v>#REF!</v>
      </c>
      <c r="I41" t="e">
        <f t="shared" si="6"/>
        <v>#REF!</v>
      </c>
      <c r="J41" t="e">
        <f t="shared" si="2"/>
        <v>#REF!</v>
      </c>
      <c r="K41" t="e">
        <f>HLOOKUP(C41,$F$11:J41,VALUE(A41),FALSE)</f>
        <v>#REF!</v>
      </c>
      <c r="L41" t="e">
        <f t="shared" si="3"/>
        <v>#REF!</v>
      </c>
      <c r="M41" t="e">
        <f t="shared" si="5"/>
        <v>#REF!</v>
      </c>
      <c r="N41" t="e">
        <f>VLOOKUP(M41,Bantu2!$C$3:$D$42,2,FALSE)</f>
        <v>#REF!</v>
      </c>
    </row>
    <row r="42" spans="1:14" x14ac:dyDescent="0.25">
      <c r="A42">
        <v>32</v>
      </c>
      <c r="B42" s="102" t="e">
        <f>'03'!#REF!</f>
        <v>#REF!</v>
      </c>
      <c r="C42" s="101" t="e">
        <f>'03'!#REF!</f>
        <v>#REF!</v>
      </c>
      <c r="D42" s="101"/>
      <c r="E42" s="101"/>
      <c r="F42" t="e">
        <f t="shared" si="4"/>
        <v>#REF!</v>
      </c>
      <c r="G42" t="e">
        <f t="shared" si="0"/>
        <v>#REF!</v>
      </c>
      <c r="H42" t="e">
        <f t="shared" si="1"/>
        <v>#REF!</v>
      </c>
      <c r="I42" t="e">
        <f t="shared" si="6"/>
        <v>#REF!</v>
      </c>
      <c r="J42" t="e">
        <f t="shared" si="2"/>
        <v>#REF!</v>
      </c>
      <c r="K42" t="e">
        <f>HLOOKUP(C42,$F$11:J42,VALUE(A42),FALSE)</f>
        <v>#REF!</v>
      </c>
      <c r="L42" t="e">
        <f t="shared" si="3"/>
        <v>#REF!</v>
      </c>
      <c r="M42" t="e">
        <f t="shared" si="5"/>
        <v>#REF!</v>
      </c>
      <c r="N42" t="e">
        <f>VLOOKUP(M42,Bantu2!$C$3:$D$42,2,FALSE)</f>
        <v>#REF!</v>
      </c>
    </row>
    <row r="43" spans="1:14" x14ac:dyDescent="0.25">
      <c r="A43">
        <v>33</v>
      </c>
      <c r="B43" s="102" t="e">
        <f>'03'!#REF!</f>
        <v>#REF!</v>
      </c>
      <c r="C43" s="101" t="e">
        <f>'03'!#REF!</f>
        <v>#REF!</v>
      </c>
      <c r="D43" s="101"/>
      <c r="E43" s="101"/>
      <c r="F43" t="e">
        <f t="shared" si="4"/>
        <v>#REF!</v>
      </c>
      <c r="G43" t="e">
        <f t="shared" si="0"/>
        <v>#REF!</v>
      </c>
      <c r="H43" t="e">
        <f t="shared" si="1"/>
        <v>#REF!</v>
      </c>
      <c r="I43" t="e">
        <f t="shared" si="6"/>
        <v>#REF!</v>
      </c>
      <c r="J43" t="e">
        <f t="shared" si="2"/>
        <v>#REF!</v>
      </c>
      <c r="K43" t="e">
        <f>HLOOKUP(C43,$F$11:J43,VALUE(A43),FALSE)</f>
        <v>#REF!</v>
      </c>
      <c r="L43" t="e">
        <f t="shared" si="3"/>
        <v>#REF!</v>
      </c>
      <c r="M43" t="e">
        <f t="shared" si="5"/>
        <v>#REF!</v>
      </c>
      <c r="N43" t="e">
        <f>VLOOKUP(M43,Bantu2!$C$3:$D$42,2,FALSE)</f>
        <v>#REF!</v>
      </c>
    </row>
    <row r="44" spans="1:14" x14ac:dyDescent="0.25">
      <c r="A44">
        <v>34</v>
      </c>
      <c r="B44" s="102" t="e">
        <f>'03'!#REF!</f>
        <v>#REF!</v>
      </c>
      <c r="C44" s="101" t="e">
        <f>'03'!#REF!</f>
        <v>#REF!</v>
      </c>
      <c r="D44" s="101"/>
      <c r="E44" s="101"/>
      <c r="F44" t="e">
        <f t="shared" si="4"/>
        <v>#REF!</v>
      </c>
      <c r="G44" t="e">
        <f t="shared" ref="G44:G75" si="7">IF(B44&lt;10%,1,IF(B44&lt;15%,2,IF(B44&lt;20%,3,IF(B44&lt;30%,4,5))))</f>
        <v>#REF!</v>
      </c>
      <c r="H44" t="e">
        <f t="shared" ref="H44:H75" si="8">IF(B44&lt;10%,1,IF(B44&lt;15%,2,IF(B44&lt;20%,3,IF(B44&lt;25%,4,5))))</f>
        <v>#REF!</v>
      </c>
      <c r="I44" t="e">
        <f t="shared" si="6"/>
        <v>#REF!</v>
      </c>
      <c r="J44" t="e">
        <f t="shared" ref="J44:J75" si="9">IF(B44&lt;20%,1,IF(B44&lt;40%,2,IF(B44&lt;60%,3,IF(B44&lt;80%,4,5))))</f>
        <v>#REF!</v>
      </c>
      <c r="K44" t="e">
        <f>HLOOKUP(C44,$F$11:J44,VALUE(A44),FALSE)</f>
        <v>#REF!</v>
      </c>
      <c r="L44" t="e">
        <f t="shared" ref="L44:L75" si="10">C44&amp;K44</f>
        <v>#REF!</v>
      </c>
      <c r="M44" t="e">
        <f t="shared" si="5"/>
        <v>#REF!</v>
      </c>
      <c r="N44" t="e">
        <f>VLOOKUP(M44,Bantu2!$C$3:$D$42,2,FALSE)</f>
        <v>#REF!</v>
      </c>
    </row>
    <row r="45" spans="1:14" x14ac:dyDescent="0.25">
      <c r="A45">
        <v>35</v>
      </c>
      <c r="B45" s="102" t="e">
        <f>'03'!#REF!</f>
        <v>#REF!</v>
      </c>
      <c r="C45" s="101" t="e">
        <f>'03'!#REF!</f>
        <v>#REF!</v>
      </c>
      <c r="D45" s="101"/>
      <c r="E45" s="101"/>
      <c r="F45" t="e">
        <f t="shared" si="4"/>
        <v>#REF!</v>
      </c>
      <c r="G45" t="e">
        <f t="shared" si="7"/>
        <v>#REF!</v>
      </c>
      <c r="H45" t="e">
        <f t="shared" si="8"/>
        <v>#REF!</v>
      </c>
      <c r="I45" t="e">
        <f t="shared" si="6"/>
        <v>#REF!</v>
      </c>
      <c r="J45" t="e">
        <f t="shared" si="9"/>
        <v>#REF!</v>
      </c>
      <c r="K45" t="e">
        <f>HLOOKUP(C45,$F$11:J45,VALUE(A45),FALSE)</f>
        <v>#REF!</v>
      </c>
      <c r="L45" t="e">
        <f t="shared" si="10"/>
        <v>#REF!</v>
      </c>
      <c r="M45" t="e">
        <f t="shared" si="5"/>
        <v>#REF!</v>
      </c>
      <c r="N45" t="e">
        <f>VLOOKUP(M45,Bantu2!$C$3:$D$42,2,FALSE)</f>
        <v>#REF!</v>
      </c>
    </row>
    <row r="46" spans="1:14" x14ac:dyDescent="0.25">
      <c r="A46">
        <v>36</v>
      </c>
      <c r="B46" s="102" t="e">
        <f>'03'!#REF!</f>
        <v>#REF!</v>
      </c>
      <c r="C46" s="101" t="e">
        <f>'03'!#REF!</f>
        <v>#REF!</v>
      </c>
      <c r="D46" s="101"/>
      <c r="E46" s="101"/>
      <c r="F46" t="e">
        <f t="shared" si="4"/>
        <v>#REF!</v>
      </c>
      <c r="G46" t="e">
        <f t="shared" si="7"/>
        <v>#REF!</v>
      </c>
      <c r="H46" t="e">
        <f t="shared" si="8"/>
        <v>#REF!</v>
      </c>
      <c r="I46" t="e">
        <f t="shared" si="6"/>
        <v>#REF!</v>
      </c>
      <c r="J46" t="e">
        <f t="shared" si="9"/>
        <v>#REF!</v>
      </c>
      <c r="K46" t="e">
        <f>HLOOKUP(C46,$F$11:J46,VALUE(A46),FALSE)</f>
        <v>#REF!</v>
      </c>
      <c r="L46" t="e">
        <f t="shared" si="10"/>
        <v>#REF!</v>
      </c>
      <c r="M46" t="e">
        <f t="shared" si="5"/>
        <v>#REF!</v>
      </c>
      <c r="N46" t="e">
        <f>VLOOKUP(M46,Bantu2!$C$3:$D$42,2,FALSE)</f>
        <v>#REF!</v>
      </c>
    </row>
    <row r="47" spans="1:14" x14ac:dyDescent="0.25">
      <c r="A47">
        <v>37</v>
      </c>
      <c r="B47" s="102" t="e">
        <f>'03'!#REF!</f>
        <v>#REF!</v>
      </c>
      <c r="C47" s="101" t="e">
        <f>'03'!#REF!</f>
        <v>#REF!</v>
      </c>
      <c r="D47" s="101"/>
      <c r="E47" s="101"/>
      <c r="F47" t="e">
        <f t="shared" si="4"/>
        <v>#REF!</v>
      </c>
      <c r="G47" t="e">
        <f t="shared" si="7"/>
        <v>#REF!</v>
      </c>
      <c r="H47" t="e">
        <f t="shared" si="8"/>
        <v>#REF!</v>
      </c>
      <c r="I47" t="e">
        <f t="shared" si="6"/>
        <v>#REF!</v>
      </c>
      <c r="J47" t="e">
        <f t="shared" si="9"/>
        <v>#REF!</v>
      </c>
      <c r="K47" t="e">
        <f>HLOOKUP(C47,$F$11:J47,VALUE(A47),FALSE)</f>
        <v>#REF!</v>
      </c>
      <c r="L47" t="e">
        <f t="shared" si="10"/>
        <v>#REF!</v>
      </c>
      <c r="M47" t="e">
        <f t="shared" si="5"/>
        <v>#REF!</v>
      </c>
      <c r="N47" t="e">
        <f>VLOOKUP(M47,Bantu2!$C$3:$D$42,2,FALSE)</f>
        <v>#REF!</v>
      </c>
    </row>
    <row r="48" spans="1:14" x14ac:dyDescent="0.25">
      <c r="A48">
        <v>38</v>
      </c>
      <c r="B48" s="102" t="e">
        <f>'03'!#REF!</f>
        <v>#REF!</v>
      </c>
      <c r="C48" s="101" t="e">
        <f>'03'!#REF!</f>
        <v>#REF!</v>
      </c>
      <c r="D48" s="101"/>
      <c r="E48" s="101"/>
      <c r="F48" t="e">
        <f t="shared" si="4"/>
        <v>#REF!</v>
      </c>
      <c r="G48" t="e">
        <f t="shared" si="7"/>
        <v>#REF!</v>
      </c>
      <c r="H48" t="e">
        <f t="shared" si="8"/>
        <v>#REF!</v>
      </c>
      <c r="I48" t="e">
        <f t="shared" ref="I48:I79" si="11">IF(B48&lt;20%,1,IF(B48&lt;40%,2,IF(B48&lt;60%,3,IF(B48&lt;80%,4,5))))</f>
        <v>#REF!</v>
      </c>
      <c r="J48" t="e">
        <f t="shared" si="9"/>
        <v>#REF!</v>
      </c>
      <c r="K48" t="e">
        <f>HLOOKUP(C48,$F$11:J48,VALUE(A48),FALSE)</f>
        <v>#REF!</v>
      </c>
      <c r="L48" t="e">
        <f t="shared" si="10"/>
        <v>#REF!</v>
      </c>
      <c r="M48" t="e">
        <f t="shared" si="5"/>
        <v>#REF!</v>
      </c>
      <c r="N48" t="e">
        <f>VLOOKUP(M48,Bantu2!$C$3:$D$42,2,FALSE)</f>
        <v>#REF!</v>
      </c>
    </row>
    <row r="49" spans="1:14" x14ac:dyDescent="0.25">
      <c r="A49">
        <v>39</v>
      </c>
      <c r="B49" s="102" t="e">
        <f>'03'!#REF!</f>
        <v>#REF!</v>
      </c>
      <c r="C49" s="101" t="e">
        <f>'03'!#REF!</f>
        <v>#REF!</v>
      </c>
      <c r="D49" s="101"/>
      <c r="E49" s="101"/>
      <c r="F49" t="e">
        <f t="shared" si="4"/>
        <v>#REF!</v>
      </c>
      <c r="G49" t="e">
        <f t="shared" si="7"/>
        <v>#REF!</v>
      </c>
      <c r="H49" t="e">
        <f t="shared" si="8"/>
        <v>#REF!</v>
      </c>
      <c r="I49" t="e">
        <f t="shared" si="11"/>
        <v>#REF!</v>
      </c>
      <c r="J49" t="e">
        <f t="shared" si="9"/>
        <v>#REF!</v>
      </c>
      <c r="K49" t="e">
        <f>HLOOKUP(C49,$F$11:J49,VALUE(A49),FALSE)</f>
        <v>#REF!</v>
      </c>
      <c r="L49" t="e">
        <f t="shared" si="10"/>
        <v>#REF!</v>
      </c>
      <c r="M49" t="e">
        <f t="shared" si="5"/>
        <v>#REF!</v>
      </c>
      <c r="N49" t="e">
        <f>VLOOKUP(M49,Bantu2!$C$3:$D$42,2,FALSE)</f>
        <v>#REF!</v>
      </c>
    </row>
    <row r="50" spans="1:14" x14ac:dyDescent="0.25">
      <c r="A50">
        <v>40</v>
      </c>
      <c r="B50" s="102" t="e">
        <f>'03'!#REF!</f>
        <v>#REF!</v>
      </c>
      <c r="C50" s="101" t="e">
        <f>'03'!#REF!</f>
        <v>#REF!</v>
      </c>
      <c r="D50" s="101"/>
      <c r="E50" s="101"/>
      <c r="F50" t="e">
        <f t="shared" si="4"/>
        <v>#REF!</v>
      </c>
      <c r="G50" t="e">
        <f t="shared" si="7"/>
        <v>#REF!</v>
      </c>
      <c r="H50" t="e">
        <f t="shared" si="8"/>
        <v>#REF!</v>
      </c>
      <c r="I50" t="e">
        <f t="shared" si="11"/>
        <v>#REF!</v>
      </c>
      <c r="J50" t="e">
        <f t="shared" si="9"/>
        <v>#REF!</v>
      </c>
      <c r="K50" t="e">
        <f>HLOOKUP(C50,$F$11:J50,VALUE(A50),FALSE)</f>
        <v>#REF!</v>
      </c>
      <c r="L50" t="e">
        <f t="shared" si="10"/>
        <v>#REF!</v>
      </c>
      <c r="M50" t="e">
        <f t="shared" si="5"/>
        <v>#REF!</v>
      </c>
      <c r="N50" t="e">
        <f>VLOOKUP(M50,Bantu2!$C$3:$D$42,2,FALSE)</f>
        <v>#REF!</v>
      </c>
    </row>
    <row r="51" spans="1:14" x14ac:dyDescent="0.25">
      <c r="A51">
        <v>41</v>
      </c>
      <c r="B51" s="102" t="e">
        <f>'03'!#REF!</f>
        <v>#REF!</v>
      </c>
      <c r="C51" s="101" t="e">
        <f>'03'!#REF!</f>
        <v>#REF!</v>
      </c>
      <c r="D51" s="101"/>
      <c r="E51" s="101"/>
      <c r="F51" t="e">
        <f t="shared" si="4"/>
        <v>#REF!</v>
      </c>
      <c r="G51" t="e">
        <f t="shared" si="7"/>
        <v>#REF!</v>
      </c>
      <c r="H51" t="e">
        <f t="shared" si="8"/>
        <v>#REF!</v>
      </c>
      <c r="I51" t="e">
        <f t="shared" si="11"/>
        <v>#REF!</v>
      </c>
      <c r="J51" t="e">
        <f t="shared" si="9"/>
        <v>#REF!</v>
      </c>
      <c r="K51" t="e">
        <f>HLOOKUP(C51,$F$11:J51,VALUE(A51),FALSE)</f>
        <v>#REF!</v>
      </c>
      <c r="L51" t="e">
        <f t="shared" si="10"/>
        <v>#REF!</v>
      </c>
      <c r="M51" t="e">
        <f t="shared" si="5"/>
        <v>#REF!</v>
      </c>
      <c r="N51" t="e">
        <f>VLOOKUP(M51,Bantu2!$C$3:$D$42,2,FALSE)</f>
        <v>#REF!</v>
      </c>
    </row>
    <row r="52" spans="1:14" x14ac:dyDescent="0.25">
      <c r="A52">
        <v>42</v>
      </c>
      <c r="B52" s="102" t="e">
        <f>'03'!#REF!</f>
        <v>#REF!</v>
      </c>
      <c r="C52" s="101" t="e">
        <f>'03'!#REF!</f>
        <v>#REF!</v>
      </c>
      <c r="D52" s="101"/>
      <c r="E52" s="101"/>
      <c r="F52" t="e">
        <f t="shared" si="4"/>
        <v>#REF!</v>
      </c>
      <c r="G52" t="e">
        <f t="shared" si="7"/>
        <v>#REF!</v>
      </c>
      <c r="H52" t="e">
        <f t="shared" si="8"/>
        <v>#REF!</v>
      </c>
      <c r="I52" t="e">
        <f t="shared" si="11"/>
        <v>#REF!</v>
      </c>
      <c r="J52" t="e">
        <f t="shared" si="9"/>
        <v>#REF!</v>
      </c>
      <c r="K52" t="e">
        <f>HLOOKUP(C52,$F$11:J52,VALUE(A52),FALSE)</f>
        <v>#REF!</v>
      </c>
      <c r="L52" t="e">
        <f t="shared" si="10"/>
        <v>#REF!</v>
      </c>
      <c r="M52" t="e">
        <f t="shared" si="5"/>
        <v>#REF!</v>
      </c>
      <c r="N52" t="e">
        <f>VLOOKUP(M52,Bantu2!$C$3:$D$42,2,FALSE)</f>
        <v>#REF!</v>
      </c>
    </row>
    <row r="53" spans="1:14" x14ac:dyDescent="0.25">
      <c r="A53">
        <v>43</v>
      </c>
      <c r="B53" s="102" t="e">
        <f>'03'!#REF!</f>
        <v>#REF!</v>
      </c>
      <c r="C53" s="101" t="e">
        <f>'03'!#REF!</f>
        <v>#REF!</v>
      </c>
      <c r="D53" s="101"/>
      <c r="E53" s="101"/>
      <c r="F53" t="e">
        <f t="shared" si="4"/>
        <v>#REF!</v>
      </c>
      <c r="G53" t="e">
        <f t="shared" si="7"/>
        <v>#REF!</v>
      </c>
      <c r="H53" t="e">
        <f t="shared" si="8"/>
        <v>#REF!</v>
      </c>
      <c r="I53" t="e">
        <f t="shared" si="11"/>
        <v>#REF!</v>
      </c>
      <c r="J53" t="e">
        <f t="shared" si="9"/>
        <v>#REF!</v>
      </c>
      <c r="K53" t="e">
        <f>HLOOKUP(C53,$F$11:J53,VALUE(A53),FALSE)</f>
        <v>#REF!</v>
      </c>
      <c r="L53" t="e">
        <f t="shared" si="10"/>
        <v>#REF!</v>
      </c>
      <c r="M53" t="e">
        <f t="shared" si="5"/>
        <v>#REF!</v>
      </c>
      <c r="N53" t="e">
        <f>VLOOKUP(M53,Bantu2!$C$3:$D$42,2,FALSE)</f>
        <v>#REF!</v>
      </c>
    </row>
    <row r="54" spans="1:14" x14ac:dyDescent="0.25">
      <c r="A54">
        <v>44</v>
      </c>
      <c r="B54" s="102" t="e">
        <f>'03'!#REF!</f>
        <v>#REF!</v>
      </c>
      <c r="C54" s="101" t="e">
        <f>'03'!#REF!</f>
        <v>#REF!</v>
      </c>
      <c r="D54" s="101"/>
      <c r="E54" s="101"/>
      <c r="F54" t="e">
        <f t="shared" si="4"/>
        <v>#REF!</v>
      </c>
      <c r="G54" t="e">
        <f t="shared" si="7"/>
        <v>#REF!</v>
      </c>
      <c r="H54" t="e">
        <f t="shared" si="8"/>
        <v>#REF!</v>
      </c>
      <c r="I54" t="e">
        <f t="shared" si="11"/>
        <v>#REF!</v>
      </c>
      <c r="J54" t="e">
        <f t="shared" si="9"/>
        <v>#REF!</v>
      </c>
      <c r="K54" t="e">
        <f>HLOOKUP(C54,$F$11:J54,VALUE(A54),FALSE)</f>
        <v>#REF!</v>
      </c>
      <c r="L54" t="e">
        <f t="shared" si="10"/>
        <v>#REF!</v>
      </c>
      <c r="M54" t="e">
        <f t="shared" si="5"/>
        <v>#REF!</v>
      </c>
      <c r="N54" t="e">
        <f>VLOOKUP(M54,Bantu2!$C$3:$D$42,2,FALSE)</f>
        <v>#REF!</v>
      </c>
    </row>
    <row r="55" spans="1:14" x14ac:dyDescent="0.25">
      <c r="A55">
        <v>45</v>
      </c>
      <c r="B55" s="102" t="e">
        <f>'03'!#REF!</f>
        <v>#REF!</v>
      </c>
      <c r="C55" s="101" t="e">
        <f>'03'!#REF!</f>
        <v>#REF!</v>
      </c>
      <c r="D55" s="101"/>
      <c r="E55" s="101"/>
      <c r="F55" t="e">
        <f t="shared" si="4"/>
        <v>#REF!</v>
      </c>
      <c r="G55" t="e">
        <f t="shared" si="7"/>
        <v>#REF!</v>
      </c>
      <c r="H55" t="e">
        <f t="shared" si="8"/>
        <v>#REF!</v>
      </c>
      <c r="I55" t="e">
        <f t="shared" si="11"/>
        <v>#REF!</v>
      </c>
      <c r="J55" t="e">
        <f t="shared" si="9"/>
        <v>#REF!</v>
      </c>
      <c r="K55" t="e">
        <f>HLOOKUP(C55,$F$11:J55,VALUE(A55),FALSE)</f>
        <v>#REF!</v>
      </c>
      <c r="L55" t="e">
        <f t="shared" si="10"/>
        <v>#REF!</v>
      </c>
      <c r="M55" t="e">
        <f t="shared" si="5"/>
        <v>#REF!</v>
      </c>
      <c r="N55" t="e">
        <f>VLOOKUP(M55,Bantu2!$C$3:$D$42,2,FALSE)</f>
        <v>#REF!</v>
      </c>
    </row>
    <row r="56" spans="1:14" x14ac:dyDescent="0.25">
      <c r="A56">
        <v>46</v>
      </c>
      <c r="B56" s="102" t="e">
        <f>'03'!#REF!</f>
        <v>#REF!</v>
      </c>
      <c r="C56" s="101" t="e">
        <f>'03'!#REF!</f>
        <v>#REF!</v>
      </c>
      <c r="D56" s="101"/>
      <c r="E56" s="101"/>
      <c r="F56" t="e">
        <f t="shared" si="4"/>
        <v>#REF!</v>
      </c>
      <c r="G56" t="e">
        <f t="shared" si="7"/>
        <v>#REF!</v>
      </c>
      <c r="H56" t="e">
        <f t="shared" si="8"/>
        <v>#REF!</v>
      </c>
      <c r="I56" t="e">
        <f t="shared" si="11"/>
        <v>#REF!</v>
      </c>
      <c r="J56" t="e">
        <f t="shared" si="9"/>
        <v>#REF!</v>
      </c>
      <c r="K56" t="e">
        <f>HLOOKUP(C56,$F$11:J56,VALUE(A56),FALSE)</f>
        <v>#REF!</v>
      </c>
      <c r="L56" t="e">
        <f t="shared" si="10"/>
        <v>#REF!</v>
      </c>
      <c r="M56" t="e">
        <f t="shared" si="5"/>
        <v>#REF!</v>
      </c>
      <c r="N56" t="e">
        <f>VLOOKUP(M56,Bantu2!$C$3:$D$42,2,FALSE)</f>
        <v>#REF!</v>
      </c>
    </row>
    <row r="57" spans="1:14" x14ac:dyDescent="0.25">
      <c r="A57">
        <v>47</v>
      </c>
      <c r="B57" s="102" t="e">
        <f>'03'!#REF!</f>
        <v>#REF!</v>
      </c>
      <c r="C57" s="101" t="e">
        <f>'03'!#REF!</f>
        <v>#REF!</v>
      </c>
      <c r="D57" s="101"/>
      <c r="E57" s="101"/>
      <c r="F57" t="e">
        <f t="shared" si="4"/>
        <v>#REF!</v>
      </c>
      <c r="G57" t="e">
        <f t="shared" si="7"/>
        <v>#REF!</v>
      </c>
      <c r="H57" t="e">
        <f t="shared" si="8"/>
        <v>#REF!</v>
      </c>
      <c r="I57" t="e">
        <f t="shared" si="11"/>
        <v>#REF!</v>
      </c>
      <c r="J57" t="e">
        <f t="shared" si="9"/>
        <v>#REF!</v>
      </c>
      <c r="K57" t="e">
        <f>HLOOKUP(C57,$F$11:J57,VALUE(A57),FALSE)</f>
        <v>#REF!</v>
      </c>
      <c r="L57" t="e">
        <f t="shared" si="10"/>
        <v>#REF!</v>
      </c>
      <c r="M57" t="e">
        <f t="shared" si="5"/>
        <v>#REF!</v>
      </c>
      <c r="N57" t="e">
        <f>VLOOKUP(M57,Bantu2!$C$3:$D$42,2,FALSE)</f>
        <v>#REF!</v>
      </c>
    </row>
    <row r="58" spans="1:14" x14ac:dyDescent="0.25">
      <c r="A58">
        <v>48</v>
      </c>
      <c r="B58" s="102" t="e">
        <f>'03'!#REF!</f>
        <v>#REF!</v>
      </c>
      <c r="C58" s="101" t="e">
        <f>'03'!#REF!</f>
        <v>#REF!</v>
      </c>
      <c r="D58" s="101"/>
      <c r="E58" s="101"/>
      <c r="F58" t="e">
        <f t="shared" si="4"/>
        <v>#REF!</v>
      </c>
      <c r="G58" t="e">
        <f t="shared" si="7"/>
        <v>#REF!</v>
      </c>
      <c r="H58" t="e">
        <f t="shared" si="8"/>
        <v>#REF!</v>
      </c>
      <c r="I58" t="e">
        <f t="shared" si="11"/>
        <v>#REF!</v>
      </c>
      <c r="J58" t="e">
        <f t="shared" si="9"/>
        <v>#REF!</v>
      </c>
      <c r="K58" t="e">
        <f>HLOOKUP(C58,$F$11:J58,VALUE(A58),FALSE)</f>
        <v>#REF!</v>
      </c>
      <c r="L58" t="e">
        <f t="shared" si="10"/>
        <v>#REF!</v>
      </c>
      <c r="M58" t="e">
        <f t="shared" si="5"/>
        <v>#REF!</v>
      </c>
      <c r="N58" t="e">
        <f>VLOOKUP(M58,Bantu2!$C$3:$D$42,2,FALSE)</f>
        <v>#REF!</v>
      </c>
    </row>
    <row r="59" spans="1:14" x14ac:dyDescent="0.25">
      <c r="A59">
        <v>49</v>
      </c>
      <c r="B59" s="102" t="e">
        <f>'03'!#REF!</f>
        <v>#REF!</v>
      </c>
      <c r="C59" s="101" t="e">
        <f>'03'!#REF!</f>
        <v>#REF!</v>
      </c>
      <c r="D59" s="101"/>
      <c r="E59" s="101"/>
      <c r="F59" t="e">
        <f t="shared" si="4"/>
        <v>#REF!</v>
      </c>
      <c r="G59" t="e">
        <f t="shared" si="7"/>
        <v>#REF!</v>
      </c>
      <c r="H59" t="e">
        <f t="shared" si="8"/>
        <v>#REF!</v>
      </c>
      <c r="I59" t="e">
        <f t="shared" si="11"/>
        <v>#REF!</v>
      </c>
      <c r="J59" t="e">
        <f t="shared" si="9"/>
        <v>#REF!</v>
      </c>
      <c r="K59" t="e">
        <f>HLOOKUP(C59,$F$11:J59,VALUE(A59),FALSE)</f>
        <v>#REF!</v>
      </c>
      <c r="L59" t="e">
        <f t="shared" si="10"/>
        <v>#REF!</v>
      </c>
      <c r="M59" t="e">
        <f t="shared" si="5"/>
        <v>#REF!</v>
      </c>
      <c r="N59" t="e">
        <f>VLOOKUP(M59,Bantu2!$C$3:$D$42,2,FALSE)</f>
        <v>#REF!</v>
      </c>
    </row>
    <row r="60" spans="1:14" x14ac:dyDescent="0.25">
      <c r="A60">
        <v>50</v>
      </c>
      <c r="B60" s="102" t="e">
        <f>'03'!#REF!</f>
        <v>#REF!</v>
      </c>
      <c r="C60" s="101" t="e">
        <f>'03'!#REF!</f>
        <v>#REF!</v>
      </c>
      <c r="D60" s="101"/>
      <c r="E60" s="101"/>
      <c r="F60" t="e">
        <f t="shared" si="4"/>
        <v>#REF!</v>
      </c>
      <c r="G60" t="e">
        <f t="shared" si="7"/>
        <v>#REF!</v>
      </c>
      <c r="H60" t="e">
        <f t="shared" si="8"/>
        <v>#REF!</v>
      </c>
      <c r="I60" t="e">
        <f t="shared" si="11"/>
        <v>#REF!</v>
      </c>
      <c r="J60" t="e">
        <f t="shared" si="9"/>
        <v>#REF!</v>
      </c>
      <c r="K60" t="e">
        <f>HLOOKUP(C60,$F$11:J60,VALUE(A60),FALSE)</f>
        <v>#REF!</v>
      </c>
      <c r="L60" t="e">
        <f t="shared" si="10"/>
        <v>#REF!</v>
      </c>
      <c r="M60" t="e">
        <f t="shared" si="5"/>
        <v>#REF!</v>
      </c>
      <c r="N60" t="e">
        <f>VLOOKUP(M60,Bantu2!$C$3:$D$42,2,FALSE)</f>
        <v>#REF!</v>
      </c>
    </row>
    <row r="61" spans="1:14" x14ac:dyDescent="0.25">
      <c r="A61">
        <v>51</v>
      </c>
      <c r="B61" s="102" t="e">
        <f>'03'!#REF!</f>
        <v>#REF!</v>
      </c>
      <c r="C61" s="101" t="e">
        <f>'03'!#REF!</f>
        <v>#REF!</v>
      </c>
      <c r="D61" s="101"/>
      <c r="E61" s="101"/>
      <c r="F61" t="e">
        <f t="shared" si="4"/>
        <v>#REF!</v>
      </c>
      <c r="G61" t="e">
        <f t="shared" si="7"/>
        <v>#REF!</v>
      </c>
      <c r="H61" t="e">
        <f t="shared" si="8"/>
        <v>#REF!</v>
      </c>
      <c r="I61" t="e">
        <f t="shared" si="11"/>
        <v>#REF!</v>
      </c>
      <c r="J61" t="e">
        <f t="shared" si="9"/>
        <v>#REF!</v>
      </c>
      <c r="K61" t="e">
        <f>HLOOKUP(C61,$F$11:J61,VALUE(A61),FALSE)</f>
        <v>#REF!</v>
      </c>
      <c r="L61" t="e">
        <f t="shared" si="10"/>
        <v>#REF!</v>
      </c>
      <c r="M61" t="e">
        <f t="shared" si="5"/>
        <v>#REF!</v>
      </c>
      <c r="N61" t="e">
        <f>VLOOKUP(M61,Bantu2!$C$3:$D$42,2,FALSE)</f>
        <v>#REF!</v>
      </c>
    </row>
    <row r="62" spans="1:14" x14ac:dyDescent="0.25">
      <c r="A62">
        <v>52</v>
      </c>
      <c r="B62" s="102" t="e">
        <f>'03'!#REF!</f>
        <v>#REF!</v>
      </c>
      <c r="C62" s="101" t="e">
        <f>'03'!#REF!</f>
        <v>#REF!</v>
      </c>
      <c r="D62" s="101"/>
      <c r="E62" s="101"/>
      <c r="F62" t="e">
        <f t="shared" si="4"/>
        <v>#REF!</v>
      </c>
      <c r="G62" t="e">
        <f t="shared" si="7"/>
        <v>#REF!</v>
      </c>
      <c r="H62" t="e">
        <f t="shared" si="8"/>
        <v>#REF!</v>
      </c>
      <c r="I62" t="e">
        <f t="shared" si="11"/>
        <v>#REF!</v>
      </c>
      <c r="J62" t="e">
        <f t="shared" si="9"/>
        <v>#REF!</v>
      </c>
      <c r="K62" t="e">
        <f>HLOOKUP(C62,$F$11:J62,VALUE(A62),FALSE)</f>
        <v>#REF!</v>
      </c>
      <c r="L62" t="e">
        <f t="shared" si="10"/>
        <v>#REF!</v>
      </c>
      <c r="M62" t="e">
        <f t="shared" si="5"/>
        <v>#REF!</v>
      </c>
      <c r="N62" t="e">
        <f>VLOOKUP(M62,Bantu2!$C$3:$D$42,2,FALSE)</f>
        <v>#REF!</v>
      </c>
    </row>
    <row r="63" spans="1:14" x14ac:dyDescent="0.25">
      <c r="A63">
        <v>53</v>
      </c>
      <c r="B63" s="102" t="e">
        <f>'03'!#REF!</f>
        <v>#REF!</v>
      </c>
      <c r="C63" s="101" t="e">
        <f>'03'!#REF!</f>
        <v>#REF!</v>
      </c>
      <c r="D63" s="101"/>
      <c r="E63" s="101"/>
      <c r="F63" t="e">
        <f t="shared" si="4"/>
        <v>#REF!</v>
      </c>
      <c r="G63" t="e">
        <f t="shared" si="7"/>
        <v>#REF!</v>
      </c>
      <c r="H63" t="e">
        <f t="shared" si="8"/>
        <v>#REF!</v>
      </c>
      <c r="I63" t="e">
        <f t="shared" si="11"/>
        <v>#REF!</v>
      </c>
      <c r="J63" t="e">
        <f t="shared" si="9"/>
        <v>#REF!</v>
      </c>
      <c r="K63" t="e">
        <f>HLOOKUP(C63,$F$11:J63,VALUE(A63),FALSE)</f>
        <v>#REF!</v>
      </c>
      <c r="L63" t="e">
        <f t="shared" si="10"/>
        <v>#REF!</v>
      </c>
      <c r="M63" t="e">
        <f t="shared" si="5"/>
        <v>#REF!</v>
      </c>
      <c r="N63" t="e">
        <f>VLOOKUP(M63,Bantu2!$C$3:$D$42,2,FALSE)</f>
        <v>#REF!</v>
      </c>
    </row>
    <row r="64" spans="1:14" x14ac:dyDescent="0.25">
      <c r="A64">
        <v>54</v>
      </c>
      <c r="B64" s="102" t="e">
        <f>'03'!#REF!</f>
        <v>#REF!</v>
      </c>
      <c r="C64" s="101" t="e">
        <f>'03'!#REF!</f>
        <v>#REF!</v>
      </c>
      <c r="D64" s="101"/>
      <c r="E64" s="101"/>
      <c r="F64" t="e">
        <f t="shared" si="4"/>
        <v>#REF!</v>
      </c>
      <c r="G64" t="e">
        <f t="shared" si="7"/>
        <v>#REF!</v>
      </c>
      <c r="H64" t="e">
        <f t="shared" si="8"/>
        <v>#REF!</v>
      </c>
      <c r="I64" t="e">
        <f t="shared" si="11"/>
        <v>#REF!</v>
      </c>
      <c r="J64" t="e">
        <f t="shared" si="9"/>
        <v>#REF!</v>
      </c>
      <c r="K64" t="e">
        <f>HLOOKUP(C64,$F$11:J64,VALUE(A64),FALSE)</f>
        <v>#REF!</v>
      </c>
      <c r="L64" t="e">
        <f t="shared" si="10"/>
        <v>#REF!</v>
      </c>
      <c r="M64" t="e">
        <f t="shared" si="5"/>
        <v>#REF!</v>
      </c>
      <c r="N64" t="e">
        <f>VLOOKUP(M64,Bantu2!$C$3:$D$42,2,FALSE)</f>
        <v>#REF!</v>
      </c>
    </row>
    <row r="65" spans="1:14" x14ac:dyDescent="0.25">
      <c r="A65">
        <v>55</v>
      </c>
      <c r="B65" s="102" t="e">
        <f>'03'!#REF!</f>
        <v>#REF!</v>
      </c>
      <c r="C65" s="101" t="e">
        <f>'03'!#REF!</f>
        <v>#REF!</v>
      </c>
      <c r="D65" s="101"/>
      <c r="E65" s="101"/>
      <c r="F65" t="e">
        <f t="shared" si="4"/>
        <v>#REF!</v>
      </c>
      <c r="G65" t="e">
        <f t="shared" si="7"/>
        <v>#REF!</v>
      </c>
      <c r="H65" t="e">
        <f t="shared" si="8"/>
        <v>#REF!</v>
      </c>
      <c r="I65" t="e">
        <f t="shared" si="11"/>
        <v>#REF!</v>
      </c>
      <c r="J65" t="e">
        <f t="shared" si="9"/>
        <v>#REF!</v>
      </c>
      <c r="K65" t="e">
        <f>HLOOKUP(C65,$F$11:J65,VALUE(A65),FALSE)</f>
        <v>#REF!</v>
      </c>
      <c r="L65" t="e">
        <f t="shared" si="10"/>
        <v>#REF!</v>
      </c>
      <c r="M65" t="e">
        <f t="shared" si="5"/>
        <v>#REF!</v>
      </c>
      <c r="N65" t="e">
        <f>VLOOKUP(M65,Bantu2!$C$3:$D$42,2,FALSE)</f>
        <v>#REF!</v>
      </c>
    </row>
    <row r="66" spans="1:14" x14ac:dyDescent="0.25">
      <c r="A66">
        <v>56</v>
      </c>
      <c r="B66" s="102" t="e">
        <f>'03'!#REF!</f>
        <v>#REF!</v>
      </c>
      <c r="C66" s="101" t="e">
        <f>'03'!#REF!</f>
        <v>#REF!</v>
      </c>
      <c r="D66" s="101"/>
      <c r="E66" s="101"/>
      <c r="F66" t="e">
        <f t="shared" si="4"/>
        <v>#REF!</v>
      </c>
      <c r="G66" t="e">
        <f t="shared" si="7"/>
        <v>#REF!</v>
      </c>
      <c r="H66" t="e">
        <f t="shared" si="8"/>
        <v>#REF!</v>
      </c>
      <c r="I66" t="e">
        <f t="shared" si="11"/>
        <v>#REF!</v>
      </c>
      <c r="J66" t="e">
        <f t="shared" si="9"/>
        <v>#REF!</v>
      </c>
      <c r="K66" t="e">
        <f>HLOOKUP(C66,$F$11:J66,VALUE(A66),FALSE)</f>
        <v>#REF!</v>
      </c>
      <c r="L66" t="e">
        <f t="shared" si="10"/>
        <v>#REF!</v>
      </c>
      <c r="M66" t="e">
        <f t="shared" si="5"/>
        <v>#REF!</v>
      </c>
      <c r="N66" t="e">
        <f>VLOOKUP(M66,Bantu2!$C$3:$D$42,2,FALSE)</f>
        <v>#REF!</v>
      </c>
    </row>
    <row r="67" spans="1:14" x14ac:dyDescent="0.25">
      <c r="A67">
        <v>57</v>
      </c>
      <c r="B67" s="102" t="e">
        <f>'03'!#REF!</f>
        <v>#REF!</v>
      </c>
      <c r="C67" s="101" t="e">
        <f>'03'!#REF!</f>
        <v>#REF!</v>
      </c>
      <c r="D67" s="101"/>
      <c r="E67" s="101"/>
      <c r="F67" t="e">
        <f t="shared" si="4"/>
        <v>#REF!</v>
      </c>
      <c r="G67" t="e">
        <f t="shared" si="7"/>
        <v>#REF!</v>
      </c>
      <c r="H67" t="e">
        <f t="shared" si="8"/>
        <v>#REF!</v>
      </c>
      <c r="I67" t="e">
        <f t="shared" si="11"/>
        <v>#REF!</v>
      </c>
      <c r="J67" t="e">
        <f t="shared" si="9"/>
        <v>#REF!</v>
      </c>
      <c r="K67" t="e">
        <f>HLOOKUP(C67,$F$11:J67,VALUE(A67),FALSE)</f>
        <v>#REF!</v>
      </c>
      <c r="L67" t="e">
        <f t="shared" si="10"/>
        <v>#REF!</v>
      </c>
      <c r="M67" t="e">
        <f t="shared" si="5"/>
        <v>#REF!</v>
      </c>
      <c r="N67" t="e">
        <f>VLOOKUP(M67,Bantu2!$C$3:$D$42,2,FALSE)</f>
        <v>#REF!</v>
      </c>
    </row>
    <row r="68" spans="1:14" x14ac:dyDescent="0.25">
      <c r="A68">
        <v>58</v>
      </c>
      <c r="B68" s="102" t="e">
        <f>'03'!#REF!</f>
        <v>#REF!</v>
      </c>
      <c r="C68" s="101" t="e">
        <f>'03'!#REF!</f>
        <v>#REF!</v>
      </c>
      <c r="D68" s="101"/>
      <c r="E68" s="101"/>
      <c r="F68" t="e">
        <f t="shared" si="4"/>
        <v>#REF!</v>
      </c>
      <c r="G68" t="e">
        <f t="shared" si="7"/>
        <v>#REF!</v>
      </c>
      <c r="H68" t="e">
        <f t="shared" si="8"/>
        <v>#REF!</v>
      </c>
      <c r="I68" t="e">
        <f t="shared" si="11"/>
        <v>#REF!</v>
      </c>
      <c r="J68" t="e">
        <f t="shared" si="9"/>
        <v>#REF!</v>
      </c>
      <c r="K68" t="e">
        <f>HLOOKUP(C68,$F$11:J68,VALUE(A68),FALSE)</f>
        <v>#REF!</v>
      </c>
      <c r="L68" t="e">
        <f t="shared" si="10"/>
        <v>#REF!</v>
      </c>
      <c r="M68" t="e">
        <f t="shared" si="5"/>
        <v>#REF!</v>
      </c>
      <c r="N68" t="e">
        <f>VLOOKUP(M68,Bantu2!$C$3:$D$42,2,FALSE)</f>
        <v>#REF!</v>
      </c>
    </row>
    <row r="69" spans="1:14" x14ac:dyDescent="0.25">
      <c r="A69">
        <v>59</v>
      </c>
      <c r="B69" s="102" t="e">
        <f>'03'!#REF!</f>
        <v>#REF!</v>
      </c>
      <c r="C69" s="101" t="e">
        <f>'03'!#REF!</f>
        <v>#REF!</v>
      </c>
      <c r="D69" s="101"/>
      <c r="E69" s="101"/>
      <c r="F69" t="e">
        <f t="shared" si="4"/>
        <v>#REF!</v>
      </c>
      <c r="G69" t="e">
        <f t="shared" si="7"/>
        <v>#REF!</v>
      </c>
      <c r="H69" t="e">
        <f t="shared" si="8"/>
        <v>#REF!</v>
      </c>
      <c r="I69" t="e">
        <f t="shared" si="11"/>
        <v>#REF!</v>
      </c>
      <c r="J69" t="e">
        <f t="shared" si="9"/>
        <v>#REF!</v>
      </c>
      <c r="K69" t="e">
        <f>HLOOKUP(C69,$F$11:J69,VALUE(A69),FALSE)</f>
        <v>#REF!</v>
      </c>
      <c r="L69" t="e">
        <f t="shared" si="10"/>
        <v>#REF!</v>
      </c>
      <c r="M69" t="e">
        <f t="shared" si="5"/>
        <v>#REF!</v>
      </c>
      <c r="N69" t="e">
        <f>VLOOKUP(M69,Bantu2!$C$3:$D$42,2,FALSE)</f>
        <v>#REF!</v>
      </c>
    </row>
    <row r="70" spans="1:14" x14ac:dyDescent="0.25">
      <c r="A70">
        <v>60</v>
      </c>
      <c r="B70" s="102" t="e">
        <f>'03'!#REF!</f>
        <v>#REF!</v>
      </c>
      <c r="C70" s="101" t="e">
        <f>'03'!#REF!</f>
        <v>#REF!</v>
      </c>
      <c r="D70" s="101"/>
      <c r="E70" s="101"/>
      <c r="F70" t="e">
        <f t="shared" si="4"/>
        <v>#REF!</v>
      </c>
      <c r="G70" t="e">
        <f t="shared" si="7"/>
        <v>#REF!</v>
      </c>
      <c r="H70" t="e">
        <f t="shared" si="8"/>
        <v>#REF!</v>
      </c>
      <c r="I70" t="e">
        <f t="shared" si="11"/>
        <v>#REF!</v>
      </c>
      <c r="J70" t="e">
        <f t="shared" si="9"/>
        <v>#REF!</v>
      </c>
      <c r="K70" t="e">
        <f>HLOOKUP(C70,$F$11:J70,VALUE(A70),FALSE)</f>
        <v>#REF!</v>
      </c>
      <c r="L70" t="e">
        <f t="shared" si="10"/>
        <v>#REF!</v>
      </c>
      <c r="M70" t="e">
        <f t="shared" si="5"/>
        <v>#REF!</v>
      </c>
      <c r="N70" t="e">
        <f>VLOOKUP(M70,Bantu2!$C$3:$D$42,2,FALSE)</f>
        <v>#REF!</v>
      </c>
    </row>
    <row r="71" spans="1:14" x14ac:dyDescent="0.25">
      <c r="A71">
        <v>61</v>
      </c>
      <c r="B71" s="102" t="e">
        <f>'03'!#REF!</f>
        <v>#REF!</v>
      </c>
      <c r="C71" s="101" t="e">
        <f>'03'!#REF!</f>
        <v>#REF!</v>
      </c>
      <c r="D71" s="101"/>
      <c r="E71" s="101"/>
      <c r="F71" t="e">
        <f t="shared" si="4"/>
        <v>#REF!</v>
      </c>
      <c r="G71" t="e">
        <f t="shared" si="7"/>
        <v>#REF!</v>
      </c>
      <c r="H71" t="e">
        <f t="shared" si="8"/>
        <v>#REF!</v>
      </c>
      <c r="I71" t="e">
        <f t="shared" si="11"/>
        <v>#REF!</v>
      </c>
      <c r="J71" t="e">
        <f t="shared" si="9"/>
        <v>#REF!</v>
      </c>
      <c r="K71" t="e">
        <f>HLOOKUP(C71,$F$11:J71,VALUE(A71),FALSE)</f>
        <v>#REF!</v>
      </c>
      <c r="L71" t="e">
        <f t="shared" si="10"/>
        <v>#REF!</v>
      </c>
      <c r="M71" t="e">
        <f t="shared" si="5"/>
        <v>#REF!</v>
      </c>
      <c r="N71" t="e">
        <f>VLOOKUP(M71,Bantu2!$C$3:$D$42,2,FALSE)</f>
        <v>#REF!</v>
      </c>
    </row>
    <row r="72" spans="1:14" x14ac:dyDescent="0.25">
      <c r="A72">
        <v>62</v>
      </c>
      <c r="B72" s="102" t="e">
        <f>'03'!#REF!</f>
        <v>#REF!</v>
      </c>
      <c r="C72" s="101" t="e">
        <f>'03'!#REF!</f>
        <v>#REF!</v>
      </c>
      <c r="D72" s="101"/>
      <c r="E72" s="101"/>
      <c r="F72" t="e">
        <f t="shared" si="4"/>
        <v>#REF!</v>
      </c>
      <c r="G72" t="e">
        <f t="shared" si="7"/>
        <v>#REF!</v>
      </c>
      <c r="H72" t="e">
        <f t="shared" si="8"/>
        <v>#REF!</v>
      </c>
      <c r="I72" t="e">
        <f t="shared" si="11"/>
        <v>#REF!</v>
      </c>
      <c r="J72" t="e">
        <f t="shared" si="9"/>
        <v>#REF!</v>
      </c>
      <c r="K72" t="e">
        <f>HLOOKUP(C72,$F$11:J72,VALUE(A72),FALSE)</f>
        <v>#REF!</v>
      </c>
      <c r="L72" t="e">
        <f t="shared" si="10"/>
        <v>#REF!</v>
      </c>
      <c r="M72" t="e">
        <f t="shared" si="5"/>
        <v>#REF!</v>
      </c>
      <c r="N72" t="e">
        <f>VLOOKUP(M72,Bantu2!$C$3:$D$42,2,FALSE)</f>
        <v>#REF!</v>
      </c>
    </row>
    <row r="73" spans="1:14" x14ac:dyDescent="0.25">
      <c r="A73">
        <v>63</v>
      </c>
      <c r="B73" s="102" t="e">
        <f>'03'!#REF!</f>
        <v>#REF!</v>
      </c>
      <c r="C73" s="101" t="e">
        <f>'03'!#REF!</f>
        <v>#REF!</v>
      </c>
      <c r="D73" s="101"/>
      <c r="E73" s="101"/>
      <c r="F73" t="e">
        <f t="shared" si="4"/>
        <v>#REF!</v>
      </c>
      <c r="G73" t="e">
        <f t="shared" si="7"/>
        <v>#REF!</v>
      </c>
      <c r="H73" t="e">
        <f t="shared" si="8"/>
        <v>#REF!</v>
      </c>
      <c r="I73" t="e">
        <f t="shared" si="11"/>
        <v>#REF!</v>
      </c>
      <c r="J73" t="e">
        <f t="shared" si="9"/>
        <v>#REF!</v>
      </c>
      <c r="K73" t="e">
        <f>HLOOKUP(C73,$F$11:J73,VALUE(A73),FALSE)</f>
        <v>#REF!</v>
      </c>
      <c r="L73" t="e">
        <f t="shared" si="10"/>
        <v>#REF!</v>
      </c>
      <c r="M73" t="e">
        <f t="shared" si="5"/>
        <v>#REF!</v>
      </c>
      <c r="N73" t="e">
        <f>VLOOKUP(M73,Bantu2!$C$3:$D$42,2,FALSE)</f>
        <v>#REF!</v>
      </c>
    </row>
    <row r="74" spans="1:14" x14ac:dyDescent="0.25">
      <c r="A74">
        <v>64</v>
      </c>
      <c r="B74" s="102" t="e">
        <f>'03'!#REF!</f>
        <v>#REF!</v>
      </c>
      <c r="C74" s="101" t="e">
        <f>'03'!#REF!</f>
        <v>#REF!</v>
      </c>
      <c r="D74" s="101"/>
      <c r="E74" s="101"/>
      <c r="F74" t="e">
        <f t="shared" si="4"/>
        <v>#REF!</v>
      </c>
      <c r="G74" t="e">
        <f t="shared" si="7"/>
        <v>#REF!</v>
      </c>
      <c r="H74" t="e">
        <f t="shared" si="8"/>
        <v>#REF!</v>
      </c>
      <c r="I74" t="e">
        <f t="shared" si="11"/>
        <v>#REF!</v>
      </c>
      <c r="J74" t="e">
        <f t="shared" si="9"/>
        <v>#REF!</v>
      </c>
      <c r="K74" t="e">
        <f>HLOOKUP(C74,$F$11:J74,VALUE(A74),FALSE)</f>
        <v>#REF!</v>
      </c>
      <c r="L74" t="e">
        <f t="shared" si="10"/>
        <v>#REF!</v>
      </c>
      <c r="M74" t="e">
        <f t="shared" si="5"/>
        <v>#REF!</v>
      </c>
      <c r="N74" t="e">
        <f>VLOOKUP(M74,Bantu2!$C$3:$D$42,2,FALSE)</f>
        <v>#REF!</v>
      </c>
    </row>
    <row r="75" spans="1:14" x14ac:dyDescent="0.25">
      <c r="A75">
        <v>65</v>
      </c>
      <c r="B75" s="102" t="e">
        <f>'03'!#REF!</f>
        <v>#REF!</v>
      </c>
      <c r="C75" s="101" t="e">
        <f>'03'!#REF!</f>
        <v>#REF!</v>
      </c>
      <c r="D75" s="101"/>
      <c r="E75" s="101"/>
      <c r="F75" t="e">
        <f t="shared" si="4"/>
        <v>#REF!</v>
      </c>
      <c r="G75" t="e">
        <f t="shared" si="7"/>
        <v>#REF!</v>
      </c>
      <c r="H75" t="e">
        <f t="shared" si="8"/>
        <v>#REF!</v>
      </c>
      <c r="I75" t="e">
        <f t="shared" si="11"/>
        <v>#REF!</v>
      </c>
      <c r="J75" t="e">
        <f t="shared" si="9"/>
        <v>#REF!</v>
      </c>
      <c r="K75" t="e">
        <f>HLOOKUP(C75,$F$11:J75,VALUE(A75),FALSE)</f>
        <v>#REF!</v>
      </c>
      <c r="L75" t="e">
        <f t="shared" si="10"/>
        <v>#REF!</v>
      </c>
      <c r="M75" t="e">
        <f t="shared" si="5"/>
        <v>#REF!</v>
      </c>
      <c r="N75" t="e">
        <f>VLOOKUP(M75,Bantu2!$C$3:$D$42,2,FALSE)</f>
        <v>#REF!</v>
      </c>
    </row>
    <row r="76" spans="1:14" x14ac:dyDescent="0.25">
      <c r="A76">
        <v>66</v>
      </c>
      <c r="B76" s="102" t="e">
        <f>'03'!#REF!</f>
        <v>#REF!</v>
      </c>
      <c r="C76" s="101" t="e">
        <f>'03'!#REF!</f>
        <v>#REF!</v>
      </c>
      <c r="D76" s="101"/>
      <c r="E76" s="101"/>
      <c r="F76" t="e">
        <f t="shared" si="4"/>
        <v>#REF!</v>
      </c>
      <c r="G76" t="e">
        <f t="shared" ref="G76:G107" si="12">IF(B76&lt;10%,1,IF(B76&lt;15%,2,IF(B76&lt;20%,3,IF(B76&lt;30%,4,5))))</f>
        <v>#REF!</v>
      </c>
      <c r="H76" t="e">
        <f t="shared" ref="H76:H107" si="13">IF(B76&lt;10%,1,IF(B76&lt;15%,2,IF(B76&lt;20%,3,IF(B76&lt;25%,4,5))))</f>
        <v>#REF!</v>
      </c>
      <c r="I76" t="e">
        <f t="shared" si="11"/>
        <v>#REF!</v>
      </c>
      <c r="J76" t="e">
        <f t="shared" ref="J76:J107" si="14">IF(B76&lt;20%,1,IF(B76&lt;40%,2,IF(B76&lt;60%,3,IF(B76&lt;80%,4,5))))</f>
        <v>#REF!</v>
      </c>
      <c r="K76" t="e">
        <f>HLOOKUP(C76,$F$11:J76,VALUE(A76),FALSE)</f>
        <v>#REF!</v>
      </c>
      <c r="L76" t="e">
        <f t="shared" ref="L76:L107" si="15">C76&amp;K76</f>
        <v>#REF!</v>
      </c>
      <c r="M76" t="e">
        <f t="shared" si="5"/>
        <v>#REF!</v>
      </c>
      <c r="N76" t="e">
        <f>VLOOKUP(M76,Bantu2!$C$3:$D$42,2,FALSE)</f>
        <v>#REF!</v>
      </c>
    </row>
    <row r="77" spans="1:14" x14ac:dyDescent="0.25">
      <c r="A77">
        <v>67</v>
      </c>
      <c r="B77" s="102" t="e">
        <f>'03'!#REF!</f>
        <v>#REF!</v>
      </c>
      <c r="C77" s="101" t="e">
        <f>'03'!#REF!</f>
        <v>#REF!</v>
      </c>
      <c r="D77" s="101"/>
      <c r="E77" s="101"/>
      <c r="F77" t="e">
        <f t="shared" ref="F77:F118" si="16">IF(B77&lt;0.5%,1,IF(B77&lt;1%,2,IF(B77&lt;1.5%,3,IF(B77&lt;2%,4,5))))</f>
        <v>#REF!</v>
      </c>
      <c r="G77" t="e">
        <f t="shared" si="12"/>
        <v>#REF!</v>
      </c>
      <c r="H77" t="e">
        <f t="shared" si="13"/>
        <v>#REF!</v>
      </c>
      <c r="I77" t="e">
        <f t="shared" si="11"/>
        <v>#REF!</v>
      </c>
      <c r="J77" t="e">
        <f t="shared" si="14"/>
        <v>#REF!</v>
      </c>
      <c r="K77" t="e">
        <f>HLOOKUP(C77,$F$11:J77,VALUE(A77),FALSE)</f>
        <v>#REF!</v>
      </c>
      <c r="L77" t="e">
        <f t="shared" si="15"/>
        <v>#REF!</v>
      </c>
      <c r="M77" t="e">
        <f t="shared" ref="M77:M118" si="17">L77</f>
        <v>#REF!</v>
      </c>
      <c r="N77" t="e">
        <f>VLOOKUP(M77,Bantu2!$C$3:$D$42,2,FALSE)</f>
        <v>#REF!</v>
      </c>
    </row>
    <row r="78" spans="1:14" x14ac:dyDescent="0.25">
      <c r="A78">
        <v>68</v>
      </c>
      <c r="B78" s="102" t="e">
        <f>'03'!#REF!</f>
        <v>#REF!</v>
      </c>
      <c r="C78" s="101" t="e">
        <f>'03'!#REF!</f>
        <v>#REF!</v>
      </c>
      <c r="D78" s="101"/>
      <c r="E78" s="101"/>
      <c r="F78" t="e">
        <f t="shared" si="16"/>
        <v>#REF!</v>
      </c>
      <c r="G78" t="e">
        <f t="shared" si="12"/>
        <v>#REF!</v>
      </c>
      <c r="H78" t="e">
        <f t="shared" si="13"/>
        <v>#REF!</v>
      </c>
      <c r="I78" t="e">
        <f t="shared" si="11"/>
        <v>#REF!</v>
      </c>
      <c r="J78" t="e">
        <f t="shared" si="14"/>
        <v>#REF!</v>
      </c>
      <c r="K78" t="e">
        <f>HLOOKUP(C78,$F$11:J78,VALUE(A78),FALSE)</f>
        <v>#REF!</v>
      </c>
      <c r="L78" t="e">
        <f t="shared" si="15"/>
        <v>#REF!</v>
      </c>
      <c r="M78" t="e">
        <f t="shared" si="17"/>
        <v>#REF!</v>
      </c>
      <c r="N78" t="e">
        <f>VLOOKUP(M78,Bantu2!$C$3:$D$42,2,FALSE)</f>
        <v>#REF!</v>
      </c>
    </row>
    <row r="79" spans="1:14" x14ac:dyDescent="0.25">
      <c r="A79">
        <v>69</v>
      </c>
      <c r="B79" s="102" t="e">
        <f>'03'!#REF!</f>
        <v>#REF!</v>
      </c>
      <c r="C79" s="101" t="e">
        <f>'03'!#REF!</f>
        <v>#REF!</v>
      </c>
      <c r="D79" s="101"/>
      <c r="E79" s="101"/>
      <c r="F79" t="e">
        <f t="shared" si="16"/>
        <v>#REF!</v>
      </c>
      <c r="G79" t="e">
        <f t="shared" si="12"/>
        <v>#REF!</v>
      </c>
      <c r="H79" t="e">
        <f t="shared" si="13"/>
        <v>#REF!</v>
      </c>
      <c r="I79" t="e">
        <f t="shared" si="11"/>
        <v>#REF!</v>
      </c>
      <c r="J79" t="e">
        <f t="shared" si="14"/>
        <v>#REF!</v>
      </c>
      <c r="K79" t="e">
        <f>HLOOKUP(C79,$F$11:J79,VALUE(A79),FALSE)</f>
        <v>#REF!</v>
      </c>
      <c r="L79" t="e">
        <f t="shared" si="15"/>
        <v>#REF!</v>
      </c>
      <c r="M79" t="e">
        <f t="shared" si="17"/>
        <v>#REF!</v>
      </c>
      <c r="N79" t="e">
        <f>VLOOKUP(M79,Bantu2!$C$3:$D$42,2,FALSE)</f>
        <v>#REF!</v>
      </c>
    </row>
    <row r="80" spans="1:14" x14ac:dyDescent="0.25">
      <c r="A80">
        <v>70</v>
      </c>
      <c r="B80" s="102" t="e">
        <f>'03'!#REF!</f>
        <v>#REF!</v>
      </c>
      <c r="C80" s="101" t="e">
        <f>'03'!#REF!</f>
        <v>#REF!</v>
      </c>
      <c r="D80" s="101"/>
      <c r="E80" s="101"/>
      <c r="F80" t="e">
        <f t="shared" si="16"/>
        <v>#REF!</v>
      </c>
      <c r="G80" t="e">
        <f t="shared" si="12"/>
        <v>#REF!</v>
      </c>
      <c r="H80" t="e">
        <f t="shared" si="13"/>
        <v>#REF!</v>
      </c>
      <c r="I80" t="e">
        <f t="shared" ref="I80:I118" si="18">IF(B80&lt;20%,1,IF(B80&lt;40%,2,IF(B80&lt;60%,3,IF(B80&lt;80%,4,5))))</f>
        <v>#REF!</v>
      </c>
      <c r="J80" t="e">
        <f t="shared" si="14"/>
        <v>#REF!</v>
      </c>
      <c r="K80" t="e">
        <f>HLOOKUP(C80,$F$11:J80,VALUE(A80),FALSE)</f>
        <v>#REF!</v>
      </c>
      <c r="L80" t="e">
        <f t="shared" si="15"/>
        <v>#REF!</v>
      </c>
      <c r="M80" t="e">
        <f t="shared" si="17"/>
        <v>#REF!</v>
      </c>
      <c r="N80" t="e">
        <f>VLOOKUP(M80,Bantu2!$C$3:$D$42,2,FALSE)</f>
        <v>#REF!</v>
      </c>
    </row>
    <row r="81" spans="1:14" x14ac:dyDescent="0.25">
      <c r="A81">
        <v>71</v>
      </c>
      <c r="B81" s="102" t="e">
        <f>'03'!#REF!</f>
        <v>#REF!</v>
      </c>
      <c r="C81" s="101" t="e">
        <f>'03'!#REF!</f>
        <v>#REF!</v>
      </c>
      <c r="D81" s="101"/>
      <c r="E81" s="101"/>
      <c r="F81" t="e">
        <f t="shared" si="16"/>
        <v>#REF!</v>
      </c>
      <c r="G81" t="e">
        <f t="shared" si="12"/>
        <v>#REF!</v>
      </c>
      <c r="H81" t="e">
        <f t="shared" si="13"/>
        <v>#REF!</v>
      </c>
      <c r="I81" t="e">
        <f t="shared" si="18"/>
        <v>#REF!</v>
      </c>
      <c r="J81" t="e">
        <f t="shared" si="14"/>
        <v>#REF!</v>
      </c>
      <c r="K81" t="e">
        <f>HLOOKUP(C81,$F$11:J81,VALUE(A81),FALSE)</f>
        <v>#REF!</v>
      </c>
      <c r="L81" t="e">
        <f t="shared" si="15"/>
        <v>#REF!</v>
      </c>
      <c r="M81" t="e">
        <f t="shared" si="17"/>
        <v>#REF!</v>
      </c>
      <c r="N81" t="e">
        <f>VLOOKUP(M81,Bantu2!$C$3:$D$42,2,FALSE)</f>
        <v>#REF!</v>
      </c>
    </row>
    <row r="82" spans="1:14" x14ac:dyDescent="0.25">
      <c r="A82">
        <v>72</v>
      </c>
      <c r="B82" s="102" t="e">
        <f>'03'!#REF!</f>
        <v>#REF!</v>
      </c>
      <c r="C82" s="101" t="e">
        <f>'03'!#REF!</f>
        <v>#REF!</v>
      </c>
      <c r="D82" s="101"/>
      <c r="E82" s="101"/>
      <c r="F82" t="e">
        <f t="shared" si="16"/>
        <v>#REF!</v>
      </c>
      <c r="G82" t="e">
        <f t="shared" si="12"/>
        <v>#REF!</v>
      </c>
      <c r="H82" t="e">
        <f t="shared" si="13"/>
        <v>#REF!</v>
      </c>
      <c r="I82" t="e">
        <f t="shared" si="18"/>
        <v>#REF!</v>
      </c>
      <c r="J82" t="e">
        <f t="shared" si="14"/>
        <v>#REF!</v>
      </c>
      <c r="K82" t="e">
        <f>HLOOKUP(C82,$F$11:J82,VALUE(A82),FALSE)</f>
        <v>#REF!</v>
      </c>
      <c r="L82" t="e">
        <f t="shared" si="15"/>
        <v>#REF!</v>
      </c>
      <c r="M82" t="e">
        <f t="shared" si="17"/>
        <v>#REF!</v>
      </c>
      <c r="N82" t="e">
        <f>VLOOKUP(M82,Bantu2!$C$3:$D$42,2,FALSE)</f>
        <v>#REF!</v>
      </c>
    </row>
    <row r="83" spans="1:14" x14ac:dyDescent="0.25">
      <c r="A83">
        <v>73</v>
      </c>
      <c r="B83" s="102" t="e">
        <f>'03'!#REF!</f>
        <v>#REF!</v>
      </c>
      <c r="C83" s="101" t="e">
        <f>'03'!#REF!</f>
        <v>#REF!</v>
      </c>
      <c r="D83" s="101"/>
      <c r="E83" s="101"/>
      <c r="F83" t="e">
        <f t="shared" si="16"/>
        <v>#REF!</v>
      </c>
      <c r="G83" t="e">
        <f t="shared" si="12"/>
        <v>#REF!</v>
      </c>
      <c r="H83" t="e">
        <f t="shared" si="13"/>
        <v>#REF!</v>
      </c>
      <c r="I83" t="e">
        <f t="shared" si="18"/>
        <v>#REF!</v>
      </c>
      <c r="J83" t="e">
        <f t="shared" si="14"/>
        <v>#REF!</v>
      </c>
      <c r="K83" t="e">
        <f>HLOOKUP(C83,$F$11:J83,VALUE(A83),FALSE)</f>
        <v>#REF!</v>
      </c>
      <c r="L83" t="e">
        <f t="shared" si="15"/>
        <v>#REF!</v>
      </c>
      <c r="M83" t="e">
        <f t="shared" si="17"/>
        <v>#REF!</v>
      </c>
      <c r="N83" t="e">
        <f>VLOOKUP(M83,Bantu2!$C$3:$D$42,2,FALSE)</f>
        <v>#REF!</v>
      </c>
    </row>
    <row r="84" spans="1:14" x14ac:dyDescent="0.25">
      <c r="A84">
        <v>74</v>
      </c>
      <c r="B84" s="102" t="e">
        <f>'03'!#REF!</f>
        <v>#REF!</v>
      </c>
      <c r="C84" s="101" t="e">
        <f>'03'!#REF!</f>
        <v>#REF!</v>
      </c>
      <c r="D84" s="101"/>
      <c r="E84" s="101"/>
      <c r="F84" t="e">
        <f t="shared" si="16"/>
        <v>#REF!</v>
      </c>
      <c r="G84" t="e">
        <f t="shared" si="12"/>
        <v>#REF!</v>
      </c>
      <c r="H84" t="e">
        <f t="shared" si="13"/>
        <v>#REF!</v>
      </c>
      <c r="I84" t="e">
        <f t="shared" si="18"/>
        <v>#REF!</v>
      </c>
      <c r="J84" t="e">
        <f t="shared" si="14"/>
        <v>#REF!</v>
      </c>
      <c r="K84" t="e">
        <f>HLOOKUP(C84,$F$11:J84,VALUE(A84),FALSE)</f>
        <v>#REF!</v>
      </c>
      <c r="L84" t="e">
        <f t="shared" si="15"/>
        <v>#REF!</v>
      </c>
      <c r="M84" t="e">
        <f t="shared" si="17"/>
        <v>#REF!</v>
      </c>
      <c r="N84" t="e">
        <f>VLOOKUP(M84,Bantu2!$C$3:$D$42,2,FALSE)</f>
        <v>#REF!</v>
      </c>
    </row>
    <row r="85" spans="1:14" x14ac:dyDescent="0.25">
      <c r="A85">
        <v>75</v>
      </c>
      <c r="B85" s="102" t="e">
        <f>'03'!#REF!</f>
        <v>#REF!</v>
      </c>
      <c r="C85" s="101" t="e">
        <f>'03'!#REF!</f>
        <v>#REF!</v>
      </c>
      <c r="D85" s="101"/>
      <c r="E85" s="101"/>
      <c r="F85" t="e">
        <f t="shared" si="16"/>
        <v>#REF!</v>
      </c>
      <c r="G85" t="e">
        <f t="shared" si="12"/>
        <v>#REF!</v>
      </c>
      <c r="H85" t="e">
        <f t="shared" si="13"/>
        <v>#REF!</v>
      </c>
      <c r="I85" t="e">
        <f t="shared" si="18"/>
        <v>#REF!</v>
      </c>
      <c r="J85" t="e">
        <f t="shared" si="14"/>
        <v>#REF!</v>
      </c>
      <c r="K85" t="e">
        <f>HLOOKUP(C85,$F$11:J85,VALUE(A85),FALSE)</f>
        <v>#REF!</v>
      </c>
      <c r="L85" t="e">
        <f t="shared" si="15"/>
        <v>#REF!</v>
      </c>
      <c r="M85" t="e">
        <f t="shared" si="17"/>
        <v>#REF!</v>
      </c>
      <c r="N85" t="e">
        <f>VLOOKUP(M85,Bantu2!$C$3:$D$42,2,FALSE)</f>
        <v>#REF!</v>
      </c>
    </row>
    <row r="86" spans="1:14" x14ac:dyDescent="0.25">
      <c r="A86">
        <v>76</v>
      </c>
      <c r="B86" s="102" t="e">
        <f>'03'!#REF!</f>
        <v>#REF!</v>
      </c>
      <c r="C86" s="101" t="e">
        <f>'03'!#REF!</f>
        <v>#REF!</v>
      </c>
      <c r="D86" s="101"/>
      <c r="E86" s="101"/>
      <c r="F86" t="e">
        <f t="shared" si="16"/>
        <v>#REF!</v>
      </c>
      <c r="G86" t="e">
        <f t="shared" si="12"/>
        <v>#REF!</v>
      </c>
      <c r="H86" t="e">
        <f t="shared" si="13"/>
        <v>#REF!</v>
      </c>
      <c r="I86" t="e">
        <f t="shared" si="18"/>
        <v>#REF!</v>
      </c>
      <c r="J86" t="e">
        <f t="shared" si="14"/>
        <v>#REF!</v>
      </c>
      <c r="K86" t="e">
        <f>HLOOKUP(C86,$F$11:J86,VALUE(A86),FALSE)</f>
        <v>#REF!</v>
      </c>
      <c r="L86" t="e">
        <f t="shared" si="15"/>
        <v>#REF!</v>
      </c>
      <c r="M86" t="e">
        <f t="shared" si="17"/>
        <v>#REF!</v>
      </c>
      <c r="N86" t="e">
        <f>VLOOKUP(M86,Bantu2!$C$3:$D$42,2,FALSE)</f>
        <v>#REF!</v>
      </c>
    </row>
    <row r="87" spans="1:14" x14ac:dyDescent="0.25">
      <c r="A87">
        <v>77</v>
      </c>
      <c r="B87" s="102" t="e">
        <f>'03'!#REF!</f>
        <v>#REF!</v>
      </c>
      <c r="C87" s="101" t="e">
        <f>'03'!#REF!</f>
        <v>#REF!</v>
      </c>
      <c r="D87" s="101"/>
      <c r="E87" s="101"/>
      <c r="F87" t="e">
        <f t="shared" si="16"/>
        <v>#REF!</v>
      </c>
      <c r="G87" t="e">
        <f t="shared" si="12"/>
        <v>#REF!</v>
      </c>
      <c r="H87" t="e">
        <f t="shared" si="13"/>
        <v>#REF!</v>
      </c>
      <c r="I87" t="e">
        <f t="shared" si="18"/>
        <v>#REF!</v>
      </c>
      <c r="J87" t="e">
        <f t="shared" si="14"/>
        <v>#REF!</v>
      </c>
      <c r="K87" t="e">
        <f>HLOOKUP(C87,$F$11:J87,VALUE(A87),FALSE)</f>
        <v>#REF!</v>
      </c>
      <c r="L87" t="e">
        <f t="shared" si="15"/>
        <v>#REF!</v>
      </c>
      <c r="M87" t="e">
        <f t="shared" si="17"/>
        <v>#REF!</v>
      </c>
      <c r="N87" t="e">
        <f>VLOOKUP(M87,Bantu2!$C$3:$D$42,2,FALSE)</f>
        <v>#REF!</v>
      </c>
    </row>
    <row r="88" spans="1:14" x14ac:dyDescent="0.25">
      <c r="A88">
        <v>78</v>
      </c>
      <c r="B88" s="102" t="e">
        <f>'03'!#REF!</f>
        <v>#REF!</v>
      </c>
      <c r="C88" s="101" t="e">
        <f>'03'!#REF!</f>
        <v>#REF!</v>
      </c>
      <c r="D88" s="101"/>
      <c r="E88" s="101"/>
      <c r="F88" t="e">
        <f t="shared" si="16"/>
        <v>#REF!</v>
      </c>
      <c r="G88" t="e">
        <f t="shared" si="12"/>
        <v>#REF!</v>
      </c>
      <c r="H88" t="e">
        <f t="shared" si="13"/>
        <v>#REF!</v>
      </c>
      <c r="I88" t="e">
        <f t="shared" si="18"/>
        <v>#REF!</v>
      </c>
      <c r="J88" t="e">
        <f t="shared" si="14"/>
        <v>#REF!</v>
      </c>
      <c r="K88" t="e">
        <f>HLOOKUP(C88,$F$11:J88,VALUE(A88),FALSE)</f>
        <v>#REF!</v>
      </c>
      <c r="L88" t="e">
        <f t="shared" si="15"/>
        <v>#REF!</v>
      </c>
      <c r="M88" t="e">
        <f t="shared" si="17"/>
        <v>#REF!</v>
      </c>
      <c r="N88" t="e">
        <f>VLOOKUP(M88,Bantu2!$C$3:$D$42,2,FALSE)</f>
        <v>#REF!</v>
      </c>
    </row>
    <row r="89" spans="1:14" x14ac:dyDescent="0.25">
      <c r="A89">
        <v>79</v>
      </c>
      <c r="B89" s="102" t="e">
        <f>'03'!#REF!</f>
        <v>#REF!</v>
      </c>
      <c r="C89" s="101" t="e">
        <f>'03'!#REF!</f>
        <v>#REF!</v>
      </c>
      <c r="D89" s="101"/>
      <c r="E89" s="101"/>
      <c r="F89" t="e">
        <f t="shared" si="16"/>
        <v>#REF!</v>
      </c>
      <c r="G89" t="e">
        <f t="shared" si="12"/>
        <v>#REF!</v>
      </c>
      <c r="H89" t="e">
        <f t="shared" si="13"/>
        <v>#REF!</v>
      </c>
      <c r="I89" t="e">
        <f t="shared" si="18"/>
        <v>#REF!</v>
      </c>
      <c r="J89" t="e">
        <f t="shared" si="14"/>
        <v>#REF!</v>
      </c>
      <c r="K89" t="e">
        <f>HLOOKUP(C89,$F$11:J89,VALUE(A89),FALSE)</f>
        <v>#REF!</v>
      </c>
      <c r="L89" t="e">
        <f t="shared" si="15"/>
        <v>#REF!</v>
      </c>
      <c r="M89" t="e">
        <f t="shared" si="17"/>
        <v>#REF!</v>
      </c>
      <c r="N89" t="e">
        <f>VLOOKUP(M89,Bantu2!$C$3:$D$42,2,FALSE)</f>
        <v>#REF!</v>
      </c>
    </row>
    <row r="90" spans="1:14" x14ac:dyDescent="0.25">
      <c r="A90">
        <v>80</v>
      </c>
      <c r="B90" s="102" t="e">
        <f>'03'!#REF!</f>
        <v>#REF!</v>
      </c>
      <c r="C90" s="101" t="e">
        <f>'03'!#REF!</f>
        <v>#REF!</v>
      </c>
      <c r="D90" s="101"/>
      <c r="E90" s="101"/>
      <c r="F90" t="e">
        <f t="shared" si="16"/>
        <v>#REF!</v>
      </c>
      <c r="G90" t="e">
        <f t="shared" si="12"/>
        <v>#REF!</v>
      </c>
      <c r="H90" t="e">
        <f t="shared" si="13"/>
        <v>#REF!</v>
      </c>
      <c r="I90" t="e">
        <f t="shared" si="18"/>
        <v>#REF!</v>
      </c>
      <c r="J90" t="e">
        <f t="shared" si="14"/>
        <v>#REF!</v>
      </c>
      <c r="K90" t="e">
        <f>HLOOKUP(C90,$F$11:J90,VALUE(A90),FALSE)</f>
        <v>#REF!</v>
      </c>
      <c r="L90" t="e">
        <f t="shared" si="15"/>
        <v>#REF!</v>
      </c>
      <c r="M90" t="e">
        <f t="shared" si="17"/>
        <v>#REF!</v>
      </c>
      <c r="N90" t="e">
        <f>VLOOKUP(M90,Bantu2!$C$3:$D$42,2,FALSE)</f>
        <v>#REF!</v>
      </c>
    </row>
    <row r="91" spans="1:14" x14ac:dyDescent="0.25">
      <c r="A91">
        <v>81</v>
      </c>
      <c r="B91" s="102" t="e">
        <f>'03'!#REF!</f>
        <v>#REF!</v>
      </c>
      <c r="C91" s="101" t="e">
        <f>'03'!#REF!</f>
        <v>#REF!</v>
      </c>
      <c r="D91" s="101"/>
      <c r="E91" s="101"/>
      <c r="F91" t="e">
        <f t="shared" si="16"/>
        <v>#REF!</v>
      </c>
      <c r="G91" t="e">
        <f t="shared" si="12"/>
        <v>#REF!</v>
      </c>
      <c r="H91" t="e">
        <f t="shared" si="13"/>
        <v>#REF!</v>
      </c>
      <c r="I91" t="e">
        <f t="shared" si="18"/>
        <v>#REF!</v>
      </c>
      <c r="J91" t="e">
        <f t="shared" si="14"/>
        <v>#REF!</v>
      </c>
      <c r="K91" t="e">
        <f>HLOOKUP(C91,$F$11:J91,VALUE(A91),FALSE)</f>
        <v>#REF!</v>
      </c>
      <c r="L91" t="e">
        <f t="shared" si="15"/>
        <v>#REF!</v>
      </c>
      <c r="M91" t="e">
        <f t="shared" si="17"/>
        <v>#REF!</v>
      </c>
      <c r="N91" t="e">
        <f>VLOOKUP(M91,Bantu2!$C$3:$D$42,2,FALSE)</f>
        <v>#REF!</v>
      </c>
    </row>
    <row r="92" spans="1:14" x14ac:dyDescent="0.25">
      <c r="A92">
        <v>82</v>
      </c>
      <c r="B92" s="102" t="e">
        <f>'03'!#REF!</f>
        <v>#REF!</v>
      </c>
      <c r="C92" s="101" t="e">
        <f>'03'!#REF!</f>
        <v>#REF!</v>
      </c>
      <c r="D92" s="101"/>
      <c r="E92" s="101"/>
      <c r="F92" t="e">
        <f t="shared" si="16"/>
        <v>#REF!</v>
      </c>
      <c r="G92" t="e">
        <f t="shared" si="12"/>
        <v>#REF!</v>
      </c>
      <c r="H92" t="e">
        <f t="shared" si="13"/>
        <v>#REF!</v>
      </c>
      <c r="I92" t="e">
        <f t="shared" si="18"/>
        <v>#REF!</v>
      </c>
      <c r="J92" t="e">
        <f t="shared" si="14"/>
        <v>#REF!</v>
      </c>
      <c r="K92" t="e">
        <f>HLOOKUP(C92,$F$11:J92,VALUE(A92),FALSE)</f>
        <v>#REF!</v>
      </c>
      <c r="L92" t="e">
        <f t="shared" si="15"/>
        <v>#REF!</v>
      </c>
      <c r="M92" t="e">
        <f t="shared" si="17"/>
        <v>#REF!</v>
      </c>
      <c r="N92" t="e">
        <f>VLOOKUP(M92,Bantu2!$C$3:$D$42,2,FALSE)</f>
        <v>#REF!</v>
      </c>
    </row>
    <row r="93" spans="1:14" x14ac:dyDescent="0.25">
      <c r="A93">
        <v>83</v>
      </c>
      <c r="B93" s="102" t="e">
        <f>'03'!#REF!</f>
        <v>#REF!</v>
      </c>
      <c r="C93" s="101" t="e">
        <f>'03'!#REF!</f>
        <v>#REF!</v>
      </c>
      <c r="D93" s="101"/>
      <c r="E93" s="101"/>
      <c r="F93" t="e">
        <f t="shared" si="16"/>
        <v>#REF!</v>
      </c>
      <c r="G93" t="e">
        <f t="shared" si="12"/>
        <v>#REF!</v>
      </c>
      <c r="H93" t="e">
        <f t="shared" si="13"/>
        <v>#REF!</v>
      </c>
      <c r="I93" t="e">
        <f t="shared" si="18"/>
        <v>#REF!</v>
      </c>
      <c r="J93" t="e">
        <f t="shared" si="14"/>
        <v>#REF!</v>
      </c>
      <c r="K93" t="e">
        <f>HLOOKUP(C93,$F$11:J93,VALUE(A93),FALSE)</f>
        <v>#REF!</v>
      </c>
      <c r="L93" t="e">
        <f t="shared" si="15"/>
        <v>#REF!</v>
      </c>
      <c r="M93" t="e">
        <f t="shared" si="17"/>
        <v>#REF!</v>
      </c>
      <c r="N93" t="e">
        <f>VLOOKUP(M93,Bantu2!$C$3:$D$42,2,FALSE)</f>
        <v>#REF!</v>
      </c>
    </row>
    <row r="94" spans="1:14" x14ac:dyDescent="0.25">
      <c r="A94">
        <v>84</v>
      </c>
      <c r="B94" s="102" t="e">
        <f>'03'!#REF!</f>
        <v>#REF!</v>
      </c>
      <c r="C94" s="101" t="e">
        <f>'03'!#REF!</f>
        <v>#REF!</v>
      </c>
      <c r="D94" s="101"/>
      <c r="E94" s="101"/>
      <c r="F94" t="e">
        <f t="shared" si="16"/>
        <v>#REF!</v>
      </c>
      <c r="G94" t="e">
        <f t="shared" si="12"/>
        <v>#REF!</v>
      </c>
      <c r="H94" t="e">
        <f t="shared" si="13"/>
        <v>#REF!</v>
      </c>
      <c r="I94" t="e">
        <f t="shared" si="18"/>
        <v>#REF!</v>
      </c>
      <c r="J94" t="e">
        <f t="shared" si="14"/>
        <v>#REF!</v>
      </c>
      <c r="K94" t="e">
        <f>HLOOKUP(C94,$F$11:J94,VALUE(A94),FALSE)</f>
        <v>#REF!</v>
      </c>
      <c r="L94" t="e">
        <f t="shared" si="15"/>
        <v>#REF!</v>
      </c>
      <c r="M94" t="e">
        <f t="shared" si="17"/>
        <v>#REF!</v>
      </c>
      <c r="N94" t="e">
        <f>VLOOKUP(M94,Bantu2!$C$3:$D$42,2,FALSE)</f>
        <v>#REF!</v>
      </c>
    </row>
    <row r="95" spans="1:14" x14ac:dyDescent="0.25">
      <c r="A95">
        <v>85</v>
      </c>
      <c r="B95" s="102" t="e">
        <f>'03'!#REF!</f>
        <v>#REF!</v>
      </c>
      <c r="C95" s="101" t="e">
        <f>'03'!#REF!</f>
        <v>#REF!</v>
      </c>
      <c r="D95" s="101"/>
      <c r="E95" s="101"/>
      <c r="F95" t="e">
        <f t="shared" si="16"/>
        <v>#REF!</v>
      </c>
      <c r="G95" t="e">
        <f t="shared" si="12"/>
        <v>#REF!</v>
      </c>
      <c r="H95" t="e">
        <f t="shared" si="13"/>
        <v>#REF!</v>
      </c>
      <c r="I95" t="e">
        <f t="shared" si="18"/>
        <v>#REF!</v>
      </c>
      <c r="J95" t="e">
        <f t="shared" si="14"/>
        <v>#REF!</v>
      </c>
      <c r="K95" t="e">
        <f>HLOOKUP(C95,$F$11:J95,VALUE(A95),FALSE)</f>
        <v>#REF!</v>
      </c>
      <c r="L95" t="e">
        <f t="shared" si="15"/>
        <v>#REF!</v>
      </c>
      <c r="M95" t="e">
        <f t="shared" si="17"/>
        <v>#REF!</v>
      </c>
      <c r="N95" t="e">
        <f>VLOOKUP(M95,Bantu2!$C$3:$D$42,2,FALSE)</f>
        <v>#REF!</v>
      </c>
    </row>
    <row r="96" spans="1:14" x14ac:dyDescent="0.25">
      <c r="A96">
        <v>86</v>
      </c>
      <c r="B96" s="102" t="e">
        <f>'03'!#REF!</f>
        <v>#REF!</v>
      </c>
      <c r="C96" s="101" t="e">
        <f>'03'!#REF!</f>
        <v>#REF!</v>
      </c>
      <c r="D96" s="101"/>
      <c r="E96" s="101"/>
      <c r="F96" t="e">
        <f t="shared" si="16"/>
        <v>#REF!</v>
      </c>
      <c r="G96" t="e">
        <f t="shared" si="12"/>
        <v>#REF!</v>
      </c>
      <c r="H96" t="e">
        <f t="shared" si="13"/>
        <v>#REF!</v>
      </c>
      <c r="I96" t="e">
        <f t="shared" si="18"/>
        <v>#REF!</v>
      </c>
      <c r="J96" t="e">
        <f t="shared" si="14"/>
        <v>#REF!</v>
      </c>
      <c r="K96" t="e">
        <f>HLOOKUP(C96,$F$11:J96,VALUE(A96),FALSE)</f>
        <v>#REF!</v>
      </c>
      <c r="L96" t="e">
        <f t="shared" si="15"/>
        <v>#REF!</v>
      </c>
      <c r="M96" t="e">
        <f t="shared" si="17"/>
        <v>#REF!</v>
      </c>
      <c r="N96" t="e">
        <f>VLOOKUP(M96,Bantu2!$C$3:$D$42,2,FALSE)</f>
        <v>#REF!</v>
      </c>
    </row>
    <row r="97" spans="1:14" x14ac:dyDescent="0.25">
      <c r="A97">
        <v>87</v>
      </c>
      <c r="B97" s="102" t="e">
        <f>'03'!#REF!</f>
        <v>#REF!</v>
      </c>
      <c r="C97" s="101" t="e">
        <f>'03'!#REF!</f>
        <v>#REF!</v>
      </c>
      <c r="D97" s="101"/>
      <c r="E97" s="101"/>
      <c r="F97" t="e">
        <f t="shared" si="16"/>
        <v>#REF!</v>
      </c>
      <c r="G97" t="e">
        <f t="shared" si="12"/>
        <v>#REF!</v>
      </c>
      <c r="H97" t="e">
        <f t="shared" si="13"/>
        <v>#REF!</v>
      </c>
      <c r="I97" t="e">
        <f t="shared" si="18"/>
        <v>#REF!</v>
      </c>
      <c r="J97" t="e">
        <f t="shared" si="14"/>
        <v>#REF!</v>
      </c>
      <c r="K97" t="e">
        <f>HLOOKUP(C97,$F$11:J97,VALUE(A97),FALSE)</f>
        <v>#REF!</v>
      </c>
      <c r="L97" t="e">
        <f t="shared" si="15"/>
        <v>#REF!</v>
      </c>
      <c r="M97" t="e">
        <f t="shared" si="17"/>
        <v>#REF!</v>
      </c>
      <c r="N97" t="e">
        <f>VLOOKUP(M97,Bantu2!$C$3:$D$42,2,FALSE)</f>
        <v>#REF!</v>
      </c>
    </row>
    <row r="98" spans="1:14" x14ac:dyDescent="0.25">
      <c r="A98">
        <v>88</v>
      </c>
      <c r="B98" s="102" t="e">
        <f>'03'!#REF!</f>
        <v>#REF!</v>
      </c>
      <c r="C98" s="101" t="e">
        <f>'03'!#REF!</f>
        <v>#REF!</v>
      </c>
      <c r="D98" s="101"/>
      <c r="E98" s="101"/>
      <c r="F98" t="e">
        <f t="shared" si="16"/>
        <v>#REF!</v>
      </c>
      <c r="G98" t="e">
        <f t="shared" si="12"/>
        <v>#REF!</v>
      </c>
      <c r="H98" t="e">
        <f t="shared" si="13"/>
        <v>#REF!</v>
      </c>
      <c r="I98" t="e">
        <f t="shared" si="18"/>
        <v>#REF!</v>
      </c>
      <c r="J98" t="e">
        <f t="shared" si="14"/>
        <v>#REF!</v>
      </c>
      <c r="K98" t="e">
        <f>HLOOKUP(C98,$F$11:J98,VALUE(A98),FALSE)</f>
        <v>#REF!</v>
      </c>
      <c r="L98" t="e">
        <f t="shared" si="15"/>
        <v>#REF!</v>
      </c>
      <c r="M98" t="e">
        <f t="shared" si="17"/>
        <v>#REF!</v>
      </c>
      <c r="N98" t="e">
        <f>VLOOKUP(M98,Bantu2!$C$3:$D$42,2,FALSE)</f>
        <v>#REF!</v>
      </c>
    </row>
    <row r="99" spans="1:14" x14ac:dyDescent="0.25">
      <c r="A99">
        <v>89</v>
      </c>
      <c r="B99" s="102" t="e">
        <f>'03'!#REF!</f>
        <v>#REF!</v>
      </c>
      <c r="C99" s="101" t="e">
        <f>'03'!#REF!</f>
        <v>#REF!</v>
      </c>
      <c r="D99" s="101"/>
      <c r="E99" s="101"/>
      <c r="F99" t="e">
        <f t="shared" si="16"/>
        <v>#REF!</v>
      </c>
      <c r="G99" t="e">
        <f t="shared" si="12"/>
        <v>#REF!</v>
      </c>
      <c r="H99" t="e">
        <f t="shared" si="13"/>
        <v>#REF!</v>
      </c>
      <c r="I99" t="e">
        <f t="shared" si="18"/>
        <v>#REF!</v>
      </c>
      <c r="J99" t="e">
        <f t="shared" si="14"/>
        <v>#REF!</v>
      </c>
      <c r="K99" t="e">
        <f>HLOOKUP(C99,$F$11:J99,VALUE(A99),FALSE)</f>
        <v>#REF!</v>
      </c>
      <c r="L99" t="e">
        <f t="shared" si="15"/>
        <v>#REF!</v>
      </c>
      <c r="M99" t="e">
        <f t="shared" si="17"/>
        <v>#REF!</v>
      </c>
      <c r="N99" t="e">
        <f>VLOOKUP(M99,Bantu2!$C$3:$D$42,2,FALSE)</f>
        <v>#REF!</v>
      </c>
    </row>
    <row r="100" spans="1:14" x14ac:dyDescent="0.25">
      <c r="A100">
        <v>90</v>
      </c>
      <c r="B100" s="102" t="e">
        <f>'03'!#REF!</f>
        <v>#REF!</v>
      </c>
      <c r="C100" s="101" t="e">
        <f>'03'!#REF!</f>
        <v>#REF!</v>
      </c>
      <c r="D100" s="101"/>
      <c r="E100" s="101"/>
      <c r="F100" t="e">
        <f t="shared" si="16"/>
        <v>#REF!</v>
      </c>
      <c r="G100" t="e">
        <f t="shared" si="12"/>
        <v>#REF!</v>
      </c>
      <c r="H100" t="e">
        <f t="shared" si="13"/>
        <v>#REF!</v>
      </c>
      <c r="I100" t="e">
        <f t="shared" si="18"/>
        <v>#REF!</v>
      </c>
      <c r="J100" t="e">
        <f t="shared" si="14"/>
        <v>#REF!</v>
      </c>
      <c r="K100" t="e">
        <f>HLOOKUP(C100,$F$11:J100,VALUE(A100),FALSE)</f>
        <v>#REF!</v>
      </c>
      <c r="L100" t="e">
        <f t="shared" si="15"/>
        <v>#REF!</v>
      </c>
      <c r="M100" t="e">
        <f t="shared" si="17"/>
        <v>#REF!</v>
      </c>
      <c r="N100" t="e">
        <f>VLOOKUP(M100,Bantu2!$C$3:$D$42,2,FALSE)</f>
        <v>#REF!</v>
      </c>
    </row>
    <row r="101" spans="1:14" x14ac:dyDescent="0.25">
      <c r="A101">
        <v>91</v>
      </c>
      <c r="B101" s="102" t="e">
        <f>'03'!#REF!</f>
        <v>#REF!</v>
      </c>
      <c r="C101" s="101" t="e">
        <f>'03'!#REF!</f>
        <v>#REF!</v>
      </c>
      <c r="D101" s="101"/>
      <c r="E101" s="101"/>
      <c r="F101" t="e">
        <f t="shared" si="16"/>
        <v>#REF!</v>
      </c>
      <c r="G101" t="e">
        <f t="shared" si="12"/>
        <v>#REF!</v>
      </c>
      <c r="H101" t="e">
        <f t="shared" si="13"/>
        <v>#REF!</v>
      </c>
      <c r="I101" t="e">
        <f t="shared" si="18"/>
        <v>#REF!</v>
      </c>
      <c r="J101" t="e">
        <f t="shared" si="14"/>
        <v>#REF!</v>
      </c>
      <c r="K101" t="e">
        <f>HLOOKUP(C101,$F$11:J101,VALUE(A101),FALSE)</f>
        <v>#REF!</v>
      </c>
      <c r="L101" t="e">
        <f t="shared" si="15"/>
        <v>#REF!</v>
      </c>
      <c r="M101" t="e">
        <f t="shared" si="17"/>
        <v>#REF!</v>
      </c>
      <c r="N101" t="e">
        <f>VLOOKUP(M101,Bantu2!$C$3:$D$42,2,FALSE)</f>
        <v>#REF!</v>
      </c>
    </row>
    <row r="102" spans="1:14" x14ac:dyDescent="0.25">
      <c r="A102">
        <v>92</v>
      </c>
      <c r="B102" s="102" t="e">
        <f>'03'!#REF!</f>
        <v>#REF!</v>
      </c>
      <c r="C102" s="101" t="e">
        <f>'03'!#REF!</f>
        <v>#REF!</v>
      </c>
      <c r="D102" s="101"/>
      <c r="E102" s="101"/>
      <c r="F102" t="e">
        <f t="shared" si="16"/>
        <v>#REF!</v>
      </c>
      <c r="G102" t="e">
        <f t="shared" si="12"/>
        <v>#REF!</v>
      </c>
      <c r="H102" t="e">
        <f t="shared" si="13"/>
        <v>#REF!</v>
      </c>
      <c r="I102" t="e">
        <f t="shared" si="18"/>
        <v>#REF!</v>
      </c>
      <c r="J102" t="e">
        <f t="shared" si="14"/>
        <v>#REF!</v>
      </c>
      <c r="K102" t="e">
        <f>HLOOKUP(C102,$F$11:J102,VALUE(A102),FALSE)</f>
        <v>#REF!</v>
      </c>
      <c r="L102" t="e">
        <f t="shared" si="15"/>
        <v>#REF!</v>
      </c>
      <c r="M102" t="e">
        <f t="shared" si="17"/>
        <v>#REF!</v>
      </c>
      <c r="N102" t="e">
        <f>VLOOKUP(M102,Bantu2!$C$3:$D$42,2,FALSE)</f>
        <v>#REF!</v>
      </c>
    </row>
    <row r="103" spans="1:14" x14ac:dyDescent="0.25">
      <c r="A103">
        <v>93</v>
      </c>
      <c r="B103" s="102" t="e">
        <f>'03'!#REF!</f>
        <v>#REF!</v>
      </c>
      <c r="C103" s="101" t="e">
        <f>'03'!#REF!</f>
        <v>#REF!</v>
      </c>
      <c r="D103" s="101"/>
      <c r="E103" s="101"/>
      <c r="F103" t="e">
        <f t="shared" si="16"/>
        <v>#REF!</v>
      </c>
      <c r="G103" t="e">
        <f t="shared" si="12"/>
        <v>#REF!</v>
      </c>
      <c r="H103" t="e">
        <f t="shared" si="13"/>
        <v>#REF!</v>
      </c>
      <c r="I103" t="e">
        <f t="shared" si="18"/>
        <v>#REF!</v>
      </c>
      <c r="J103" t="e">
        <f t="shared" si="14"/>
        <v>#REF!</v>
      </c>
      <c r="K103" t="e">
        <f>HLOOKUP(C103,$F$11:J103,VALUE(A103),FALSE)</f>
        <v>#REF!</v>
      </c>
      <c r="L103" t="e">
        <f t="shared" si="15"/>
        <v>#REF!</v>
      </c>
      <c r="M103" t="e">
        <f t="shared" si="17"/>
        <v>#REF!</v>
      </c>
      <c r="N103" t="e">
        <f>VLOOKUP(M103,Bantu2!$C$3:$D$42,2,FALSE)</f>
        <v>#REF!</v>
      </c>
    </row>
    <row r="104" spans="1:14" x14ac:dyDescent="0.25">
      <c r="A104">
        <v>94</v>
      </c>
      <c r="B104" s="102" t="e">
        <f>'03'!#REF!</f>
        <v>#REF!</v>
      </c>
      <c r="C104" s="101" t="e">
        <f>'03'!#REF!</f>
        <v>#REF!</v>
      </c>
      <c r="D104" s="101"/>
      <c r="E104" s="101"/>
      <c r="F104" t="e">
        <f t="shared" si="16"/>
        <v>#REF!</v>
      </c>
      <c r="G104" t="e">
        <f t="shared" si="12"/>
        <v>#REF!</v>
      </c>
      <c r="H104" t="e">
        <f t="shared" si="13"/>
        <v>#REF!</v>
      </c>
      <c r="I104" t="e">
        <f t="shared" si="18"/>
        <v>#REF!</v>
      </c>
      <c r="J104" t="e">
        <f t="shared" si="14"/>
        <v>#REF!</v>
      </c>
      <c r="K104" t="e">
        <f>HLOOKUP(C104,$F$11:J104,VALUE(A104),FALSE)</f>
        <v>#REF!</v>
      </c>
      <c r="L104" t="e">
        <f t="shared" si="15"/>
        <v>#REF!</v>
      </c>
      <c r="M104" t="e">
        <f t="shared" si="17"/>
        <v>#REF!</v>
      </c>
      <c r="N104" t="e">
        <f>VLOOKUP(M104,Bantu2!$C$3:$D$42,2,FALSE)</f>
        <v>#REF!</v>
      </c>
    </row>
    <row r="105" spans="1:14" x14ac:dyDescent="0.25">
      <c r="A105">
        <v>95</v>
      </c>
      <c r="B105" s="102" t="e">
        <f>'03'!#REF!</f>
        <v>#REF!</v>
      </c>
      <c r="C105" s="101" t="e">
        <f>'03'!#REF!</f>
        <v>#REF!</v>
      </c>
      <c r="D105" s="101"/>
      <c r="E105" s="101"/>
      <c r="F105" t="e">
        <f t="shared" si="16"/>
        <v>#REF!</v>
      </c>
      <c r="G105" t="e">
        <f t="shared" si="12"/>
        <v>#REF!</v>
      </c>
      <c r="H105" t="e">
        <f t="shared" si="13"/>
        <v>#REF!</v>
      </c>
      <c r="I105" t="e">
        <f t="shared" si="18"/>
        <v>#REF!</v>
      </c>
      <c r="J105" t="e">
        <f t="shared" si="14"/>
        <v>#REF!</v>
      </c>
      <c r="K105" t="e">
        <f>HLOOKUP(C105,$F$11:J105,VALUE(A105),FALSE)</f>
        <v>#REF!</v>
      </c>
      <c r="L105" t="e">
        <f t="shared" si="15"/>
        <v>#REF!</v>
      </c>
      <c r="M105" t="e">
        <f t="shared" si="17"/>
        <v>#REF!</v>
      </c>
      <c r="N105" t="e">
        <f>VLOOKUP(M105,Bantu2!$C$3:$D$42,2,FALSE)</f>
        <v>#REF!</v>
      </c>
    </row>
    <row r="106" spans="1:14" x14ac:dyDescent="0.25">
      <c r="A106">
        <v>96</v>
      </c>
      <c r="B106" s="102" t="e">
        <f>'03'!#REF!</f>
        <v>#REF!</v>
      </c>
      <c r="C106" s="101" t="e">
        <f>'03'!#REF!</f>
        <v>#REF!</v>
      </c>
      <c r="D106" s="101"/>
      <c r="E106" s="101"/>
      <c r="F106" t="e">
        <f t="shared" si="16"/>
        <v>#REF!</v>
      </c>
      <c r="G106" t="e">
        <f t="shared" si="12"/>
        <v>#REF!</v>
      </c>
      <c r="H106" t="e">
        <f t="shared" si="13"/>
        <v>#REF!</v>
      </c>
      <c r="I106" t="e">
        <f t="shared" si="18"/>
        <v>#REF!</v>
      </c>
      <c r="J106" t="e">
        <f t="shared" si="14"/>
        <v>#REF!</v>
      </c>
      <c r="K106" t="e">
        <f>HLOOKUP(C106,$F$11:J106,VALUE(A106),FALSE)</f>
        <v>#REF!</v>
      </c>
      <c r="L106" t="e">
        <f t="shared" si="15"/>
        <v>#REF!</v>
      </c>
      <c r="M106" t="e">
        <f t="shared" si="17"/>
        <v>#REF!</v>
      </c>
      <c r="N106" t="e">
        <f>VLOOKUP(M106,Bantu2!$C$3:$D$42,2,FALSE)</f>
        <v>#REF!</v>
      </c>
    </row>
    <row r="107" spans="1:14" x14ac:dyDescent="0.25">
      <c r="A107">
        <v>97</v>
      </c>
      <c r="B107" s="102" t="e">
        <f>'03'!#REF!</f>
        <v>#REF!</v>
      </c>
      <c r="C107" s="101" t="e">
        <f>'03'!#REF!</f>
        <v>#REF!</v>
      </c>
      <c r="D107" s="101"/>
      <c r="E107" s="101"/>
      <c r="F107" t="e">
        <f t="shared" si="16"/>
        <v>#REF!</v>
      </c>
      <c r="G107" t="e">
        <f t="shared" si="12"/>
        <v>#REF!</v>
      </c>
      <c r="H107" t="e">
        <f t="shared" si="13"/>
        <v>#REF!</v>
      </c>
      <c r="I107" t="e">
        <f t="shared" si="18"/>
        <v>#REF!</v>
      </c>
      <c r="J107" t="e">
        <f t="shared" si="14"/>
        <v>#REF!</v>
      </c>
      <c r="K107" t="e">
        <f>HLOOKUP(C107,$F$11:J107,VALUE(A107),FALSE)</f>
        <v>#REF!</v>
      </c>
      <c r="L107" t="e">
        <f t="shared" si="15"/>
        <v>#REF!</v>
      </c>
      <c r="M107" t="e">
        <f t="shared" si="17"/>
        <v>#REF!</v>
      </c>
      <c r="N107" t="e">
        <f>VLOOKUP(M107,Bantu2!$C$3:$D$42,2,FALSE)</f>
        <v>#REF!</v>
      </c>
    </row>
    <row r="108" spans="1:14" x14ac:dyDescent="0.25">
      <c r="A108">
        <v>98</v>
      </c>
      <c r="B108" s="102" t="e">
        <f>'03'!#REF!</f>
        <v>#REF!</v>
      </c>
      <c r="C108" s="101" t="e">
        <f>'03'!#REF!</f>
        <v>#REF!</v>
      </c>
      <c r="D108" s="101"/>
      <c r="E108" s="101"/>
      <c r="F108" t="e">
        <f t="shared" si="16"/>
        <v>#REF!</v>
      </c>
      <c r="G108" t="e">
        <f t="shared" ref="G108:G118" si="19">IF(B108&lt;10%,1,IF(B108&lt;15%,2,IF(B108&lt;20%,3,IF(B108&lt;30%,4,5))))</f>
        <v>#REF!</v>
      </c>
      <c r="H108" t="e">
        <f t="shared" ref="H108:H118" si="20">IF(B108&lt;10%,1,IF(B108&lt;15%,2,IF(B108&lt;20%,3,IF(B108&lt;25%,4,5))))</f>
        <v>#REF!</v>
      </c>
      <c r="I108" t="e">
        <f t="shared" si="18"/>
        <v>#REF!</v>
      </c>
      <c r="J108" t="e">
        <f t="shared" ref="J108:J118" si="21">IF(B108&lt;20%,1,IF(B108&lt;40%,2,IF(B108&lt;60%,3,IF(B108&lt;80%,4,5))))</f>
        <v>#REF!</v>
      </c>
      <c r="K108" t="e">
        <f>HLOOKUP(C108,$F$11:J108,VALUE(A108),FALSE)</f>
        <v>#REF!</v>
      </c>
      <c r="L108" t="e">
        <f t="shared" ref="L108:L118" si="22">C108&amp;K108</f>
        <v>#REF!</v>
      </c>
      <c r="M108" t="e">
        <f t="shared" si="17"/>
        <v>#REF!</v>
      </c>
      <c r="N108" t="e">
        <f>VLOOKUP(M108,Bantu2!$C$3:$D$42,2,FALSE)</f>
        <v>#REF!</v>
      </c>
    </row>
    <row r="109" spans="1:14" x14ac:dyDescent="0.25">
      <c r="A109">
        <v>99</v>
      </c>
      <c r="B109" s="102" t="e">
        <f>'03'!#REF!</f>
        <v>#REF!</v>
      </c>
      <c r="C109" s="101" t="e">
        <f>'03'!#REF!</f>
        <v>#REF!</v>
      </c>
      <c r="D109" s="101"/>
      <c r="E109" s="101"/>
      <c r="F109" t="e">
        <f t="shared" si="16"/>
        <v>#REF!</v>
      </c>
      <c r="G109" t="e">
        <f t="shared" si="19"/>
        <v>#REF!</v>
      </c>
      <c r="H109" t="e">
        <f t="shared" si="20"/>
        <v>#REF!</v>
      </c>
      <c r="I109" t="e">
        <f t="shared" si="18"/>
        <v>#REF!</v>
      </c>
      <c r="J109" t="e">
        <f t="shared" si="21"/>
        <v>#REF!</v>
      </c>
      <c r="K109" t="e">
        <f>HLOOKUP(C109,$F$11:J109,VALUE(A109),FALSE)</f>
        <v>#REF!</v>
      </c>
      <c r="L109" t="e">
        <f t="shared" si="22"/>
        <v>#REF!</v>
      </c>
      <c r="M109" t="e">
        <f t="shared" si="17"/>
        <v>#REF!</v>
      </c>
      <c r="N109" t="e">
        <f>VLOOKUP(M109,Bantu2!$C$3:$D$42,2,FALSE)</f>
        <v>#REF!</v>
      </c>
    </row>
    <row r="110" spans="1:14" x14ac:dyDescent="0.25">
      <c r="A110">
        <v>100</v>
      </c>
      <c r="B110" s="102" t="e">
        <f>'03'!#REF!</f>
        <v>#REF!</v>
      </c>
      <c r="C110" s="101" t="e">
        <f>'03'!#REF!</f>
        <v>#REF!</v>
      </c>
      <c r="D110" s="101"/>
      <c r="E110" s="101"/>
      <c r="F110" t="e">
        <f t="shared" si="16"/>
        <v>#REF!</v>
      </c>
      <c r="G110" t="e">
        <f t="shared" si="19"/>
        <v>#REF!</v>
      </c>
      <c r="H110" t="e">
        <f t="shared" si="20"/>
        <v>#REF!</v>
      </c>
      <c r="I110" t="e">
        <f t="shared" si="18"/>
        <v>#REF!</v>
      </c>
      <c r="J110" t="e">
        <f t="shared" si="21"/>
        <v>#REF!</v>
      </c>
      <c r="K110" t="e">
        <f>HLOOKUP(C110,$F$11:J110,VALUE(A110),FALSE)</f>
        <v>#REF!</v>
      </c>
      <c r="L110" t="e">
        <f t="shared" si="22"/>
        <v>#REF!</v>
      </c>
      <c r="M110" t="e">
        <f t="shared" si="17"/>
        <v>#REF!</v>
      </c>
      <c r="N110" t="e">
        <f>VLOOKUP(M110,Bantu2!$C$3:$D$42,2,FALSE)</f>
        <v>#REF!</v>
      </c>
    </row>
    <row r="111" spans="1:14" x14ac:dyDescent="0.25">
      <c r="A111">
        <v>101</v>
      </c>
      <c r="B111" s="102" t="e">
        <f>'03'!#REF!</f>
        <v>#REF!</v>
      </c>
      <c r="C111" s="101" t="e">
        <f>'03'!#REF!</f>
        <v>#REF!</v>
      </c>
      <c r="D111" s="101"/>
      <c r="E111" s="101"/>
      <c r="F111" t="e">
        <f t="shared" si="16"/>
        <v>#REF!</v>
      </c>
      <c r="G111" t="e">
        <f t="shared" si="19"/>
        <v>#REF!</v>
      </c>
      <c r="H111" t="e">
        <f t="shared" si="20"/>
        <v>#REF!</v>
      </c>
      <c r="I111" t="e">
        <f t="shared" si="18"/>
        <v>#REF!</v>
      </c>
      <c r="J111" t="e">
        <f t="shared" si="21"/>
        <v>#REF!</v>
      </c>
      <c r="K111" t="e">
        <f>HLOOKUP(C111,$F$11:J111,VALUE(A111),FALSE)</f>
        <v>#REF!</v>
      </c>
      <c r="L111" t="e">
        <f t="shared" si="22"/>
        <v>#REF!</v>
      </c>
      <c r="M111" t="e">
        <f t="shared" si="17"/>
        <v>#REF!</v>
      </c>
      <c r="N111" t="e">
        <f>VLOOKUP(M111,Bantu2!$C$3:$D$42,2,FALSE)</f>
        <v>#REF!</v>
      </c>
    </row>
    <row r="112" spans="1:14" x14ac:dyDescent="0.25">
      <c r="A112">
        <v>102</v>
      </c>
      <c r="B112" s="102" t="e">
        <f>'03'!#REF!</f>
        <v>#REF!</v>
      </c>
      <c r="C112" s="101" t="e">
        <f>'03'!#REF!</f>
        <v>#REF!</v>
      </c>
      <c r="D112" s="101"/>
      <c r="E112" s="101"/>
      <c r="F112" t="e">
        <f t="shared" si="16"/>
        <v>#REF!</v>
      </c>
      <c r="G112" t="e">
        <f t="shared" si="19"/>
        <v>#REF!</v>
      </c>
      <c r="H112" t="e">
        <f t="shared" si="20"/>
        <v>#REF!</v>
      </c>
      <c r="I112" t="e">
        <f t="shared" si="18"/>
        <v>#REF!</v>
      </c>
      <c r="J112" t="e">
        <f t="shared" si="21"/>
        <v>#REF!</v>
      </c>
      <c r="K112" t="e">
        <f>HLOOKUP(C112,$F$11:J112,VALUE(A112),FALSE)</f>
        <v>#REF!</v>
      </c>
      <c r="L112" t="e">
        <f t="shared" si="22"/>
        <v>#REF!</v>
      </c>
      <c r="M112" t="e">
        <f t="shared" si="17"/>
        <v>#REF!</v>
      </c>
      <c r="N112" t="e">
        <f>VLOOKUP(M112,Bantu2!$C$3:$D$42,2,FALSE)</f>
        <v>#REF!</v>
      </c>
    </row>
    <row r="113" spans="1:14" x14ac:dyDescent="0.25">
      <c r="A113">
        <v>103</v>
      </c>
      <c r="B113" s="102" t="e">
        <f>'03'!#REF!</f>
        <v>#REF!</v>
      </c>
      <c r="C113" s="101" t="e">
        <f>'03'!#REF!</f>
        <v>#REF!</v>
      </c>
      <c r="D113" s="101"/>
      <c r="E113" s="101"/>
      <c r="F113" t="e">
        <f t="shared" si="16"/>
        <v>#REF!</v>
      </c>
      <c r="G113" t="e">
        <f t="shared" si="19"/>
        <v>#REF!</v>
      </c>
      <c r="H113" t="e">
        <f t="shared" si="20"/>
        <v>#REF!</v>
      </c>
      <c r="I113" t="e">
        <f t="shared" si="18"/>
        <v>#REF!</v>
      </c>
      <c r="J113" t="e">
        <f t="shared" si="21"/>
        <v>#REF!</v>
      </c>
      <c r="K113" t="e">
        <f>HLOOKUP(C113,$F$11:J113,VALUE(A113),FALSE)</f>
        <v>#REF!</v>
      </c>
      <c r="L113" t="e">
        <f t="shared" si="22"/>
        <v>#REF!</v>
      </c>
      <c r="M113" t="e">
        <f t="shared" si="17"/>
        <v>#REF!</v>
      </c>
      <c r="N113" t="e">
        <f>VLOOKUP(M113,Bantu2!$C$3:$D$42,2,FALSE)</f>
        <v>#REF!</v>
      </c>
    </row>
    <row r="114" spans="1:14" x14ac:dyDescent="0.25">
      <c r="A114">
        <v>104</v>
      </c>
      <c r="B114" s="102" t="e">
        <f>'03'!#REF!</f>
        <v>#REF!</v>
      </c>
      <c r="C114" s="101" t="e">
        <f>'03'!#REF!</f>
        <v>#REF!</v>
      </c>
      <c r="D114" s="101"/>
      <c r="E114" s="101"/>
      <c r="F114" t="e">
        <f t="shared" si="16"/>
        <v>#REF!</v>
      </c>
      <c r="G114" t="e">
        <f t="shared" si="19"/>
        <v>#REF!</v>
      </c>
      <c r="H114" t="e">
        <f t="shared" si="20"/>
        <v>#REF!</v>
      </c>
      <c r="I114" t="e">
        <f t="shared" si="18"/>
        <v>#REF!</v>
      </c>
      <c r="J114" t="e">
        <f t="shared" si="21"/>
        <v>#REF!</v>
      </c>
      <c r="K114" t="e">
        <f>HLOOKUP(C114,$F$11:J114,VALUE(A114),FALSE)</f>
        <v>#REF!</v>
      </c>
      <c r="L114" t="e">
        <f t="shared" si="22"/>
        <v>#REF!</v>
      </c>
      <c r="M114" t="e">
        <f t="shared" si="17"/>
        <v>#REF!</v>
      </c>
      <c r="N114" t="e">
        <f>VLOOKUP(M114,Bantu2!$C$3:$D$42,2,FALSE)</f>
        <v>#REF!</v>
      </c>
    </row>
    <row r="115" spans="1:14" x14ac:dyDescent="0.25">
      <c r="A115">
        <v>105</v>
      </c>
      <c r="B115" s="102" t="e">
        <f>'03'!#REF!</f>
        <v>#REF!</v>
      </c>
      <c r="C115" s="101" t="e">
        <f>'03'!#REF!</f>
        <v>#REF!</v>
      </c>
      <c r="D115" s="101"/>
      <c r="E115" s="101"/>
      <c r="F115" t="e">
        <f t="shared" si="16"/>
        <v>#REF!</v>
      </c>
      <c r="G115" t="e">
        <f t="shared" si="19"/>
        <v>#REF!</v>
      </c>
      <c r="H115" t="e">
        <f t="shared" si="20"/>
        <v>#REF!</v>
      </c>
      <c r="I115" t="e">
        <f t="shared" si="18"/>
        <v>#REF!</v>
      </c>
      <c r="J115" t="e">
        <f t="shared" si="21"/>
        <v>#REF!</v>
      </c>
      <c r="K115" t="e">
        <f>HLOOKUP(C115,$F$11:J115,VALUE(A115),FALSE)</f>
        <v>#REF!</v>
      </c>
      <c r="L115" t="e">
        <f t="shared" si="22"/>
        <v>#REF!</v>
      </c>
      <c r="M115" t="e">
        <f t="shared" si="17"/>
        <v>#REF!</v>
      </c>
      <c r="N115" t="e">
        <f>VLOOKUP(M115,Bantu2!$C$3:$D$42,2,FALSE)</f>
        <v>#REF!</v>
      </c>
    </row>
    <row r="116" spans="1:14" x14ac:dyDescent="0.25">
      <c r="A116">
        <v>106</v>
      </c>
      <c r="B116" s="102" t="e">
        <f>'03'!#REF!</f>
        <v>#REF!</v>
      </c>
      <c r="C116" s="101" t="e">
        <f>'03'!#REF!</f>
        <v>#REF!</v>
      </c>
      <c r="D116" s="101"/>
      <c r="E116" s="101"/>
      <c r="F116" t="e">
        <f t="shared" si="16"/>
        <v>#REF!</v>
      </c>
      <c r="G116" t="e">
        <f t="shared" si="19"/>
        <v>#REF!</v>
      </c>
      <c r="H116" t="e">
        <f t="shared" si="20"/>
        <v>#REF!</v>
      </c>
      <c r="I116" t="e">
        <f t="shared" si="18"/>
        <v>#REF!</v>
      </c>
      <c r="J116" t="e">
        <f t="shared" si="21"/>
        <v>#REF!</v>
      </c>
      <c r="K116" t="e">
        <f>HLOOKUP(C116,$F$11:J116,VALUE(A116),FALSE)</f>
        <v>#REF!</v>
      </c>
      <c r="L116" t="e">
        <f t="shared" si="22"/>
        <v>#REF!</v>
      </c>
      <c r="M116" t="e">
        <f t="shared" si="17"/>
        <v>#REF!</v>
      </c>
      <c r="N116" t="e">
        <f>VLOOKUP(M116,Bantu2!$C$3:$D$42,2,FALSE)</f>
        <v>#REF!</v>
      </c>
    </row>
    <row r="117" spans="1:14" x14ac:dyDescent="0.25">
      <c r="A117">
        <v>107</v>
      </c>
      <c r="B117" s="102" t="e">
        <f>'03'!#REF!</f>
        <v>#REF!</v>
      </c>
      <c r="C117" s="101" t="e">
        <f>'03'!#REF!</f>
        <v>#REF!</v>
      </c>
      <c r="D117" s="101"/>
      <c r="E117" s="101"/>
      <c r="F117" t="e">
        <f t="shared" si="16"/>
        <v>#REF!</v>
      </c>
      <c r="G117" t="e">
        <f t="shared" si="19"/>
        <v>#REF!</v>
      </c>
      <c r="H117" t="e">
        <f t="shared" si="20"/>
        <v>#REF!</v>
      </c>
      <c r="I117" t="e">
        <f t="shared" si="18"/>
        <v>#REF!</v>
      </c>
      <c r="J117" t="e">
        <f t="shared" si="21"/>
        <v>#REF!</v>
      </c>
      <c r="K117" t="e">
        <f>HLOOKUP(C117,$F$11:J117,VALUE(A117),FALSE)</f>
        <v>#REF!</v>
      </c>
      <c r="L117" t="e">
        <f t="shared" si="22"/>
        <v>#REF!</v>
      </c>
      <c r="M117" t="e">
        <f t="shared" si="17"/>
        <v>#REF!</v>
      </c>
      <c r="N117" t="e">
        <f>VLOOKUP(M117,Bantu2!$C$3:$D$42,2,FALSE)</f>
        <v>#REF!</v>
      </c>
    </row>
    <row r="118" spans="1:14" x14ac:dyDescent="0.25">
      <c r="A118">
        <v>108</v>
      </c>
      <c r="B118" s="102" t="e">
        <f>'03'!#REF!</f>
        <v>#REF!</v>
      </c>
      <c r="C118" s="101" t="e">
        <f>'03'!#REF!</f>
        <v>#REF!</v>
      </c>
      <c r="D118" s="101"/>
      <c r="E118" s="101"/>
      <c r="F118" t="e">
        <f t="shared" si="16"/>
        <v>#REF!</v>
      </c>
      <c r="G118" t="e">
        <f t="shared" si="19"/>
        <v>#REF!</v>
      </c>
      <c r="H118" t="e">
        <f t="shared" si="20"/>
        <v>#REF!</v>
      </c>
      <c r="I118" t="e">
        <f t="shared" si="18"/>
        <v>#REF!</v>
      </c>
      <c r="J118" t="e">
        <f t="shared" si="21"/>
        <v>#REF!</v>
      </c>
      <c r="K118" t="e">
        <f>HLOOKUP(C118,$F$11:J118,VALUE(A118),FALSE)</f>
        <v>#REF!</v>
      </c>
      <c r="L118" t="e">
        <f t="shared" si="22"/>
        <v>#REF!</v>
      </c>
      <c r="M118" t="e">
        <f t="shared" si="17"/>
        <v>#REF!</v>
      </c>
      <c r="N118" t="e">
        <f>VLOOKUP(M118,Bantu2!$C$3:$D$42,2,FALSE)</f>
        <v>#REF!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2"/>
  <sheetViews>
    <sheetView workbookViewId="0">
      <selection activeCell="B34" sqref="B34"/>
    </sheetView>
  </sheetViews>
  <sheetFormatPr defaultRowHeight="15" x14ac:dyDescent="0.25"/>
  <cols>
    <col min="3" max="3" width="32.140625" bestFit="1" customWidth="1"/>
  </cols>
  <sheetData>
    <row r="3" spans="3:4" x14ac:dyDescent="0.25">
      <c r="C3" t="s">
        <v>256</v>
      </c>
      <c r="D3" s="104" t="s">
        <v>226</v>
      </c>
    </row>
    <row r="4" spans="3:4" x14ac:dyDescent="0.25">
      <c r="C4" t="s">
        <v>257</v>
      </c>
      <c r="D4" s="104" t="s">
        <v>227</v>
      </c>
    </row>
    <row r="5" spans="3:4" x14ac:dyDescent="0.25">
      <c r="C5" t="s">
        <v>258</v>
      </c>
      <c r="D5" s="104" t="s">
        <v>228</v>
      </c>
    </row>
    <row r="6" spans="3:4" x14ac:dyDescent="0.25">
      <c r="C6" t="s">
        <v>259</v>
      </c>
      <c r="D6" s="104" t="s">
        <v>229</v>
      </c>
    </row>
    <row r="7" spans="3:4" x14ac:dyDescent="0.25">
      <c r="C7" t="s">
        <v>260</v>
      </c>
      <c r="D7" s="104" t="s">
        <v>231</v>
      </c>
    </row>
    <row r="8" spans="3:4" x14ac:dyDescent="0.25">
      <c r="C8" t="s">
        <v>261</v>
      </c>
      <c r="D8" s="104" t="s">
        <v>171</v>
      </c>
    </row>
    <row r="9" spans="3:4" x14ac:dyDescent="0.25">
      <c r="C9" t="s">
        <v>262</v>
      </c>
      <c r="D9" s="104" t="s">
        <v>219</v>
      </c>
    </row>
    <row r="10" spans="3:4" x14ac:dyDescent="0.25">
      <c r="C10" t="s">
        <v>263</v>
      </c>
      <c r="D10" s="104" t="s">
        <v>220</v>
      </c>
    </row>
    <row r="11" spans="3:4" x14ac:dyDescent="0.25">
      <c r="C11" t="s">
        <v>264</v>
      </c>
      <c r="D11" s="104" t="s">
        <v>221</v>
      </c>
    </row>
    <row r="12" spans="3:4" x14ac:dyDescent="0.25">
      <c r="C12" t="s">
        <v>265</v>
      </c>
      <c r="D12" s="104" t="s">
        <v>222</v>
      </c>
    </row>
    <row r="13" spans="3:4" x14ac:dyDescent="0.25">
      <c r="C13" t="s">
        <v>266</v>
      </c>
      <c r="D13" s="104" t="s">
        <v>210</v>
      </c>
    </row>
    <row r="14" spans="3:4" x14ac:dyDescent="0.25">
      <c r="C14" t="s">
        <v>267</v>
      </c>
      <c r="D14" s="104" t="s">
        <v>173</v>
      </c>
    </row>
    <row r="15" spans="3:4" x14ac:dyDescent="0.25">
      <c r="C15" t="s">
        <v>268</v>
      </c>
      <c r="D15" s="104" t="s">
        <v>174</v>
      </c>
    </row>
    <row r="16" spans="3:4" x14ac:dyDescent="0.25">
      <c r="C16" t="s">
        <v>269</v>
      </c>
      <c r="D16" s="104" t="s">
        <v>175</v>
      </c>
    </row>
    <row r="17" spans="3:4" x14ac:dyDescent="0.25">
      <c r="C17" t="s">
        <v>270</v>
      </c>
      <c r="D17" s="104" t="s">
        <v>176</v>
      </c>
    </row>
    <row r="18" spans="3:4" x14ac:dyDescent="0.25">
      <c r="C18" t="s">
        <v>271</v>
      </c>
      <c r="D18" s="105" t="s">
        <v>230</v>
      </c>
    </row>
    <row r="19" spans="3:4" x14ac:dyDescent="0.25">
      <c r="C19" t="s">
        <v>272</v>
      </c>
      <c r="D19" s="105" t="s">
        <v>185</v>
      </c>
    </row>
    <row r="20" spans="3:4" x14ac:dyDescent="0.25">
      <c r="C20" t="s">
        <v>273</v>
      </c>
      <c r="D20" s="105" t="s">
        <v>186</v>
      </c>
    </row>
    <row r="21" spans="3:4" x14ac:dyDescent="0.25">
      <c r="C21" t="s">
        <v>274</v>
      </c>
      <c r="D21" s="105" t="s">
        <v>187</v>
      </c>
    </row>
    <row r="22" spans="3:4" x14ac:dyDescent="0.25">
      <c r="C22" t="s">
        <v>275</v>
      </c>
      <c r="D22" s="105" t="s">
        <v>188</v>
      </c>
    </row>
    <row r="23" spans="3:4" x14ac:dyDescent="0.25">
      <c r="C23" t="s">
        <v>276</v>
      </c>
      <c r="D23" s="104" t="s">
        <v>179</v>
      </c>
    </row>
    <row r="24" spans="3:4" x14ac:dyDescent="0.25">
      <c r="C24" t="s">
        <v>277</v>
      </c>
      <c r="D24" s="104" t="s">
        <v>180</v>
      </c>
    </row>
    <row r="25" spans="3:4" x14ac:dyDescent="0.25">
      <c r="C25" t="s">
        <v>278</v>
      </c>
      <c r="D25" s="104" t="s">
        <v>181</v>
      </c>
    </row>
    <row r="26" spans="3:4" x14ac:dyDescent="0.25">
      <c r="C26" t="s">
        <v>279</v>
      </c>
      <c r="D26" s="104" t="s">
        <v>182</v>
      </c>
    </row>
    <row r="27" spans="3:4" x14ac:dyDescent="0.25">
      <c r="C27" t="s">
        <v>280</v>
      </c>
      <c r="D27" s="104" t="s">
        <v>183</v>
      </c>
    </row>
    <row r="28" spans="3:4" x14ac:dyDescent="0.25">
      <c r="C28" t="s">
        <v>256</v>
      </c>
      <c r="D28" t="s">
        <v>208</v>
      </c>
    </row>
    <row r="29" spans="3:4" x14ac:dyDescent="0.25">
      <c r="C29" t="s">
        <v>257</v>
      </c>
      <c r="D29" t="s">
        <v>211</v>
      </c>
    </row>
    <row r="30" spans="3:4" x14ac:dyDescent="0.25">
      <c r="C30" t="s">
        <v>258</v>
      </c>
      <c r="D30" t="s">
        <v>212</v>
      </c>
    </row>
    <row r="31" spans="3:4" x14ac:dyDescent="0.25">
      <c r="C31" t="s">
        <v>259</v>
      </c>
      <c r="D31" t="s">
        <v>213</v>
      </c>
    </row>
    <row r="32" spans="3:4" x14ac:dyDescent="0.25">
      <c r="C32" t="s">
        <v>260</v>
      </c>
      <c r="D32" t="s">
        <v>214</v>
      </c>
    </row>
    <row r="33" spans="3:4" x14ac:dyDescent="0.25">
      <c r="C33" t="s">
        <v>256</v>
      </c>
      <c r="D33" t="s">
        <v>209</v>
      </c>
    </row>
    <row r="34" spans="3:4" x14ac:dyDescent="0.25">
      <c r="C34" t="s">
        <v>257</v>
      </c>
      <c r="D34" t="s">
        <v>215</v>
      </c>
    </row>
    <row r="35" spans="3:4" x14ac:dyDescent="0.25">
      <c r="C35" t="s">
        <v>258</v>
      </c>
      <c r="D35" t="s">
        <v>216</v>
      </c>
    </row>
    <row r="36" spans="3:4" x14ac:dyDescent="0.25">
      <c r="C36" t="s">
        <v>259</v>
      </c>
      <c r="D36" t="s">
        <v>217</v>
      </c>
    </row>
    <row r="37" spans="3:4" x14ac:dyDescent="0.25">
      <c r="C37" t="s">
        <v>260</v>
      </c>
      <c r="D37" t="s">
        <v>218</v>
      </c>
    </row>
    <row r="38" spans="3:4" x14ac:dyDescent="0.25">
      <c r="C38" t="s">
        <v>266</v>
      </c>
      <c r="D38" t="s">
        <v>177</v>
      </c>
    </row>
    <row r="39" spans="3:4" x14ac:dyDescent="0.25">
      <c r="C39" t="s">
        <v>267</v>
      </c>
      <c r="D39" t="s">
        <v>178</v>
      </c>
    </row>
    <row r="40" spans="3:4" x14ac:dyDescent="0.25">
      <c r="C40" t="s">
        <v>268</v>
      </c>
      <c r="D40" t="s">
        <v>223</v>
      </c>
    </row>
    <row r="41" spans="3:4" x14ac:dyDescent="0.25">
      <c r="C41" t="s">
        <v>269</v>
      </c>
      <c r="D41" t="s">
        <v>224</v>
      </c>
    </row>
    <row r="42" spans="3:4" x14ac:dyDescent="0.25">
      <c r="C42" t="s">
        <v>270</v>
      </c>
      <c r="D42" t="s">
        <v>225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43"/>
  <sheetViews>
    <sheetView topLeftCell="A42" zoomScaleNormal="100" workbookViewId="0">
      <selection activeCell="K43" sqref="K43"/>
    </sheetView>
  </sheetViews>
  <sheetFormatPr defaultRowHeight="15" x14ac:dyDescent="0.25"/>
  <cols>
    <col min="7" max="7" width="12.7109375" customWidth="1"/>
    <col min="11" max="11" width="13.42578125" customWidth="1"/>
    <col min="18" max="18" width="14.85546875" bestFit="1" customWidth="1"/>
    <col min="26" max="26" width="14.85546875" bestFit="1" customWidth="1"/>
  </cols>
  <sheetData>
    <row r="3" spans="3:28" x14ac:dyDescent="0.25">
      <c r="C3" s="16" t="s">
        <v>89</v>
      </c>
      <c r="D3" s="16" t="s">
        <v>92</v>
      </c>
      <c r="E3" s="16" t="s">
        <v>172</v>
      </c>
      <c r="F3" s="16" t="s">
        <v>249</v>
      </c>
      <c r="G3" s="16" t="s">
        <v>184</v>
      </c>
      <c r="R3" s="16" t="s">
        <v>89</v>
      </c>
      <c r="S3" s="16" t="s">
        <v>92</v>
      </c>
      <c r="T3" s="16" t="s">
        <v>172</v>
      </c>
      <c r="U3" s="16"/>
      <c r="V3" s="16" t="s">
        <v>249</v>
      </c>
      <c r="W3" s="16" t="s">
        <v>184</v>
      </c>
    </row>
    <row r="4" spans="3:28" ht="165" x14ac:dyDescent="0.25">
      <c r="C4" s="21" t="s">
        <v>208</v>
      </c>
      <c r="D4" s="21" t="s">
        <v>171</v>
      </c>
      <c r="E4" s="21" t="s">
        <v>210</v>
      </c>
      <c r="F4" s="21" t="s">
        <v>179</v>
      </c>
      <c r="G4" s="88" t="s">
        <v>230</v>
      </c>
      <c r="K4" s="21" t="s">
        <v>226</v>
      </c>
      <c r="L4" s="15">
        <v>1</v>
      </c>
      <c r="P4" s="21" t="s">
        <v>209</v>
      </c>
      <c r="Q4" s="21" t="s">
        <v>226</v>
      </c>
      <c r="R4" s="21" t="s">
        <v>208</v>
      </c>
      <c r="S4" s="21" t="s">
        <v>171</v>
      </c>
      <c r="T4" s="21" t="s">
        <v>210</v>
      </c>
      <c r="U4" s="21" t="s">
        <v>177</v>
      </c>
      <c r="V4" s="21" t="s">
        <v>179</v>
      </c>
      <c r="W4" s="88" t="s">
        <v>230</v>
      </c>
      <c r="Z4" s="156" t="s">
        <v>464</v>
      </c>
      <c r="AA4" s="156" t="s">
        <v>457</v>
      </c>
    </row>
    <row r="5" spans="3:28" ht="165" x14ac:dyDescent="0.25">
      <c r="C5" s="21" t="s">
        <v>211</v>
      </c>
      <c r="D5" s="21" t="s">
        <v>219</v>
      </c>
      <c r="E5" s="21" t="s">
        <v>173</v>
      </c>
      <c r="F5" s="21" t="s">
        <v>180</v>
      </c>
      <c r="G5" s="88" t="s">
        <v>185</v>
      </c>
      <c r="K5" s="21" t="s">
        <v>227</v>
      </c>
      <c r="L5" s="15">
        <v>2</v>
      </c>
      <c r="P5" s="21" t="s">
        <v>215</v>
      </c>
      <c r="Q5" s="21" t="s">
        <v>227</v>
      </c>
      <c r="R5" s="21" t="s">
        <v>211</v>
      </c>
      <c r="S5" s="21" t="s">
        <v>219</v>
      </c>
      <c r="T5" s="21" t="s">
        <v>173</v>
      </c>
      <c r="U5" s="21" t="s">
        <v>178</v>
      </c>
      <c r="V5" s="21" t="s">
        <v>180</v>
      </c>
      <c r="W5" s="88" t="s">
        <v>185</v>
      </c>
      <c r="Z5" s="156" t="s">
        <v>459</v>
      </c>
      <c r="AA5" s="160" t="s">
        <v>458</v>
      </c>
    </row>
    <row r="6" spans="3:28" ht="285" x14ac:dyDescent="0.25">
      <c r="C6" s="21" t="s">
        <v>212</v>
      </c>
      <c r="D6" s="21" t="s">
        <v>220</v>
      </c>
      <c r="E6" s="21" t="s">
        <v>174</v>
      </c>
      <c r="F6" s="21" t="s">
        <v>181</v>
      </c>
      <c r="G6" s="88" t="s">
        <v>186</v>
      </c>
      <c r="K6" s="21" t="s">
        <v>228</v>
      </c>
      <c r="L6" s="15">
        <v>3</v>
      </c>
      <c r="P6" s="21" t="s">
        <v>216</v>
      </c>
      <c r="Q6" s="21" t="s">
        <v>228</v>
      </c>
      <c r="R6" s="21" t="s">
        <v>212</v>
      </c>
      <c r="S6" s="21" t="s">
        <v>220</v>
      </c>
      <c r="T6" s="21" t="s">
        <v>174</v>
      </c>
      <c r="U6" s="21" t="s">
        <v>223</v>
      </c>
      <c r="V6" s="21" t="s">
        <v>181</v>
      </c>
      <c r="W6" s="88" t="s">
        <v>186</v>
      </c>
      <c r="Z6" s="160" t="s">
        <v>461</v>
      </c>
      <c r="AA6" s="160" t="s">
        <v>460</v>
      </c>
      <c r="AB6" s="160"/>
    </row>
    <row r="7" spans="3:28" ht="165" x14ac:dyDescent="0.25">
      <c r="C7" s="21" t="s">
        <v>213</v>
      </c>
      <c r="D7" s="21" t="s">
        <v>221</v>
      </c>
      <c r="E7" s="21" t="s">
        <v>175</v>
      </c>
      <c r="F7" s="21" t="s">
        <v>182</v>
      </c>
      <c r="G7" s="88" t="s">
        <v>187</v>
      </c>
      <c r="K7" s="21" t="s">
        <v>229</v>
      </c>
      <c r="L7" s="83">
        <v>4</v>
      </c>
      <c r="P7" s="21" t="s">
        <v>217</v>
      </c>
      <c r="Q7" s="21" t="s">
        <v>229</v>
      </c>
      <c r="R7" s="21" t="s">
        <v>213</v>
      </c>
      <c r="S7" s="21" t="s">
        <v>221</v>
      </c>
      <c r="T7" s="21" t="s">
        <v>175</v>
      </c>
      <c r="U7" s="21" t="s">
        <v>224</v>
      </c>
      <c r="V7" s="21" t="s">
        <v>182</v>
      </c>
      <c r="W7" s="88" t="s">
        <v>187</v>
      </c>
      <c r="Z7" s="156" t="s">
        <v>92</v>
      </c>
      <c r="AA7" s="156" t="s">
        <v>452</v>
      </c>
    </row>
    <row r="8" spans="3:28" ht="165" x14ac:dyDescent="0.25">
      <c r="C8" s="21" t="s">
        <v>214</v>
      </c>
      <c r="D8" s="21" t="s">
        <v>222</v>
      </c>
      <c r="E8" s="21" t="s">
        <v>176</v>
      </c>
      <c r="F8" s="21" t="s">
        <v>183</v>
      </c>
      <c r="G8" s="88" t="s">
        <v>188</v>
      </c>
      <c r="K8" s="21" t="s">
        <v>231</v>
      </c>
      <c r="L8" s="83">
        <v>5</v>
      </c>
      <c r="P8" s="21" t="s">
        <v>218</v>
      </c>
      <c r="Q8" s="21" t="s">
        <v>231</v>
      </c>
      <c r="R8" s="21" t="s">
        <v>214</v>
      </c>
      <c r="S8" s="21" t="s">
        <v>222</v>
      </c>
      <c r="T8" s="21" t="s">
        <v>176</v>
      </c>
      <c r="U8" s="21" t="s">
        <v>225</v>
      </c>
      <c r="V8" s="21" t="s">
        <v>183</v>
      </c>
      <c r="W8" s="88" t="s">
        <v>188</v>
      </c>
      <c r="Z8" s="156" t="s">
        <v>524</v>
      </c>
      <c r="AA8" s="156" t="s">
        <v>463</v>
      </c>
    </row>
    <row r="9" spans="3:28" ht="165" x14ac:dyDescent="0.25">
      <c r="C9" s="21" t="s">
        <v>226</v>
      </c>
      <c r="E9" s="21" t="s">
        <v>177</v>
      </c>
      <c r="K9" s="21" t="s">
        <v>171</v>
      </c>
      <c r="L9" s="15">
        <v>1</v>
      </c>
      <c r="Z9" s="156" t="s">
        <v>525</v>
      </c>
      <c r="AA9" t="s">
        <v>462</v>
      </c>
    </row>
    <row r="10" spans="3:28" ht="165" x14ac:dyDescent="0.25">
      <c r="C10" s="21" t="s">
        <v>227</v>
      </c>
      <c r="E10" s="21" t="s">
        <v>178</v>
      </c>
      <c r="K10" s="21" t="s">
        <v>219</v>
      </c>
      <c r="L10" s="15">
        <v>2</v>
      </c>
      <c r="Z10" s="81" t="s">
        <v>451</v>
      </c>
      <c r="AA10" s="81" t="s">
        <v>453</v>
      </c>
    </row>
    <row r="11" spans="3:28" ht="165" x14ac:dyDescent="0.25">
      <c r="C11" s="21" t="s">
        <v>228</v>
      </c>
      <c r="E11" s="21" t="s">
        <v>223</v>
      </c>
      <c r="K11" s="21" t="s">
        <v>220</v>
      </c>
      <c r="L11" s="15">
        <v>3</v>
      </c>
      <c r="Z11" s="81" t="s">
        <v>184</v>
      </c>
      <c r="AA11" s="81" t="s">
        <v>454</v>
      </c>
    </row>
    <row r="12" spans="3:28" ht="165" x14ac:dyDescent="0.25">
      <c r="C12" s="21" t="s">
        <v>229</v>
      </c>
      <c r="E12" s="21" t="s">
        <v>224</v>
      </c>
      <c r="K12" s="21" t="s">
        <v>221</v>
      </c>
      <c r="L12" s="83">
        <v>4</v>
      </c>
    </row>
    <row r="13" spans="3:28" ht="165" x14ac:dyDescent="0.25">
      <c r="C13" s="21" t="s">
        <v>231</v>
      </c>
      <c r="E13" s="21" t="s">
        <v>225</v>
      </c>
      <c r="K13" s="21" t="s">
        <v>222</v>
      </c>
      <c r="L13" s="83">
        <v>5</v>
      </c>
    </row>
    <row r="14" spans="3:28" ht="90" x14ac:dyDescent="0.25">
      <c r="C14" s="21" t="s">
        <v>209</v>
      </c>
      <c r="K14" s="21" t="s">
        <v>210</v>
      </c>
      <c r="L14" s="15">
        <v>1</v>
      </c>
    </row>
    <row r="15" spans="3:28" ht="105" x14ac:dyDescent="0.25">
      <c r="C15" s="21" t="s">
        <v>215</v>
      </c>
      <c r="K15" s="21" t="s">
        <v>173</v>
      </c>
      <c r="L15" s="15">
        <v>2</v>
      </c>
    </row>
    <row r="16" spans="3:28" ht="105" x14ac:dyDescent="0.25">
      <c r="C16" s="21" t="s">
        <v>216</v>
      </c>
      <c r="K16" s="21" t="s">
        <v>174</v>
      </c>
      <c r="L16" s="15">
        <v>3</v>
      </c>
    </row>
    <row r="17" spans="3:12" ht="105" x14ac:dyDescent="0.25">
      <c r="C17" s="21" t="s">
        <v>217</v>
      </c>
      <c r="K17" s="21" t="s">
        <v>175</v>
      </c>
      <c r="L17" s="83">
        <v>4</v>
      </c>
    </row>
    <row r="18" spans="3:12" ht="90" x14ac:dyDescent="0.25">
      <c r="C18" s="21" t="s">
        <v>218</v>
      </c>
      <c r="K18" s="21" t="s">
        <v>176</v>
      </c>
      <c r="L18" s="83">
        <v>5</v>
      </c>
    </row>
    <row r="19" spans="3:12" ht="45" x14ac:dyDescent="0.25">
      <c r="K19" s="21" t="s">
        <v>179</v>
      </c>
      <c r="L19" s="15">
        <v>1</v>
      </c>
    </row>
    <row r="20" spans="3:12" ht="75" x14ac:dyDescent="0.25">
      <c r="K20" s="21" t="s">
        <v>180</v>
      </c>
      <c r="L20" s="15">
        <v>2</v>
      </c>
    </row>
    <row r="21" spans="3:12" ht="75" x14ac:dyDescent="0.25">
      <c r="K21" s="21" t="s">
        <v>181</v>
      </c>
      <c r="L21" s="15">
        <v>3</v>
      </c>
    </row>
    <row r="22" spans="3:12" ht="30" x14ac:dyDescent="0.25">
      <c r="K22" s="21" t="s">
        <v>182</v>
      </c>
      <c r="L22" s="83">
        <v>4</v>
      </c>
    </row>
    <row r="23" spans="3:12" ht="30" x14ac:dyDescent="0.25">
      <c r="K23" s="21" t="s">
        <v>183</v>
      </c>
      <c r="L23" s="83">
        <v>5</v>
      </c>
    </row>
    <row r="24" spans="3:12" ht="150" x14ac:dyDescent="0.25">
      <c r="K24" s="88" t="s">
        <v>230</v>
      </c>
      <c r="L24" s="15">
        <v>1</v>
      </c>
    </row>
    <row r="25" spans="3:12" ht="165" x14ac:dyDescent="0.25">
      <c r="K25" s="88" t="s">
        <v>185</v>
      </c>
      <c r="L25" s="15">
        <v>2</v>
      </c>
    </row>
    <row r="26" spans="3:12" ht="285" x14ac:dyDescent="0.25">
      <c r="K26" s="88" t="s">
        <v>186</v>
      </c>
      <c r="L26" s="15">
        <v>3</v>
      </c>
    </row>
    <row r="27" spans="3:12" ht="150" x14ac:dyDescent="0.25">
      <c r="K27" s="88" t="s">
        <v>187</v>
      </c>
      <c r="L27" s="83">
        <v>4</v>
      </c>
    </row>
    <row r="28" spans="3:12" ht="45" x14ac:dyDescent="0.25">
      <c r="K28" s="88" t="s">
        <v>188</v>
      </c>
      <c r="L28" s="83">
        <v>5</v>
      </c>
    </row>
    <row r="29" spans="3:12" ht="75" x14ac:dyDescent="0.25">
      <c r="K29" s="21" t="s">
        <v>208</v>
      </c>
      <c r="L29" s="83">
        <v>1</v>
      </c>
    </row>
    <row r="30" spans="3:12" ht="90" x14ac:dyDescent="0.25">
      <c r="K30" s="21" t="s">
        <v>211</v>
      </c>
      <c r="L30" s="83">
        <v>2</v>
      </c>
    </row>
    <row r="31" spans="3:12" ht="90" x14ac:dyDescent="0.25">
      <c r="K31" s="21" t="s">
        <v>212</v>
      </c>
      <c r="L31" s="83">
        <v>3</v>
      </c>
    </row>
    <row r="32" spans="3:12" ht="90" x14ac:dyDescent="0.25">
      <c r="K32" s="21" t="s">
        <v>213</v>
      </c>
      <c r="L32" s="83">
        <v>4</v>
      </c>
    </row>
    <row r="33" spans="11:12" ht="75" x14ac:dyDescent="0.25">
      <c r="K33" s="21" t="s">
        <v>214</v>
      </c>
      <c r="L33" s="83">
        <v>5</v>
      </c>
    </row>
    <row r="34" spans="11:12" ht="75" x14ac:dyDescent="0.25">
      <c r="K34" s="21" t="s">
        <v>209</v>
      </c>
      <c r="L34" s="83">
        <v>1</v>
      </c>
    </row>
    <row r="35" spans="11:12" ht="90" x14ac:dyDescent="0.25">
      <c r="K35" s="21" t="s">
        <v>215</v>
      </c>
      <c r="L35" s="83">
        <v>2</v>
      </c>
    </row>
    <row r="36" spans="11:12" ht="90" x14ac:dyDescent="0.25">
      <c r="K36" s="21" t="s">
        <v>216</v>
      </c>
      <c r="L36" s="83">
        <v>3</v>
      </c>
    </row>
    <row r="37" spans="11:12" ht="90" x14ac:dyDescent="0.25">
      <c r="K37" s="21" t="s">
        <v>217</v>
      </c>
      <c r="L37" s="83">
        <v>4</v>
      </c>
    </row>
    <row r="38" spans="11:12" ht="90" x14ac:dyDescent="0.25">
      <c r="K38" s="21" t="s">
        <v>218</v>
      </c>
      <c r="L38" s="83">
        <v>5</v>
      </c>
    </row>
    <row r="39" spans="11:12" ht="165" x14ac:dyDescent="0.25">
      <c r="K39" s="21" t="s">
        <v>177</v>
      </c>
      <c r="L39" s="83">
        <v>1</v>
      </c>
    </row>
    <row r="40" spans="11:12" ht="165" x14ac:dyDescent="0.25">
      <c r="K40" s="21" t="s">
        <v>178</v>
      </c>
      <c r="L40" s="83">
        <v>2</v>
      </c>
    </row>
    <row r="41" spans="11:12" ht="165" x14ac:dyDescent="0.25">
      <c r="K41" s="21" t="s">
        <v>223</v>
      </c>
      <c r="L41" s="83">
        <v>3</v>
      </c>
    </row>
    <row r="42" spans="11:12" ht="165" x14ac:dyDescent="0.25">
      <c r="K42" s="21" t="s">
        <v>224</v>
      </c>
      <c r="L42" s="83">
        <v>4</v>
      </c>
    </row>
    <row r="43" spans="11:12" ht="165" x14ac:dyDescent="0.25">
      <c r="K43" s="21" t="s">
        <v>225</v>
      </c>
      <c r="L43" s="8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32"/>
  <sheetViews>
    <sheetView topLeftCell="T1" workbookViewId="0">
      <selection activeCell="T7" sqref="T7"/>
    </sheetView>
  </sheetViews>
  <sheetFormatPr defaultRowHeight="15" x14ac:dyDescent="0.25"/>
  <cols>
    <col min="3" max="3" width="68" bestFit="1" customWidth="1"/>
    <col min="4" max="4" width="7.140625" bestFit="1" customWidth="1"/>
    <col min="5" max="5" width="11.7109375" bestFit="1" customWidth="1"/>
    <col min="6" max="6" width="19.42578125" bestFit="1" customWidth="1"/>
    <col min="7" max="7" width="2.140625" bestFit="1" customWidth="1"/>
    <col min="8" max="9" width="2" bestFit="1" customWidth="1"/>
    <col min="10" max="10" width="2.140625" bestFit="1" customWidth="1"/>
    <col min="11" max="11" width="3" bestFit="1" customWidth="1"/>
    <col min="12" max="12" width="1.85546875" bestFit="1" customWidth="1"/>
    <col min="13" max="13" width="2" bestFit="1" customWidth="1"/>
    <col min="14" max="14" width="2.140625" bestFit="1" customWidth="1"/>
    <col min="15" max="15" width="2" bestFit="1" customWidth="1"/>
    <col min="16" max="16" width="2.140625" bestFit="1" customWidth="1"/>
    <col min="17" max="17" width="2" bestFit="1" customWidth="1"/>
    <col min="18" max="18" width="1.7109375" bestFit="1" customWidth="1"/>
    <col min="19" max="21" width="2" bestFit="1" customWidth="1"/>
    <col min="22" max="22" width="2.140625" bestFit="1" customWidth="1"/>
    <col min="23" max="23" width="2" bestFit="1" customWidth="1"/>
    <col min="24" max="24" width="5.5703125" bestFit="1" customWidth="1"/>
    <col min="25" max="25" width="6.28515625" bestFit="1" customWidth="1"/>
    <col min="26" max="26" width="10.42578125" bestFit="1" customWidth="1"/>
    <col min="27" max="27" width="65" bestFit="1" customWidth="1"/>
    <col min="31" max="31" width="108" bestFit="1" customWidth="1"/>
  </cols>
  <sheetData>
    <row r="2" spans="2:32" x14ac:dyDescent="0.25">
      <c r="C2" t="s">
        <v>455</v>
      </c>
      <c r="D2" t="s">
        <v>466</v>
      </c>
      <c r="E2" t="s">
        <v>465</v>
      </c>
      <c r="F2" t="s">
        <v>467</v>
      </c>
      <c r="H2" s="152" t="s">
        <v>468</v>
      </c>
      <c r="I2" s="152"/>
      <c r="J2" s="152" t="s">
        <v>511</v>
      </c>
      <c r="L2" t="s">
        <v>512</v>
      </c>
      <c r="N2" t="s">
        <v>286</v>
      </c>
      <c r="P2" t="s">
        <v>510</v>
      </c>
      <c r="R2" t="s">
        <v>513</v>
      </c>
      <c r="T2" t="s">
        <v>501</v>
      </c>
      <c r="V2" t="s">
        <v>514</v>
      </c>
      <c r="X2" t="s">
        <v>252</v>
      </c>
      <c r="Y2" t="s">
        <v>255</v>
      </c>
      <c r="Z2" t="s">
        <v>515</v>
      </c>
      <c r="AA2" t="s">
        <v>244</v>
      </c>
      <c r="AD2" t="s">
        <v>469</v>
      </c>
      <c r="AE2" t="s">
        <v>226</v>
      </c>
      <c r="AF2" t="s">
        <v>469</v>
      </c>
    </row>
    <row r="3" spans="2:32" x14ac:dyDescent="0.25">
      <c r="B3">
        <v>1</v>
      </c>
      <c r="C3" s="157" t="str">
        <f>'03'!K10</f>
        <v>Menimbulkan penundaan aktifitas (proses tidak dapat dijalankan ) ≥ 3 hari</v>
      </c>
      <c r="D3" s="157" t="str">
        <f>VLOOKUP(C3,$AE$2:$AF$41,2,FALSE)</f>
        <v>h4</v>
      </c>
      <c r="E3">
        <f>VLOOKUP(C3,EC!$B$33:$C$72,2,FALSE)</f>
        <v>0.8</v>
      </c>
      <c r="F3">
        <f>'03'!AC10</f>
        <v>0.2</v>
      </c>
      <c r="G3" t="str">
        <f t="shared" ref="G3:G67" si="0">LEFT(D3,1)</f>
        <v>h</v>
      </c>
      <c r="H3" s="152" t="s">
        <v>468</v>
      </c>
      <c r="I3">
        <f>IF(F3&lt;0.5%,1,IF(F3&lt;1%,2,IF(F3&lt;1.5%,3,IF(F3&lt;2%,4,5))))</f>
        <v>5</v>
      </c>
      <c r="J3" s="152" t="s">
        <v>511</v>
      </c>
      <c r="K3">
        <f>IF(F3&lt;10%,1,IF(F3&lt;15%,2,IF(F3&lt;20%,3,IF(F3&lt;30%,4,5))))</f>
        <v>4</v>
      </c>
      <c r="L3" t="s">
        <v>512</v>
      </c>
      <c r="M3">
        <f>IF(F3&lt;10%,1,IF(F3&lt;15%,2,IF(F3&lt;20%,3,IF(F3&lt;25%,4,5))))</f>
        <v>4</v>
      </c>
      <c r="N3" t="s">
        <v>286</v>
      </c>
      <c r="O3">
        <f>IF(F3&lt;21%,1,IF(F3&lt;41%,2,IF(F3&lt;61%,3,IF(F3&lt;81%,4,5))))</f>
        <v>1</v>
      </c>
      <c r="P3" t="s">
        <v>510</v>
      </c>
      <c r="Q3">
        <f>IF(F3&lt;20%,1,IF(F3&lt;40%,2,IF(F3&lt;60%,3,IF(F3&lt;81%,4,5))))</f>
        <v>2</v>
      </c>
      <c r="R3" t="s">
        <v>513</v>
      </c>
      <c r="S3">
        <f>IF(F3&lt;3%,1,IF(F3&lt;6%,2,IF(F3&lt;11%,3,IF(F3&lt;15%,4,5))))</f>
        <v>5</v>
      </c>
      <c r="T3" t="s">
        <v>501</v>
      </c>
      <c r="U3">
        <f>IF(F3&lt;1%,1,IF(F3&lt;3%,2,IF(F3&lt;5%,3,IF(F3&lt;10%,4,5))))</f>
        <v>5</v>
      </c>
      <c r="V3" t="s">
        <v>514</v>
      </c>
      <c r="W3">
        <f>IF(F3&lt;21%,1,IF(F3&lt;41%,2,IF(F3&lt;61%,3,IF(F3&lt;81%,4,5))))</f>
        <v>1</v>
      </c>
      <c r="X3">
        <f>IF(G3="a",I3,(IF(G3="b",K3,(IF(G3="c",M3,(IF(G3="d",O3,(IF(G3="e",Q3,(IF(G3="f",S3,(IF(G3="g",U3,W3)))))))))))))</f>
        <v>1</v>
      </c>
      <c r="Y3" t="str">
        <f>G3&amp;X3</f>
        <v>h1</v>
      </c>
      <c r="Z3" t="str">
        <f>Y3</f>
        <v>h1</v>
      </c>
      <c r="AA3" t="str">
        <f>VLOOKUP(Z3,$AD$2:$AE$41,2,FALSE)</f>
        <v>Menimbulkan penundaan aktifitas (proses tidak dapat dijalankan ) &lt; 12 jam</v>
      </c>
      <c r="AD3" t="s">
        <v>472</v>
      </c>
      <c r="AE3" t="s">
        <v>227</v>
      </c>
      <c r="AF3" t="s">
        <v>472</v>
      </c>
    </row>
    <row r="4" spans="2:32" x14ac:dyDescent="0.25">
      <c r="B4">
        <v>2</v>
      </c>
      <c r="C4" s="157" t="str">
        <f>'03'!K11</f>
        <v>&gt; 25% target realisasi pekerjaan tidak tercapai</v>
      </c>
      <c r="D4" s="157" t="str">
        <f t="shared" ref="D4:D67" si="1">VLOOKUP(C4,$AE$2:$AF$41,2,FALSE)</f>
        <v>c5</v>
      </c>
      <c r="E4">
        <f>VLOOKUP(C4,EC!$B$33:$C$72,2,FALSE)</f>
        <v>0.25</v>
      </c>
      <c r="F4">
        <f>'03'!AC11</f>
        <v>0.1875</v>
      </c>
      <c r="G4" t="str">
        <f t="shared" si="0"/>
        <v>c</v>
      </c>
      <c r="H4" s="152" t="s">
        <v>468</v>
      </c>
      <c r="I4">
        <f t="shared" ref="I4:I67" si="2">IF(F4&lt;0.5%,1,IF(F4&lt;1%,2,IF(F4&lt;1.5%,3,IF(F4&lt;2%,4,5))))</f>
        <v>5</v>
      </c>
      <c r="J4" s="152" t="s">
        <v>511</v>
      </c>
      <c r="K4">
        <f t="shared" ref="K4:K67" si="3">IF(F4&lt;10%,1,IF(F4&lt;15%,2,IF(F4&lt;20%,3,IF(F4&lt;30%,4,5))))</f>
        <v>3</v>
      </c>
      <c r="L4" t="s">
        <v>512</v>
      </c>
      <c r="M4">
        <f t="shared" ref="M4:M67" si="4">IF(F4&lt;10%,1,IF(F4&lt;15%,2,IF(F4&lt;20%,3,IF(F4&lt;25%,4,5))))</f>
        <v>3</v>
      </c>
      <c r="N4" t="s">
        <v>286</v>
      </c>
      <c r="O4">
        <f t="shared" ref="O4:O67" si="5">IF(F4&lt;21%,1,IF(F4&lt;41%,2,IF(F4&lt;61%,3,IF(F4&lt;81%,4,5))))</f>
        <v>1</v>
      </c>
      <c r="P4" t="s">
        <v>510</v>
      </c>
      <c r="Q4">
        <f t="shared" ref="Q4:Q67" si="6">IF(F4&lt;20%,1,IF(F4&lt;40%,2,IF(F4&lt;60%,3,IF(F4&lt;81%,4,5))))</f>
        <v>1</v>
      </c>
      <c r="R4" t="s">
        <v>513</v>
      </c>
      <c r="S4">
        <f t="shared" ref="S4:S67" si="7">IF(F4&lt;3%,1,IF(F4&lt;6%,2,IF(F4&lt;11%,3,IF(F4&lt;15%,4,5))))</f>
        <v>5</v>
      </c>
      <c r="T4" t="s">
        <v>501</v>
      </c>
      <c r="U4">
        <f t="shared" ref="U4:U67" si="8">IF(F4&lt;1%,1,IF(F4&lt;3%,2,IF(F4&lt;5%,3,IF(F4&lt;10%,4,5))))</f>
        <v>5</v>
      </c>
      <c r="V4" t="s">
        <v>514</v>
      </c>
      <c r="W4">
        <f t="shared" ref="W4:W67" si="9">IF(F4&lt;21%,1,IF(F4&lt;41%,2,IF(F4&lt;61%,3,IF(F4&lt;81%,4,5))))</f>
        <v>1</v>
      </c>
      <c r="X4">
        <f t="shared" ref="X4:X67" si="10">IF(G4="a",I4,(IF(G4="b",K4,(IF(G4="c",M4,(IF(G4="d",O4,(IF(G4="e",Q4,(IF(G4="f",S4,(IF(G4="g",U4,W4)))))))))))))</f>
        <v>3</v>
      </c>
      <c r="Y4" t="str">
        <f t="shared" ref="Y4:Y67" si="11">G4&amp;X4</f>
        <v>c3</v>
      </c>
      <c r="Z4" t="str">
        <f t="shared" ref="Z4:Z67" si="12">Y4</f>
        <v>c3</v>
      </c>
      <c r="AA4" t="str">
        <f t="shared" ref="AA4:AA67" si="13">VLOOKUP(Z4,$AD$2:$AE$41,2,FALSE)</f>
        <v>16% - 20% target realisasi pekerjaan tidak tercapai</v>
      </c>
      <c r="AD4" t="s">
        <v>473</v>
      </c>
      <c r="AE4" t="s">
        <v>228</v>
      </c>
      <c r="AF4" t="s">
        <v>473</v>
      </c>
    </row>
    <row r="5" spans="2:32" x14ac:dyDescent="0.25">
      <c r="B5">
        <v>3</v>
      </c>
      <c r="C5" s="157" t="str">
        <f>'03'!K12</f>
        <v>16% - 20% target realisasi pekerjaan tidak tercapai</v>
      </c>
      <c r="D5" s="157" t="str">
        <f t="shared" si="1"/>
        <v>c3</v>
      </c>
      <c r="E5">
        <f>VLOOKUP(C5,EC!$B$33:$C$72,2,FALSE)</f>
        <v>0.18</v>
      </c>
      <c r="F5">
        <f>'03'!AC12</f>
        <v>0.13500000000000001</v>
      </c>
      <c r="G5" t="str">
        <f t="shared" si="0"/>
        <v>c</v>
      </c>
      <c r="H5" s="152" t="s">
        <v>468</v>
      </c>
      <c r="I5">
        <f t="shared" si="2"/>
        <v>5</v>
      </c>
      <c r="J5" s="152" t="s">
        <v>511</v>
      </c>
      <c r="K5">
        <f t="shared" si="3"/>
        <v>2</v>
      </c>
      <c r="L5" t="s">
        <v>512</v>
      </c>
      <c r="M5">
        <f t="shared" si="4"/>
        <v>2</v>
      </c>
      <c r="N5" t="s">
        <v>286</v>
      </c>
      <c r="O5">
        <f t="shared" si="5"/>
        <v>1</v>
      </c>
      <c r="P5" t="s">
        <v>510</v>
      </c>
      <c r="Q5">
        <f t="shared" si="6"/>
        <v>1</v>
      </c>
      <c r="R5" t="s">
        <v>513</v>
      </c>
      <c r="S5">
        <f t="shared" si="7"/>
        <v>4</v>
      </c>
      <c r="T5" t="s">
        <v>501</v>
      </c>
      <c r="U5">
        <f t="shared" si="8"/>
        <v>5</v>
      </c>
      <c r="V5" t="s">
        <v>514</v>
      </c>
      <c r="W5">
        <f t="shared" si="9"/>
        <v>1</v>
      </c>
      <c r="X5">
        <f t="shared" si="10"/>
        <v>2</v>
      </c>
      <c r="Y5" t="str">
        <f t="shared" si="11"/>
        <v>c2</v>
      </c>
      <c r="Z5" t="str">
        <f t="shared" si="12"/>
        <v>c2</v>
      </c>
      <c r="AA5" t="str">
        <f t="shared" si="13"/>
        <v>11% - 15% target realisasi pekerjaan tidak tercapai</v>
      </c>
      <c r="AD5" t="s">
        <v>474</v>
      </c>
      <c r="AE5" t="s">
        <v>229</v>
      </c>
      <c r="AF5" t="s">
        <v>474</v>
      </c>
    </row>
    <row r="6" spans="2:32" x14ac:dyDescent="0.25">
      <c r="B6">
        <v>4</v>
      </c>
      <c r="C6" s="157">
        <f>'03'!K13</f>
        <v>0</v>
      </c>
      <c r="D6" s="157" t="e">
        <f t="shared" si="1"/>
        <v>#N/A</v>
      </c>
      <c r="E6" t="e">
        <f>VLOOKUP(C6,EC!$B$33:$C$72,2,FALSE)</f>
        <v>#N/A</v>
      </c>
      <c r="F6">
        <f>'03'!AC13</f>
        <v>0</v>
      </c>
      <c r="G6" t="e">
        <f t="shared" si="0"/>
        <v>#N/A</v>
      </c>
      <c r="H6" s="152" t="s">
        <v>468</v>
      </c>
      <c r="I6">
        <f t="shared" si="2"/>
        <v>1</v>
      </c>
      <c r="J6" s="152" t="s">
        <v>511</v>
      </c>
      <c r="K6">
        <f t="shared" si="3"/>
        <v>1</v>
      </c>
      <c r="L6" t="s">
        <v>512</v>
      </c>
      <c r="M6">
        <f t="shared" si="4"/>
        <v>1</v>
      </c>
      <c r="N6" t="s">
        <v>286</v>
      </c>
      <c r="O6">
        <f t="shared" si="5"/>
        <v>1</v>
      </c>
      <c r="P6" t="s">
        <v>510</v>
      </c>
      <c r="Q6">
        <f t="shared" si="6"/>
        <v>1</v>
      </c>
      <c r="R6" t="s">
        <v>513</v>
      </c>
      <c r="S6">
        <f t="shared" si="7"/>
        <v>1</v>
      </c>
      <c r="T6" t="s">
        <v>501</v>
      </c>
      <c r="U6">
        <f t="shared" si="8"/>
        <v>1</v>
      </c>
      <c r="V6" t="s">
        <v>514</v>
      </c>
      <c r="W6">
        <f t="shared" si="9"/>
        <v>1</v>
      </c>
      <c r="X6" t="e">
        <f t="shared" si="10"/>
        <v>#N/A</v>
      </c>
      <c r="Y6" t="e">
        <f t="shared" si="11"/>
        <v>#N/A</v>
      </c>
      <c r="Z6" t="e">
        <f t="shared" si="12"/>
        <v>#N/A</v>
      </c>
      <c r="AA6" t="e">
        <f t="shared" si="13"/>
        <v>#N/A</v>
      </c>
      <c r="AD6" t="s">
        <v>475</v>
      </c>
      <c r="AE6" t="s">
        <v>231</v>
      </c>
      <c r="AF6" t="s">
        <v>475</v>
      </c>
    </row>
    <row r="7" spans="2:32" x14ac:dyDescent="0.25">
      <c r="B7">
        <v>5</v>
      </c>
      <c r="C7" s="157" t="str">
        <f>'03'!K14</f>
        <v>Deviasi  ≥ 10% dari target net profit</v>
      </c>
      <c r="D7" s="157" t="str">
        <f t="shared" si="1"/>
        <v>g5</v>
      </c>
      <c r="E7">
        <f>VLOOKUP(C7,EC!$B$33:$C$72,2,FALSE)</f>
        <v>0.1</v>
      </c>
      <c r="F7">
        <f>'03'!AC14</f>
        <v>0</v>
      </c>
      <c r="G7" t="str">
        <f t="shared" si="0"/>
        <v>g</v>
      </c>
      <c r="H7" s="152" t="s">
        <v>468</v>
      </c>
      <c r="I7">
        <f t="shared" si="2"/>
        <v>1</v>
      </c>
      <c r="J7" s="152" t="s">
        <v>511</v>
      </c>
      <c r="K7">
        <f t="shared" si="3"/>
        <v>1</v>
      </c>
      <c r="L7" t="s">
        <v>512</v>
      </c>
      <c r="M7">
        <f t="shared" si="4"/>
        <v>1</v>
      </c>
      <c r="N7" t="s">
        <v>286</v>
      </c>
      <c r="O7">
        <f t="shared" si="5"/>
        <v>1</v>
      </c>
      <c r="P7" t="s">
        <v>510</v>
      </c>
      <c r="Q7">
        <f t="shared" si="6"/>
        <v>1</v>
      </c>
      <c r="R7" t="s">
        <v>513</v>
      </c>
      <c r="S7">
        <f t="shared" si="7"/>
        <v>1</v>
      </c>
      <c r="T7" t="s">
        <v>501</v>
      </c>
      <c r="U7">
        <f t="shared" si="8"/>
        <v>1</v>
      </c>
      <c r="V7" t="s">
        <v>514</v>
      </c>
      <c r="W7">
        <f t="shared" si="9"/>
        <v>1</v>
      </c>
      <c r="X7">
        <f t="shared" si="10"/>
        <v>1</v>
      </c>
      <c r="Y7" t="str">
        <f t="shared" si="11"/>
        <v>g1</v>
      </c>
      <c r="Z7" t="str">
        <f t="shared" si="12"/>
        <v>g1</v>
      </c>
      <c r="AA7" t="str">
        <f t="shared" si="13"/>
        <v>Deviasi &lt; 1% dari target net profit</v>
      </c>
      <c r="AD7" t="s">
        <v>476</v>
      </c>
      <c r="AE7" t="s">
        <v>171</v>
      </c>
      <c r="AF7" t="s">
        <v>476</v>
      </c>
    </row>
    <row r="8" spans="2:32" x14ac:dyDescent="0.25">
      <c r="B8">
        <v>6</v>
      </c>
      <c r="C8" s="157" t="e">
        <f>'03'!#REF!</f>
        <v>#REF!</v>
      </c>
      <c r="D8" s="157" t="e">
        <f t="shared" si="1"/>
        <v>#REF!</v>
      </c>
      <c r="E8" t="e">
        <f>VLOOKUP(C8,EC!$B$33:$C$72,2,FALSE)</f>
        <v>#REF!</v>
      </c>
      <c r="F8" t="e">
        <f>'03'!#REF!</f>
        <v>#REF!</v>
      </c>
      <c r="G8" t="e">
        <f t="shared" si="0"/>
        <v>#REF!</v>
      </c>
      <c r="H8" s="152" t="s">
        <v>468</v>
      </c>
      <c r="I8" t="e">
        <f t="shared" si="2"/>
        <v>#REF!</v>
      </c>
      <c r="J8" s="152" t="s">
        <v>511</v>
      </c>
      <c r="K8" t="e">
        <f t="shared" si="3"/>
        <v>#REF!</v>
      </c>
      <c r="L8" t="s">
        <v>512</v>
      </c>
      <c r="M8" t="e">
        <f t="shared" si="4"/>
        <v>#REF!</v>
      </c>
      <c r="N8" t="s">
        <v>286</v>
      </c>
      <c r="O8" t="e">
        <f t="shared" si="5"/>
        <v>#REF!</v>
      </c>
      <c r="P8" t="s">
        <v>510</v>
      </c>
      <c r="Q8" t="e">
        <f t="shared" si="6"/>
        <v>#REF!</v>
      </c>
      <c r="R8" t="s">
        <v>513</v>
      </c>
      <c r="S8" t="e">
        <f t="shared" si="7"/>
        <v>#REF!</v>
      </c>
      <c r="T8" t="s">
        <v>501</v>
      </c>
      <c r="U8" t="e">
        <f t="shared" si="8"/>
        <v>#REF!</v>
      </c>
      <c r="V8" t="s">
        <v>514</v>
      </c>
      <c r="W8" t="e">
        <f t="shared" si="9"/>
        <v>#REF!</v>
      </c>
      <c r="X8" t="e">
        <f t="shared" si="10"/>
        <v>#REF!</v>
      </c>
      <c r="Y8" t="e">
        <f t="shared" si="11"/>
        <v>#REF!</v>
      </c>
      <c r="Z8" t="e">
        <f t="shared" si="12"/>
        <v>#REF!</v>
      </c>
      <c r="AA8" t="e">
        <f t="shared" si="13"/>
        <v>#REF!</v>
      </c>
      <c r="AD8" t="s">
        <v>477</v>
      </c>
      <c r="AE8" t="s">
        <v>219</v>
      </c>
      <c r="AF8" t="s">
        <v>477</v>
      </c>
    </row>
    <row r="9" spans="2:32" x14ac:dyDescent="0.25">
      <c r="B9">
        <v>7</v>
      </c>
      <c r="C9" s="157" t="e">
        <f>'03'!#REF!</f>
        <v>#REF!</v>
      </c>
      <c r="D9" s="157" t="e">
        <f t="shared" si="1"/>
        <v>#REF!</v>
      </c>
      <c r="E9" t="e">
        <f>VLOOKUP(C9,EC!$B$33:$C$72,2,FALSE)</f>
        <v>#REF!</v>
      </c>
      <c r="F9" t="e">
        <f>'03'!#REF!</f>
        <v>#REF!</v>
      </c>
      <c r="G9" t="e">
        <f t="shared" si="0"/>
        <v>#REF!</v>
      </c>
      <c r="H9" s="152" t="s">
        <v>468</v>
      </c>
      <c r="I9" t="e">
        <f t="shared" si="2"/>
        <v>#REF!</v>
      </c>
      <c r="J9" s="152" t="s">
        <v>511</v>
      </c>
      <c r="K9" t="e">
        <f t="shared" si="3"/>
        <v>#REF!</v>
      </c>
      <c r="L9" t="s">
        <v>512</v>
      </c>
      <c r="M9" t="e">
        <f t="shared" si="4"/>
        <v>#REF!</v>
      </c>
      <c r="N9" t="s">
        <v>286</v>
      </c>
      <c r="O9" t="e">
        <f t="shared" si="5"/>
        <v>#REF!</v>
      </c>
      <c r="P9" t="s">
        <v>510</v>
      </c>
      <c r="Q9" t="e">
        <f t="shared" si="6"/>
        <v>#REF!</v>
      </c>
      <c r="R9" t="s">
        <v>513</v>
      </c>
      <c r="S9" t="e">
        <f t="shared" si="7"/>
        <v>#REF!</v>
      </c>
      <c r="T9" t="s">
        <v>501</v>
      </c>
      <c r="U9" t="e">
        <f t="shared" si="8"/>
        <v>#REF!</v>
      </c>
      <c r="V9" t="s">
        <v>514</v>
      </c>
      <c r="W9" t="e">
        <f t="shared" si="9"/>
        <v>#REF!</v>
      </c>
      <c r="X9" t="e">
        <f t="shared" si="10"/>
        <v>#REF!</v>
      </c>
      <c r="Y9" t="e">
        <f t="shared" si="11"/>
        <v>#REF!</v>
      </c>
      <c r="Z9" t="e">
        <f t="shared" si="12"/>
        <v>#REF!</v>
      </c>
      <c r="AA9" t="e">
        <f t="shared" si="13"/>
        <v>#REF!</v>
      </c>
      <c r="AD9" t="s">
        <v>478</v>
      </c>
      <c r="AE9" t="s">
        <v>220</v>
      </c>
      <c r="AF9" t="s">
        <v>478</v>
      </c>
    </row>
    <row r="10" spans="2:32" x14ac:dyDescent="0.25">
      <c r="B10">
        <v>8</v>
      </c>
      <c r="C10" s="157" t="e">
        <f>'03'!#REF!</f>
        <v>#REF!</v>
      </c>
      <c r="D10" s="157" t="e">
        <f t="shared" si="1"/>
        <v>#REF!</v>
      </c>
      <c r="E10" t="e">
        <f>VLOOKUP(C10,EC!$B$33:$C$72,2,FALSE)</f>
        <v>#REF!</v>
      </c>
      <c r="F10" t="e">
        <f>'03'!#REF!</f>
        <v>#REF!</v>
      </c>
      <c r="G10" t="e">
        <f t="shared" si="0"/>
        <v>#REF!</v>
      </c>
      <c r="H10" s="152" t="s">
        <v>468</v>
      </c>
      <c r="I10" t="e">
        <f t="shared" si="2"/>
        <v>#REF!</v>
      </c>
      <c r="J10" s="152" t="s">
        <v>511</v>
      </c>
      <c r="K10" t="e">
        <f t="shared" si="3"/>
        <v>#REF!</v>
      </c>
      <c r="L10" t="s">
        <v>512</v>
      </c>
      <c r="M10" t="e">
        <f t="shared" si="4"/>
        <v>#REF!</v>
      </c>
      <c r="N10" t="s">
        <v>286</v>
      </c>
      <c r="O10" t="e">
        <f t="shared" si="5"/>
        <v>#REF!</v>
      </c>
      <c r="P10" t="s">
        <v>510</v>
      </c>
      <c r="Q10" t="e">
        <f t="shared" si="6"/>
        <v>#REF!</v>
      </c>
      <c r="R10" t="s">
        <v>513</v>
      </c>
      <c r="S10" t="e">
        <f t="shared" si="7"/>
        <v>#REF!</v>
      </c>
      <c r="T10" t="s">
        <v>501</v>
      </c>
      <c r="U10" t="e">
        <f t="shared" si="8"/>
        <v>#REF!</v>
      </c>
      <c r="V10" t="s">
        <v>514</v>
      </c>
      <c r="W10" t="e">
        <f t="shared" si="9"/>
        <v>#REF!</v>
      </c>
      <c r="X10" t="e">
        <f t="shared" si="10"/>
        <v>#REF!</v>
      </c>
      <c r="Y10" t="e">
        <f t="shared" si="11"/>
        <v>#REF!</v>
      </c>
      <c r="Z10" t="e">
        <f t="shared" si="12"/>
        <v>#REF!</v>
      </c>
      <c r="AA10" t="e">
        <f t="shared" si="13"/>
        <v>#REF!</v>
      </c>
      <c r="AD10" t="s">
        <v>479</v>
      </c>
      <c r="AE10" t="s">
        <v>221</v>
      </c>
      <c r="AF10" t="s">
        <v>479</v>
      </c>
    </row>
    <row r="11" spans="2:32" x14ac:dyDescent="0.25">
      <c r="B11">
        <v>9</v>
      </c>
      <c r="C11" s="157" t="e">
        <f>'03'!#REF!</f>
        <v>#REF!</v>
      </c>
      <c r="D11" s="157" t="e">
        <f t="shared" si="1"/>
        <v>#REF!</v>
      </c>
      <c r="E11" t="e">
        <f>VLOOKUP(C11,EC!$B$33:$C$72,2,FALSE)</f>
        <v>#REF!</v>
      </c>
      <c r="F11" t="e">
        <f>'03'!#REF!</f>
        <v>#REF!</v>
      </c>
      <c r="G11" t="e">
        <f t="shared" si="0"/>
        <v>#REF!</v>
      </c>
      <c r="H11" s="152" t="s">
        <v>468</v>
      </c>
      <c r="I11" t="e">
        <f t="shared" si="2"/>
        <v>#REF!</v>
      </c>
      <c r="J11" s="152" t="s">
        <v>511</v>
      </c>
      <c r="K11" t="e">
        <f t="shared" si="3"/>
        <v>#REF!</v>
      </c>
      <c r="L11" t="s">
        <v>512</v>
      </c>
      <c r="M11" t="e">
        <f t="shared" si="4"/>
        <v>#REF!</v>
      </c>
      <c r="N11" t="s">
        <v>286</v>
      </c>
      <c r="O11" t="e">
        <f t="shared" si="5"/>
        <v>#REF!</v>
      </c>
      <c r="P11" t="s">
        <v>510</v>
      </c>
      <c r="Q11" t="e">
        <f t="shared" si="6"/>
        <v>#REF!</v>
      </c>
      <c r="R11" t="s">
        <v>513</v>
      </c>
      <c r="S11" t="e">
        <f t="shared" si="7"/>
        <v>#REF!</v>
      </c>
      <c r="T11" t="s">
        <v>501</v>
      </c>
      <c r="U11" t="e">
        <f t="shared" si="8"/>
        <v>#REF!</v>
      </c>
      <c r="V11" t="s">
        <v>514</v>
      </c>
      <c r="W11" t="e">
        <f t="shared" si="9"/>
        <v>#REF!</v>
      </c>
      <c r="X11" t="e">
        <f t="shared" si="10"/>
        <v>#REF!</v>
      </c>
      <c r="Y11" t="e">
        <f t="shared" si="11"/>
        <v>#REF!</v>
      </c>
      <c r="Z11" t="e">
        <f t="shared" si="12"/>
        <v>#REF!</v>
      </c>
      <c r="AA11" t="e">
        <f t="shared" si="13"/>
        <v>#REF!</v>
      </c>
      <c r="AD11" t="s">
        <v>480</v>
      </c>
      <c r="AE11" t="s">
        <v>222</v>
      </c>
      <c r="AF11" t="s">
        <v>480</v>
      </c>
    </row>
    <row r="12" spans="2:32" x14ac:dyDescent="0.25">
      <c r="B12">
        <v>10</v>
      </c>
      <c r="C12" s="157" t="e">
        <f>'03'!#REF!</f>
        <v>#REF!</v>
      </c>
      <c r="D12" s="157" t="e">
        <f t="shared" si="1"/>
        <v>#REF!</v>
      </c>
      <c r="E12" t="e">
        <f>VLOOKUP(C12,EC!$B$33:$C$72,2,FALSE)</f>
        <v>#REF!</v>
      </c>
      <c r="F12" t="e">
        <f>'03'!#REF!</f>
        <v>#REF!</v>
      </c>
      <c r="G12" t="e">
        <f t="shared" si="0"/>
        <v>#REF!</v>
      </c>
      <c r="H12" s="152" t="s">
        <v>468</v>
      </c>
      <c r="I12" t="e">
        <f t="shared" si="2"/>
        <v>#REF!</v>
      </c>
      <c r="J12" s="152" t="s">
        <v>511</v>
      </c>
      <c r="K12" t="e">
        <f t="shared" si="3"/>
        <v>#REF!</v>
      </c>
      <c r="L12" t="s">
        <v>512</v>
      </c>
      <c r="M12" t="e">
        <f t="shared" si="4"/>
        <v>#REF!</v>
      </c>
      <c r="N12" t="s">
        <v>286</v>
      </c>
      <c r="O12" t="e">
        <f t="shared" si="5"/>
        <v>#REF!</v>
      </c>
      <c r="P12" t="s">
        <v>510</v>
      </c>
      <c r="Q12" t="e">
        <f t="shared" si="6"/>
        <v>#REF!</v>
      </c>
      <c r="R12" t="s">
        <v>513</v>
      </c>
      <c r="S12" t="e">
        <f t="shared" si="7"/>
        <v>#REF!</v>
      </c>
      <c r="T12" t="s">
        <v>501</v>
      </c>
      <c r="U12" t="e">
        <f t="shared" si="8"/>
        <v>#REF!</v>
      </c>
      <c r="V12" t="s">
        <v>514</v>
      </c>
      <c r="W12" t="e">
        <f t="shared" si="9"/>
        <v>#REF!</v>
      </c>
      <c r="X12" t="e">
        <f t="shared" si="10"/>
        <v>#REF!</v>
      </c>
      <c r="Y12" t="e">
        <f t="shared" si="11"/>
        <v>#REF!</v>
      </c>
      <c r="Z12" t="e">
        <f t="shared" si="12"/>
        <v>#REF!</v>
      </c>
      <c r="AA12" t="e">
        <f t="shared" si="13"/>
        <v>#REF!</v>
      </c>
      <c r="AD12" t="s">
        <v>481</v>
      </c>
      <c r="AE12" t="s">
        <v>210</v>
      </c>
      <c r="AF12" t="s">
        <v>481</v>
      </c>
    </row>
    <row r="13" spans="2:32" x14ac:dyDescent="0.25">
      <c r="B13">
        <v>11</v>
      </c>
      <c r="C13" s="157" t="e">
        <f>'03'!#REF!</f>
        <v>#REF!</v>
      </c>
      <c r="D13" s="157" t="e">
        <f t="shared" si="1"/>
        <v>#REF!</v>
      </c>
      <c r="E13" t="e">
        <f>VLOOKUP(C13,EC!$B$33:$C$72,2,FALSE)</f>
        <v>#REF!</v>
      </c>
      <c r="F13" t="e">
        <f>'03'!#REF!</f>
        <v>#REF!</v>
      </c>
      <c r="G13" t="e">
        <f t="shared" si="0"/>
        <v>#REF!</v>
      </c>
      <c r="H13" s="152" t="s">
        <v>468</v>
      </c>
      <c r="I13" t="e">
        <f t="shared" si="2"/>
        <v>#REF!</v>
      </c>
      <c r="J13" s="152" t="s">
        <v>511</v>
      </c>
      <c r="K13" t="e">
        <f t="shared" si="3"/>
        <v>#REF!</v>
      </c>
      <c r="L13" t="s">
        <v>512</v>
      </c>
      <c r="M13" t="e">
        <f t="shared" si="4"/>
        <v>#REF!</v>
      </c>
      <c r="N13" t="s">
        <v>286</v>
      </c>
      <c r="O13" t="e">
        <f t="shared" si="5"/>
        <v>#REF!</v>
      </c>
      <c r="P13" t="s">
        <v>510</v>
      </c>
      <c r="Q13" t="e">
        <f t="shared" si="6"/>
        <v>#REF!</v>
      </c>
      <c r="R13" t="s">
        <v>513</v>
      </c>
      <c r="S13" t="e">
        <f t="shared" si="7"/>
        <v>#REF!</v>
      </c>
      <c r="T13" t="s">
        <v>501</v>
      </c>
      <c r="U13" t="e">
        <f t="shared" si="8"/>
        <v>#REF!</v>
      </c>
      <c r="V13" t="s">
        <v>514</v>
      </c>
      <c r="W13" t="e">
        <f t="shared" si="9"/>
        <v>#REF!</v>
      </c>
      <c r="X13" t="e">
        <f t="shared" si="10"/>
        <v>#REF!</v>
      </c>
      <c r="Y13" t="e">
        <f t="shared" si="11"/>
        <v>#REF!</v>
      </c>
      <c r="Z13" t="e">
        <f t="shared" si="12"/>
        <v>#REF!</v>
      </c>
      <c r="AA13" t="e">
        <f t="shared" si="13"/>
        <v>#REF!</v>
      </c>
      <c r="AD13" t="s">
        <v>482</v>
      </c>
      <c r="AE13" t="s">
        <v>173</v>
      </c>
      <c r="AF13" t="s">
        <v>482</v>
      </c>
    </row>
    <row r="14" spans="2:32" x14ac:dyDescent="0.25">
      <c r="B14">
        <v>12</v>
      </c>
      <c r="C14" s="157" t="e">
        <f>'03'!#REF!</f>
        <v>#REF!</v>
      </c>
      <c r="D14" s="157" t="e">
        <f t="shared" si="1"/>
        <v>#REF!</v>
      </c>
      <c r="E14" t="e">
        <f>VLOOKUP(C14,EC!$B$33:$C$72,2,FALSE)</f>
        <v>#REF!</v>
      </c>
      <c r="F14" t="e">
        <f>'03'!#REF!</f>
        <v>#REF!</v>
      </c>
      <c r="G14" t="e">
        <f t="shared" si="0"/>
        <v>#REF!</v>
      </c>
      <c r="H14" s="152" t="s">
        <v>468</v>
      </c>
      <c r="I14" t="e">
        <f t="shared" si="2"/>
        <v>#REF!</v>
      </c>
      <c r="J14" s="152" t="s">
        <v>511</v>
      </c>
      <c r="K14" t="e">
        <f t="shared" si="3"/>
        <v>#REF!</v>
      </c>
      <c r="L14" t="s">
        <v>512</v>
      </c>
      <c r="M14" t="e">
        <f t="shared" si="4"/>
        <v>#REF!</v>
      </c>
      <c r="N14" t="s">
        <v>286</v>
      </c>
      <c r="O14" t="e">
        <f t="shared" si="5"/>
        <v>#REF!</v>
      </c>
      <c r="P14" t="s">
        <v>510</v>
      </c>
      <c r="Q14" t="e">
        <f t="shared" si="6"/>
        <v>#REF!</v>
      </c>
      <c r="R14" t="s">
        <v>513</v>
      </c>
      <c r="S14" t="e">
        <f t="shared" si="7"/>
        <v>#REF!</v>
      </c>
      <c r="T14" t="s">
        <v>501</v>
      </c>
      <c r="U14" t="e">
        <f t="shared" si="8"/>
        <v>#REF!</v>
      </c>
      <c r="V14" t="s">
        <v>514</v>
      </c>
      <c r="W14" t="e">
        <f t="shared" si="9"/>
        <v>#REF!</v>
      </c>
      <c r="X14" t="e">
        <f t="shared" si="10"/>
        <v>#REF!</v>
      </c>
      <c r="Y14" t="e">
        <f t="shared" si="11"/>
        <v>#REF!</v>
      </c>
      <c r="Z14" t="e">
        <f t="shared" si="12"/>
        <v>#REF!</v>
      </c>
      <c r="AA14" t="e">
        <f t="shared" si="13"/>
        <v>#REF!</v>
      </c>
      <c r="AD14" t="s">
        <v>483</v>
      </c>
      <c r="AE14" t="s">
        <v>174</v>
      </c>
      <c r="AF14" t="s">
        <v>483</v>
      </c>
    </row>
    <row r="15" spans="2:32" x14ac:dyDescent="0.25">
      <c r="B15">
        <v>13</v>
      </c>
      <c r="C15" s="157" t="e">
        <f>'03'!#REF!</f>
        <v>#REF!</v>
      </c>
      <c r="D15" s="157" t="e">
        <f t="shared" si="1"/>
        <v>#REF!</v>
      </c>
      <c r="E15" t="e">
        <f>VLOOKUP(C15,EC!$B$33:$C$72,2,FALSE)</f>
        <v>#REF!</v>
      </c>
      <c r="F15" t="e">
        <f>'03'!#REF!</f>
        <v>#REF!</v>
      </c>
      <c r="G15" t="e">
        <f t="shared" si="0"/>
        <v>#REF!</v>
      </c>
      <c r="H15" s="152" t="s">
        <v>468</v>
      </c>
      <c r="I15" t="e">
        <f t="shared" si="2"/>
        <v>#REF!</v>
      </c>
      <c r="J15" s="152" t="s">
        <v>511</v>
      </c>
      <c r="K15" t="e">
        <f t="shared" si="3"/>
        <v>#REF!</v>
      </c>
      <c r="L15" t="s">
        <v>512</v>
      </c>
      <c r="M15" t="e">
        <f t="shared" si="4"/>
        <v>#REF!</v>
      </c>
      <c r="N15" t="s">
        <v>286</v>
      </c>
      <c r="O15" t="e">
        <f t="shared" si="5"/>
        <v>#REF!</v>
      </c>
      <c r="P15" t="s">
        <v>510</v>
      </c>
      <c r="Q15" t="e">
        <f t="shared" si="6"/>
        <v>#REF!</v>
      </c>
      <c r="R15" t="s">
        <v>513</v>
      </c>
      <c r="S15" t="e">
        <f t="shared" si="7"/>
        <v>#REF!</v>
      </c>
      <c r="T15" t="s">
        <v>501</v>
      </c>
      <c r="U15" t="e">
        <f t="shared" si="8"/>
        <v>#REF!</v>
      </c>
      <c r="V15" t="s">
        <v>514</v>
      </c>
      <c r="W15" t="e">
        <f t="shared" si="9"/>
        <v>#REF!</v>
      </c>
      <c r="X15" t="e">
        <f t="shared" si="10"/>
        <v>#REF!</v>
      </c>
      <c r="Y15" t="e">
        <f t="shared" si="11"/>
        <v>#REF!</v>
      </c>
      <c r="Z15" t="e">
        <f t="shared" si="12"/>
        <v>#REF!</v>
      </c>
      <c r="AA15" t="e">
        <f t="shared" si="13"/>
        <v>#REF!</v>
      </c>
      <c r="AD15" t="s">
        <v>484</v>
      </c>
      <c r="AE15" t="s">
        <v>175</v>
      </c>
      <c r="AF15" t="s">
        <v>484</v>
      </c>
    </row>
    <row r="16" spans="2:32" x14ac:dyDescent="0.25">
      <c r="B16">
        <v>14</v>
      </c>
      <c r="C16" s="157" t="e">
        <f>'03'!#REF!</f>
        <v>#REF!</v>
      </c>
      <c r="D16" s="157" t="e">
        <f t="shared" si="1"/>
        <v>#REF!</v>
      </c>
      <c r="E16" t="e">
        <f>VLOOKUP(C16,EC!$B$33:$C$72,2,FALSE)</f>
        <v>#REF!</v>
      </c>
      <c r="F16" t="e">
        <f>'03'!#REF!</f>
        <v>#REF!</v>
      </c>
      <c r="G16" t="e">
        <f t="shared" si="0"/>
        <v>#REF!</v>
      </c>
      <c r="H16" s="152" t="s">
        <v>468</v>
      </c>
      <c r="I16" t="e">
        <f t="shared" si="2"/>
        <v>#REF!</v>
      </c>
      <c r="J16" s="152" t="s">
        <v>511</v>
      </c>
      <c r="K16" t="e">
        <f t="shared" si="3"/>
        <v>#REF!</v>
      </c>
      <c r="L16" t="s">
        <v>512</v>
      </c>
      <c r="M16" t="e">
        <f t="shared" si="4"/>
        <v>#REF!</v>
      </c>
      <c r="N16" t="s">
        <v>286</v>
      </c>
      <c r="O16" t="e">
        <f t="shared" si="5"/>
        <v>#REF!</v>
      </c>
      <c r="P16" t="s">
        <v>510</v>
      </c>
      <c r="Q16" t="e">
        <f t="shared" si="6"/>
        <v>#REF!</v>
      </c>
      <c r="R16" t="s">
        <v>513</v>
      </c>
      <c r="S16" t="e">
        <f t="shared" si="7"/>
        <v>#REF!</v>
      </c>
      <c r="T16" t="s">
        <v>501</v>
      </c>
      <c r="U16" t="e">
        <f t="shared" si="8"/>
        <v>#REF!</v>
      </c>
      <c r="V16" t="s">
        <v>514</v>
      </c>
      <c r="W16" t="e">
        <f t="shared" si="9"/>
        <v>#REF!</v>
      </c>
      <c r="X16" t="e">
        <f t="shared" si="10"/>
        <v>#REF!</v>
      </c>
      <c r="Y16" t="e">
        <f t="shared" si="11"/>
        <v>#REF!</v>
      </c>
      <c r="Z16" t="e">
        <f t="shared" si="12"/>
        <v>#REF!</v>
      </c>
      <c r="AA16" t="e">
        <f t="shared" si="13"/>
        <v>#REF!</v>
      </c>
      <c r="AD16" t="s">
        <v>485</v>
      </c>
      <c r="AE16" t="s">
        <v>176</v>
      </c>
      <c r="AF16" t="s">
        <v>485</v>
      </c>
    </row>
    <row r="17" spans="2:32" x14ac:dyDescent="0.25">
      <c r="B17">
        <v>15</v>
      </c>
      <c r="C17" s="157" t="e">
        <f>'03'!#REF!</f>
        <v>#REF!</v>
      </c>
      <c r="D17" s="157" t="e">
        <f t="shared" si="1"/>
        <v>#REF!</v>
      </c>
      <c r="E17" t="e">
        <f>VLOOKUP(C17,EC!$B$33:$C$72,2,FALSE)</f>
        <v>#REF!</v>
      </c>
      <c r="F17" t="e">
        <f>'03'!#REF!</f>
        <v>#REF!</v>
      </c>
      <c r="G17" t="e">
        <f t="shared" si="0"/>
        <v>#REF!</v>
      </c>
      <c r="H17" s="152" t="s">
        <v>468</v>
      </c>
      <c r="I17" t="e">
        <f t="shared" si="2"/>
        <v>#REF!</v>
      </c>
      <c r="J17" s="152" t="s">
        <v>511</v>
      </c>
      <c r="K17" t="e">
        <f t="shared" si="3"/>
        <v>#REF!</v>
      </c>
      <c r="L17" t="s">
        <v>512</v>
      </c>
      <c r="M17" t="e">
        <f t="shared" si="4"/>
        <v>#REF!</v>
      </c>
      <c r="N17" t="s">
        <v>286</v>
      </c>
      <c r="O17" t="e">
        <f t="shared" si="5"/>
        <v>#REF!</v>
      </c>
      <c r="P17" t="s">
        <v>510</v>
      </c>
      <c r="Q17" t="e">
        <f t="shared" si="6"/>
        <v>#REF!</v>
      </c>
      <c r="R17" t="s">
        <v>513</v>
      </c>
      <c r="S17" t="e">
        <f t="shared" si="7"/>
        <v>#REF!</v>
      </c>
      <c r="T17" t="s">
        <v>501</v>
      </c>
      <c r="U17" t="e">
        <f t="shared" si="8"/>
        <v>#REF!</v>
      </c>
      <c r="V17" t="s">
        <v>514</v>
      </c>
      <c r="W17" t="e">
        <f t="shared" si="9"/>
        <v>#REF!</v>
      </c>
      <c r="X17" t="e">
        <f t="shared" si="10"/>
        <v>#REF!</v>
      </c>
      <c r="Y17" t="e">
        <f t="shared" si="11"/>
        <v>#REF!</v>
      </c>
      <c r="Z17" t="e">
        <f t="shared" si="12"/>
        <v>#REF!</v>
      </c>
      <c r="AA17" t="e">
        <f t="shared" si="13"/>
        <v>#REF!</v>
      </c>
      <c r="AD17" t="s">
        <v>486</v>
      </c>
      <c r="AE17" t="s">
        <v>179</v>
      </c>
      <c r="AF17" t="s">
        <v>486</v>
      </c>
    </row>
    <row r="18" spans="2:32" x14ac:dyDescent="0.25">
      <c r="B18">
        <v>16</v>
      </c>
      <c r="C18" s="157" t="e">
        <f>'03'!#REF!</f>
        <v>#REF!</v>
      </c>
      <c r="D18" s="157" t="e">
        <f t="shared" si="1"/>
        <v>#REF!</v>
      </c>
      <c r="E18" t="e">
        <f>VLOOKUP(C18,EC!$B$33:$C$72,2,FALSE)</f>
        <v>#REF!</v>
      </c>
      <c r="F18" t="e">
        <f>'03'!#REF!</f>
        <v>#REF!</v>
      </c>
      <c r="G18" t="e">
        <f t="shared" si="0"/>
        <v>#REF!</v>
      </c>
      <c r="H18" s="152" t="s">
        <v>468</v>
      </c>
      <c r="I18" t="e">
        <f t="shared" si="2"/>
        <v>#REF!</v>
      </c>
      <c r="J18" s="152" t="s">
        <v>511</v>
      </c>
      <c r="K18" t="e">
        <f t="shared" si="3"/>
        <v>#REF!</v>
      </c>
      <c r="L18" t="s">
        <v>512</v>
      </c>
      <c r="M18" t="e">
        <f t="shared" si="4"/>
        <v>#REF!</v>
      </c>
      <c r="N18" t="s">
        <v>286</v>
      </c>
      <c r="O18" t="e">
        <f t="shared" si="5"/>
        <v>#REF!</v>
      </c>
      <c r="P18" t="s">
        <v>510</v>
      </c>
      <c r="Q18" t="e">
        <f t="shared" si="6"/>
        <v>#REF!</v>
      </c>
      <c r="R18" t="s">
        <v>513</v>
      </c>
      <c r="S18" t="e">
        <f t="shared" si="7"/>
        <v>#REF!</v>
      </c>
      <c r="T18" t="s">
        <v>501</v>
      </c>
      <c r="U18" t="e">
        <f t="shared" si="8"/>
        <v>#REF!</v>
      </c>
      <c r="V18" t="s">
        <v>514</v>
      </c>
      <c r="W18" t="e">
        <f t="shared" si="9"/>
        <v>#REF!</v>
      </c>
      <c r="X18" t="e">
        <f t="shared" si="10"/>
        <v>#REF!</v>
      </c>
      <c r="Y18" t="e">
        <f t="shared" si="11"/>
        <v>#REF!</v>
      </c>
      <c r="Z18" t="e">
        <f t="shared" si="12"/>
        <v>#REF!</v>
      </c>
      <c r="AA18" t="e">
        <f t="shared" si="13"/>
        <v>#REF!</v>
      </c>
      <c r="AD18" t="s">
        <v>487</v>
      </c>
      <c r="AE18" t="s">
        <v>180</v>
      </c>
      <c r="AF18" t="s">
        <v>487</v>
      </c>
    </row>
    <row r="19" spans="2:32" x14ac:dyDescent="0.25">
      <c r="B19">
        <v>17</v>
      </c>
      <c r="C19" s="157" t="e">
        <f>'03'!#REF!</f>
        <v>#REF!</v>
      </c>
      <c r="D19" s="157" t="e">
        <f t="shared" si="1"/>
        <v>#REF!</v>
      </c>
      <c r="E19" t="e">
        <f>VLOOKUP(C19,EC!$B$33:$C$72,2,FALSE)</f>
        <v>#REF!</v>
      </c>
      <c r="F19" t="e">
        <f>'03'!#REF!</f>
        <v>#REF!</v>
      </c>
      <c r="G19" t="e">
        <f t="shared" si="0"/>
        <v>#REF!</v>
      </c>
      <c r="H19" s="152" t="s">
        <v>468</v>
      </c>
      <c r="I19" t="e">
        <f t="shared" si="2"/>
        <v>#REF!</v>
      </c>
      <c r="J19" s="152" t="s">
        <v>511</v>
      </c>
      <c r="K19" t="e">
        <f t="shared" si="3"/>
        <v>#REF!</v>
      </c>
      <c r="L19" t="s">
        <v>512</v>
      </c>
      <c r="M19" t="e">
        <f t="shared" si="4"/>
        <v>#REF!</v>
      </c>
      <c r="N19" t="s">
        <v>286</v>
      </c>
      <c r="O19" t="e">
        <f t="shared" si="5"/>
        <v>#REF!</v>
      </c>
      <c r="P19" t="s">
        <v>510</v>
      </c>
      <c r="Q19" t="e">
        <f t="shared" si="6"/>
        <v>#REF!</v>
      </c>
      <c r="R19" t="s">
        <v>513</v>
      </c>
      <c r="S19" t="e">
        <f t="shared" si="7"/>
        <v>#REF!</v>
      </c>
      <c r="T19" t="s">
        <v>501</v>
      </c>
      <c r="U19" t="e">
        <f t="shared" si="8"/>
        <v>#REF!</v>
      </c>
      <c r="V19" t="s">
        <v>514</v>
      </c>
      <c r="W19" t="e">
        <f t="shared" si="9"/>
        <v>#REF!</v>
      </c>
      <c r="X19" t="e">
        <f t="shared" si="10"/>
        <v>#REF!</v>
      </c>
      <c r="Y19" t="e">
        <f t="shared" si="11"/>
        <v>#REF!</v>
      </c>
      <c r="Z19" t="e">
        <f t="shared" si="12"/>
        <v>#REF!</v>
      </c>
      <c r="AA19" t="e">
        <f t="shared" si="13"/>
        <v>#REF!</v>
      </c>
      <c r="AD19" t="s">
        <v>488</v>
      </c>
      <c r="AE19" t="s">
        <v>181</v>
      </c>
      <c r="AF19" t="s">
        <v>488</v>
      </c>
    </row>
    <row r="20" spans="2:32" x14ac:dyDescent="0.25">
      <c r="B20">
        <v>18</v>
      </c>
      <c r="C20" s="157" t="e">
        <f>'03'!#REF!</f>
        <v>#REF!</v>
      </c>
      <c r="D20" s="157" t="e">
        <f t="shared" si="1"/>
        <v>#REF!</v>
      </c>
      <c r="E20" t="e">
        <f>VLOOKUP(C20,EC!$B$33:$C$72,2,FALSE)</f>
        <v>#REF!</v>
      </c>
      <c r="F20" t="e">
        <f>'03'!#REF!</f>
        <v>#REF!</v>
      </c>
      <c r="G20" t="e">
        <f t="shared" si="0"/>
        <v>#REF!</v>
      </c>
      <c r="H20" s="152" t="s">
        <v>468</v>
      </c>
      <c r="I20" t="e">
        <f t="shared" si="2"/>
        <v>#REF!</v>
      </c>
      <c r="J20" s="152" t="s">
        <v>511</v>
      </c>
      <c r="K20" t="e">
        <f t="shared" si="3"/>
        <v>#REF!</v>
      </c>
      <c r="L20" t="s">
        <v>512</v>
      </c>
      <c r="M20" t="e">
        <f t="shared" si="4"/>
        <v>#REF!</v>
      </c>
      <c r="N20" t="s">
        <v>286</v>
      </c>
      <c r="O20" t="e">
        <f t="shared" si="5"/>
        <v>#REF!</v>
      </c>
      <c r="P20" t="s">
        <v>510</v>
      </c>
      <c r="Q20" t="e">
        <f t="shared" si="6"/>
        <v>#REF!</v>
      </c>
      <c r="R20" t="s">
        <v>513</v>
      </c>
      <c r="S20" t="e">
        <f t="shared" si="7"/>
        <v>#REF!</v>
      </c>
      <c r="T20" t="s">
        <v>501</v>
      </c>
      <c r="U20" t="e">
        <f t="shared" si="8"/>
        <v>#REF!</v>
      </c>
      <c r="V20" t="s">
        <v>514</v>
      </c>
      <c r="W20" t="e">
        <f t="shared" si="9"/>
        <v>#REF!</v>
      </c>
      <c r="X20" t="e">
        <f t="shared" si="10"/>
        <v>#REF!</v>
      </c>
      <c r="Y20" t="e">
        <f t="shared" si="11"/>
        <v>#REF!</v>
      </c>
      <c r="Z20" t="e">
        <f t="shared" si="12"/>
        <v>#REF!</v>
      </c>
      <c r="AA20" t="e">
        <f t="shared" si="13"/>
        <v>#REF!</v>
      </c>
      <c r="AD20" t="s">
        <v>489</v>
      </c>
      <c r="AE20" t="s">
        <v>182</v>
      </c>
      <c r="AF20" t="s">
        <v>489</v>
      </c>
    </row>
    <row r="21" spans="2:32" x14ac:dyDescent="0.25">
      <c r="B21">
        <v>19</v>
      </c>
      <c r="C21" s="157" t="e">
        <f>'03'!#REF!</f>
        <v>#REF!</v>
      </c>
      <c r="D21" s="157" t="e">
        <f t="shared" si="1"/>
        <v>#REF!</v>
      </c>
      <c r="E21" t="e">
        <f>VLOOKUP(C21,EC!$B$33:$C$72,2,FALSE)</f>
        <v>#REF!</v>
      </c>
      <c r="F21" t="e">
        <f>'03'!#REF!</f>
        <v>#REF!</v>
      </c>
      <c r="G21" t="e">
        <f t="shared" si="0"/>
        <v>#REF!</v>
      </c>
      <c r="H21" s="152" t="s">
        <v>468</v>
      </c>
      <c r="I21" t="e">
        <f t="shared" si="2"/>
        <v>#REF!</v>
      </c>
      <c r="J21" s="152" t="s">
        <v>511</v>
      </c>
      <c r="K21" t="e">
        <f t="shared" si="3"/>
        <v>#REF!</v>
      </c>
      <c r="L21" t="s">
        <v>512</v>
      </c>
      <c r="M21" t="e">
        <f t="shared" si="4"/>
        <v>#REF!</v>
      </c>
      <c r="N21" t="s">
        <v>286</v>
      </c>
      <c r="O21" t="e">
        <f t="shared" si="5"/>
        <v>#REF!</v>
      </c>
      <c r="P21" t="s">
        <v>510</v>
      </c>
      <c r="Q21" t="e">
        <f t="shared" si="6"/>
        <v>#REF!</v>
      </c>
      <c r="R21" t="s">
        <v>513</v>
      </c>
      <c r="S21" t="e">
        <f t="shared" si="7"/>
        <v>#REF!</v>
      </c>
      <c r="T21" t="s">
        <v>501</v>
      </c>
      <c r="U21" t="e">
        <f t="shared" si="8"/>
        <v>#REF!</v>
      </c>
      <c r="V21" t="s">
        <v>514</v>
      </c>
      <c r="W21" t="e">
        <f t="shared" si="9"/>
        <v>#REF!</v>
      </c>
      <c r="X21" t="e">
        <f t="shared" si="10"/>
        <v>#REF!</v>
      </c>
      <c r="Y21" t="e">
        <f t="shared" si="11"/>
        <v>#REF!</v>
      </c>
      <c r="Z21" t="e">
        <f t="shared" si="12"/>
        <v>#REF!</v>
      </c>
      <c r="AA21" t="e">
        <f t="shared" si="13"/>
        <v>#REF!</v>
      </c>
      <c r="AD21" t="s">
        <v>490</v>
      </c>
      <c r="AE21" t="s">
        <v>183</v>
      </c>
      <c r="AF21" t="s">
        <v>490</v>
      </c>
    </row>
    <row r="22" spans="2:32" x14ac:dyDescent="0.25">
      <c r="B22">
        <v>20</v>
      </c>
      <c r="C22" s="157" t="e">
        <f>'03'!#REF!</f>
        <v>#REF!</v>
      </c>
      <c r="D22" s="157" t="e">
        <f t="shared" si="1"/>
        <v>#REF!</v>
      </c>
      <c r="E22" t="e">
        <f>VLOOKUP(C22,EC!$B$33:$C$72,2,FALSE)</f>
        <v>#REF!</v>
      </c>
      <c r="F22" t="e">
        <f>'03'!#REF!</f>
        <v>#REF!</v>
      </c>
      <c r="G22" t="e">
        <f t="shared" si="0"/>
        <v>#REF!</v>
      </c>
      <c r="H22" s="152" t="s">
        <v>468</v>
      </c>
      <c r="I22" t="e">
        <f t="shared" si="2"/>
        <v>#REF!</v>
      </c>
      <c r="J22" s="152" t="s">
        <v>511</v>
      </c>
      <c r="K22" t="e">
        <f t="shared" si="3"/>
        <v>#REF!</v>
      </c>
      <c r="L22" t="s">
        <v>512</v>
      </c>
      <c r="M22" t="e">
        <f t="shared" si="4"/>
        <v>#REF!</v>
      </c>
      <c r="N22" t="s">
        <v>286</v>
      </c>
      <c r="O22" t="e">
        <f t="shared" si="5"/>
        <v>#REF!</v>
      </c>
      <c r="P22" t="s">
        <v>510</v>
      </c>
      <c r="Q22" t="e">
        <f t="shared" si="6"/>
        <v>#REF!</v>
      </c>
      <c r="R22" t="s">
        <v>513</v>
      </c>
      <c r="S22" t="e">
        <f t="shared" si="7"/>
        <v>#REF!</v>
      </c>
      <c r="T22" t="s">
        <v>501</v>
      </c>
      <c r="U22" t="e">
        <f t="shared" si="8"/>
        <v>#REF!</v>
      </c>
      <c r="V22" t="s">
        <v>514</v>
      </c>
      <c r="W22" t="e">
        <f t="shared" si="9"/>
        <v>#REF!</v>
      </c>
      <c r="X22" t="e">
        <f t="shared" si="10"/>
        <v>#REF!</v>
      </c>
      <c r="Y22" t="e">
        <f t="shared" si="11"/>
        <v>#REF!</v>
      </c>
      <c r="Z22" t="e">
        <f t="shared" si="12"/>
        <v>#REF!</v>
      </c>
      <c r="AA22" t="e">
        <f t="shared" si="13"/>
        <v>#REF!</v>
      </c>
      <c r="AD22" t="s">
        <v>491</v>
      </c>
      <c r="AE22" t="s">
        <v>230</v>
      </c>
      <c r="AF22" t="s">
        <v>491</v>
      </c>
    </row>
    <row r="23" spans="2:32" x14ac:dyDescent="0.25">
      <c r="B23">
        <v>21</v>
      </c>
      <c r="C23" s="157" t="e">
        <f>'03'!#REF!</f>
        <v>#REF!</v>
      </c>
      <c r="D23" s="157" t="e">
        <f t="shared" si="1"/>
        <v>#REF!</v>
      </c>
      <c r="E23" t="e">
        <f>VLOOKUP(C23,EC!$B$33:$C$72,2,FALSE)</f>
        <v>#REF!</v>
      </c>
      <c r="F23" t="e">
        <f>'03'!#REF!</f>
        <v>#REF!</v>
      </c>
      <c r="G23" t="e">
        <f t="shared" si="0"/>
        <v>#REF!</v>
      </c>
      <c r="H23" s="152" t="s">
        <v>468</v>
      </c>
      <c r="I23" t="e">
        <f t="shared" si="2"/>
        <v>#REF!</v>
      </c>
      <c r="J23" s="152" t="s">
        <v>511</v>
      </c>
      <c r="K23" t="e">
        <f t="shared" si="3"/>
        <v>#REF!</v>
      </c>
      <c r="L23" t="s">
        <v>512</v>
      </c>
      <c r="M23" t="e">
        <f t="shared" si="4"/>
        <v>#REF!</v>
      </c>
      <c r="N23" t="s">
        <v>286</v>
      </c>
      <c r="O23" t="e">
        <f t="shared" si="5"/>
        <v>#REF!</v>
      </c>
      <c r="P23" t="s">
        <v>510</v>
      </c>
      <c r="Q23" t="e">
        <f t="shared" si="6"/>
        <v>#REF!</v>
      </c>
      <c r="R23" t="s">
        <v>513</v>
      </c>
      <c r="S23" t="e">
        <f t="shared" si="7"/>
        <v>#REF!</v>
      </c>
      <c r="T23" t="s">
        <v>501</v>
      </c>
      <c r="U23" t="e">
        <f t="shared" si="8"/>
        <v>#REF!</v>
      </c>
      <c r="V23" t="s">
        <v>514</v>
      </c>
      <c r="W23" t="e">
        <f t="shared" si="9"/>
        <v>#REF!</v>
      </c>
      <c r="X23" t="e">
        <f t="shared" si="10"/>
        <v>#REF!</v>
      </c>
      <c r="Y23" t="e">
        <f t="shared" si="11"/>
        <v>#REF!</v>
      </c>
      <c r="Z23" t="e">
        <f t="shared" si="12"/>
        <v>#REF!</v>
      </c>
      <c r="AA23" t="e">
        <f t="shared" si="13"/>
        <v>#REF!</v>
      </c>
      <c r="AD23" t="s">
        <v>492</v>
      </c>
      <c r="AE23" t="s">
        <v>250</v>
      </c>
      <c r="AF23" t="s">
        <v>492</v>
      </c>
    </row>
    <row r="24" spans="2:32" x14ac:dyDescent="0.25">
      <c r="B24">
        <v>22</v>
      </c>
      <c r="C24" s="157" t="e">
        <f>'03'!#REF!</f>
        <v>#REF!</v>
      </c>
      <c r="D24" s="157" t="e">
        <f t="shared" si="1"/>
        <v>#REF!</v>
      </c>
      <c r="E24" t="e">
        <f>VLOOKUP(C24,EC!$B$33:$C$72,2,FALSE)</f>
        <v>#REF!</v>
      </c>
      <c r="F24" t="e">
        <f>'03'!#REF!</f>
        <v>#REF!</v>
      </c>
      <c r="G24" t="e">
        <f t="shared" si="0"/>
        <v>#REF!</v>
      </c>
      <c r="H24" s="152" t="s">
        <v>468</v>
      </c>
      <c r="I24" t="e">
        <f t="shared" si="2"/>
        <v>#REF!</v>
      </c>
      <c r="J24" s="152" t="s">
        <v>511</v>
      </c>
      <c r="K24" t="e">
        <f t="shared" si="3"/>
        <v>#REF!</v>
      </c>
      <c r="L24" t="s">
        <v>512</v>
      </c>
      <c r="M24" t="e">
        <f t="shared" si="4"/>
        <v>#REF!</v>
      </c>
      <c r="N24" t="s">
        <v>286</v>
      </c>
      <c r="O24" t="e">
        <f t="shared" si="5"/>
        <v>#REF!</v>
      </c>
      <c r="P24" t="s">
        <v>510</v>
      </c>
      <c r="Q24" t="e">
        <f t="shared" si="6"/>
        <v>#REF!</v>
      </c>
      <c r="R24" t="s">
        <v>513</v>
      </c>
      <c r="S24" t="e">
        <f t="shared" si="7"/>
        <v>#REF!</v>
      </c>
      <c r="T24" t="s">
        <v>501</v>
      </c>
      <c r="U24" t="e">
        <f t="shared" si="8"/>
        <v>#REF!</v>
      </c>
      <c r="V24" t="s">
        <v>514</v>
      </c>
      <c r="W24" t="e">
        <f t="shared" si="9"/>
        <v>#REF!</v>
      </c>
      <c r="X24" t="e">
        <f t="shared" si="10"/>
        <v>#REF!</v>
      </c>
      <c r="Y24" t="e">
        <f t="shared" si="11"/>
        <v>#REF!</v>
      </c>
      <c r="Z24" t="e">
        <f t="shared" si="12"/>
        <v>#REF!</v>
      </c>
      <c r="AA24" t="e">
        <f t="shared" si="13"/>
        <v>#REF!</v>
      </c>
      <c r="AD24" t="s">
        <v>493</v>
      </c>
      <c r="AE24" t="s">
        <v>186</v>
      </c>
      <c r="AF24" t="s">
        <v>493</v>
      </c>
    </row>
    <row r="25" spans="2:32" x14ac:dyDescent="0.25">
      <c r="B25">
        <v>23</v>
      </c>
      <c r="C25" s="157" t="e">
        <f>'03'!#REF!</f>
        <v>#REF!</v>
      </c>
      <c r="D25" s="157" t="e">
        <f t="shared" si="1"/>
        <v>#REF!</v>
      </c>
      <c r="E25" t="e">
        <f>VLOOKUP(C25,EC!$B$33:$C$72,2,FALSE)</f>
        <v>#REF!</v>
      </c>
      <c r="F25" t="e">
        <f>'03'!#REF!</f>
        <v>#REF!</v>
      </c>
      <c r="G25" t="e">
        <f t="shared" si="0"/>
        <v>#REF!</v>
      </c>
      <c r="H25" s="152" t="s">
        <v>468</v>
      </c>
      <c r="I25" t="e">
        <f t="shared" si="2"/>
        <v>#REF!</v>
      </c>
      <c r="J25" s="152" t="s">
        <v>511</v>
      </c>
      <c r="K25" t="e">
        <f t="shared" si="3"/>
        <v>#REF!</v>
      </c>
      <c r="L25" t="s">
        <v>512</v>
      </c>
      <c r="M25" t="e">
        <f t="shared" si="4"/>
        <v>#REF!</v>
      </c>
      <c r="N25" t="s">
        <v>286</v>
      </c>
      <c r="O25" t="e">
        <f t="shared" si="5"/>
        <v>#REF!</v>
      </c>
      <c r="P25" t="s">
        <v>510</v>
      </c>
      <c r="Q25" t="e">
        <f t="shared" si="6"/>
        <v>#REF!</v>
      </c>
      <c r="R25" t="s">
        <v>513</v>
      </c>
      <c r="S25" t="e">
        <f t="shared" si="7"/>
        <v>#REF!</v>
      </c>
      <c r="T25" t="s">
        <v>501</v>
      </c>
      <c r="U25" t="e">
        <f t="shared" si="8"/>
        <v>#REF!</v>
      </c>
      <c r="V25" t="s">
        <v>514</v>
      </c>
      <c r="W25" t="e">
        <f t="shared" si="9"/>
        <v>#REF!</v>
      </c>
      <c r="X25" t="e">
        <f t="shared" si="10"/>
        <v>#REF!</v>
      </c>
      <c r="Y25" t="e">
        <f t="shared" si="11"/>
        <v>#REF!</v>
      </c>
      <c r="Z25" t="e">
        <f t="shared" si="12"/>
        <v>#REF!</v>
      </c>
      <c r="AA25" t="e">
        <f t="shared" si="13"/>
        <v>#REF!</v>
      </c>
      <c r="AD25" t="s">
        <v>494</v>
      </c>
      <c r="AE25" t="s">
        <v>187</v>
      </c>
      <c r="AF25" t="s">
        <v>494</v>
      </c>
    </row>
    <row r="26" spans="2:32" x14ac:dyDescent="0.25">
      <c r="B26">
        <v>24</v>
      </c>
      <c r="C26" s="157" t="e">
        <f>'03'!#REF!</f>
        <v>#REF!</v>
      </c>
      <c r="D26" s="157" t="e">
        <f t="shared" si="1"/>
        <v>#REF!</v>
      </c>
      <c r="E26" t="e">
        <f>VLOOKUP(C26,EC!$B$33:$C$72,2,FALSE)</f>
        <v>#REF!</v>
      </c>
      <c r="F26" t="e">
        <f>'03'!#REF!</f>
        <v>#REF!</v>
      </c>
      <c r="G26" t="e">
        <f t="shared" si="0"/>
        <v>#REF!</v>
      </c>
      <c r="H26" s="152" t="s">
        <v>468</v>
      </c>
      <c r="I26" t="e">
        <f t="shared" si="2"/>
        <v>#REF!</v>
      </c>
      <c r="J26" s="152" t="s">
        <v>511</v>
      </c>
      <c r="K26" t="e">
        <f t="shared" si="3"/>
        <v>#REF!</v>
      </c>
      <c r="L26" t="s">
        <v>512</v>
      </c>
      <c r="M26" t="e">
        <f t="shared" si="4"/>
        <v>#REF!</v>
      </c>
      <c r="N26" t="s">
        <v>286</v>
      </c>
      <c r="O26" t="e">
        <f t="shared" si="5"/>
        <v>#REF!</v>
      </c>
      <c r="P26" t="s">
        <v>510</v>
      </c>
      <c r="Q26" t="e">
        <f t="shared" si="6"/>
        <v>#REF!</v>
      </c>
      <c r="R26" t="s">
        <v>513</v>
      </c>
      <c r="S26" t="e">
        <f t="shared" si="7"/>
        <v>#REF!</v>
      </c>
      <c r="T26" t="s">
        <v>501</v>
      </c>
      <c r="U26" t="e">
        <f t="shared" si="8"/>
        <v>#REF!</v>
      </c>
      <c r="V26" t="s">
        <v>514</v>
      </c>
      <c r="W26" t="e">
        <f t="shared" si="9"/>
        <v>#REF!</v>
      </c>
      <c r="X26" t="e">
        <f t="shared" si="10"/>
        <v>#REF!</v>
      </c>
      <c r="Y26" t="e">
        <f t="shared" si="11"/>
        <v>#REF!</v>
      </c>
      <c r="Z26" t="e">
        <f t="shared" si="12"/>
        <v>#REF!</v>
      </c>
      <c r="AA26" t="e">
        <f t="shared" si="13"/>
        <v>#REF!</v>
      </c>
      <c r="AD26" t="s">
        <v>495</v>
      </c>
      <c r="AE26" t="s">
        <v>188</v>
      </c>
      <c r="AF26" t="s">
        <v>495</v>
      </c>
    </row>
    <row r="27" spans="2:32" x14ac:dyDescent="0.25">
      <c r="B27">
        <v>25</v>
      </c>
      <c r="C27" s="157" t="e">
        <f>'03'!#REF!</f>
        <v>#REF!</v>
      </c>
      <c r="D27" s="157" t="e">
        <f t="shared" si="1"/>
        <v>#REF!</v>
      </c>
      <c r="E27" t="e">
        <f>VLOOKUP(C27,EC!$B$33:$C$72,2,FALSE)</f>
        <v>#REF!</v>
      </c>
      <c r="F27" t="e">
        <f>'03'!#REF!</f>
        <v>#REF!</v>
      </c>
      <c r="G27" t="e">
        <f t="shared" si="0"/>
        <v>#REF!</v>
      </c>
      <c r="H27" s="152" t="s">
        <v>468</v>
      </c>
      <c r="I27" t="e">
        <f t="shared" si="2"/>
        <v>#REF!</v>
      </c>
      <c r="J27" s="152" t="s">
        <v>511</v>
      </c>
      <c r="K27" t="e">
        <f t="shared" si="3"/>
        <v>#REF!</v>
      </c>
      <c r="L27" t="s">
        <v>512</v>
      </c>
      <c r="M27" t="e">
        <f t="shared" si="4"/>
        <v>#REF!</v>
      </c>
      <c r="N27" t="s">
        <v>286</v>
      </c>
      <c r="O27" t="e">
        <f t="shared" si="5"/>
        <v>#REF!</v>
      </c>
      <c r="P27" t="s">
        <v>510</v>
      </c>
      <c r="Q27" t="e">
        <f t="shared" si="6"/>
        <v>#REF!</v>
      </c>
      <c r="R27" t="s">
        <v>513</v>
      </c>
      <c r="S27" t="e">
        <f t="shared" si="7"/>
        <v>#REF!</v>
      </c>
      <c r="T27" t="s">
        <v>501</v>
      </c>
      <c r="U27" t="e">
        <f t="shared" si="8"/>
        <v>#REF!</v>
      </c>
      <c r="V27" t="s">
        <v>514</v>
      </c>
      <c r="W27" t="e">
        <f t="shared" si="9"/>
        <v>#REF!</v>
      </c>
      <c r="X27" t="e">
        <f t="shared" si="10"/>
        <v>#REF!</v>
      </c>
      <c r="Y27" t="e">
        <f t="shared" si="11"/>
        <v>#REF!</v>
      </c>
      <c r="Z27" t="e">
        <f t="shared" si="12"/>
        <v>#REF!</v>
      </c>
      <c r="AA27" t="e">
        <f t="shared" si="13"/>
        <v>#REF!</v>
      </c>
      <c r="AD27" t="s">
        <v>496</v>
      </c>
      <c r="AE27" t="s">
        <v>208</v>
      </c>
      <c r="AF27" t="s">
        <v>496</v>
      </c>
    </row>
    <row r="28" spans="2:32" x14ac:dyDescent="0.25">
      <c r="B28">
        <v>26</v>
      </c>
      <c r="C28" s="157" t="e">
        <f>'03'!#REF!</f>
        <v>#REF!</v>
      </c>
      <c r="D28" s="157" t="e">
        <f t="shared" si="1"/>
        <v>#REF!</v>
      </c>
      <c r="E28" t="e">
        <f>VLOOKUP(C28,EC!$B$33:$C$72,2,FALSE)</f>
        <v>#REF!</v>
      </c>
      <c r="F28" t="e">
        <f>'03'!#REF!</f>
        <v>#REF!</v>
      </c>
      <c r="G28" t="e">
        <f t="shared" si="0"/>
        <v>#REF!</v>
      </c>
      <c r="H28" s="152" t="s">
        <v>468</v>
      </c>
      <c r="I28" t="e">
        <f t="shared" si="2"/>
        <v>#REF!</v>
      </c>
      <c r="J28" s="152" t="s">
        <v>511</v>
      </c>
      <c r="K28" t="e">
        <f t="shared" si="3"/>
        <v>#REF!</v>
      </c>
      <c r="L28" t="s">
        <v>512</v>
      </c>
      <c r="M28" t="e">
        <f t="shared" si="4"/>
        <v>#REF!</v>
      </c>
      <c r="N28" t="s">
        <v>286</v>
      </c>
      <c r="O28" t="e">
        <f t="shared" si="5"/>
        <v>#REF!</v>
      </c>
      <c r="P28" t="s">
        <v>510</v>
      </c>
      <c r="Q28" t="e">
        <f t="shared" si="6"/>
        <v>#REF!</v>
      </c>
      <c r="R28" t="s">
        <v>513</v>
      </c>
      <c r="S28" t="e">
        <f t="shared" si="7"/>
        <v>#REF!</v>
      </c>
      <c r="T28" t="s">
        <v>501</v>
      </c>
      <c r="U28" t="e">
        <f t="shared" si="8"/>
        <v>#REF!</v>
      </c>
      <c r="V28" t="s">
        <v>514</v>
      </c>
      <c r="W28" t="e">
        <f t="shared" si="9"/>
        <v>#REF!</v>
      </c>
      <c r="X28" t="e">
        <f t="shared" si="10"/>
        <v>#REF!</v>
      </c>
      <c r="Y28" t="e">
        <f t="shared" si="11"/>
        <v>#REF!</v>
      </c>
      <c r="Z28" t="e">
        <f t="shared" si="12"/>
        <v>#REF!</v>
      </c>
      <c r="AA28" t="e">
        <f t="shared" si="13"/>
        <v>#REF!</v>
      </c>
      <c r="AD28" t="s">
        <v>497</v>
      </c>
      <c r="AE28" t="s">
        <v>211</v>
      </c>
      <c r="AF28" t="s">
        <v>497</v>
      </c>
    </row>
    <row r="29" spans="2:32" x14ac:dyDescent="0.25">
      <c r="B29">
        <v>27</v>
      </c>
      <c r="C29" s="157" t="e">
        <f>'03'!#REF!</f>
        <v>#REF!</v>
      </c>
      <c r="D29" s="157" t="e">
        <f t="shared" si="1"/>
        <v>#REF!</v>
      </c>
      <c r="E29" t="e">
        <f>VLOOKUP(C29,EC!$B$33:$C$72,2,FALSE)</f>
        <v>#REF!</v>
      </c>
      <c r="F29" t="e">
        <f>'03'!#REF!</f>
        <v>#REF!</v>
      </c>
      <c r="G29" t="e">
        <f t="shared" si="0"/>
        <v>#REF!</v>
      </c>
      <c r="H29" s="152" t="s">
        <v>468</v>
      </c>
      <c r="I29" t="e">
        <f t="shared" si="2"/>
        <v>#REF!</v>
      </c>
      <c r="J29" s="152" t="s">
        <v>511</v>
      </c>
      <c r="K29" t="e">
        <f t="shared" si="3"/>
        <v>#REF!</v>
      </c>
      <c r="L29" t="s">
        <v>512</v>
      </c>
      <c r="M29" t="e">
        <f t="shared" si="4"/>
        <v>#REF!</v>
      </c>
      <c r="N29" t="s">
        <v>286</v>
      </c>
      <c r="O29" t="e">
        <f t="shared" si="5"/>
        <v>#REF!</v>
      </c>
      <c r="P29" t="s">
        <v>510</v>
      </c>
      <c r="Q29" t="e">
        <f t="shared" si="6"/>
        <v>#REF!</v>
      </c>
      <c r="R29" t="s">
        <v>513</v>
      </c>
      <c r="S29" t="e">
        <f t="shared" si="7"/>
        <v>#REF!</v>
      </c>
      <c r="T29" t="s">
        <v>501</v>
      </c>
      <c r="U29" t="e">
        <f t="shared" si="8"/>
        <v>#REF!</v>
      </c>
      <c r="V29" t="s">
        <v>514</v>
      </c>
      <c r="W29" t="e">
        <f t="shared" si="9"/>
        <v>#REF!</v>
      </c>
      <c r="X29" t="e">
        <f t="shared" si="10"/>
        <v>#REF!</v>
      </c>
      <c r="Y29" t="e">
        <f t="shared" si="11"/>
        <v>#REF!</v>
      </c>
      <c r="Z29" t="e">
        <f t="shared" si="12"/>
        <v>#REF!</v>
      </c>
      <c r="AA29" t="e">
        <f t="shared" si="13"/>
        <v>#REF!</v>
      </c>
      <c r="AD29" t="s">
        <v>498</v>
      </c>
      <c r="AE29" t="s">
        <v>212</v>
      </c>
      <c r="AF29" t="s">
        <v>498</v>
      </c>
    </row>
    <row r="30" spans="2:32" x14ac:dyDescent="0.25">
      <c r="B30">
        <v>28</v>
      </c>
      <c r="C30" s="157" t="e">
        <f>'03'!#REF!</f>
        <v>#REF!</v>
      </c>
      <c r="D30" s="157" t="e">
        <f t="shared" si="1"/>
        <v>#REF!</v>
      </c>
      <c r="E30" t="e">
        <f>VLOOKUP(C30,EC!$B$33:$C$72,2,FALSE)</f>
        <v>#REF!</v>
      </c>
      <c r="F30" t="e">
        <f>'03'!#REF!</f>
        <v>#REF!</v>
      </c>
      <c r="G30" t="e">
        <f t="shared" si="0"/>
        <v>#REF!</v>
      </c>
      <c r="H30" s="152" t="s">
        <v>468</v>
      </c>
      <c r="I30" t="e">
        <f t="shared" si="2"/>
        <v>#REF!</v>
      </c>
      <c r="J30" s="152" t="s">
        <v>511</v>
      </c>
      <c r="K30" t="e">
        <f t="shared" si="3"/>
        <v>#REF!</v>
      </c>
      <c r="L30" t="s">
        <v>512</v>
      </c>
      <c r="M30" t="e">
        <f t="shared" si="4"/>
        <v>#REF!</v>
      </c>
      <c r="N30" t="s">
        <v>286</v>
      </c>
      <c r="O30" t="e">
        <f t="shared" si="5"/>
        <v>#REF!</v>
      </c>
      <c r="P30" t="s">
        <v>510</v>
      </c>
      <c r="Q30" t="e">
        <f t="shared" si="6"/>
        <v>#REF!</v>
      </c>
      <c r="R30" t="s">
        <v>513</v>
      </c>
      <c r="S30" t="e">
        <f t="shared" si="7"/>
        <v>#REF!</v>
      </c>
      <c r="T30" t="s">
        <v>501</v>
      </c>
      <c r="U30" t="e">
        <f t="shared" si="8"/>
        <v>#REF!</v>
      </c>
      <c r="V30" t="s">
        <v>514</v>
      </c>
      <c r="W30" t="e">
        <f t="shared" si="9"/>
        <v>#REF!</v>
      </c>
      <c r="X30" t="e">
        <f t="shared" si="10"/>
        <v>#REF!</v>
      </c>
      <c r="Y30" t="e">
        <f t="shared" si="11"/>
        <v>#REF!</v>
      </c>
      <c r="Z30" t="e">
        <f t="shared" si="12"/>
        <v>#REF!</v>
      </c>
      <c r="AA30" t="e">
        <f t="shared" si="13"/>
        <v>#REF!</v>
      </c>
      <c r="AD30" t="s">
        <v>499</v>
      </c>
      <c r="AE30" t="s">
        <v>213</v>
      </c>
      <c r="AF30" t="s">
        <v>499</v>
      </c>
    </row>
    <row r="31" spans="2:32" x14ac:dyDescent="0.25">
      <c r="B31">
        <v>29</v>
      </c>
      <c r="C31" s="157" t="e">
        <f>'03'!#REF!</f>
        <v>#REF!</v>
      </c>
      <c r="D31" s="157" t="e">
        <f t="shared" si="1"/>
        <v>#REF!</v>
      </c>
      <c r="E31" t="e">
        <f>VLOOKUP(C31,EC!$B$33:$C$72,2,FALSE)</f>
        <v>#REF!</v>
      </c>
      <c r="F31" t="e">
        <f>'03'!#REF!</f>
        <v>#REF!</v>
      </c>
      <c r="G31" t="e">
        <f t="shared" si="0"/>
        <v>#REF!</v>
      </c>
      <c r="H31" s="152" t="s">
        <v>468</v>
      </c>
      <c r="I31" t="e">
        <f t="shared" si="2"/>
        <v>#REF!</v>
      </c>
      <c r="J31" s="152" t="s">
        <v>511</v>
      </c>
      <c r="K31" t="e">
        <f t="shared" si="3"/>
        <v>#REF!</v>
      </c>
      <c r="L31" t="s">
        <v>512</v>
      </c>
      <c r="M31" t="e">
        <f t="shared" si="4"/>
        <v>#REF!</v>
      </c>
      <c r="N31" t="s">
        <v>286</v>
      </c>
      <c r="O31" t="e">
        <f t="shared" si="5"/>
        <v>#REF!</v>
      </c>
      <c r="P31" t="s">
        <v>510</v>
      </c>
      <c r="Q31" t="e">
        <f t="shared" si="6"/>
        <v>#REF!</v>
      </c>
      <c r="R31" t="s">
        <v>513</v>
      </c>
      <c r="S31" t="e">
        <f t="shared" si="7"/>
        <v>#REF!</v>
      </c>
      <c r="T31" t="s">
        <v>501</v>
      </c>
      <c r="U31" t="e">
        <f t="shared" si="8"/>
        <v>#REF!</v>
      </c>
      <c r="V31" t="s">
        <v>514</v>
      </c>
      <c r="W31" t="e">
        <f t="shared" si="9"/>
        <v>#REF!</v>
      </c>
      <c r="X31" t="e">
        <f t="shared" si="10"/>
        <v>#REF!</v>
      </c>
      <c r="Y31" t="e">
        <f t="shared" si="11"/>
        <v>#REF!</v>
      </c>
      <c r="Z31" t="e">
        <f t="shared" si="12"/>
        <v>#REF!</v>
      </c>
      <c r="AA31" t="e">
        <f t="shared" si="13"/>
        <v>#REF!</v>
      </c>
      <c r="AD31" t="s">
        <v>500</v>
      </c>
      <c r="AE31" t="s">
        <v>214</v>
      </c>
      <c r="AF31" t="s">
        <v>500</v>
      </c>
    </row>
    <row r="32" spans="2:32" x14ac:dyDescent="0.25">
      <c r="B32">
        <v>30</v>
      </c>
      <c r="C32" s="157" t="e">
        <f>'03'!#REF!</f>
        <v>#REF!</v>
      </c>
      <c r="D32" s="157" t="e">
        <f t="shared" si="1"/>
        <v>#REF!</v>
      </c>
      <c r="E32" t="e">
        <f>VLOOKUP(C32,EC!$B$33:$C$72,2,FALSE)</f>
        <v>#REF!</v>
      </c>
      <c r="F32" t="e">
        <f>'03'!#REF!</f>
        <v>#REF!</v>
      </c>
      <c r="G32" t="e">
        <f t="shared" si="0"/>
        <v>#REF!</v>
      </c>
      <c r="H32" s="152" t="s">
        <v>468</v>
      </c>
      <c r="I32" t="e">
        <f t="shared" si="2"/>
        <v>#REF!</v>
      </c>
      <c r="J32" s="152" t="s">
        <v>511</v>
      </c>
      <c r="K32" t="e">
        <f t="shared" si="3"/>
        <v>#REF!</v>
      </c>
      <c r="L32" t="s">
        <v>512</v>
      </c>
      <c r="M32" t="e">
        <f t="shared" si="4"/>
        <v>#REF!</v>
      </c>
      <c r="N32" t="s">
        <v>286</v>
      </c>
      <c r="O32" t="e">
        <f t="shared" si="5"/>
        <v>#REF!</v>
      </c>
      <c r="P32" t="s">
        <v>510</v>
      </c>
      <c r="Q32" t="e">
        <f t="shared" si="6"/>
        <v>#REF!</v>
      </c>
      <c r="R32" t="s">
        <v>513</v>
      </c>
      <c r="S32" t="e">
        <f t="shared" si="7"/>
        <v>#REF!</v>
      </c>
      <c r="T32" t="s">
        <v>501</v>
      </c>
      <c r="U32" t="e">
        <f t="shared" si="8"/>
        <v>#REF!</v>
      </c>
      <c r="V32" t="s">
        <v>514</v>
      </c>
      <c r="W32" t="e">
        <f t="shared" si="9"/>
        <v>#REF!</v>
      </c>
      <c r="X32" t="e">
        <f t="shared" si="10"/>
        <v>#REF!</v>
      </c>
      <c r="Y32" t="e">
        <f t="shared" si="11"/>
        <v>#REF!</v>
      </c>
      <c r="Z32" t="e">
        <f t="shared" si="12"/>
        <v>#REF!</v>
      </c>
      <c r="AA32" t="e">
        <f t="shared" si="13"/>
        <v>#REF!</v>
      </c>
      <c r="AD32" t="s">
        <v>471</v>
      </c>
      <c r="AE32" t="s">
        <v>209</v>
      </c>
      <c r="AF32" t="s">
        <v>471</v>
      </c>
    </row>
    <row r="33" spans="2:32" x14ac:dyDescent="0.25">
      <c r="B33">
        <v>31</v>
      </c>
      <c r="C33" s="157" t="e">
        <f>'03'!#REF!</f>
        <v>#REF!</v>
      </c>
      <c r="D33" s="157" t="e">
        <f t="shared" si="1"/>
        <v>#REF!</v>
      </c>
      <c r="E33" t="e">
        <f>VLOOKUP(C33,EC!$B$33:$C$72,2,FALSE)</f>
        <v>#REF!</v>
      </c>
      <c r="F33" t="e">
        <f>'03'!#REF!</f>
        <v>#REF!</v>
      </c>
      <c r="G33" t="e">
        <f t="shared" si="0"/>
        <v>#REF!</v>
      </c>
      <c r="H33" s="152" t="s">
        <v>468</v>
      </c>
      <c r="I33" t="e">
        <f t="shared" si="2"/>
        <v>#REF!</v>
      </c>
      <c r="J33" s="152" t="s">
        <v>511</v>
      </c>
      <c r="K33" t="e">
        <f t="shared" si="3"/>
        <v>#REF!</v>
      </c>
      <c r="L33" t="s">
        <v>512</v>
      </c>
      <c r="M33" t="e">
        <f t="shared" si="4"/>
        <v>#REF!</v>
      </c>
      <c r="N33" t="s">
        <v>286</v>
      </c>
      <c r="O33" t="e">
        <f t="shared" si="5"/>
        <v>#REF!</v>
      </c>
      <c r="P33" t="s">
        <v>510</v>
      </c>
      <c r="Q33" t="e">
        <f t="shared" si="6"/>
        <v>#REF!</v>
      </c>
      <c r="R33" t="s">
        <v>513</v>
      </c>
      <c r="S33" t="e">
        <f t="shared" si="7"/>
        <v>#REF!</v>
      </c>
      <c r="T33" t="s">
        <v>501</v>
      </c>
      <c r="U33" t="e">
        <f t="shared" si="8"/>
        <v>#REF!</v>
      </c>
      <c r="V33" t="s">
        <v>514</v>
      </c>
      <c r="W33" t="e">
        <f t="shared" si="9"/>
        <v>#REF!</v>
      </c>
      <c r="X33" t="e">
        <f t="shared" si="10"/>
        <v>#REF!</v>
      </c>
      <c r="Y33" t="e">
        <f t="shared" si="11"/>
        <v>#REF!</v>
      </c>
      <c r="Z33" t="e">
        <f t="shared" si="12"/>
        <v>#REF!</v>
      </c>
      <c r="AA33" t="e">
        <f t="shared" si="13"/>
        <v>#REF!</v>
      </c>
      <c r="AD33" t="s">
        <v>502</v>
      </c>
      <c r="AE33" t="s">
        <v>215</v>
      </c>
      <c r="AF33" t="s">
        <v>502</v>
      </c>
    </row>
    <row r="34" spans="2:32" x14ac:dyDescent="0.25">
      <c r="B34">
        <v>32</v>
      </c>
      <c r="C34" s="157" t="e">
        <f>'03'!#REF!</f>
        <v>#REF!</v>
      </c>
      <c r="D34" s="157" t="e">
        <f t="shared" si="1"/>
        <v>#REF!</v>
      </c>
      <c r="E34" t="e">
        <f>VLOOKUP(C34,EC!$B$33:$C$72,2,FALSE)</f>
        <v>#REF!</v>
      </c>
      <c r="F34" t="e">
        <f>'03'!#REF!</f>
        <v>#REF!</v>
      </c>
      <c r="G34" t="e">
        <f t="shared" si="0"/>
        <v>#REF!</v>
      </c>
      <c r="H34" s="152" t="s">
        <v>468</v>
      </c>
      <c r="I34" t="e">
        <f t="shared" si="2"/>
        <v>#REF!</v>
      </c>
      <c r="J34" s="152" t="s">
        <v>511</v>
      </c>
      <c r="K34" t="e">
        <f t="shared" si="3"/>
        <v>#REF!</v>
      </c>
      <c r="L34" t="s">
        <v>512</v>
      </c>
      <c r="M34" t="e">
        <f t="shared" si="4"/>
        <v>#REF!</v>
      </c>
      <c r="N34" t="s">
        <v>286</v>
      </c>
      <c r="O34" t="e">
        <f t="shared" si="5"/>
        <v>#REF!</v>
      </c>
      <c r="P34" t="s">
        <v>510</v>
      </c>
      <c r="Q34" t="e">
        <f t="shared" si="6"/>
        <v>#REF!</v>
      </c>
      <c r="R34" t="s">
        <v>513</v>
      </c>
      <c r="S34" t="e">
        <f t="shared" si="7"/>
        <v>#REF!</v>
      </c>
      <c r="T34" t="s">
        <v>501</v>
      </c>
      <c r="U34" t="e">
        <f t="shared" si="8"/>
        <v>#REF!</v>
      </c>
      <c r="V34" t="s">
        <v>514</v>
      </c>
      <c r="W34" t="e">
        <f t="shared" si="9"/>
        <v>#REF!</v>
      </c>
      <c r="X34" t="e">
        <f t="shared" si="10"/>
        <v>#REF!</v>
      </c>
      <c r="Y34" t="e">
        <f t="shared" si="11"/>
        <v>#REF!</v>
      </c>
      <c r="Z34" t="e">
        <f t="shared" si="12"/>
        <v>#REF!</v>
      </c>
      <c r="AA34" t="e">
        <f t="shared" si="13"/>
        <v>#REF!</v>
      </c>
      <c r="AD34" t="s">
        <v>503</v>
      </c>
      <c r="AE34" t="s">
        <v>216</v>
      </c>
      <c r="AF34" t="s">
        <v>503</v>
      </c>
    </row>
    <row r="35" spans="2:32" x14ac:dyDescent="0.25">
      <c r="B35">
        <v>33</v>
      </c>
      <c r="C35" s="157" t="e">
        <f>'03'!#REF!</f>
        <v>#REF!</v>
      </c>
      <c r="D35" s="157" t="e">
        <f t="shared" si="1"/>
        <v>#REF!</v>
      </c>
      <c r="E35" t="e">
        <f>VLOOKUP(C35,EC!$B$33:$C$72,2,FALSE)</f>
        <v>#REF!</v>
      </c>
      <c r="F35" t="e">
        <f>'03'!#REF!</f>
        <v>#REF!</v>
      </c>
      <c r="G35" t="e">
        <f t="shared" si="0"/>
        <v>#REF!</v>
      </c>
      <c r="H35" s="152" t="s">
        <v>468</v>
      </c>
      <c r="I35" t="e">
        <f t="shared" si="2"/>
        <v>#REF!</v>
      </c>
      <c r="J35" s="152" t="s">
        <v>511</v>
      </c>
      <c r="K35" t="e">
        <f t="shared" si="3"/>
        <v>#REF!</v>
      </c>
      <c r="L35" t="s">
        <v>512</v>
      </c>
      <c r="M35" t="e">
        <f t="shared" si="4"/>
        <v>#REF!</v>
      </c>
      <c r="N35" t="s">
        <v>286</v>
      </c>
      <c r="O35" t="e">
        <f t="shared" si="5"/>
        <v>#REF!</v>
      </c>
      <c r="P35" t="s">
        <v>510</v>
      </c>
      <c r="Q35" t="e">
        <f t="shared" si="6"/>
        <v>#REF!</v>
      </c>
      <c r="R35" t="s">
        <v>513</v>
      </c>
      <c r="S35" t="e">
        <f t="shared" si="7"/>
        <v>#REF!</v>
      </c>
      <c r="T35" t="s">
        <v>501</v>
      </c>
      <c r="U35" t="e">
        <f t="shared" si="8"/>
        <v>#REF!</v>
      </c>
      <c r="V35" t="s">
        <v>514</v>
      </c>
      <c r="W35" t="e">
        <f t="shared" si="9"/>
        <v>#REF!</v>
      </c>
      <c r="X35" t="e">
        <f t="shared" si="10"/>
        <v>#REF!</v>
      </c>
      <c r="Y35" t="e">
        <f t="shared" si="11"/>
        <v>#REF!</v>
      </c>
      <c r="Z35" t="e">
        <f t="shared" si="12"/>
        <v>#REF!</v>
      </c>
      <c r="AA35" t="e">
        <f t="shared" si="13"/>
        <v>#REF!</v>
      </c>
      <c r="AD35" t="s">
        <v>504</v>
      </c>
      <c r="AE35" t="s">
        <v>217</v>
      </c>
      <c r="AF35" t="s">
        <v>504</v>
      </c>
    </row>
    <row r="36" spans="2:32" x14ac:dyDescent="0.25">
      <c r="B36">
        <v>34</v>
      </c>
      <c r="C36" s="157" t="e">
        <f>'03'!#REF!</f>
        <v>#REF!</v>
      </c>
      <c r="D36" s="157" t="e">
        <f t="shared" si="1"/>
        <v>#REF!</v>
      </c>
      <c r="E36" t="e">
        <f>VLOOKUP(C36,EC!$B$33:$C$72,2,FALSE)</f>
        <v>#REF!</v>
      </c>
      <c r="F36" t="e">
        <f>'03'!#REF!</f>
        <v>#REF!</v>
      </c>
      <c r="G36" t="e">
        <f t="shared" si="0"/>
        <v>#REF!</v>
      </c>
      <c r="H36" s="152" t="s">
        <v>468</v>
      </c>
      <c r="I36" t="e">
        <f t="shared" si="2"/>
        <v>#REF!</v>
      </c>
      <c r="J36" s="152" t="s">
        <v>511</v>
      </c>
      <c r="K36" t="e">
        <f t="shared" si="3"/>
        <v>#REF!</v>
      </c>
      <c r="L36" t="s">
        <v>512</v>
      </c>
      <c r="M36" t="e">
        <f t="shared" si="4"/>
        <v>#REF!</v>
      </c>
      <c r="N36" t="s">
        <v>286</v>
      </c>
      <c r="O36" t="e">
        <f t="shared" si="5"/>
        <v>#REF!</v>
      </c>
      <c r="P36" t="s">
        <v>510</v>
      </c>
      <c r="Q36" t="e">
        <f t="shared" si="6"/>
        <v>#REF!</v>
      </c>
      <c r="R36" t="s">
        <v>513</v>
      </c>
      <c r="S36" t="e">
        <f t="shared" si="7"/>
        <v>#REF!</v>
      </c>
      <c r="T36" t="s">
        <v>501</v>
      </c>
      <c r="U36" t="e">
        <f t="shared" si="8"/>
        <v>#REF!</v>
      </c>
      <c r="V36" t="s">
        <v>514</v>
      </c>
      <c r="W36" t="e">
        <f t="shared" si="9"/>
        <v>#REF!</v>
      </c>
      <c r="X36" t="e">
        <f t="shared" si="10"/>
        <v>#REF!</v>
      </c>
      <c r="Y36" t="e">
        <f t="shared" si="11"/>
        <v>#REF!</v>
      </c>
      <c r="Z36" t="e">
        <f t="shared" si="12"/>
        <v>#REF!</v>
      </c>
      <c r="AA36" t="e">
        <f t="shared" si="13"/>
        <v>#REF!</v>
      </c>
      <c r="AD36" t="s">
        <v>470</v>
      </c>
      <c r="AE36" t="s">
        <v>218</v>
      </c>
      <c r="AF36" t="s">
        <v>470</v>
      </c>
    </row>
    <row r="37" spans="2:32" x14ac:dyDescent="0.25">
      <c r="B37">
        <v>35</v>
      </c>
      <c r="C37" s="157" t="e">
        <f>'03'!#REF!</f>
        <v>#REF!</v>
      </c>
      <c r="D37" s="157" t="e">
        <f t="shared" si="1"/>
        <v>#REF!</v>
      </c>
      <c r="E37" t="e">
        <f>VLOOKUP(C37,EC!$B$33:$C$72,2,FALSE)</f>
        <v>#REF!</v>
      </c>
      <c r="F37" t="e">
        <f>'03'!#REF!</f>
        <v>#REF!</v>
      </c>
      <c r="G37" t="e">
        <f t="shared" si="0"/>
        <v>#REF!</v>
      </c>
      <c r="H37" s="152" t="s">
        <v>468</v>
      </c>
      <c r="I37" t="e">
        <f t="shared" si="2"/>
        <v>#REF!</v>
      </c>
      <c r="J37" s="152" t="s">
        <v>511</v>
      </c>
      <c r="K37" t="e">
        <f t="shared" si="3"/>
        <v>#REF!</v>
      </c>
      <c r="L37" t="s">
        <v>512</v>
      </c>
      <c r="M37" t="e">
        <f t="shared" si="4"/>
        <v>#REF!</v>
      </c>
      <c r="N37" t="s">
        <v>286</v>
      </c>
      <c r="O37" t="e">
        <f t="shared" si="5"/>
        <v>#REF!</v>
      </c>
      <c r="P37" t="s">
        <v>510</v>
      </c>
      <c r="Q37" t="e">
        <f t="shared" si="6"/>
        <v>#REF!</v>
      </c>
      <c r="R37" t="s">
        <v>513</v>
      </c>
      <c r="S37" t="e">
        <f t="shared" si="7"/>
        <v>#REF!</v>
      </c>
      <c r="T37" t="s">
        <v>501</v>
      </c>
      <c r="U37" t="e">
        <f t="shared" si="8"/>
        <v>#REF!</v>
      </c>
      <c r="V37" t="s">
        <v>514</v>
      </c>
      <c r="W37" t="e">
        <f t="shared" si="9"/>
        <v>#REF!</v>
      </c>
      <c r="X37" t="e">
        <f t="shared" si="10"/>
        <v>#REF!</v>
      </c>
      <c r="Y37" t="e">
        <f t="shared" si="11"/>
        <v>#REF!</v>
      </c>
      <c r="Z37" t="e">
        <f t="shared" si="12"/>
        <v>#REF!</v>
      </c>
      <c r="AA37" t="e">
        <f t="shared" si="13"/>
        <v>#REF!</v>
      </c>
      <c r="AD37" t="s">
        <v>505</v>
      </c>
      <c r="AE37" t="s">
        <v>177</v>
      </c>
      <c r="AF37" t="s">
        <v>505</v>
      </c>
    </row>
    <row r="38" spans="2:32" x14ac:dyDescent="0.25">
      <c r="B38">
        <v>36</v>
      </c>
      <c r="C38" s="157" t="e">
        <f>'03'!#REF!</f>
        <v>#REF!</v>
      </c>
      <c r="D38" s="157" t="e">
        <f t="shared" si="1"/>
        <v>#REF!</v>
      </c>
      <c r="E38" t="e">
        <f>VLOOKUP(C38,EC!$B$33:$C$72,2,FALSE)</f>
        <v>#REF!</v>
      </c>
      <c r="F38" t="e">
        <f>'03'!#REF!</f>
        <v>#REF!</v>
      </c>
      <c r="G38" t="e">
        <f t="shared" si="0"/>
        <v>#REF!</v>
      </c>
      <c r="H38" s="152" t="s">
        <v>468</v>
      </c>
      <c r="I38" t="e">
        <f t="shared" si="2"/>
        <v>#REF!</v>
      </c>
      <c r="J38" s="152" t="s">
        <v>511</v>
      </c>
      <c r="K38" t="e">
        <f t="shared" si="3"/>
        <v>#REF!</v>
      </c>
      <c r="L38" t="s">
        <v>512</v>
      </c>
      <c r="M38" t="e">
        <f t="shared" si="4"/>
        <v>#REF!</v>
      </c>
      <c r="N38" t="s">
        <v>286</v>
      </c>
      <c r="O38" t="e">
        <f t="shared" si="5"/>
        <v>#REF!</v>
      </c>
      <c r="P38" t="s">
        <v>510</v>
      </c>
      <c r="Q38" t="e">
        <f t="shared" si="6"/>
        <v>#REF!</v>
      </c>
      <c r="R38" t="s">
        <v>513</v>
      </c>
      <c r="S38" t="e">
        <f t="shared" si="7"/>
        <v>#REF!</v>
      </c>
      <c r="T38" t="s">
        <v>501</v>
      </c>
      <c r="U38" t="e">
        <f t="shared" si="8"/>
        <v>#REF!</v>
      </c>
      <c r="V38" t="s">
        <v>514</v>
      </c>
      <c r="W38" t="e">
        <f t="shared" si="9"/>
        <v>#REF!</v>
      </c>
      <c r="X38" t="e">
        <f t="shared" si="10"/>
        <v>#REF!</v>
      </c>
      <c r="Y38" t="e">
        <f t="shared" si="11"/>
        <v>#REF!</v>
      </c>
      <c r="Z38" t="e">
        <f t="shared" si="12"/>
        <v>#REF!</v>
      </c>
      <c r="AA38" t="e">
        <f t="shared" si="13"/>
        <v>#REF!</v>
      </c>
      <c r="AD38" t="s">
        <v>506</v>
      </c>
      <c r="AE38" t="s">
        <v>178</v>
      </c>
      <c r="AF38" t="s">
        <v>506</v>
      </c>
    </row>
    <row r="39" spans="2:32" x14ac:dyDescent="0.25">
      <c r="B39">
        <v>37</v>
      </c>
      <c r="C39" s="157" t="e">
        <f>'03'!#REF!</f>
        <v>#REF!</v>
      </c>
      <c r="D39" s="157" t="e">
        <f t="shared" si="1"/>
        <v>#REF!</v>
      </c>
      <c r="E39" t="e">
        <f>VLOOKUP(C39,EC!$B$33:$C$72,2,FALSE)</f>
        <v>#REF!</v>
      </c>
      <c r="F39" t="e">
        <f>'03'!#REF!</f>
        <v>#REF!</v>
      </c>
      <c r="G39" t="e">
        <f t="shared" si="0"/>
        <v>#REF!</v>
      </c>
      <c r="H39" s="152" t="s">
        <v>468</v>
      </c>
      <c r="I39" t="e">
        <f t="shared" si="2"/>
        <v>#REF!</v>
      </c>
      <c r="J39" s="152" t="s">
        <v>511</v>
      </c>
      <c r="K39" t="e">
        <f t="shared" si="3"/>
        <v>#REF!</v>
      </c>
      <c r="L39" t="s">
        <v>512</v>
      </c>
      <c r="M39" t="e">
        <f t="shared" si="4"/>
        <v>#REF!</v>
      </c>
      <c r="N39" t="s">
        <v>286</v>
      </c>
      <c r="O39" t="e">
        <f t="shared" si="5"/>
        <v>#REF!</v>
      </c>
      <c r="P39" t="s">
        <v>510</v>
      </c>
      <c r="Q39" t="e">
        <f t="shared" si="6"/>
        <v>#REF!</v>
      </c>
      <c r="R39" t="s">
        <v>513</v>
      </c>
      <c r="S39" t="e">
        <f t="shared" si="7"/>
        <v>#REF!</v>
      </c>
      <c r="T39" t="s">
        <v>501</v>
      </c>
      <c r="U39" t="e">
        <f t="shared" si="8"/>
        <v>#REF!</v>
      </c>
      <c r="V39" t="s">
        <v>514</v>
      </c>
      <c r="W39" t="e">
        <f t="shared" si="9"/>
        <v>#REF!</v>
      </c>
      <c r="X39" t="e">
        <f t="shared" si="10"/>
        <v>#REF!</v>
      </c>
      <c r="Y39" t="e">
        <f t="shared" si="11"/>
        <v>#REF!</v>
      </c>
      <c r="Z39" t="e">
        <f t="shared" si="12"/>
        <v>#REF!</v>
      </c>
      <c r="AA39" t="e">
        <f t="shared" si="13"/>
        <v>#REF!</v>
      </c>
      <c r="AD39" t="s">
        <v>507</v>
      </c>
      <c r="AE39" t="s">
        <v>223</v>
      </c>
      <c r="AF39" t="s">
        <v>507</v>
      </c>
    </row>
    <row r="40" spans="2:32" x14ac:dyDescent="0.25">
      <c r="B40">
        <v>38</v>
      </c>
      <c r="C40" s="157" t="e">
        <f>'03'!#REF!</f>
        <v>#REF!</v>
      </c>
      <c r="D40" s="157" t="e">
        <f t="shared" si="1"/>
        <v>#REF!</v>
      </c>
      <c r="E40" t="e">
        <f>VLOOKUP(C40,EC!$B$33:$C$72,2,FALSE)</f>
        <v>#REF!</v>
      </c>
      <c r="F40" t="e">
        <f>'03'!#REF!</f>
        <v>#REF!</v>
      </c>
      <c r="G40" t="e">
        <f t="shared" si="0"/>
        <v>#REF!</v>
      </c>
      <c r="H40" s="152" t="s">
        <v>468</v>
      </c>
      <c r="I40" t="e">
        <f t="shared" si="2"/>
        <v>#REF!</v>
      </c>
      <c r="J40" s="152" t="s">
        <v>511</v>
      </c>
      <c r="K40" t="e">
        <f t="shared" si="3"/>
        <v>#REF!</v>
      </c>
      <c r="L40" t="s">
        <v>512</v>
      </c>
      <c r="M40" t="e">
        <f t="shared" si="4"/>
        <v>#REF!</v>
      </c>
      <c r="N40" t="s">
        <v>286</v>
      </c>
      <c r="O40" t="e">
        <f t="shared" si="5"/>
        <v>#REF!</v>
      </c>
      <c r="P40" t="s">
        <v>510</v>
      </c>
      <c r="Q40" t="e">
        <f t="shared" si="6"/>
        <v>#REF!</v>
      </c>
      <c r="R40" t="s">
        <v>513</v>
      </c>
      <c r="S40" t="e">
        <f t="shared" si="7"/>
        <v>#REF!</v>
      </c>
      <c r="T40" t="s">
        <v>501</v>
      </c>
      <c r="U40" t="e">
        <f t="shared" si="8"/>
        <v>#REF!</v>
      </c>
      <c r="V40" t="s">
        <v>514</v>
      </c>
      <c r="W40" t="e">
        <f t="shared" si="9"/>
        <v>#REF!</v>
      </c>
      <c r="X40" t="e">
        <f t="shared" si="10"/>
        <v>#REF!</v>
      </c>
      <c r="Y40" t="e">
        <f t="shared" si="11"/>
        <v>#REF!</v>
      </c>
      <c r="Z40" t="e">
        <f t="shared" si="12"/>
        <v>#REF!</v>
      </c>
      <c r="AA40" t="e">
        <f t="shared" si="13"/>
        <v>#REF!</v>
      </c>
      <c r="AD40" t="s">
        <v>508</v>
      </c>
      <c r="AE40" t="s">
        <v>224</v>
      </c>
      <c r="AF40" t="s">
        <v>508</v>
      </c>
    </row>
    <row r="41" spans="2:32" x14ac:dyDescent="0.25">
      <c r="B41">
        <v>39</v>
      </c>
      <c r="C41" s="157" t="e">
        <f>'03'!#REF!</f>
        <v>#REF!</v>
      </c>
      <c r="D41" s="157" t="e">
        <f t="shared" si="1"/>
        <v>#REF!</v>
      </c>
      <c r="E41" t="e">
        <f>VLOOKUP(C41,EC!$B$33:$C$72,2,FALSE)</f>
        <v>#REF!</v>
      </c>
      <c r="F41" t="e">
        <f>'03'!#REF!</f>
        <v>#REF!</v>
      </c>
      <c r="G41" t="e">
        <f t="shared" si="0"/>
        <v>#REF!</v>
      </c>
      <c r="H41" s="152" t="s">
        <v>468</v>
      </c>
      <c r="I41" t="e">
        <f t="shared" si="2"/>
        <v>#REF!</v>
      </c>
      <c r="J41" s="152" t="s">
        <v>511</v>
      </c>
      <c r="K41" t="e">
        <f t="shared" si="3"/>
        <v>#REF!</v>
      </c>
      <c r="L41" t="s">
        <v>512</v>
      </c>
      <c r="M41" t="e">
        <f t="shared" si="4"/>
        <v>#REF!</v>
      </c>
      <c r="N41" t="s">
        <v>286</v>
      </c>
      <c r="O41" t="e">
        <f t="shared" si="5"/>
        <v>#REF!</v>
      </c>
      <c r="P41" t="s">
        <v>510</v>
      </c>
      <c r="Q41" t="e">
        <f t="shared" si="6"/>
        <v>#REF!</v>
      </c>
      <c r="R41" t="s">
        <v>513</v>
      </c>
      <c r="S41" t="e">
        <f t="shared" si="7"/>
        <v>#REF!</v>
      </c>
      <c r="T41" t="s">
        <v>501</v>
      </c>
      <c r="U41" t="e">
        <f t="shared" si="8"/>
        <v>#REF!</v>
      </c>
      <c r="V41" t="s">
        <v>514</v>
      </c>
      <c r="W41" t="e">
        <f t="shared" si="9"/>
        <v>#REF!</v>
      </c>
      <c r="X41" t="e">
        <f t="shared" si="10"/>
        <v>#REF!</v>
      </c>
      <c r="Y41" t="e">
        <f t="shared" si="11"/>
        <v>#REF!</v>
      </c>
      <c r="Z41" t="e">
        <f t="shared" si="12"/>
        <v>#REF!</v>
      </c>
      <c r="AA41" t="e">
        <f t="shared" si="13"/>
        <v>#REF!</v>
      </c>
      <c r="AD41" t="s">
        <v>509</v>
      </c>
      <c r="AE41" t="s">
        <v>225</v>
      </c>
      <c r="AF41" t="s">
        <v>509</v>
      </c>
    </row>
    <row r="42" spans="2:32" x14ac:dyDescent="0.25">
      <c r="B42">
        <v>40</v>
      </c>
      <c r="C42" s="157" t="e">
        <f>'03'!#REF!</f>
        <v>#REF!</v>
      </c>
      <c r="D42" s="157" t="e">
        <f t="shared" si="1"/>
        <v>#REF!</v>
      </c>
      <c r="E42" t="e">
        <f>VLOOKUP(C42,EC!$B$33:$C$72,2,FALSE)</f>
        <v>#REF!</v>
      </c>
      <c r="F42" t="e">
        <f>'03'!#REF!</f>
        <v>#REF!</v>
      </c>
      <c r="G42" t="e">
        <f t="shared" si="0"/>
        <v>#REF!</v>
      </c>
      <c r="H42" s="152" t="s">
        <v>468</v>
      </c>
      <c r="I42" t="e">
        <f t="shared" si="2"/>
        <v>#REF!</v>
      </c>
      <c r="J42" s="152" t="s">
        <v>511</v>
      </c>
      <c r="K42" t="e">
        <f t="shared" si="3"/>
        <v>#REF!</v>
      </c>
      <c r="L42" t="s">
        <v>512</v>
      </c>
      <c r="M42" t="e">
        <f t="shared" si="4"/>
        <v>#REF!</v>
      </c>
      <c r="N42" t="s">
        <v>286</v>
      </c>
      <c r="O42" t="e">
        <f t="shared" si="5"/>
        <v>#REF!</v>
      </c>
      <c r="P42" t="s">
        <v>510</v>
      </c>
      <c r="Q42" t="e">
        <f t="shared" si="6"/>
        <v>#REF!</v>
      </c>
      <c r="R42" t="s">
        <v>513</v>
      </c>
      <c r="S42" t="e">
        <f t="shared" si="7"/>
        <v>#REF!</v>
      </c>
      <c r="T42" t="s">
        <v>501</v>
      </c>
      <c r="U42" t="e">
        <f t="shared" si="8"/>
        <v>#REF!</v>
      </c>
      <c r="V42" t="s">
        <v>514</v>
      </c>
      <c r="W42" t="e">
        <f t="shared" si="9"/>
        <v>#REF!</v>
      </c>
      <c r="X42" t="e">
        <f t="shared" si="10"/>
        <v>#REF!</v>
      </c>
      <c r="Y42" t="e">
        <f t="shared" si="11"/>
        <v>#REF!</v>
      </c>
      <c r="Z42" t="e">
        <f t="shared" si="12"/>
        <v>#REF!</v>
      </c>
      <c r="AA42" t="e">
        <f t="shared" si="13"/>
        <v>#REF!</v>
      </c>
    </row>
    <row r="43" spans="2:32" x14ac:dyDescent="0.25">
      <c r="B43">
        <v>41</v>
      </c>
      <c r="C43" s="157" t="e">
        <f>'03'!#REF!</f>
        <v>#REF!</v>
      </c>
      <c r="D43" s="157" t="e">
        <f t="shared" si="1"/>
        <v>#REF!</v>
      </c>
      <c r="E43" t="e">
        <f>VLOOKUP(C43,EC!$B$33:$C$72,2,FALSE)</f>
        <v>#REF!</v>
      </c>
      <c r="F43" t="e">
        <f>'03'!#REF!</f>
        <v>#REF!</v>
      </c>
      <c r="G43" t="e">
        <f t="shared" si="0"/>
        <v>#REF!</v>
      </c>
      <c r="H43" s="152" t="s">
        <v>468</v>
      </c>
      <c r="I43" t="e">
        <f t="shared" si="2"/>
        <v>#REF!</v>
      </c>
      <c r="J43" s="152" t="s">
        <v>511</v>
      </c>
      <c r="K43" t="e">
        <f t="shared" si="3"/>
        <v>#REF!</v>
      </c>
      <c r="L43" t="s">
        <v>512</v>
      </c>
      <c r="M43" t="e">
        <f t="shared" si="4"/>
        <v>#REF!</v>
      </c>
      <c r="N43" t="s">
        <v>286</v>
      </c>
      <c r="O43" t="e">
        <f t="shared" si="5"/>
        <v>#REF!</v>
      </c>
      <c r="P43" t="s">
        <v>510</v>
      </c>
      <c r="Q43" t="e">
        <f t="shared" si="6"/>
        <v>#REF!</v>
      </c>
      <c r="R43" t="s">
        <v>513</v>
      </c>
      <c r="S43" t="e">
        <f t="shared" si="7"/>
        <v>#REF!</v>
      </c>
      <c r="T43" t="s">
        <v>501</v>
      </c>
      <c r="U43" t="e">
        <f t="shared" si="8"/>
        <v>#REF!</v>
      </c>
      <c r="V43" t="s">
        <v>514</v>
      </c>
      <c r="W43" t="e">
        <f t="shared" si="9"/>
        <v>#REF!</v>
      </c>
      <c r="X43" t="e">
        <f t="shared" si="10"/>
        <v>#REF!</v>
      </c>
      <c r="Y43" t="e">
        <f t="shared" si="11"/>
        <v>#REF!</v>
      </c>
      <c r="Z43" t="e">
        <f t="shared" si="12"/>
        <v>#REF!</v>
      </c>
      <c r="AA43" t="e">
        <f t="shared" si="13"/>
        <v>#REF!</v>
      </c>
    </row>
    <row r="44" spans="2:32" x14ac:dyDescent="0.25">
      <c r="B44">
        <v>42</v>
      </c>
      <c r="C44" s="157" t="e">
        <f>'03'!#REF!</f>
        <v>#REF!</v>
      </c>
      <c r="D44" s="157" t="e">
        <f t="shared" si="1"/>
        <v>#REF!</v>
      </c>
      <c r="E44" t="e">
        <f>VLOOKUP(C44,EC!$B$33:$C$72,2,FALSE)</f>
        <v>#REF!</v>
      </c>
      <c r="F44" t="e">
        <f>'03'!#REF!</f>
        <v>#REF!</v>
      </c>
      <c r="G44" t="e">
        <f t="shared" si="0"/>
        <v>#REF!</v>
      </c>
      <c r="H44" s="152" t="s">
        <v>468</v>
      </c>
      <c r="I44" t="e">
        <f t="shared" si="2"/>
        <v>#REF!</v>
      </c>
      <c r="J44" s="152" t="s">
        <v>511</v>
      </c>
      <c r="K44" t="e">
        <f t="shared" si="3"/>
        <v>#REF!</v>
      </c>
      <c r="L44" t="s">
        <v>512</v>
      </c>
      <c r="M44" t="e">
        <f t="shared" si="4"/>
        <v>#REF!</v>
      </c>
      <c r="N44" t="s">
        <v>286</v>
      </c>
      <c r="O44" t="e">
        <f t="shared" si="5"/>
        <v>#REF!</v>
      </c>
      <c r="P44" t="s">
        <v>510</v>
      </c>
      <c r="Q44" t="e">
        <f t="shared" si="6"/>
        <v>#REF!</v>
      </c>
      <c r="R44" t="s">
        <v>513</v>
      </c>
      <c r="S44" t="e">
        <f t="shared" si="7"/>
        <v>#REF!</v>
      </c>
      <c r="T44" t="s">
        <v>501</v>
      </c>
      <c r="U44" t="e">
        <f t="shared" si="8"/>
        <v>#REF!</v>
      </c>
      <c r="V44" t="s">
        <v>514</v>
      </c>
      <c r="W44" t="e">
        <f t="shared" si="9"/>
        <v>#REF!</v>
      </c>
      <c r="X44" t="e">
        <f t="shared" si="10"/>
        <v>#REF!</v>
      </c>
      <c r="Y44" t="e">
        <f t="shared" si="11"/>
        <v>#REF!</v>
      </c>
      <c r="Z44" t="e">
        <f t="shared" si="12"/>
        <v>#REF!</v>
      </c>
      <c r="AA44" t="e">
        <f t="shared" si="13"/>
        <v>#REF!</v>
      </c>
    </row>
    <row r="45" spans="2:32" x14ac:dyDescent="0.25">
      <c r="B45">
        <v>43</v>
      </c>
      <c r="C45" s="157" t="e">
        <f>'03'!#REF!</f>
        <v>#REF!</v>
      </c>
      <c r="D45" s="157" t="e">
        <f t="shared" si="1"/>
        <v>#REF!</v>
      </c>
      <c r="E45" t="e">
        <f>VLOOKUP(C45,EC!$B$33:$C$72,2,FALSE)</f>
        <v>#REF!</v>
      </c>
      <c r="F45" t="e">
        <f>'03'!#REF!</f>
        <v>#REF!</v>
      </c>
      <c r="G45" t="e">
        <f t="shared" si="0"/>
        <v>#REF!</v>
      </c>
      <c r="H45" s="152" t="s">
        <v>468</v>
      </c>
      <c r="I45" t="e">
        <f t="shared" si="2"/>
        <v>#REF!</v>
      </c>
      <c r="J45" s="152" t="s">
        <v>511</v>
      </c>
      <c r="K45" t="e">
        <f t="shared" si="3"/>
        <v>#REF!</v>
      </c>
      <c r="L45" t="s">
        <v>512</v>
      </c>
      <c r="M45" t="e">
        <f t="shared" si="4"/>
        <v>#REF!</v>
      </c>
      <c r="N45" t="s">
        <v>286</v>
      </c>
      <c r="O45" t="e">
        <f t="shared" si="5"/>
        <v>#REF!</v>
      </c>
      <c r="P45" t="s">
        <v>510</v>
      </c>
      <c r="Q45" t="e">
        <f t="shared" si="6"/>
        <v>#REF!</v>
      </c>
      <c r="R45" t="s">
        <v>513</v>
      </c>
      <c r="S45" t="e">
        <f t="shared" si="7"/>
        <v>#REF!</v>
      </c>
      <c r="T45" t="s">
        <v>501</v>
      </c>
      <c r="U45" t="e">
        <f t="shared" si="8"/>
        <v>#REF!</v>
      </c>
      <c r="V45" t="s">
        <v>514</v>
      </c>
      <c r="W45" t="e">
        <f t="shared" si="9"/>
        <v>#REF!</v>
      </c>
      <c r="X45" t="e">
        <f t="shared" si="10"/>
        <v>#REF!</v>
      </c>
      <c r="Y45" t="e">
        <f t="shared" si="11"/>
        <v>#REF!</v>
      </c>
      <c r="Z45" t="e">
        <f t="shared" si="12"/>
        <v>#REF!</v>
      </c>
      <c r="AA45" t="e">
        <f t="shared" si="13"/>
        <v>#REF!</v>
      </c>
    </row>
    <row r="46" spans="2:32" x14ac:dyDescent="0.25">
      <c r="B46">
        <v>44</v>
      </c>
      <c r="C46" s="157" t="e">
        <f>'03'!#REF!</f>
        <v>#REF!</v>
      </c>
      <c r="D46" s="157" t="e">
        <f t="shared" si="1"/>
        <v>#REF!</v>
      </c>
      <c r="E46" t="e">
        <f>VLOOKUP(C46,EC!$B$33:$C$72,2,FALSE)</f>
        <v>#REF!</v>
      </c>
      <c r="F46" t="e">
        <f>'03'!#REF!</f>
        <v>#REF!</v>
      </c>
      <c r="G46" t="e">
        <f t="shared" si="0"/>
        <v>#REF!</v>
      </c>
      <c r="H46" s="152" t="s">
        <v>468</v>
      </c>
      <c r="I46" t="e">
        <f t="shared" si="2"/>
        <v>#REF!</v>
      </c>
      <c r="J46" s="152" t="s">
        <v>511</v>
      </c>
      <c r="K46" t="e">
        <f t="shared" si="3"/>
        <v>#REF!</v>
      </c>
      <c r="L46" t="s">
        <v>512</v>
      </c>
      <c r="M46" t="e">
        <f t="shared" si="4"/>
        <v>#REF!</v>
      </c>
      <c r="N46" t="s">
        <v>286</v>
      </c>
      <c r="O46" t="e">
        <f t="shared" si="5"/>
        <v>#REF!</v>
      </c>
      <c r="P46" t="s">
        <v>510</v>
      </c>
      <c r="Q46" t="e">
        <f t="shared" si="6"/>
        <v>#REF!</v>
      </c>
      <c r="R46" t="s">
        <v>513</v>
      </c>
      <c r="S46" t="e">
        <f t="shared" si="7"/>
        <v>#REF!</v>
      </c>
      <c r="T46" t="s">
        <v>501</v>
      </c>
      <c r="U46" t="e">
        <f t="shared" si="8"/>
        <v>#REF!</v>
      </c>
      <c r="V46" t="s">
        <v>514</v>
      </c>
      <c r="W46" t="e">
        <f t="shared" si="9"/>
        <v>#REF!</v>
      </c>
      <c r="X46" t="e">
        <f t="shared" si="10"/>
        <v>#REF!</v>
      </c>
      <c r="Y46" t="e">
        <f t="shared" si="11"/>
        <v>#REF!</v>
      </c>
      <c r="Z46" t="e">
        <f t="shared" si="12"/>
        <v>#REF!</v>
      </c>
      <c r="AA46" t="e">
        <f t="shared" si="13"/>
        <v>#REF!</v>
      </c>
    </row>
    <row r="47" spans="2:32" x14ac:dyDescent="0.25">
      <c r="B47">
        <v>45</v>
      </c>
      <c r="C47" s="157" t="e">
        <f>'03'!#REF!</f>
        <v>#REF!</v>
      </c>
      <c r="D47" s="157" t="e">
        <f t="shared" si="1"/>
        <v>#REF!</v>
      </c>
      <c r="E47" t="e">
        <f>VLOOKUP(C47,EC!$B$33:$C$72,2,FALSE)</f>
        <v>#REF!</v>
      </c>
      <c r="F47" t="e">
        <f>'03'!#REF!</f>
        <v>#REF!</v>
      </c>
      <c r="G47" t="e">
        <f t="shared" si="0"/>
        <v>#REF!</v>
      </c>
      <c r="H47" s="152" t="s">
        <v>468</v>
      </c>
      <c r="I47" t="e">
        <f t="shared" si="2"/>
        <v>#REF!</v>
      </c>
      <c r="J47" s="152" t="s">
        <v>511</v>
      </c>
      <c r="K47" t="e">
        <f t="shared" si="3"/>
        <v>#REF!</v>
      </c>
      <c r="L47" t="s">
        <v>512</v>
      </c>
      <c r="M47" t="e">
        <f t="shared" si="4"/>
        <v>#REF!</v>
      </c>
      <c r="N47" t="s">
        <v>286</v>
      </c>
      <c r="O47" t="e">
        <f t="shared" si="5"/>
        <v>#REF!</v>
      </c>
      <c r="P47" t="s">
        <v>510</v>
      </c>
      <c r="Q47" t="e">
        <f t="shared" si="6"/>
        <v>#REF!</v>
      </c>
      <c r="R47" t="s">
        <v>513</v>
      </c>
      <c r="S47" t="e">
        <f t="shared" si="7"/>
        <v>#REF!</v>
      </c>
      <c r="T47" t="s">
        <v>501</v>
      </c>
      <c r="U47" t="e">
        <f t="shared" si="8"/>
        <v>#REF!</v>
      </c>
      <c r="V47" t="s">
        <v>514</v>
      </c>
      <c r="W47" t="e">
        <f t="shared" si="9"/>
        <v>#REF!</v>
      </c>
      <c r="X47" t="e">
        <f t="shared" si="10"/>
        <v>#REF!</v>
      </c>
      <c r="Y47" t="e">
        <f t="shared" si="11"/>
        <v>#REF!</v>
      </c>
      <c r="Z47" t="e">
        <f t="shared" si="12"/>
        <v>#REF!</v>
      </c>
      <c r="AA47" t="e">
        <f t="shared" si="13"/>
        <v>#REF!</v>
      </c>
    </row>
    <row r="48" spans="2:32" x14ac:dyDescent="0.25">
      <c r="B48">
        <v>46</v>
      </c>
      <c r="C48" s="157" t="e">
        <f>'03'!#REF!</f>
        <v>#REF!</v>
      </c>
      <c r="D48" s="157" t="e">
        <f t="shared" si="1"/>
        <v>#REF!</v>
      </c>
      <c r="E48" t="e">
        <f>VLOOKUP(C48,EC!$B$33:$C$72,2,FALSE)</f>
        <v>#REF!</v>
      </c>
      <c r="F48" t="e">
        <f>'03'!#REF!</f>
        <v>#REF!</v>
      </c>
      <c r="G48" t="e">
        <f t="shared" si="0"/>
        <v>#REF!</v>
      </c>
      <c r="H48" s="152" t="s">
        <v>468</v>
      </c>
      <c r="I48" t="e">
        <f t="shared" si="2"/>
        <v>#REF!</v>
      </c>
      <c r="J48" s="152" t="s">
        <v>511</v>
      </c>
      <c r="K48" t="e">
        <f t="shared" si="3"/>
        <v>#REF!</v>
      </c>
      <c r="L48" t="s">
        <v>512</v>
      </c>
      <c r="M48" t="e">
        <f t="shared" si="4"/>
        <v>#REF!</v>
      </c>
      <c r="N48" t="s">
        <v>286</v>
      </c>
      <c r="O48" t="e">
        <f t="shared" si="5"/>
        <v>#REF!</v>
      </c>
      <c r="P48" t="s">
        <v>510</v>
      </c>
      <c r="Q48" t="e">
        <f t="shared" si="6"/>
        <v>#REF!</v>
      </c>
      <c r="R48" t="s">
        <v>513</v>
      </c>
      <c r="S48" t="e">
        <f t="shared" si="7"/>
        <v>#REF!</v>
      </c>
      <c r="T48" t="s">
        <v>501</v>
      </c>
      <c r="U48" t="e">
        <f t="shared" si="8"/>
        <v>#REF!</v>
      </c>
      <c r="V48" t="s">
        <v>514</v>
      </c>
      <c r="W48" t="e">
        <f t="shared" si="9"/>
        <v>#REF!</v>
      </c>
      <c r="X48" t="e">
        <f t="shared" si="10"/>
        <v>#REF!</v>
      </c>
      <c r="Y48" t="e">
        <f t="shared" si="11"/>
        <v>#REF!</v>
      </c>
      <c r="Z48" t="e">
        <f t="shared" si="12"/>
        <v>#REF!</v>
      </c>
      <c r="AA48" t="e">
        <f t="shared" si="13"/>
        <v>#REF!</v>
      </c>
    </row>
    <row r="49" spans="2:27" x14ac:dyDescent="0.25">
      <c r="B49">
        <v>47</v>
      </c>
      <c r="C49" s="157" t="e">
        <f>'03'!#REF!</f>
        <v>#REF!</v>
      </c>
      <c r="D49" s="157" t="e">
        <f t="shared" si="1"/>
        <v>#REF!</v>
      </c>
      <c r="E49" t="e">
        <f>VLOOKUP(C49,EC!$B$33:$C$72,2,FALSE)</f>
        <v>#REF!</v>
      </c>
      <c r="F49" t="e">
        <f>'03'!#REF!</f>
        <v>#REF!</v>
      </c>
      <c r="G49" t="e">
        <f t="shared" si="0"/>
        <v>#REF!</v>
      </c>
      <c r="H49" s="152" t="s">
        <v>468</v>
      </c>
      <c r="I49" t="e">
        <f t="shared" si="2"/>
        <v>#REF!</v>
      </c>
      <c r="J49" s="152" t="s">
        <v>511</v>
      </c>
      <c r="K49" t="e">
        <f t="shared" si="3"/>
        <v>#REF!</v>
      </c>
      <c r="L49" t="s">
        <v>512</v>
      </c>
      <c r="M49" t="e">
        <f t="shared" si="4"/>
        <v>#REF!</v>
      </c>
      <c r="N49" t="s">
        <v>286</v>
      </c>
      <c r="O49" t="e">
        <f t="shared" si="5"/>
        <v>#REF!</v>
      </c>
      <c r="P49" t="s">
        <v>510</v>
      </c>
      <c r="Q49" t="e">
        <f t="shared" si="6"/>
        <v>#REF!</v>
      </c>
      <c r="R49" t="s">
        <v>513</v>
      </c>
      <c r="S49" t="e">
        <f t="shared" si="7"/>
        <v>#REF!</v>
      </c>
      <c r="T49" t="s">
        <v>501</v>
      </c>
      <c r="U49" t="e">
        <f t="shared" si="8"/>
        <v>#REF!</v>
      </c>
      <c r="V49" t="s">
        <v>514</v>
      </c>
      <c r="W49" t="e">
        <f t="shared" si="9"/>
        <v>#REF!</v>
      </c>
      <c r="X49" t="e">
        <f t="shared" si="10"/>
        <v>#REF!</v>
      </c>
      <c r="Y49" t="e">
        <f t="shared" si="11"/>
        <v>#REF!</v>
      </c>
      <c r="Z49" t="e">
        <f t="shared" si="12"/>
        <v>#REF!</v>
      </c>
      <c r="AA49" t="e">
        <f t="shared" si="13"/>
        <v>#REF!</v>
      </c>
    </row>
    <row r="50" spans="2:27" x14ac:dyDescent="0.25">
      <c r="B50">
        <v>48</v>
      </c>
      <c r="C50" s="157" t="e">
        <f>'03'!#REF!</f>
        <v>#REF!</v>
      </c>
      <c r="D50" s="157" t="e">
        <f t="shared" si="1"/>
        <v>#REF!</v>
      </c>
      <c r="E50" t="e">
        <f>VLOOKUP(C50,EC!$B$33:$C$72,2,FALSE)</f>
        <v>#REF!</v>
      </c>
      <c r="F50" t="e">
        <f>'03'!#REF!</f>
        <v>#REF!</v>
      </c>
      <c r="G50" t="e">
        <f t="shared" si="0"/>
        <v>#REF!</v>
      </c>
      <c r="H50" s="152" t="s">
        <v>468</v>
      </c>
      <c r="I50" t="e">
        <f t="shared" si="2"/>
        <v>#REF!</v>
      </c>
      <c r="J50" s="152" t="s">
        <v>511</v>
      </c>
      <c r="K50" t="e">
        <f t="shared" si="3"/>
        <v>#REF!</v>
      </c>
      <c r="L50" t="s">
        <v>512</v>
      </c>
      <c r="M50" t="e">
        <f t="shared" si="4"/>
        <v>#REF!</v>
      </c>
      <c r="N50" t="s">
        <v>286</v>
      </c>
      <c r="O50" t="e">
        <f t="shared" si="5"/>
        <v>#REF!</v>
      </c>
      <c r="P50" t="s">
        <v>510</v>
      </c>
      <c r="Q50" t="e">
        <f t="shared" si="6"/>
        <v>#REF!</v>
      </c>
      <c r="R50" t="s">
        <v>513</v>
      </c>
      <c r="S50" t="e">
        <f t="shared" si="7"/>
        <v>#REF!</v>
      </c>
      <c r="T50" t="s">
        <v>501</v>
      </c>
      <c r="U50" t="e">
        <f t="shared" si="8"/>
        <v>#REF!</v>
      </c>
      <c r="V50" t="s">
        <v>514</v>
      </c>
      <c r="W50" t="e">
        <f t="shared" si="9"/>
        <v>#REF!</v>
      </c>
      <c r="X50" t="e">
        <f t="shared" si="10"/>
        <v>#REF!</v>
      </c>
      <c r="Y50" t="e">
        <f t="shared" si="11"/>
        <v>#REF!</v>
      </c>
      <c r="Z50" t="e">
        <f t="shared" si="12"/>
        <v>#REF!</v>
      </c>
      <c r="AA50" t="e">
        <f t="shared" si="13"/>
        <v>#REF!</v>
      </c>
    </row>
    <row r="51" spans="2:27" x14ac:dyDescent="0.25">
      <c r="B51">
        <v>49</v>
      </c>
      <c r="C51" s="157" t="e">
        <f>'03'!#REF!</f>
        <v>#REF!</v>
      </c>
      <c r="D51" s="157" t="e">
        <f t="shared" si="1"/>
        <v>#REF!</v>
      </c>
      <c r="E51" t="e">
        <f>VLOOKUP(C51,EC!$B$33:$C$72,2,FALSE)</f>
        <v>#REF!</v>
      </c>
      <c r="F51" t="e">
        <f>'03'!#REF!</f>
        <v>#REF!</v>
      </c>
      <c r="G51" t="e">
        <f t="shared" si="0"/>
        <v>#REF!</v>
      </c>
      <c r="H51" s="152" t="s">
        <v>468</v>
      </c>
      <c r="I51" t="e">
        <f t="shared" si="2"/>
        <v>#REF!</v>
      </c>
      <c r="J51" s="152" t="s">
        <v>511</v>
      </c>
      <c r="K51" t="e">
        <f t="shared" si="3"/>
        <v>#REF!</v>
      </c>
      <c r="L51" t="s">
        <v>512</v>
      </c>
      <c r="M51" t="e">
        <f t="shared" si="4"/>
        <v>#REF!</v>
      </c>
      <c r="N51" t="s">
        <v>286</v>
      </c>
      <c r="O51" t="e">
        <f t="shared" si="5"/>
        <v>#REF!</v>
      </c>
      <c r="P51" t="s">
        <v>510</v>
      </c>
      <c r="Q51" t="e">
        <f t="shared" si="6"/>
        <v>#REF!</v>
      </c>
      <c r="R51" t="s">
        <v>513</v>
      </c>
      <c r="S51" t="e">
        <f t="shared" si="7"/>
        <v>#REF!</v>
      </c>
      <c r="T51" t="s">
        <v>501</v>
      </c>
      <c r="U51" t="e">
        <f t="shared" si="8"/>
        <v>#REF!</v>
      </c>
      <c r="V51" t="s">
        <v>514</v>
      </c>
      <c r="W51" t="e">
        <f t="shared" si="9"/>
        <v>#REF!</v>
      </c>
      <c r="X51" t="e">
        <f t="shared" si="10"/>
        <v>#REF!</v>
      </c>
      <c r="Y51" t="e">
        <f t="shared" si="11"/>
        <v>#REF!</v>
      </c>
      <c r="Z51" t="e">
        <f t="shared" si="12"/>
        <v>#REF!</v>
      </c>
      <c r="AA51" t="e">
        <f t="shared" si="13"/>
        <v>#REF!</v>
      </c>
    </row>
    <row r="52" spans="2:27" x14ac:dyDescent="0.25">
      <c r="B52">
        <v>50</v>
      </c>
      <c r="C52" s="157" t="e">
        <f>'03'!#REF!</f>
        <v>#REF!</v>
      </c>
      <c r="D52" s="157" t="e">
        <f t="shared" si="1"/>
        <v>#REF!</v>
      </c>
      <c r="E52" t="e">
        <f>VLOOKUP(C52,EC!$B$33:$C$72,2,FALSE)</f>
        <v>#REF!</v>
      </c>
      <c r="F52" t="e">
        <f>'03'!#REF!</f>
        <v>#REF!</v>
      </c>
      <c r="G52" t="e">
        <f t="shared" si="0"/>
        <v>#REF!</v>
      </c>
      <c r="H52" s="152" t="s">
        <v>468</v>
      </c>
      <c r="I52" t="e">
        <f t="shared" si="2"/>
        <v>#REF!</v>
      </c>
      <c r="J52" s="152" t="s">
        <v>511</v>
      </c>
      <c r="K52" t="e">
        <f t="shared" si="3"/>
        <v>#REF!</v>
      </c>
      <c r="L52" t="s">
        <v>512</v>
      </c>
      <c r="M52" t="e">
        <f t="shared" si="4"/>
        <v>#REF!</v>
      </c>
      <c r="N52" t="s">
        <v>286</v>
      </c>
      <c r="O52" t="e">
        <f t="shared" si="5"/>
        <v>#REF!</v>
      </c>
      <c r="P52" t="s">
        <v>510</v>
      </c>
      <c r="Q52" t="e">
        <f t="shared" si="6"/>
        <v>#REF!</v>
      </c>
      <c r="R52" t="s">
        <v>513</v>
      </c>
      <c r="S52" t="e">
        <f t="shared" si="7"/>
        <v>#REF!</v>
      </c>
      <c r="T52" t="s">
        <v>501</v>
      </c>
      <c r="U52" t="e">
        <f t="shared" si="8"/>
        <v>#REF!</v>
      </c>
      <c r="V52" t="s">
        <v>514</v>
      </c>
      <c r="W52" t="e">
        <f t="shared" si="9"/>
        <v>#REF!</v>
      </c>
      <c r="X52" t="e">
        <f t="shared" si="10"/>
        <v>#REF!</v>
      </c>
      <c r="Y52" t="e">
        <f t="shared" si="11"/>
        <v>#REF!</v>
      </c>
      <c r="Z52" t="e">
        <f t="shared" si="12"/>
        <v>#REF!</v>
      </c>
      <c r="AA52" t="e">
        <f t="shared" si="13"/>
        <v>#REF!</v>
      </c>
    </row>
    <row r="53" spans="2:27" x14ac:dyDescent="0.25">
      <c r="B53">
        <v>51</v>
      </c>
      <c r="C53" s="157" t="e">
        <f>'03'!#REF!</f>
        <v>#REF!</v>
      </c>
      <c r="D53" s="157" t="e">
        <f t="shared" si="1"/>
        <v>#REF!</v>
      </c>
      <c r="E53" t="e">
        <f>VLOOKUP(C53,EC!$B$33:$C$72,2,FALSE)</f>
        <v>#REF!</v>
      </c>
      <c r="F53" t="e">
        <f>'03'!#REF!</f>
        <v>#REF!</v>
      </c>
      <c r="G53" t="e">
        <f t="shared" si="0"/>
        <v>#REF!</v>
      </c>
      <c r="H53" s="152" t="s">
        <v>468</v>
      </c>
      <c r="I53" t="e">
        <f t="shared" si="2"/>
        <v>#REF!</v>
      </c>
      <c r="J53" s="152" t="s">
        <v>511</v>
      </c>
      <c r="K53" t="e">
        <f t="shared" si="3"/>
        <v>#REF!</v>
      </c>
      <c r="L53" t="s">
        <v>512</v>
      </c>
      <c r="M53" t="e">
        <f t="shared" si="4"/>
        <v>#REF!</v>
      </c>
      <c r="N53" t="s">
        <v>286</v>
      </c>
      <c r="O53" t="e">
        <f t="shared" si="5"/>
        <v>#REF!</v>
      </c>
      <c r="P53" t="s">
        <v>510</v>
      </c>
      <c r="Q53" t="e">
        <f t="shared" si="6"/>
        <v>#REF!</v>
      </c>
      <c r="R53" t="s">
        <v>513</v>
      </c>
      <c r="S53" t="e">
        <f t="shared" si="7"/>
        <v>#REF!</v>
      </c>
      <c r="T53" t="s">
        <v>501</v>
      </c>
      <c r="U53" t="e">
        <f t="shared" si="8"/>
        <v>#REF!</v>
      </c>
      <c r="V53" t="s">
        <v>514</v>
      </c>
      <c r="W53" t="e">
        <f t="shared" si="9"/>
        <v>#REF!</v>
      </c>
      <c r="X53" t="e">
        <f t="shared" si="10"/>
        <v>#REF!</v>
      </c>
      <c r="Y53" t="e">
        <f t="shared" si="11"/>
        <v>#REF!</v>
      </c>
      <c r="Z53" t="e">
        <f t="shared" si="12"/>
        <v>#REF!</v>
      </c>
      <c r="AA53" t="e">
        <f t="shared" si="13"/>
        <v>#REF!</v>
      </c>
    </row>
    <row r="54" spans="2:27" x14ac:dyDescent="0.25">
      <c r="B54">
        <v>52</v>
      </c>
      <c r="C54" s="157" t="e">
        <f>'03'!#REF!</f>
        <v>#REF!</v>
      </c>
      <c r="D54" s="157" t="e">
        <f t="shared" si="1"/>
        <v>#REF!</v>
      </c>
      <c r="E54" t="e">
        <f>VLOOKUP(C54,EC!$B$33:$C$72,2,FALSE)</f>
        <v>#REF!</v>
      </c>
      <c r="F54" t="e">
        <f>'03'!#REF!</f>
        <v>#REF!</v>
      </c>
      <c r="G54" t="e">
        <f t="shared" si="0"/>
        <v>#REF!</v>
      </c>
      <c r="H54" s="152" t="s">
        <v>468</v>
      </c>
      <c r="I54" t="e">
        <f t="shared" si="2"/>
        <v>#REF!</v>
      </c>
      <c r="J54" s="152" t="s">
        <v>511</v>
      </c>
      <c r="K54" t="e">
        <f t="shared" si="3"/>
        <v>#REF!</v>
      </c>
      <c r="L54" t="s">
        <v>512</v>
      </c>
      <c r="M54" t="e">
        <f t="shared" si="4"/>
        <v>#REF!</v>
      </c>
      <c r="N54" t="s">
        <v>286</v>
      </c>
      <c r="O54" t="e">
        <f t="shared" si="5"/>
        <v>#REF!</v>
      </c>
      <c r="P54" t="s">
        <v>510</v>
      </c>
      <c r="Q54" t="e">
        <f t="shared" si="6"/>
        <v>#REF!</v>
      </c>
      <c r="R54" t="s">
        <v>513</v>
      </c>
      <c r="S54" t="e">
        <f t="shared" si="7"/>
        <v>#REF!</v>
      </c>
      <c r="T54" t="s">
        <v>501</v>
      </c>
      <c r="U54" t="e">
        <f t="shared" si="8"/>
        <v>#REF!</v>
      </c>
      <c r="V54" t="s">
        <v>514</v>
      </c>
      <c r="W54" t="e">
        <f t="shared" si="9"/>
        <v>#REF!</v>
      </c>
      <c r="X54" t="e">
        <f t="shared" si="10"/>
        <v>#REF!</v>
      </c>
      <c r="Y54" t="e">
        <f t="shared" si="11"/>
        <v>#REF!</v>
      </c>
      <c r="Z54" t="e">
        <f t="shared" si="12"/>
        <v>#REF!</v>
      </c>
      <c r="AA54" t="e">
        <f t="shared" si="13"/>
        <v>#REF!</v>
      </c>
    </row>
    <row r="55" spans="2:27" x14ac:dyDescent="0.25">
      <c r="B55">
        <v>53</v>
      </c>
      <c r="C55" s="157" t="e">
        <f>'03'!#REF!</f>
        <v>#REF!</v>
      </c>
      <c r="D55" s="157" t="e">
        <f t="shared" si="1"/>
        <v>#REF!</v>
      </c>
      <c r="E55" t="e">
        <f>VLOOKUP(C55,EC!$B$33:$C$72,2,FALSE)</f>
        <v>#REF!</v>
      </c>
      <c r="F55" t="e">
        <f>'03'!#REF!</f>
        <v>#REF!</v>
      </c>
      <c r="G55" t="e">
        <f t="shared" si="0"/>
        <v>#REF!</v>
      </c>
      <c r="H55" s="152" t="s">
        <v>468</v>
      </c>
      <c r="I55" t="e">
        <f t="shared" si="2"/>
        <v>#REF!</v>
      </c>
      <c r="J55" s="152" t="s">
        <v>511</v>
      </c>
      <c r="K55" t="e">
        <f t="shared" si="3"/>
        <v>#REF!</v>
      </c>
      <c r="L55" t="s">
        <v>512</v>
      </c>
      <c r="M55" t="e">
        <f t="shared" si="4"/>
        <v>#REF!</v>
      </c>
      <c r="N55" t="s">
        <v>286</v>
      </c>
      <c r="O55" t="e">
        <f t="shared" si="5"/>
        <v>#REF!</v>
      </c>
      <c r="P55" t="s">
        <v>510</v>
      </c>
      <c r="Q55" t="e">
        <f t="shared" si="6"/>
        <v>#REF!</v>
      </c>
      <c r="R55" t="s">
        <v>513</v>
      </c>
      <c r="S55" t="e">
        <f t="shared" si="7"/>
        <v>#REF!</v>
      </c>
      <c r="T55" t="s">
        <v>501</v>
      </c>
      <c r="U55" t="e">
        <f t="shared" si="8"/>
        <v>#REF!</v>
      </c>
      <c r="V55" t="s">
        <v>514</v>
      </c>
      <c r="W55" t="e">
        <f t="shared" si="9"/>
        <v>#REF!</v>
      </c>
      <c r="X55" t="e">
        <f t="shared" si="10"/>
        <v>#REF!</v>
      </c>
      <c r="Y55" t="e">
        <f t="shared" si="11"/>
        <v>#REF!</v>
      </c>
      <c r="Z55" t="e">
        <f t="shared" si="12"/>
        <v>#REF!</v>
      </c>
      <c r="AA55" t="e">
        <f t="shared" si="13"/>
        <v>#REF!</v>
      </c>
    </row>
    <row r="56" spans="2:27" x14ac:dyDescent="0.25">
      <c r="B56">
        <v>54</v>
      </c>
      <c r="C56" s="157" t="e">
        <f>'03'!#REF!</f>
        <v>#REF!</v>
      </c>
      <c r="D56" s="157" t="e">
        <f t="shared" si="1"/>
        <v>#REF!</v>
      </c>
      <c r="E56" t="e">
        <f>VLOOKUP(C56,EC!$B$33:$C$72,2,FALSE)</f>
        <v>#REF!</v>
      </c>
      <c r="F56" t="e">
        <f>'03'!#REF!</f>
        <v>#REF!</v>
      </c>
      <c r="G56" t="e">
        <f t="shared" si="0"/>
        <v>#REF!</v>
      </c>
      <c r="H56" s="152" t="s">
        <v>468</v>
      </c>
      <c r="I56" t="e">
        <f t="shared" si="2"/>
        <v>#REF!</v>
      </c>
      <c r="J56" s="152" t="s">
        <v>511</v>
      </c>
      <c r="K56" t="e">
        <f t="shared" si="3"/>
        <v>#REF!</v>
      </c>
      <c r="L56" t="s">
        <v>512</v>
      </c>
      <c r="M56" t="e">
        <f t="shared" si="4"/>
        <v>#REF!</v>
      </c>
      <c r="N56" t="s">
        <v>286</v>
      </c>
      <c r="O56" t="e">
        <f t="shared" si="5"/>
        <v>#REF!</v>
      </c>
      <c r="P56" t="s">
        <v>510</v>
      </c>
      <c r="Q56" t="e">
        <f t="shared" si="6"/>
        <v>#REF!</v>
      </c>
      <c r="R56" t="s">
        <v>513</v>
      </c>
      <c r="S56" t="e">
        <f t="shared" si="7"/>
        <v>#REF!</v>
      </c>
      <c r="T56" t="s">
        <v>501</v>
      </c>
      <c r="U56" t="e">
        <f t="shared" si="8"/>
        <v>#REF!</v>
      </c>
      <c r="V56" t="s">
        <v>514</v>
      </c>
      <c r="W56" t="e">
        <f t="shared" si="9"/>
        <v>#REF!</v>
      </c>
      <c r="X56" t="e">
        <f t="shared" si="10"/>
        <v>#REF!</v>
      </c>
      <c r="Y56" t="e">
        <f t="shared" si="11"/>
        <v>#REF!</v>
      </c>
      <c r="Z56" t="e">
        <f t="shared" si="12"/>
        <v>#REF!</v>
      </c>
      <c r="AA56" t="e">
        <f t="shared" si="13"/>
        <v>#REF!</v>
      </c>
    </row>
    <row r="57" spans="2:27" x14ac:dyDescent="0.25">
      <c r="B57">
        <v>55</v>
      </c>
      <c r="C57" s="157" t="e">
        <f>'03'!#REF!</f>
        <v>#REF!</v>
      </c>
      <c r="D57" s="157" t="e">
        <f t="shared" si="1"/>
        <v>#REF!</v>
      </c>
      <c r="E57" t="e">
        <f>VLOOKUP(C57,EC!$B$33:$C$72,2,FALSE)</f>
        <v>#REF!</v>
      </c>
      <c r="F57" t="e">
        <f>'03'!#REF!</f>
        <v>#REF!</v>
      </c>
      <c r="G57" t="e">
        <f t="shared" si="0"/>
        <v>#REF!</v>
      </c>
      <c r="H57" s="152" t="s">
        <v>468</v>
      </c>
      <c r="I57" t="e">
        <f t="shared" si="2"/>
        <v>#REF!</v>
      </c>
      <c r="J57" s="152" t="s">
        <v>511</v>
      </c>
      <c r="K57" t="e">
        <f t="shared" si="3"/>
        <v>#REF!</v>
      </c>
      <c r="L57" t="s">
        <v>512</v>
      </c>
      <c r="M57" t="e">
        <f t="shared" si="4"/>
        <v>#REF!</v>
      </c>
      <c r="N57" t="s">
        <v>286</v>
      </c>
      <c r="O57" t="e">
        <f t="shared" si="5"/>
        <v>#REF!</v>
      </c>
      <c r="P57" t="s">
        <v>510</v>
      </c>
      <c r="Q57" t="e">
        <f t="shared" si="6"/>
        <v>#REF!</v>
      </c>
      <c r="R57" t="s">
        <v>513</v>
      </c>
      <c r="S57" t="e">
        <f t="shared" si="7"/>
        <v>#REF!</v>
      </c>
      <c r="T57" t="s">
        <v>501</v>
      </c>
      <c r="U57" t="e">
        <f t="shared" si="8"/>
        <v>#REF!</v>
      </c>
      <c r="V57" t="s">
        <v>514</v>
      </c>
      <c r="W57" t="e">
        <f t="shared" si="9"/>
        <v>#REF!</v>
      </c>
      <c r="X57" t="e">
        <f t="shared" si="10"/>
        <v>#REF!</v>
      </c>
      <c r="Y57" t="e">
        <f t="shared" si="11"/>
        <v>#REF!</v>
      </c>
      <c r="Z57" t="e">
        <f t="shared" si="12"/>
        <v>#REF!</v>
      </c>
      <c r="AA57" t="e">
        <f t="shared" si="13"/>
        <v>#REF!</v>
      </c>
    </row>
    <row r="58" spans="2:27" x14ac:dyDescent="0.25">
      <c r="B58">
        <v>56</v>
      </c>
      <c r="C58" s="157" t="e">
        <f>'03'!#REF!</f>
        <v>#REF!</v>
      </c>
      <c r="D58" s="157" t="e">
        <f t="shared" si="1"/>
        <v>#REF!</v>
      </c>
      <c r="E58" t="e">
        <f>VLOOKUP(C58,EC!$B$33:$C$72,2,FALSE)</f>
        <v>#REF!</v>
      </c>
      <c r="F58" t="e">
        <f>'03'!#REF!</f>
        <v>#REF!</v>
      </c>
      <c r="G58" t="e">
        <f t="shared" si="0"/>
        <v>#REF!</v>
      </c>
      <c r="H58" s="152" t="s">
        <v>468</v>
      </c>
      <c r="I58" t="e">
        <f t="shared" si="2"/>
        <v>#REF!</v>
      </c>
      <c r="J58" s="152" t="s">
        <v>511</v>
      </c>
      <c r="K58" t="e">
        <f t="shared" si="3"/>
        <v>#REF!</v>
      </c>
      <c r="L58" t="s">
        <v>512</v>
      </c>
      <c r="M58" t="e">
        <f t="shared" si="4"/>
        <v>#REF!</v>
      </c>
      <c r="N58" t="s">
        <v>286</v>
      </c>
      <c r="O58" t="e">
        <f t="shared" si="5"/>
        <v>#REF!</v>
      </c>
      <c r="P58" t="s">
        <v>510</v>
      </c>
      <c r="Q58" t="e">
        <f t="shared" si="6"/>
        <v>#REF!</v>
      </c>
      <c r="R58" t="s">
        <v>513</v>
      </c>
      <c r="S58" t="e">
        <f t="shared" si="7"/>
        <v>#REF!</v>
      </c>
      <c r="T58" t="s">
        <v>501</v>
      </c>
      <c r="U58" t="e">
        <f t="shared" si="8"/>
        <v>#REF!</v>
      </c>
      <c r="V58" t="s">
        <v>514</v>
      </c>
      <c r="W58" t="e">
        <f t="shared" si="9"/>
        <v>#REF!</v>
      </c>
      <c r="X58" t="e">
        <f t="shared" si="10"/>
        <v>#REF!</v>
      </c>
      <c r="Y58" t="e">
        <f t="shared" si="11"/>
        <v>#REF!</v>
      </c>
      <c r="Z58" t="e">
        <f t="shared" si="12"/>
        <v>#REF!</v>
      </c>
      <c r="AA58" t="e">
        <f t="shared" si="13"/>
        <v>#REF!</v>
      </c>
    </row>
    <row r="59" spans="2:27" x14ac:dyDescent="0.25">
      <c r="B59">
        <v>57</v>
      </c>
      <c r="C59" s="157" t="e">
        <f>'03'!#REF!</f>
        <v>#REF!</v>
      </c>
      <c r="D59" s="157" t="e">
        <f t="shared" si="1"/>
        <v>#REF!</v>
      </c>
      <c r="E59" t="e">
        <f>VLOOKUP(C59,EC!$B$33:$C$72,2,FALSE)</f>
        <v>#REF!</v>
      </c>
      <c r="F59" t="e">
        <f>'03'!#REF!</f>
        <v>#REF!</v>
      </c>
      <c r="G59" t="e">
        <f t="shared" si="0"/>
        <v>#REF!</v>
      </c>
      <c r="H59" s="152" t="s">
        <v>468</v>
      </c>
      <c r="I59" t="e">
        <f t="shared" si="2"/>
        <v>#REF!</v>
      </c>
      <c r="J59" s="152" t="s">
        <v>511</v>
      </c>
      <c r="K59" t="e">
        <f t="shared" si="3"/>
        <v>#REF!</v>
      </c>
      <c r="L59" t="s">
        <v>512</v>
      </c>
      <c r="M59" t="e">
        <f t="shared" si="4"/>
        <v>#REF!</v>
      </c>
      <c r="N59" t="s">
        <v>286</v>
      </c>
      <c r="O59" t="e">
        <f t="shared" si="5"/>
        <v>#REF!</v>
      </c>
      <c r="P59" t="s">
        <v>510</v>
      </c>
      <c r="Q59" t="e">
        <f t="shared" si="6"/>
        <v>#REF!</v>
      </c>
      <c r="R59" t="s">
        <v>513</v>
      </c>
      <c r="S59" t="e">
        <f t="shared" si="7"/>
        <v>#REF!</v>
      </c>
      <c r="T59" t="s">
        <v>501</v>
      </c>
      <c r="U59" t="e">
        <f t="shared" si="8"/>
        <v>#REF!</v>
      </c>
      <c r="V59" t="s">
        <v>514</v>
      </c>
      <c r="W59" t="e">
        <f t="shared" si="9"/>
        <v>#REF!</v>
      </c>
      <c r="X59" t="e">
        <f t="shared" si="10"/>
        <v>#REF!</v>
      </c>
      <c r="Y59" t="e">
        <f t="shared" si="11"/>
        <v>#REF!</v>
      </c>
      <c r="Z59" t="e">
        <f t="shared" si="12"/>
        <v>#REF!</v>
      </c>
      <c r="AA59" t="e">
        <f t="shared" si="13"/>
        <v>#REF!</v>
      </c>
    </row>
    <row r="60" spans="2:27" x14ac:dyDescent="0.25">
      <c r="B60">
        <v>58</v>
      </c>
      <c r="C60" s="157" t="e">
        <f>'03'!#REF!</f>
        <v>#REF!</v>
      </c>
      <c r="D60" s="157" t="e">
        <f t="shared" si="1"/>
        <v>#REF!</v>
      </c>
      <c r="E60" t="e">
        <f>VLOOKUP(C60,EC!$B$33:$C$72,2,FALSE)</f>
        <v>#REF!</v>
      </c>
      <c r="F60" t="e">
        <f>'03'!#REF!</f>
        <v>#REF!</v>
      </c>
      <c r="G60" t="e">
        <f t="shared" si="0"/>
        <v>#REF!</v>
      </c>
      <c r="H60" s="152" t="s">
        <v>468</v>
      </c>
      <c r="I60" t="e">
        <f t="shared" si="2"/>
        <v>#REF!</v>
      </c>
      <c r="J60" s="152" t="s">
        <v>511</v>
      </c>
      <c r="K60" t="e">
        <f t="shared" si="3"/>
        <v>#REF!</v>
      </c>
      <c r="L60" t="s">
        <v>512</v>
      </c>
      <c r="M60" t="e">
        <f t="shared" si="4"/>
        <v>#REF!</v>
      </c>
      <c r="N60" t="s">
        <v>286</v>
      </c>
      <c r="O60" t="e">
        <f t="shared" si="5"/>
        <v>#REF!</v>
      </c>
      <c r="P60" t="s">
        <v>510</v>
      </c>
      <c r="Q60" t="e">
        <f t="shared" si="6"/>
        <v>#REF!</v>
      </c>
      <c r="R60" t="s">
        <v>513</v>
      </c>
      <c r="S60" t="e">
        <f t="shared" si="7"/>
        <v>#REF!</v>
      </c>
      <c r="T60" t="s">
        <v>501</v>
      </c>
      <c r="U60" t="e">
        <f t="shared" si="8"/>
        <v>#REF!</v>
      </c>
      <c r="V60" t="s">
        <v>514</v>
      </c>
      <c r="W60" t="e">
        <f t="shared" si="9"/>
        <v>#REF!</v>
      </c>
      <c r="X60" t="e">
        <f t="shared" si="10"/>
        <v>#REF!</v>
      </c>
      <c r="Y60" t="e">
        <f t="shared" si="11"/>
        <v>#REF!</v>
      </c>
      <c r="Z60" t="e">
        <f t="shared" si="12"/>
        <v>#REF!</v>
      </c>
      <c r="AA60" t="e">
        <f t="shared" si="13"/>
        <v>#REF!</v>
      </c>
    </row>
    <row r="61" spans="2:27" x14ac:dyDescent="0.25">
      <c r="B61">
        <v>59</v>
      </c>
      <c r="C61" s="157" t="e">
        <f>'03'!#REF!</f>
        <v>#REF!</v>
      </c>
      <c r="D61" s="157" t="e">
        <f t="shared" si="1"/>
        <v>#REF!</v>
      </c>
      <c r="E61" t="e">
        <f>VLOOKUP(C61,EC!$B$33:$C$72,2,FALSE)</f>
        <v>#REF!</v>
      </c>
      <c r="F61" t="e">
        <f>'03'!#REF!</f>
        <v>#REF!</v>
      </c>
      <c r="G61" t="e">
        <f t="shared" si="0"/>
        <v>#REF!</v>
      </c>
      <c r="H61" s="152" t="s">
        <v>468</v>
      </c>
      <c r="I61" t="e">
        <f t="shared" si="2"/>
        <v>#REF!</v>
      </c>
      <c r="J61" s="152" t="s">
        <v>511</v>
      </c>
      <c r="K61" t="e">
        <f t="shared" si="3"/>
        <v>#REF!</v>
      </c>
      <c r="L61" t="s">
        <v>512</v>
      </c>
      <c r="M61" t="e">
        <f t="shared" si="4"/>
        <v>#REF!</v>
      </c>
      <c r="N61" t="s">
        <v>286</v>
      </c>
      <c r="O61" t="e">
        <f t="shared" si="5"/>
        <v>#REF!</v>
      </c>
      <c r="P61" t="s">
        <v>510</v>
      </c>
      <c r="Q61" t="e">
        <f t="shared" si="6"/>
        <v>#REF!</v>
      </c>
      <c r="R61" t="s">
        <v>513</v>
      </c>
      <c r="S61" t="e">
        <f t="shared" si="7"/>
        <v>#REF!</v>
      </c>
      <c r="T61" t="s">
        <v>501</v>
      </c>
      <c r="U61" t="e">
        <f t="shared" si="8"/>
        <v>#REF!</v>
      </c>
      <c r="V61" t="s">
        <v>514</v>
      </c>
      <c r="W61" t="e">
        <f t="shared" si="9"/>
        <v>#REF!</v>
      </c>
      <c r="X61" t="e">
        <f t="shared" si="10"/>
        <v>#REF!</v>
      </c>
      <c r="Y61" t="e">
        <f t="shared" si="11"/>
        <v>#REF!</v>
      </c>
      <c r="Z61" t="e">
        <f t="shared" si="12"/>
        <v>#REF!</v>
      </c>
      <c r="AA61" t="e">
        <f t="shared" si="13"/>
        <v>#REF!</v>
      </c>
    </row>
    <row r="62" spans="2:27" x14ac:dyDescent="0.25">
      <c r="B62">
        <v>60</v>
      </c>
      <c r="C62" s="157" t="e">
        <f>'03'!#REF!</f>
        <v>#REF!</v>
      </c>
      <c r="D62" s="157" t="e">
        <f t="shared" si="1"/>
        <v>#REF!</v>
      </c>
      <c r="E62" t="e">
        <f>VLOOKUP(C62,EC!$B$33:$C$72,2,FALSE)</f>
        <v>#REF!</v>
      </c>
      <c r="F62" t="e">
        <f>'03'!#REF!</f>
        <v>#REF!</v>
      </c>
      <c r="G62" t="e">
        <f t="shared" si="0"/>
        <v>#REF!</v>
      </c>
      <c r="H62" s="152" t="s">
        <v>468</v>
      </c>
      <c r="I62" t="e">
        <f t="shared" si="2"/>
        <v>#REF!</v>
      </c>
      <c r="J62" s="152" t="s">
        <v>511</v>
      </c>
      <c r="K62" t="e">
        <f t="shared" si="3"/>
        <v>#REF!</v>
      </c>
      <c r="L62" t="s">
        <v>512</v>
      </c>
      <c r="M62" t="e">
        <f t="shared" si="4"/>
        <v>#REF!</v>
      </c>
      <c r="N62" t="s">
        <v>286</v>
      </c>
      <c r="O62" t="e">
        <f t="shared" si="5"/>
        <v>#REF!</v>
      </c>
      <c r="P62" t="s">
        <v>510</v>
      </c>
      <c r="Q62" t="e">
        <f t="shared" si="6"/>
        <v>#REF!</v>
      </c>
      <c r="R62" t="s">
        <v>513</v>
      </c>
      <c r="S62" t="e">
        <f t="shared" si="7"/>
        <v>#REF!</v>
      </c>
      <c r="T62" t="s">
        <v>501</v>
      </c>
      <c r="U62" t="e">
        <f t="shared" si="8"/>
        <v>#REF!</v>
      </c>
      <c r="V62" t="s">
        <v>514</v>
      </c>
      <c r="W62" t="e">
        <f t="shared" si="9"/>
        <v>#REF!</v>
      </c>
      <c r="X62" t="e">
        <f t="shared" si="10"/>
        <v>#REF!</v>
      </c>
      <c r="Y62" t="e">
        <f t="shared" si="11"/>
        <v>#REF!</v>
      </c>
      <c r="Z62" t="e">
        <f t="shared" si="12"/>
        <v>#REF!</v>
      </c>
      <c r="AA62" t="e">
        <f t="shared" si="13"/>
        <v>#REF!</v>
      </c>
    </row>
    <row r="63" spans="2:27" x14ac:dyDescent="0.25">
      <c r="B63">
        <v>61</v>
      </c>
      <c r="C63" s="157" t="e">
        <f>'03'!#REF!</f>
        <v>#REF!</v>
      </c>
      <c r="D63" s="157" t="e">
        <f t="shared" si="1"/>
        <v>#REF!</v>
      </c>
      <c r="E63" t="e">
        <f>VLOOKUP(C63,EC!$B$33:$C$72,2,FALSE)</f>
        <v>#REF!</v>
      </c>
      <c r="F63" t="e">
        <f>'03'!#REF!</f>
        <v>#REF!</v>
      </c>
      <c r="G63" t="e">
        <f t="shared" si="0"/>
        <v>#REF!</v>
      </c>
      <c r="H63" s="152" t="s">
        <v>468</v>
      </c>
      <c r="I63" t="e">
        <f t="shared" si="2"/>
        <v>#REF!</v>
      </c>
      <c r="J63" s="152" t="s">
        <v>511</v>
      </c>
      <c r="K63" t="e">
        <f t="shared" si="3"/>
        <v>#REF!</v>
      </c>
      <c r="L63" t="s">
        <v>512</v>
      </c>
      <c r="M63" t="e">
        <f t="shared" si="4"/>
        <v>#REF!</v>
      </c>
      <c r="N63" t="s">
        <v>286</v>
      </c>
      <c r="O63" t="e">
        <f t="shared" si="5"/>
        <v>#REF!</v>
      </c>
      <c r="P63" t="s">
        <v>510</v>
      </c>
      <c r="Q63" t="e">
        <f t="shared" si="6"/>
        <v>#REF!</v>
      </c>
      <c r="R63" t="s">
        <v>513</v>
      </c>
      <c r="S63" t="e">
        <f t="shared" si="7"/>
        <v>#REF!</v>
      </c>
      <c r="T63" t="s">
        <v>501</v>
      </c>
      <c r="U63" t="e">
        <f t="shared" si="8"/>
        <v>#REF!</v>
      </c>
      <c r="V63" t="s">
        <v>514</v>
      </c>
      <c r="W63" t="e">
        <f t="shared" si="9"/>
        <v>#REF!</v>
      </c>
      <c r="X63" t="e">
        <f t="shared" si="10"/>
        <v>#REF!</v>
      </c>
      <c r="Y63" t="e">
        <f t="shared" si="11"/>
        <v>#REF!</v>
      </c>
      <c r="Z63" t="e">
        <f t="shared" si="12"/>
        <v>#REF!</v>
      </c>
      <c r="AA63" t="e">
        <f t="shared" si="13"/>
        <v>#REF!</v>
      </c>
    </row>
    <row r="64" spans="2:27" x14ac:dyDescent="0.25">
      <c r="B64">
        <v>62</v>
      </c>
      <c r="C64" s="157" t="e">
        <f>'03'!#REF!</f>
        <v>#REF!</v>
      </c>
      <c r="D64" s="157" t="e">
        <f t="shared" si="1"/>
        <v>#REF!</v>
      </c>
      <c r="E64" t="e">
        <f>VLOOKUP(C64,EC!$B$33:$C$72,2,FALSE)</f>
        <v>#REF!</v>
      </c>
      <c r="F64" t="e">
        <f>'03'!#REF!</f>
        <v>#REF!</v>
      </c>
      <c r="G64" t="e">
        <f t="shared" si="0"/>
        <v>#REF!</v>
      </c>
      <c r="H64" s="152" t="s">
        <v>468</v>
      </c>
      <c r="I64" t="e">
        <f t="shared" si="2"/>
        <v>#REF!</v>
      </c>
      <c r="J64" s="152" t="s">
        <v>511</v>
      </c>
      <c r="K64" t="e">
        <f t="shared" si="3"/>
        <v>#REF!</v>
      </c>
      <c r="L64" t="s">
        <v>512</v>
      </c>
      <c r="M64" t="e">
        <f t="shared" si="4"/>
        <v>#REF!</v>
      </c>
      <c r="N64" t="s">
        <v>286</v>
      </c>
      <c r="O64" t="e">
        <f t="shared" si="5"/>
        <v>#REF!</v>
      </c>
      <c r="P64" t="s">
        <v>510</v>
      </c>
      <c r="Q64" t="e">
        <f t="shared" si="6"/>
        <v>#REF!</v>
      </c>
      <c r="R64" t="s">
        <v>513</v>
      </c>
      <c r="S64" t="e">
        <f t="shared" si="7"/>
        <v>#REF!</v>
      </c>
      <c r="T64" t="s">
        <v>501</v>
      </c>
      <c r="U64" t="e">
        <f t="shared" si="8"/>
        <v>#REF!</v>
      </c>
      <c r="V64" t="s">
        <v>514</v>
      </c>
      <c r="W64" t="e">
        <f t="shared" si="9"/>
        <v>#REF!</v>
      </c>
      <c r="X64" t="e">
        <f t="shared" si="10"/>
        <v>#REF!</v>
      </c>
      <c r="Y64" t="e">
        <f t="shared" si="11"/>
        <v>#REF!</v>
      </c>
      <c r="Z64" t="e">
        <f t="shared" si="12"/>
        <v>#REF!</v>
      </c>
      <c r="AA64" t="e">
        <f t="shared" si="13"/>
        <v>#REF!</v>
      </c>
    </row>
    <row r="65" spans="2:27" x14ac:dyDescent="0.25">
      <c r="B65">
        <v>63</v>
      </c>
      <c r="C65" s="157" t="e">
        <f>'03'!#REF!</f>
        <v>#REF!</v>
      </c>
      <c r="D65" s="157" t="e">
        <f t="shared" si="1"/>
        <v>#REF!</v>
      </c>
      <c r="E65" t="e">
        <f>VLOOKUP(C65,EC!$B$33:$C$72,2,FALSE)</f>
        <v>#REF!</v>
      </c>
      <c r="F65" t="e">
        <f>'03'!#REF!</f>
        <v>#REF!</v>
      </c>
      <c r="G65" t="e">
        <f t="shared" si="0"/>
        <v>#REF!</v>
      </c>
      <c r="H65" s="152" t="s">
        <v>468</v>
      </c>
      <c r="I65" t="e">
        <f t="shared" si="2"/>
        <v>#REF!</v>
      </c>
      <c r="J65" s="152" t="s">
        <v>511</v>
      </c>
      <c r="K65" t="e">
        <f t="shared" si="3"/>
        <v>#REF!</v>
      </c>
      <c r="L65" t="s">
        <v>512</v>
      </c>
      <c r="M65" t="e">
        <f t="shared" si="4"/>
        <v>#REF!</v>
      </c>
      <c r="N65" t="s">
        <v>286</v>
      </c>
      <c r="O65" t="e">
        <f t="shared" si="5"/>
        <v>#REF!</v>
      </c>
      <c r="P65" t="s">
        <v>510</v>
      </c>
      <c r="Q65" t="e">
        <f t="shared" si="6"/>
        <v>#REF!</v>
      </c>
      <c r="R65" t="s">
        <v>513</v>
      </c>
      <c r="S65" t="e">
        <f t="shared" si="7"/>
        <v>#REF!</v>
      </c>
      <c r="T65" t="s">
        <v>501</v>
      </c>
      <c r="U65" t="e">
        <f t="shared" si="8"/>
        <v>#REF!</v>
      </c>
      <c r="V65" t="s">
        <v>514</v>
      </c>
      <c r="W65" t="e">
        <f t="shared" si="9"/>
        <v>#REF!</v>
      </c>
      <c r="X65" t="e">
        <f t="shared" si="10"/>
        <v>#REF!</v>
      </c>
      <c r="Y65" t="e">
        <f t="shared" si="11"/>
        <v>#REF!</v>
      </c>
      <c r="Z65" t="e">
        <f t="shared" si="12"/>
        <v>#REF!</v>
      </c>
      <c r="AA65" t="e">
        <f t="shared" si="13"/>
        <v>#REF!</v>
      </c>
    </row>
    <row r="66" spans="2:27" x14ac:dyDescent="0.25">
      <c r="B66">
        <v>64</v>
      </c>
      <c r="C66" s="157" t="e">
        <f>'03'!#REF!</f>
        <v>#REF!</v>
      </c>
      <c r="D66" s="157" t="e">
        <f t="shared" si="1"/>
        <v>#REF!</v>
      </c>
      <c r="E66" t="e">
        <f>VLOOKUP(C66,EC!$B$33:$C$72,2,FALSE)</f>
        <v>#REF!</v>
      </c>
      <c r="F66" t="e">
        <f>'03'!#REF!</f>
        <v>#REF!</v>
      </c>
      <c r="G66" t="e">
        <f t="shared" si="0"/>
        <v>#REF!</v>
      </c>
      <c r="H66" s="152" t="s">
        <v>468</v>
      </c>
      <c r="I66" t="e">
        <f t="shared" si="2"/>
        <v>#REF!</v>
      </c>
      <c r="J66" s="152" t="s">
        <v>511</v>
      </c>
      <c r="K66" t="e">
        <f t="shared" si="3"/>
        <v>#REF!</v>
      </c>
      <c r="L66" t="s">
        <v>512</v>
      </c>
      <c r="M66" t="e">
        <f t="shared" si="4"/>
        <v>#REF!</v>
      </c>
      <c r="N66" t="s">
        <v>286</v>
      </c>
      <c r="O66" t="e">
        <f t="shared" si="5"/>
        <v>#REF!</v>
      </c>
      <c r="P66" t="s">
        <v>510</v>
      </c>
      <c r="Q66" t="e">
        <f t="shared" si="6"/>
        <v>#REF!</v>
      </c>
      <c r="R66" t="s">
        <v>513</v>
      </c>
      <c r="S66" t="e">
        <f t="shared" si="7"/>
        <v>#REF!</v>
      </c>
      <c r="T66" t="s">
        <v>501</v>
      </c>
      <c r="U66" t="e">
        <f t="shared" si="8"/>
        <v>#REF!</v>
      </c>
      <c r="V66" t="s">
        <v>514</v>
      </c>
      <c r="W66" t="e">
        <f t="shared" si="9"/>
        <v>#REF!</v>
      </c>
      <c r="X66" t="e">
        <f t="shared" si="10"/>
        <v>#REF!</v>
      </c>
      <c r="Y66" t="e">
        <f t="shared" si="11"/>
        <v>#REF!</v>
      </c>
      <c r="Z66" t="e">
        <f t="shared" si="12"/>
        <v>#REF!</v>
      </c>
      <c r="AA66" t="e">
        <f t="shared" si="13"/>
        <v>#REF!</v>
      </c>
    </row>
    <row r="67" spans="2:27" x14ac:dyDescent="0.25">
      <c r="B67">
        <v>65</v>
      </c>
      <c r="C67" s="157" t="e">
        <f>'03'!#REF!</f>
        <v>#REF!</v>
      </c>
      <c r="D67" s="157" t="e">
        <f t="shared" si="1"/>
        <v>#REF!</v>
      </c>
      <c r="E67" t="e">
        <f>VLOOKUP(C67,EC!$B$33:$C$72,2,FALSE)</f>
        <v>#REF!</v>
      </c>
      <c r="F67" t="e">
        <f>'03'!#REF!</f>
        <v>#REF!</v>
      </c>
      <c r="G67" t="e">
        <f t="shared" si="0"/>
        <v>#REF!</v>
      </c>
      <c r="H67" s="152" t="s">
        <v>468</v>
      </c>
      <c r="I67" t="e">
        <f t="shared" si="2"/>
        <v>#REF!</v>
      </c>
      <c r="J67" s="152" t="s">
        <v>511</v>
      </c>
      <c r="K67" t="e">
        <f t="shared" si="3"/>
        <v>#REF!</v>
      </c>
      <c r="L67" t="s">
        <v>512</v>
      </c>
      <c r="M67" t="e">
        <f t="shared" si="4"/>
        <v>#REF!</v>
      </c>
      <c r="N67" t="s">
        <v>286</v>
      </c>
      <c r="O67" t="e">
        <f t="shared" si="5"/>
        <v>#REF!</v>
      </c>
      <c r="P67" t="s">
        <v>510</v>
      </c>
      <c r="Q67" t="e">
        <f t="shared" si="6"/>
        <v>#REF!</v>
      </c>
      <c r="R67" t="s">
        <v>513</v>
      </c>
      <c r="S67" t="e">
        <f t="shared" si="7"/>
        <v>#REF!</v>
      </c>
      <c r="T67" t="s">
        <v>501</v>
      </c>
      <c r="U67" t="e">
        <f t="shared" si="8"/>
        <v>#REF!</v>
      </c>
      <c r="V67" t="s">
        <v>514</v>
      </c>
      <c r="W67" t="e">
        <f t="shared" si="9"/>
        <v>#REF!</v>
      </c>
      <c r="X67" t="e">
        <f t="shared" si="10"/>
        <v>#REF!</v>
      </c>
      <c r="Y67" t="e">
        <f t="shared" si="11"/>
        <v>#REF!</v>
      </c>
      <c r="Z67" t="e">
        <f t="shared" si="12"/>
        <v>#REF!</v>
      </c>
      <c r="AA67" t="e">
        <f t="shared" si="13"/>
        <v>#REF!</v>
      </c>
    </row>
    <row r="68" spans="2:27" x14ac:dyDescent="0.25">
      <c r="B68">
        <v>66</v>
      </c>
      <c r="C68" s="157" t="e">
        <f>'03'!#REF!</f>
        <v>#REF!</v>
      </c>
      <c r="D68" s="157" t="e">
        <f t="shared" ref="D68:D131" si="14">VLOOKUP(C68,$AE$2:$AF$41,2,FALSE)</f>
        <v>#REF!</v>
      </c>
      <c r="E68" t="e">
        <f>VLOOKUP(C68,EC!$B$33:$C$72,2,FALSE)</f>
        <v>#REF!</v>
      </c>
      <c r="F68" t="e">
        <f>'03'!#REF!</f>
        <v>#REF!</v>
      </c>
      <c r="G68" t="e">
        <f t="shared" ref="G68:G131" si="15">LEFT(D68,1)</f>
        <v>#REF!</v>
      </c>
      <c r="H68" s="152" t="s">
        <v>468</v>
      </c>
      <c r="I68" t="e">
        <f t="shared" ref="I68:I131" si="16">IF(F68&lt;0.5%,1,IF(F68&lt;1%,2,IF(F68&lt;1.5%,3,IF(F68&lt;2%,4,5))))</f>
        <v>#REF!</v>
      </c>
      <c r="J68" s="152" t="s">
        <v>511</v>
      </c>
      <c r="K68" t="e">
        <f t="shared" ref="K68:K131" si="17">IF(F68&lt;10%,1,IF(F68&lt;15%,2,IF(F68&lt;20%,3,IF(F68&lt;30%,4,5))))</f>
        <v>#REF!</v>
      </c>
      <c r="L68" t="s">
        <v>512</v>
      </c>
      <c r="M68" t="e">
        <f t="shared" ref="M68:M131" si="18">IF(F68&lt;10%,1,IF(F68&lt;15%,2,IF(F68&lt;20%,3,IF(F68&lt;25%,4,5))))</f>
        <v>#REF!</v>
      </c>
      <c r="N68" t="s">
        <v>286</v>
      </c>
      <c r="O68" t="e">
        <f t="shared" ref="O68:O131" si="19">IF(F68&lt;21%,1,IF(F68&lt;41%,2,IF(F68&lt;61%,3,IF(F68&lt;81%,4,5))))</f>
        <v>#REF!</v>
      </c>
      <c r="P68" t="s">
        <v>510</v>
      </c>
      <c r="Q68" t="e">
        <f t="shared" ref="Q68:Q131" si="20">IF(F68&lt;20%,1,IF(F68&lt;40%,2,IF(F68&lt;60%,3,IF(F68&lt;81%,4,5))))</f>
        <v>#REF!</v>
      </c>
      <c r="R68" t="s">
        <v>513</v>
      </c>
      <c r="S68" t="e">
        <f t="shared" ref="S68:S131" si="21">IF(F68&lt;3%,1,IF(F68&lt;6%,2,IF(F68&lt;11%,3,IF(F68&lt;15%,4,5))))</f>
        <v>#REF!</v>
      </c>
      <c r="T68" t="s">
        <v>501</v>
      </c>
      <c r="U68" t="e">
        <f t="shared" ref="U68:U131" si="22">IF(F68&lt;1%,1,IF(F68&lt;3%,2,IF(F68&lt;5%,3,IF(F68&lt;10%,4,5))))</f>
        <v>#REF!</v>
      </c>
      <c r="V68" t="s">
        <v>514</v>
      </c>
      <c r="W68" t="e">
        <f t="shared" ref="W68:W131" si="23">IF(F68&lt;21%,1,IF(F68&lt;41%,2,IF(F68&lt;61%,3,IF(F68&lt;81%,4,5))))</f>
        <v>#REF!</v>
      </c>
      <c r="X68" t="e">
        <f t="shared" ref="X68:X131" si="24">IF(G68="a",I68,(IF(G68="b",K68,(IF(G68="c",M68,(IF(G68="d",O68,(IF(G68="e",Q68,(IF(G68="f",S68,(IF(G68="g",U68,W68)))))))))))))</f>
        <v>#REF!</v>
      </c>
      <c r="Y68" t="e">
        <f t="shared" ref="Y68:Y131" si="25">G68&amp;X68</f>
        <v>#REF!</v>
      </c>
      <c r="Z68" t="e">
        <f t="shared" ref="Z68:Z131" si="26">Y68</f>
        <v>#REF!</v>
      </c>
      <c r="AA68" t="e">
        <f t="shared" ref="AA68:AA131" si="27">VLOOKUP(Z68,$AD$2:$AE$41,2,FALSE)</f>
        <v>#REF!</v>
      </c>
    </row>
    <row r="69" spans="2:27" x14ac:dyDescent="0.25">
      <c r="B69">
        <v>67</v>
      </c>
      <c r="C69" s="157" t="e">
        <f>'03'!#REF!</f>
        <v>#REF!</v>
      </c>
      <c r="D69" s="157" t="e">
        <f t="shared" si="14"/>
        <v>#REF!</v>
      </c>
      <c r="E69" t="e">
        <f>VLOOKUP(C69,EC!$B$33:$C$72,2,FALSE)</f>
        <v>#REF!</v>
      </c>
      <c r="F69" t="e">
        <f>'03'!#REF!</f>
        <v>#REF!</v>
      </c>
      <c r="G69" t="e">
        <f t="shared" si="15"/>
        <v>#REF!</v>
      </c>
      <c r="H69" s="152" t="s">
        <v>468</v>
      </c>
      <c r="I69" t="e">
        <f t="shared" si="16"/>
        <v>#REF!</v>
      </c>
      <c r="J69" s="152" t="s">
        <v>511</v>
      </c>
      <c r="K69" t="e">
        <f t="shared" si="17"/>
        <v>#REF!</v>
      </c>
      <c r="L69" t="s">
        <v>512</v>
      </c>
      <c r="M69" t="e">
        <f t="shared" si="18"/>
        <v>#REF!</v>
      </c>
      <c r="N69" t="s">
        <v>286</v>
      </c>
      <c r="O69" t="e">
        <f t="shared" si="19"/>
        <v>#REF!</v>
      </c>
      <c r="P69" t="s">
        <v>510</v>
      </c>
      <c r="Q69" t="e">
        <f t="shared" si="20"/>
        <v>#REF!</v>
      </c>
      <c r="R69" t="s">
        <v>513</v>
      </c>
      <c r="S69" t="e">
        <f t="shared" si="21"/>
        <v>#REF!</v>
      </c>
      <c r="T69" t="s">
        <v>501</v>
      </c>
      <c r="U69" t="e">
        <f t="shared" si="22"/>
        <v>#REF!</v>
      </c>
      <c r="V69" t="s">
        <v>514</v>
      </c>
      <c r="W69" t="e">
        <f t="shared" si="23"/>
        <v>#REF!</v>
      </c>
      <c r="X69" t="e">
        <f t="shared" si="24"/>
        <v>#REF!</v>
      </c>
      <c r="Y69" t="e">
        <f t="shared" si="25"/>
        <v>#REF!</v>
      </c>
      <c r="Z69" t="e">
        <f t="shared" si="26"/>
        <v>#REF!</v>
      </c>
      <c r="AA69" t="e">
        <f t="shared" si="27"/>
        <v>#REF!</v>
      </c>
    </row>
    <row r="70" spans="2:27" x14ac:dyDescent="0.25">
      <c r="B70">
        <v>68</v>
      </c>
      <c r="C70" s="157" t="e">
        <f>'03'!#REF!</f>
        <v>#REF!</v>
      </c>
      <c r="D70" s="157" t="e">
        <f t="shared" si="14"/>
        <v>#REF!</v>
      </c>
      <c r="E70" t="e">
        <f>VLOOKUP(C70,EC!$B$33:$C$72,2,FALSE)</f>
        <v>#REF!</v>
      </c>
      <c r="F70" t="e">
        <f>'03'!#REF!</f>
        <v>#REF!</v>
      </c>
      <c r="G70" t="e">
        <f t="shared" si="15"/>
        <v>#REF!</v>
      </c>
      <c r="H70" s="152" t="s">
        <v>468</v>
      </c>
      <c r="I70" t="e">
        <f t="shared" si="16"/>
        <v>#REF!</v>
      </c>
      <c r="J70" s="152" t="s">
        <v>511</v>
      </c>
      <c r="K70" t="e">
        <f t="shared" si="17"/>
        <v>#REF!</v>
      </c>
      <c r="L70" t="s">
        <v>512</v>
      </c>
      <c r="M70" t="e">
        <f t="shared" si="18"/>
        <v>#REF!</v>
      </c>
      <c r="N70" t="s">
        <v>286</v>
      </c>
      <c r="O70" t="e">
        <f t="shared" si="19"/>
        <v>#REF!</v>
      </c>
      <c r="P70" t="s">
        <v>510</v>
      </c>
      <c r="Q70" t="e">
        <f t="shared" si="20"/>
        <v>#REF!</v>
      </c>
      <c r="R70" t="s">
        <v>513</v>
      </c>
      <c r="S70" t="e">
        <f t="shared" si="21"/>
        <v>#REF!</v>
      </c>
      <c r="T70" t="s">
        <v>501</v>
      </c>
      <c r="U70" t="e">
        <f t="shared" si="22"/>
        <v>#REF!</v>
      </c>
      <c r="V70" t="s">
        <v>514</v>
      </c>
      <c r="W70" t="e">
        <f t="shared" si="23"/>
        <v>#REF!</v>
      </c>
      <c r="X70" t="e">
        <f t="shared" si="24"/>
        <v>#REF!</v>
      </c>
      <c r="Y70" t="e">
        <f t="shared" si="25"/>
        <v>#REF!</v>
      </c>
      <c r="Z70" t="e">
        <f t="shared" si="26"/>
        <v>#REF!</v>
      </c>
      <c r="AA70" t="e">
        <f t="shared" si="27"/>
        <v>#REF!</v>
      </c>
    </row>
    <row r="71" spans="2:27" x14ac:dyDescent="0.25">
      <c r="B71">
        <v>69</v>
      </c>
      <c r="C71" s="157" t="e">
        <f>'03'!#REF!</f>
        <v>#REF!</v>
      </c>
      <c r="D71" s="157" t="e">
        <f t="shared" si="14"/>
        <v>#REF!</v>
      </c>
      <c r="E71" t="e">
        <f>VLOOKUP(C71,EC!$B$33:$C$72,2,FALSE)</f>
        <v>#REF!</v>
      </c>
      <c r="F71" t="e">
        <f>'03'!#REF!</f>
        <v>#REF!</v>
      </c>
      <c r="G71" t="e">
        <f t="shared" si="15"/>
        <v>#REF!</v>
      </c>
      <c r="H71" s="152" t="s">
        <v>468</v>
      </c>
      <c r="I71" t="e">
        <f t="shared" si="16"/>
        <v>#REF!</v>
      </c>
      <c r="J71" s="152" t="s">
        <v>511</v>
      </c>
      <c r="K71" t="e">
        <f t="shared" si="17"/>
        <v>#REF!</v>
      </c>
      <c r="L71" t="s">
        <v>512</v>
      </c>
      <c r="M71" t="e">
        <f t="shared" si="18"/>
        <v>#REF!</v>
      </c>
      <c r="N71" t="s">
        <v>286</v>
      </c>
      <c r="O71" t="e">
        <f t="shared" si="19"/>
        <v>#REF!</v>
      </c>
      <c r="P71" t="s">
        <v>510</v>
      </c>
      <c r="Q71" t="e">
        <f t="shared" si="20"/>
        <v>#REF!</v>
      </c>
      <c r="R71" t="s">
        <v>513</v>
      </c>
      <c r="S71" t="e">
        <f t="shared" si="21"/>
        <v>#REF!</v>
      </c>
      <c r="T71" t="s">
        <v>501</v>
      </c>
      <c r="U71" t="e">
        <f t="shared" si="22"/>
        <v>#REF!</v>
      </c>
      <c r="V71" t="s">
        <v>514</v>
      </c>
      <c r="W71" t="e">
        <f t="shared" si="23"/>
        <v>#REF!</v>
      </c>
      <c r="X71" t="e">
        <f t="shared" si="24"/>
        <v>#REF!</v>
      </c>
      <c r="Y71" t="e">
        <f t="shared" si="25"/>
        <v>#REF!</v>
      </c>
      <c r="Z71" t="e">
        <f t="shared" si="26"/>
        <v>#REF!</v>
      </c>
      <c r="AA71" t="e">
        <f t="shared" si="27"/>
        <v>#REF!</v>
      </c>
    </row>
    <row r="72" spans="2:27" x14ac:dyDescent="0.25">
      <c r="B72">
        <v>70</v>
      </c>
      <c r="C72" s="157" t="e">
        <f>'03'!#REF!</f>
        <v>#REF!</v>
      </c>
      <c r="D72" s="157" t="e">
        <f t="shared" si="14"/>
        <v>#REF!</v>
      </c>
      <c r="E72" t="e">
        <f>VLOOKUP(C72,EC!$B$33:$C$72,2,FALSE)</f>
        <v>#REF!</v>
      </c>
      <c r="F72" t="e">
        <f>'03'!#REF!</f>
        <v>#REF!</v>
      </c>
      <c r="G72" t="e">
        <f t="shared" si="15"/>
        <v>#REF!</v>
      </c>
      <c r="H72" s="152" t="s">
        <v>468</v>
      </c>
      <c r="I72" t="e">
        <f t="shared" si="16"/>
        <v>#REF!</v>
      </c>
      <c r="J72" s="152" t="s">
        <v>511</v>
      </c>
      <c r="K72" t="e">
        <f t="shared" si="17"/>
        <v>#REF!</v>
      </c>
      <c r="L72" t="s">
        <v>512</v>
      </c>
      <c r="M72" t="e">
        <f t="shared" si="18"/>
        <v>#REF!</v>
      </c>
      <c r="N72" t="s">
        <v>286</v>
      </c>
      <c r="O72" t="e">
        <f t="shared" si="19"/>
        <v>#REF!</v>
      </c>
      <c r="P72" t="s">
        <v>510</v>
      </c>
      <c r="Q72" t="e">
        <f t="shared" si="20"/>
        <v>#REF!</v>
      </c>
      <c r="R72" t="s">
        <v>513</v>
      </c>
      <c r="S72" t="e">
        <f t="shared" si="21"/>
        <v>#REF!</v>
      </c>
      <c r="T72" t="s">
        <v>501</v>
      </c>
      <c r="U72" t="e">
        <f t="shared" si="22"/>
        <v>#REF!</v>
      </c>
      <c r="V72" t="s">
        <v>514</v>
      </c>
      <c r="W72" t="e">
        <f t="shared" si="23"/>
        <v>#REF!</v>
      </c>
      <c r="X72" t="e">
        <f t="shared" si="24"/>
        <v>#REF!</v>
      </c>
      <c r="Y72" t="e">
        <f t="shared" si="25"/>
        <v>#REF!</v>
      </c>
      <c r="Z72" t="e">
        <f t="shared" si="26"/>
        <v>#REF!</v>
      </c>
      <c r="AA72" t="e">
        <f t="shared" si="27"/>
        <v>#REF!</v>
      </c>
    </row>
    <row r="73" spans="2:27" x14ac:dyDescent="0.25">
      <c r="B73">
        <v>71</v>
      </c>
      <c r="C73" s="157" t="e">
        <f>'03'!#REF!</f>
        <v>#REF!</v>
      </c>
      <c r="D73" s="157" t="e">
        <f t="shared" si="14"/>
        <v>#REF!</v>
      </c>
      <c r="E73" t="e">
        <f>VLOOKUP(C73,EC!$B$33:$C$72,2,FALSE)</f>
        <v>#REF!</v>
      </c>
      <c r="F73" t="e">
        <f>'03'!#REF!</f>
        <v>#REF!</v>
      </c>
      <c r="G73" t="e">
        <f t="shared" si="15"/>
        <v>#REF!</v>
      </c>
      <c r="H73" s="152" t="s">
        <v>468</v>
      </c>
      <c r="I73" t="e">
        <f t="shared" si="16"/>
        <v>#REF!</v>
      </c>
      <c r="J73" s="152" t="s">
        <v>511</v>
      </c>
      <c r="K73" t="e">
        <f t="shared" si="17"/>
        <v>#REF!</v>
      </c>
      <c r="L73" t="s">
        <v>512</v>
      </c>
      <c r="M73" t="e">
        <f t="shared" si="18"/>
        <v>#REF!</v>
      </c>
      <c r="N73" t="s">
        <v>286</v>
      </c>
      <c r="O73" t="e">
        <f t="shared" si="19"/>
        <v>#REF!</v>
      </c>
      <c r="P73" t="s">
        <v>510</v>
      </c>
      <c r="Q73" t="e">
        <f t="shared" si="20"/>
        <v>#REF!</v>
      </c>
      <c r="R73" t="s">
        <v>513</v>
      </c>
      <c r="S73" t="e">
        <f t="shared" si="21"/>
        <v>#REF!</v>
      </c>
      <c r="T73" t="s">
        <v>501</v>
      </c>
      <c r="U73" t="e">
        <f t="shared" si="22"/>
        <v>#REF!</v>
      </c>
      <c r="V73" t="s">
        <v>514</v>
      </c>
      <c r="W73" t="e">
        <f t="shared" si="23"/>
        <v>#REF!</v>
      </c>
      <c r="X73" t="e">
        <f t="shared" si="24"/>
        <v>#REF!</v>
      </c>
      <c r="Y73" t="e">
        <f t="shared" si="25"/>
        <v>#REF!</v>
      </c>
      <c r="Z73" t="e">
        <f t="shared" si="26"/>
        <v>#REF!</v>
      </c>
      <c r="AA73" t="e">
        <f t="shared" si="27"/>
        <v>#REF!</v>
      </c>
    </row>
    <row r="74" spans="2:27" x14ac:dyDescent="0.25">
      <c r="B74">
        <v>72</v>
      </c>
      <c r="C74" s="157" t="e">
        <f>'03'!#REF!</f>
        <v>#REF!</v>
      </c>
      <c r="D74" s="157" t="e">
        <f t="shared" si="14"/>
        <v>#REF!</v>
      </c>
      <c r="E74" t="e">
        <f>VLOOKUP(C74,EC!$B$33:$C$72,2,FALSE)</f>
        <v>#REF!</v>
      </c>
      <c r="F74" t="e">
        <f>'03'!#REF!</f>
        <v>#REF!</v>
      </c>
      <c r="G74" t="e">
        <f t="shared" si="15"/>
        <v>#REF!</v>
      </c>
      <c r="H74" s="152" t="s">
        <v>468</v>
      </c>
      <c r="I74" t="e">
        <f t="shared" si="16"/>
        <v>#REF!</v>
      </c>
      <c r="J74" s="152" t="s">
        <v>511</v>
      </c>
      <c r="K74" t="e">
        <f t="shared" si="17"/>
        <v>#REF!</v>
      </c>
      <c r="L74" t="s">
        <v>512</v>
      </c>
      <c r="M74" t="e">
        <f t="shared" si="18"/>
        <v>#REF!</v>
      </c>
      <c r="N74" t="s">
        <v>286</v>
      </c>
      <c r="O74" t="e">
        <f t="shared" si="19"/>
        <v>#REF!</v>
      </c>
      <c r="P74" t="s">
        <v>510</v>
      </c>
      <c r="Q74" t="e">
        <f t="shared" si="20"/>
        <v>#REF!</v>
      </c>
      <c r="R74" t="s">
        <v>513</v>
      </c>
      <c r="S74" t="e">
        <f t="shared" si="21"/>
        <v>#REF!</v>
      </c>
      <c r="T74" t="s">
        <v>501</v>
      </c>
      <c r="U74" t="e">
        <f t="shared" si="22"/>
        <v>#REF!</v>
      </c>
      <c r="V74" t="s">
        <v>514</v>
      </c>
      <c r="W74" t="e">
        <f t="shared" si="23"/>
        <v>#REF!</v>
      </c>
      <c r="X74" t="e">
        <f t="shared" si="24"/>
        <v>#REF!</v>
      </c>
      <c r="Y74" t="e">
        <f t="shared" si="25"/>
        <v>#REF!</v>
      </c>
      <c r="Z74" t="e">
        <f t="shared" si="26"/>
        <v>#REF!</v>
      </c>
      <c r="AA74" t="e">
        <f t="shared" si="27"/>
        <v>#REF!</v>
      </c>
    </row>
    <row r="75" spans="2:27" x14ac:dyDescent="0.25">
      <c r="B75">
        <v>73</v>
      </c>
      <c r="C75" s="157" t="e">
        <f>'03'!#REF!</f>
        <v>#REF!</v>
      </c>
      <c r="D75" s="157" t="e">
        <f t="shared" si="14"/>
        <v>#REF!</v>
      </c>
      <c r="E75" t="e">
        <f>VLOOKUP(C75,EC!$B$33:$C$72,2,FALSE)</f>
        <v>#REF!</v>
      </c>
      <c r="F75" t="e">
        <f>'03'!#REF!</f>
        <v>#REF!</v>
      </c>
      <c r="G75" t="e">
        <f t="shared" si="15"/>
        <v>#REF!</v>
      </c>
      <c r="H75" s="152" t="s">
        <v>468</v>
      </c>
      <c r="I75" t="e">
        <f t="shared" si="16"/>
        <v>#REF!</v>
      </c>
      <c r="J75" s="152" t="s">
        <v>511</v>
      </c>
      <c r="K75" t="e">
        <f t="shared" si="17"/>
        <v>#REF!</v>
      </c>
      <c r="L75" t="s">
        <v>512</v>
      </c>
      <c r="M75" t="e">
        <f t="shared" si="18"/>
        <v>#REF!</v>
      </c>
      <c r="N75" t="s">
        <v>286</v>
      </c>
      <c r="O75" t="e">
        <f t="shared" si="19"/>
        <v>#REF!</v>
      </c>
      <c r="P75" t="s">
        <v>510</v>
      </c>
      <c r="Q75" t="e">
        <f t="shared" si="20"/>
        <v>#REF!</v>
      </c>
      <c r="R75" t="s">
        <v>513</v>
      </c>
      <c r="S75" t="e">
        <f t="shared" si="21"/>
        <v>#REF!</v>
      </c>
      <c r="T75" t="s">
        <v>501</v>
      </c>
      <c r="U75" t="e">
        <f t="shared" si="22"/>
        <v>#REF!</v>
      </c>
      <c r="V75" t="s">
        <v>514</v>
      </c>
      <c r="W75" t="e">
        <f t="shared" si="23"/>
        <v>#REF!</v>
      </c>
      <c r="X75" t="e">
        <f t="shared" si="24"/>
        <v>#REF!</v>
      </c>
      <c r="Y75" t="e">
        <f t="shared" si="25"/>
        <v>#REF!</v>
      </c>
      <c r="Z75" t="e">
        <f t="shared" si="26"/>
        <v>#REF!</v>
      </c>
      <c r="AA75" t="e">
        <f t="shared" si="27"/>
        <v>#REF!</v>
      </c>
    </row>
    <row r="76" spans="2:27" x14ac:dyDescent="0.25">
      <c r="B76">
        <v>74</v>
      </c>
      <c r="C76" s="157" t="e">
        <f>'03'!#REF!</f>
        <v>#REF!</v>
      </c>
      <c r="D76" s="157" t="e">
        <f t="shared" si="14"/>
        <v>#REF!</v>
      </c>
      <c r="E76" t="e">
        <f>VLOOKUP(C76,EC!$B$33:$C$72,2,FALSE)</f>
        <v>#REF!</v>
      </c>
      <c r="F76" t="e">
        <f>'03'!#REF!</f>
        <v>#REF!</v>
      </c>
      <c r="G76" t="e">
        <f t="shared" si="15"/>
        <v>#REF!</v>
      </c>
      <c r="H76" s="152" t="s">
        <v>468</v>
      </c>
      <c r="I76" t="e">
        <f t="shared" si="16"/>
        <v>#REF!</v>
      </c>
      <c r="J76" s="152" t="s">
        <v>511</v>
      </c>
      <c r="K76" t="e">
        <f t="shared" si="17"/>
        <v>#REF!</v>
      </c>
      <c r="L76" t="s">
        <v>512</v>
      </c>
      <c r="M76" t="e">
        <f t="shared" si="18"/>
        <v>#REF!</v>
      </c>
      <c r="N76" t="s">
        <v>286</v>
      </c>
      <c r="O76" t="e">
        <f t="shared" si="19"/>
        <v>#REF!</v>
      </c>
      <c r="P76" t="s">
        <v>510</v>
      </c>
      <c r="Q76" t="e">
        <f t="shared" si="20"/>
        <v>#REF!</v>
      </c>
      <c r="R76" t="s">
        <v>513</v>
      </c>
      <c r="S76" t="e">
        <f t="shared" si="21"/>
        <v>#REF!</v>
      </c>
      <c r="T76" t="s">
        <v>501</v>
      </c>
      <c r="U76" t="e">
        <f t="shared" si="22"/>
        <v>#REF!</v>
      </c>
      <c r="V76" t="s">
        <v>514</v>
      </c>
      <c r="W76" t="e">
        <f t="shared" si="23"/>
        <v>#REF!</v>
      </c>
      <c r="X76" t="e">
        <f t="shared" si="24"/>
        <v>#REF!</v>
      </c>
      <c r="Y76" t="e">
        <f t="shared" si="25"/>
        <v>#REF!</v>
      </c>
      <c r="Z76" t="e">
        <f t="shared" si="26"/>
        <v>#REF!</v>
      </c>
      <c r="AA76" t="e">
        <f t="shared" si="27"/>
        <v>#REF!</v>
      </c>
    </row>
    <row r="77" spans="2:27" x14ac:dyDescent="0.25">
      <c r="B77">
        <v>75</v>
      </c>
      <c r="C77" s="157" t="e">
        <f>'03'!#REF!</f>
        <v>#REF!</v>
      </c>
      <c r="D77" s="157" t="e">
        <f t="shared" si="14"/>
        <v>#REF!</v>
      </c>
      <c r="E77" t="e">
        <f>VLOOKUP(C77,EC!$B$33:$C$72,2,FALSE)</f>
        <v>#REF!</v>
      </c>
      <c r="F77" t="e">
        <f>'03'!#REF!</f>
        <v>#REF!</v>
      </c>
      <c r="G77" t="e">
        <f t="shared" si="15"/>
        <v>#REF!</v>
      </c>
      <c r="H77" s="152" t="s">
        <v>468</v>
      </c>
      <c r="I77" t="e">
        <f t="shared" si="16"/>
        <v>#REF!</v>
      </c>
      <c r="J77" s="152" t="s">
        <v>511</v>
      </c>
      <c r="K77" t="e">
        <f t="shared" si="17"/>
        <v>#REF!</v>
      </c>
      <c r="L77" t="s">
        <v>512</v>
      </c>
      <c r="M77" t="e">
        <f t="shared" si="18"/>
        <v>#REF!</v>
      </c>
      <c r="N77" t="s">
        <v>286</v>
      </c>
      <c r="O77" t="e">
        <f t="shared" si="19"/>
        <v>#REF!</v>
      </c>
      <c r="P77" t="s">
        <v>510</v>
      </c>
      <c r="Q77" t="e">
        <f t="shared" si="20"/>
        <v>#REF!</v>
      </c>
      <c r="R77" t="s">
        <v>513</v>
      </c>
      <c r="S77" t="e">
        <f t="shared" si="21"/>
        <v>#REF!</v>
      </c>
      <c r="T77" t="s">
        <v>501</v>
      </c>
      <c r="U77" t="e">
        <f t="shared" si="22"/>
        <v>#REF!</v>
      </c>
      <c r="V77" t="s">
        <v>514</v>
      </c>
      <c r="W77" t="e">
        <f t="shared" si="23"/>
        <v>#REF!</v>
      </c>
      <c r="X77" t="e">
        <f t="shared" si="24"/>
        <v>#REF!</v>
      </c>
      <c r="Y77" t="e">
        <f t="shared" si="25"/>
        <v>#REF!</v>
      </c>
      <c r="Z77" t="e">
        <f t="shared" si="26"/>
        <v>#REF!</v>
      </c>
      <c r="AA77" t="e">
        <f t="shared" si="27"/>
        <v>#REF!</v>
      </c>
    </row>
    <row r="78" spans="2:27" x14ac:dyDescent="0.25">
      <c r="B78">
        <v>76</v>
      </c>
      <c r="C78" s="157" t="e">
        <f>'03'!#REF!</f>
        <v>#REF!</v>
      </c>
      <c r="D78" s="157" t="e">
        <f t="shared" si="14"/>
        <v>#REF!</v>
      </c>
      <c r="E78" t="e">
        <f>VLOOKUP(C78,EC!$B$33:$C$72,2,FALSE)</f>
        <v>#REF!</v>
      </c>
      <c r="F78" t="e">
        <f>'03'!#REF!</f>
        <v>#REF!</v>
      </c>
      <c r="G78" t="e">
        <f t="shared" si="15"/>
        <v>#REF!</v>
      </c>
      <c r="H78" s="152" t="s">
        <v>468</v>
      </c>
      <c r="I78" t="e">
        <f t="shared" si="16"/>
        <v>#REF!</v>
      </c>
      <c r="J78" s="152" t="s">
        <v>511</v>
      </c>
      <c r="K78" t="e">
        <f t="shared" si="17"/>
        <v>#REF!</v>
      </c>
      <c r="L78" t="s">
        <v>512</v>
      </c>
      <c r="M78" t="e">
        <f t="shared" si="18"/>
        <v>#REF!</v>
      </c>
      <c r="N78" t="s">
        <v>286</v>
      </c>
      <c r="O78" t="e">
        <f t="shared" si="19"/>
        <v>#REF!</v>
      </c>
      <c r="P78" t="s">
        <v>510</v>
      </c>
      <c r="Q78" t="e">
        <f t="shared" si="20"/>
        <v>#REF!</v>
      </c>
      <c r="R78" t="s">
        <v>513</v>
      </c>
      <c r="S78" t="e">
        <f t="shared" si="21"/>
        <v>#REF!</v>
      </c>
      <c r="T78" t="s">
        <v>501</v>
      </c>
      <c r="U78" t="e">
        <f t="shared" si="22"/>
        <v>#REF!</v>
      </c>
      <c r="V78" t="s">
        <v>514</v>
      </c>
      <c r="W78" t="e">
        <f t="shared" si="23"/>
        <v>#REF!</v>
      </c>
      <c r="X78" t="e">
        <f t="shared" si="24"/>
        <v>#REF!</v>
      </c>
      <c r="Y78" t="e">
        <f t="shared" si="25"/>
        <v>#REF!</v>
      </c>
      <c r="Z78" t="e">
        <f t="shared" si="26"/>
        <v>#REF!</v>
      </c>
      <c r="AA78" t="e">
        <f t="shared" si="27"/>
        <v>#REF!</v>
      </c>
    </row>
    <row r="79" spans="2:27" x14ac:dyDescent="0.25">
      <c r="B79">
        <v>77</v>
      </c>
      <c r="C79" s="157" t="e">
        <f>'03'!#REF!</f>
        <v>#REF!</v>
      </c>
      <c r="D79" s="157" t="e">
        <f t="shared" si="14"/>
        <v>#REF!</v>
      </c>
      <c r="E79" t="e">
        <f>VLOOKUP(C79,EC!$B$33:$C$72,2,FALSE)</f>
        <v>#REF!</v>
      </c>
      <c r="F79" t="e">
        <f>'03'!#REF!</f>
        <v>#REF!</v>
      </c>
      <c r="G79" t="e">
        <f t="shared" si="15"/>
        <v>#REF!</v>
      </c>
      <c r="H79" s="152" t="s">
        <v>468</v>
      </c>
      <c r="I79" t="e">
        <f t="shared" si="16"/>
        <v>#REF!</v>
      </c>
      <c r="J79" s="152" t="s">
        <v>511</v>
      </c>
      <c r="K79" t="e">
        <f t="shared" si="17"/>
        <v>#REF!</v>
      </c>
      <c r="L79" t="s">
        <v>512</v>
      </c>
      <c r="M79" t="e">
        <f t="shared" si="18"/>
        <v>#REF!</v>
      </c>
      <c r="N79" t="s">
        <v>286</v>
      </c>
      <c r="O79" t="e">
        <f t="shared" si="19"/>
        <v>#REF!</v>
      </c>
      <c r="P79" t="s">
        <v>510</v>
      </c>
      <c r="Q79" t="e">
        <f t="shared" si="20"/>
        <v>#REF!</v>
      </c>
      <c r="R79" t="s">
        <v>513</v>
      </c>
      <c r="S79" t="e">
        <f t="shared" si="21"/>
        <v>#REF!</v>
      </c>
      <c r="T79" t="s">
        <v>501</v>
      </c>
      <c r="U79" t="e">
        <f t="shared" si="22"/>
        <v>#REF!</v>
      </c>
      <c r="V79" t="s">
        <v>514</v>
      </c>
      <c r="W79" t="e">
        <f t="shared" si="23"/>
        <v>#REF!</v>
      </c>
      <c r="X79" t="e">
        <f t="shared" si="24"/>
        <v>#REF!</v>
      </c>
      <c r="Y79" t="e">
        <f t="shared" si="25"/>
        <v>#REF!</v>
      </c>
      <c r="Z79" t="e">
        <f t="shared" si="26"/>
        <v>#REF!</v>
      </c>
      <c r="AA79" t="e">
        <f t="shared" si="27"/>
        <v>#REF!</v>
      </c>
    </row>
    <row r="80" spans="2:27" x14ac:dyDescent="0.25">
      <c r="B80">
        <v>78</v>
      </c>
      <c r="C80" s="157" t="e">
        <f>'03'!#REF!</f>
        <v>#REF!</v>
      </c>
      <c r="D80" s="157" t="e">
        <f t="shared" si="14"/>
        <v>#REF!</v>
      </c>
      <c r="E80" t="e">
        <f>VLOOKUP(C80,EC!$B$33:$C$72,2,FALSE)</f>
        <v>#REF!</v>
      </c>
      <c r="F80" t="e">
        <f>'03'!#REF!</f>
        <v>#REF!</v>
      </c>
      <c r="G80" t="e">
        <f t="shared" si="15"/>
        <v>#REF!</v>
      </c>
      <c r="H80" s="152" t="s">
        <v>468</v>
      </c>
      <c r="I80" t="e">
        <f t="shared" si="16"/>
        <v>#REF!</v>
      </c>
      <c r="J80" s="152" t="s">
        <v>511</v>
      </c>
      <c r="K80" t="e">
        <f t="shared" si="17"/>
        <v>#REF!</v>
      </c>
      <c r="L80" t="s">
        <v>512</v>
      </c>
      <c r="M80" t="e">
        <f t="shared" si="18"/>
        <v>#REF!</v>
      </c>
      <c r="N80" t="s">
        <v>286</v>
      </c>
      <c r="O80" t="e">
        <f t="shared" si="19"/>
        <v>#REF!</v>
      </c>
      <c r="P80" t="s">
        <v>510</v>
      </c>
      <c r="Q80" t="e">
        <f t="shared" si="20"/>
        <v>#REF!</v>
      </c>
      <c r="R80" t="s">
        <v>513</v>
      </c>
      <c r="S80" t="e">
        <f t="shared" si="21"/>
        <v>#REF!</v>
      </c>
      <c r="T80" t="s">
        <v>501</v>
      </c>
      <c r="U80" t="e">
        <f t="shared" si="22"/>
        <v>#REF!</v>
      </c>
      <c r="V80" t="s">
        <v>514</v>
      </c>
      <c r="W80" t="e">
        <f t="shared" si="23"/>
        <v>#REF!</v>
      </c>
      <c r="X80" t="e">
        <f t="shared" si="24"/>
        <v>#REF!</v>
      </c>
      <c r="Y80" t="e">
        <f t="shared" si="25"/>
        <v>#REF!</v>
      </c>
      <c r="Z80" t="e">
        <f t="shared" si="26"/>
        <v>#REF!</v>
      </c>
      <c r="AA80" t="e">
        <f t="shared" si="27"/>
        <v>#REF!</v>
      </c>
    </row>
    <row r="81" spans="2:27" x14ac:dyDescent="0.25">
      <c r="B81">
        <v>79</v>
      </c>
      <c r="C81" s="157" t="e">
        <f>'03'!#REF!</f>
        <v>#REF!</v>
      </c>
      <c r="D81" s="157" t="e">
        <f t="shared" si="14"/>
        <v>#REF!</v>
      </c>
      <c r="E81" t="e">
        <f>VLOOKUP(C81,EC!$B$33:$C$72,2,FALSE)</f>
        <v>#REF!</v>
      </c>
      <c r="F81" t="e">
        <f>'03'!#REF!</f>
        <v>#REF!</v>
      </c>
      <c r="G81" t="e">
        <f t="shared" si="15"/>
        <v>#REF!</v>
      </c>
      <c r="H81" s="152" t="s">
        <v>468</v>
      </c>
      <c r="I81" t="e">
        <f t="shared" si="16"/>
        <v>#REF!</v>
      </c>
      <c r="J81" s="152" t="s">
        <v>511</v>
      </c>
      <c r="K81" t="e">
        <f t="shared" si="17"/>
        <v>#REF!</v>
      </c>
      <c r="L81" t="s">
        <v>512</v>
      </c>
      <c r="M81" t="e">
        <f t="shared" si="18"/>
        <v>#REF!</v>
      </c>
      <c r="N81" t="s">
        <v>286</v>
      </c>
      <c r="O81" t="e">
        <f t="shared" si="19"/>
        <v>#REF!</v>
      </c>
      <c r="P81" t="s">
        <v>510</v>
      </c>
      <c r="Q81" t="e">
        <f t="shared" si="20"/>
        <v>#REF!</v>
      </c>
      <c r="R81" t="s">
        <v>513</v>
      </c>
      <c r="S81" t="e">
        <f t="shared" si="21"/>
        <v>#REF!</v>
      </c>
      <c r="T81" t="s">
        <v>501</v>
      </c>
      <c r="U81" t="e">
        <f t="shared" si="22"/>
        <v>#REF!</v>
      </c>
      <c r="V81" t="s">
        <v>514</v>
      </c>
      <c r="W81" t="e">
        <f t="shared" si="23"/>
        <v>#REF!</v>
      </c>
      <c r="X81" t="e">
        <f t="shared" si="24"/>
        <v>#REF!</v>
      </c>
      <c r="Y81" t="e">
        <f t="shared" si="25"/>
        <v>#REF!</v>
      </c>
      <c r="Z81" t="e">
        <f t="shared" si="26"/>
        <v>#REF!</v>
      </c>
      <c r="AA81" t="e">
        <f t="shared" si="27"/>
        <v>#REF!</v>
      </c>
    </row>
    <row r="82" spans="2:27" x14ac:dyDescent="0.25">
      <c r="B82">
        <v>80</v>
      </c>
      <c r="C82" s="157" t="e">
        <f>'03'!#REF!</f>
        <v>#REF!</v>
      </c>
      <c r="D82" s="157" t="e">
        <f t="shared" si="14"/>
        <v>#REF!</v>
      </c>
      <c r="E82" t="e">
        <f>VLOOKUP(C82,EC!$B$33:$C$72,2,FALSE)</f>
        <v>#REF!</v>
      </c>
      <c r="F82" t="e">
        <f>'03'!#REF!</f>
        <v>#REF!</v>
      </c>
      <c r="G82" t="e">
        <f t="shared" si="15"/>
        <v>#REF!</v>
      </c>
      <c r="H82" s="152" t="s">
        <v>468</v>
      </c>
      <c r="I82" t="e">
        <f t="shared" si="16"/>
        <v>#REF!</v>
      </c>
      <c r="J82" s="152" t="s">
        <v>511</v>
      </c>
      <c r="K82" t="e">
        <f t="shared" si="17"/>
        <v>#REF!</v>
      </c>
      <c r="L82" t="s">
        <v>512</v>
      </c>
      <c r="M82" t="e">
        <f t="shared" si="18"/>
        <v>#REF!</v>
      </c>
      <c r="N82" t="s">
        <v>286</v>
      </c>
      <c r="O82" t="e">
        <f t="shared" si="19"/>
        <v>#REF!</v>
      </c>
      <c r="P82" t="s">
        <v>510</v>
      </c>
      <c r="Q82" t="e">
        <f t="shared" si="20"/>
        <v>#REF!</v>
      </c>
      <c r="R82" t="s">
        <v>513</v>
      </c>
      <c r="S82" t="e">
        <f t="shared" si="21"/>
        <v>#REF!</v>
      </c>
      <c r="T82" t="s">
        <v>501</v>
      </c>
      <c r="U82" t="e">
        <f t="shared" si="22"/>
        <v>#REF!</v>
      </c>
      <c r="V82" t="s">
        <v>514</v>
      </c>
      <c r="W82" t="e">
        <f t="shared" si="23"/>
        <v>#REF!</v>
      </c>
      <c r="X82" t="e">
        <f t="shared" si="24"/>
        <v>#REF!</v>
      </c>
      <c r="Y82" t="e">
        <f t="shared" si="25"/>
        <v>#REF!</v>
      </c>
      <c r="Z82" t="e">
        <f t="shared" si="26"/>
        <v>#REF!</v>
      </c>
      <c r="AA82" t="e">
        <f t="shared" si="27"/>
        <v>#REF!</v>
      </c>
    </row>
    <row r="83" spans="2:27" x14ac:dyDescent="0.25">
      <c r="B83">
        <v>81</v>
      </c>
      <c r="C83" s="157" t="e">
        <f>'03'!#REF!</f>
        <v>#REF!</v>
      </c>
      <c r="D83" s="157" t="e">
        <f t="shared" si="14"/>
        <v>#REF!</v>
      </c>
      <c r="E83" t="e">
        <f>VLOOKUP(C83,EC!$B$33:$C$72,2,FALSE)</f>
        <v>#REF!</v>
      </c>
      <c r="F83" t="e">
        <f>'03'!#REF!</f>
        <v>#REF!</v>
      </c>
      <c r="G83" t="e">
        <f t="shared" si="15"/>
        <v>#REF!</v>
      </c>
      <c r="H83" s="152" t="s">
        <v>468</v>
      </c>
      <c r="I83" t="e">
        <f t="shared" si="16"/>
        <v>#REF!</v>
      </c>
      <c r="J83" s="152" t="s">
        <v>511</v>
      </c>
      <c r="K83" t="e">
        <f t="shared" si="17"/>
        <v>#REF!</v>
      </c>
      <c r="L83" t="s">
        <v>512</v>
      </c>
      <c r="M83" t="e">
        <f t="shared" si="18"/>
        <v>#REF!</v>
      </c>
      <c r="N83" t="s">
        <v>286</v>
      </c>
      <c r="O83" t="e">
        <f t="shared" si="19"/>
        <v>#REF!</v>
      </c>
      <c r="P83" t="s">
        <v>510</v>
      </c>
      <c r="Q83" t="e">
        <f t="shared" si="20"/>
        <v>#REF!</v>
      </c>
      <c r="R83" t="s">
        <v>513</v>
      </c>
      <c r="S83" t="e">
        <f t="shared" si="21"/>
        <v>#REF!</v>
      </c>
      <c r="T83" t="s">
        <v>501</v>
      </c>
      <c r="U83" t="e">
        <f t="shared" si="22"/>
        <v>#REF!</v>
      </c>
      <c r="V83" t="s">
        <v>514</v>
      </c>
      <c r="W83" t="e">
        <f t="shared" si="23"/>
        <v>#REF!</v>
      </c>
      <c r="X83" t="e">
        <f t="shared" si="24"/>
        <v>#REF!</v>
      </c>
      <c r="Y83" t="e">
        <f t="shared" si="25"/>
        <v>#REF!</v>
      </c>
      <c r="Z83" t="e">
        <f t="shared" si="26"/>
        <v>#REF!</v>
      </c>
      <c r="AA83" t="e">
        <f t="shared" si="27"/>
        <v>#REF!</v>
      </c>
    </row>
    <row r="84" spans="2:27" x14ac:dyDescent="0.25">
      <c r="B84">
        <v>82</v>
      </c>
      <c r="C84" s="157" t="e">
        <f>'03'!#REF!</f>
        <v>#REF!</v>
      </c>
      <c r="D84" s="157" t="e">
        <f t="shared" si="14"/>
        <v>#REF!</v>
      </c>
      <c r="E84" t="e">
        <f>VLOOKUP(C84,EC!$B$33:$C$72,2,FALSE)</f>
        <v>#REF!</v>
      </c>
      <c r="F84" t="e">
        <f>'03'!#REF!</f>
        <v>#REF!</v>
      </c>
      <c r="G84" t="e">
        <f t="shared" si="15"/>
        <v>#REF!</v>
      </c>
      <c r="H84" s="152" t="s">
        <v>468</v>
      </c>
      <c r="I84" t="e">
        <f t="shared" si="16"/>
        <v>#REF!</v>
      </c>
      <c r="J84" s="152" t="s">
        <v>511</v>
      </c>
      <c r="K84" t="e">
        <f t="shared" si="17"/>
        <v>#REF!</v>
      </c>
      <c r="L84" t="s">
        <v>512</v>
      </c>
      <c r="M84" t="e">
        <f t="shared" si="18"/>
        <v>#REF!</v>
      </c>
      <c r="N84" t="s">
        <v>286</v>
      </c>
      <c r="O84" t="e">
        <f t="shared" si="19"/>
        <v>#REF!</v>
      </c>
      <c r="P84" t="s">
        <v>510</v>
      </c>
      <c r="Q84" t="e">
        <f t="shared" si="20"/>
        <v>#REF!</v>
      </c>
      <c r="R84" t="s">
        <v>513</v>
      </c>
      <c r="S84" t="e">
        <f t="shared" si="21"/>
        <v>#REF!</v>
      </c>
      <c r="T84" t="s">
        <v>501</v>
      </c>
      <c r="U84" t="e">
        <f t="shared" si="22"/>
        <v>#REF!</v>
      </c>
      <c r="V84" t="s">
        <v>514</v>
      </c>
      <c r="W84" t="e">
        <f t="shared" si="23"/>
        <v>#REF!</v>
      </c>
      <c r="X84" t="e">
        <f t="shared" si="24"/>
        <v>#REF!</v>
      </c>
      <c r="Y84" t="e">
        <f t="shared" si="25"/>
        <v>#REF!</v>
      </c>
      <c r="Z84" t="e">
        <f t="shared" si="26"/>
        <v>#REF!</v>
      </c>
      <c r="AA84" t="e">
        <f t="shared" si="27"/>
        <v>#REF!</v>
      </c>
    </row>
    <row r="85" spans="2:27" x14ac:dyDescent="0.25">
      <c r="B85">
        <v>83</v>
      </c>
      <c r="C85" s="157" t="e">
        <f>'03'!#REF!</f>
        <v>#REF!</v>
      </c>
      <c r="D85" s="157" t="e">
        <f t="shared" si="14"/>
        <v>#REF!</v>
      </c>
      <c r="E85" t="e">
        <f>VLOOKUP(C85,EC!$B$33:$C$72,2,FALSE)</f>
        <v>#REF!</v>
      </c>
      <c r="F85" t="e">
        <f>'03'!#REF!</f>
        <v>#REF!</v>
      </c>
      <c r="G85" t="e">
        <f t="shared" si="15"/>
        <v>#REF!</v>
      </c>
      <c r="H85" s="152" t="s">
        <v>468</v>
      </c>
      <c r="I85" t="e">
        <f t="shared" si="16"/>
        <v>#REF!</v>
      </c>
      <c r="J85" s="152" t="s">
        <v>511</v>
      </c>
      <c r="K85" t="e">
        <f t="shared" si="17"/>
        <v>#REF!</v>
      </c>
      <c r="L85" t="s">
        <v>512</v>
      </c>
      <c r="M85" t="e">
        <f t="shared" si="18"/>
        <v>#REF!</v>
      </c>
      <c r="N85" t="s">
        <v>286</v>
      </c>
      <c r="O85" t="e">
        <f t="shared" si="19"/>
        <v>#REF!</v>
      </c>
      <c r="P85" t="s">
        <v>510</v>
      </c>
      <c r="Q85" t="e">
        <f t="shared" si="20"/>
        <v>#REF!</v>
      </c>
      <c r="R85" t="s">
        <v>513</v>
      </c>
      <c r="S85" t="e">
        <f t="shared" si="21"/>
        <v>#REF!</v>
      </c>
      <c r="T85" t="s">
        <v>501</v>
      </c>
      <c r="U85" t="e">
        <f t="shared" si="22"/>
        <v>#REF!</v>
      </c>
      <c r="V85" t="s">
        <v>514</v>
      </c>
      <c r="W85" t="e">
        <f t="shared" si="23"/>
        <v>#REF!</v>
      </c>
      <c r="X85" t="e">
        <f t="shared" si="24"/>
        <v>#REF!</v>
      </c>
      <c r="Y85" t="e">
        <f t="shared" si="25"/>
        <v>#REF!</v>
      </c>
      <c r="Z85" t="e">
        <f t="shared" si="26"/>
        <v>#REF!</v>
      </c>
      <c r="AA85" t="e">
        <f t="shared" si="27"/>
        <v>#REF!</v>
      </c>
    </row>
    <row r="86" spans="2:27" x14ac:dyDescent="0.25">
      <c r="B86">
        <v>84</v>
      </c>
      <c r="C86" s="157" t="e">
        <f>'03'!#REF!</f>
        <v>#REF!</v>
      </c>
      <c r="D86" s="157" t="e">
        <f t="shared" si="14"/>
        <v>#REF!</v>
      </c>
      <c r="E86" t="e">
        <f>VLOOKUP(C86,EC!$B$33:$C$72,2,FALSE)</f>
        <v>#REF!</v>
      </c>
      <c r="F86" t="e">
        <f>'03'!#REF!</f>
        <v>#REF!</v>
      </c>
      <c r="G86" t="e">
        <f t="shared" si="15"/>
        <v>#REF!</v>
      </c>
      <c r="H86" s="152" t="s">
        <v>468</v>
      </c>
      <c r="I86" t="e">
        <f t="shared" si="16"/>
        <v>#REF!</v>
      </c>
      <c r="J86" s="152" t="s">
        <v>511</v>
      </c>
      <c r="K86" t="e">
        <f t="shared" si="17"/>
        <v>#REF!</v>
      </c>
      <c r="L86" t="s">
        <v>512</v>
      </c>
      <c r="M86" t="e">
        <f t="shared" si="18"/>
        <v>#REF!</v>
      </c>
      <c r="N86" t="s">
        <v>286</v>
      </c>
      <c r="O86" t="e">
        <f t="shared" si="19"/>
        <v>#REF!</v>
      </c>
      <c r="P86" t="s">
        <v>510</v>
      </c>
      <c r="Q86" t="e">
        <f t="shared" si="20"/>
        <v>#REF!</v>
      </c>
      <c r="R86" t="s">
        <v>513</v>
      </c>
      <c r="S86" t="e">
        <f t="shared" si="21"/>
        <v>#REF!</v>
      </c>
      <c r="T86" t="s">
        <v>501</v>
      </c>
      <c r="U86" t="e">
        <f t="shared" si="22"/>
        <v>#REF!</v>
      </c>
      <c r="V86" t="s">
        <v>514</v>
      </c>
      <c r="W86" t="e">
        <f t="shared" si="23"/>
        <v>#REF!</v>
      </c>
      <c r="X86" t="e">
        <f t="shared" si="24"/>
        <v>#REF!</v>
      </c>
      <c r="Y86" t="e">
        <f t="shared" si="25"/>
        <v>#REF!</v>
      </c>
      <c r="Z86" t="e">
        <f t="shared" si="26"/>
        <v>#REF!</v>
      </c>
      <c r="AA86" t="e">
        <f t="shared" si="27"/>
        <v>#REF!</v>
      </c>
    </row>
    <row r="87" spans="2:27" x14ac:dyDescent="0.25">
      <c r="B87">
        <v>85</v>
      </c>
      <c r="C87" s="157" t="e">
        <f>'03'!#REF!</f>
        <v>#REF!</v>
      </c>
      <c r="D87" s="157" t="e">
        <f t="shared" si="14"/>
        <v>#REF!</v>
      </c>
      <c r="E87" t="e">
        <f>VLOOKUP(C87,EC!$B$33:$C$72,2,FALSE)</f>
        <v>#REF!</v>
      </c>
      <c r="F87" t="e">
        <f>'03'!#REF!</f>
        <v>#REF!</v>
      </c>
      <c r="G87" t="e">
        <f t="shared" si="15"/>
        <v>#REF!</v>
      </c>
      <c r="H87" s="152" t="s">
        <v>468</v>
      </c>
      <c r="I87" t="e">
        <f t="shared" si="16"/>
        <v>#REF!</v>
      </c>
      <c r="J87" s="152" t="s">
        <v>511</v>
      </c>
      <c r="K87" t="e">
        <f t="shared" si="17"/>
        <v>#REF!</v>
      </c>
      <c r="L87" t="s">
        <v>512</v>
      </c>
      <c r="M87" t="e">
        <f t="shared" si="18"/>
        <v>#REF!</v>
      </c>
      <c r="N87" t="s">
        <v>286</v>
      </c>
      <c r="O87" t="e">
        <f t="shared" si="19"/>
        <v>#REF!</v>
      </c>
      <c r="P87" t="s">
        <v>510</v>
      </c>
      <c r="Q87" t="e">
        <f t="shared" si="20"/>
        <v>#REF!</v>
      </c>
      <c r="R87" t="s">
        <v>513</v>
      </c>
      <c r="S87" t="e">
        <f t="shared" si="21"/>
        <v>#REF!</v>
      </c>
      <c r="T87" t="s">
        <v>501</v>
      </c>
      <c r="U87" t="e">
        <f t="shared" si="22"/>
        <v>#REF!</v>
      </c>
      <c r="V87" t="s">
        <v>514</v>
      </c>
      <c r="W87" t="e">
        <f t="shared" si="23"/>
        <v>#REF!</v>
      </c>
      <c r="X87" t="e">
        <f t="shared" si="24"/>
        <v>#REF!</v>
      </c>
      <c r="Y87" t="e">
        <f t="shared" si="25"/>
        <v>#REF!</v>
      </c>
      <c r="Z87" t="e">
        <f t="shared" si="26"/>
        <v>#REF!</v>
      </c>
      <c r="AA87" t="e">
        <f t="shared" si="27"/>
        <v>#REF!</v>
      </c>
    </row>
    <row r="88" spans="2:27" x14ac:dyDescent="0.25">
      <c r="B88">
        <v>86</v>
      </c>
      <c r="C88" s="157" t="e">
        <f>'03'!#REF!</f>
        <v>#REF!</v>
      </c>
      <c r="D88" s="157" t="e">
        <f t="shared" si="14"/>
        <v>#REF!</v>
      </c>
      <c r="E88" t="e">
        <f>VLOOKUP(C88,EC!$B$33:$C$72,2,FALSE)</f>
        <v>#REF!</v>
      </c>
      <c r="F88" t="e">
        <f>'03'!#REF!</f>
        <v>#REF!</v>
      </c>
      <c r="G88" t="e">
        <f t="shared" si="15"/>
        <v>#REF!</v>
      </c>
      <c r="H88" s="152" t="s">
        <v>468</v>
      </c>
      <c r="I88" t="e">
        <f t="shared" si="16"/>
        <v>#REF!</v>
      </c>
      <c r="J88" s="152" t="s">
        <v>511</v>
      </c>
      <c r="K88" t="e">
        <f t="shared" si="17"/>
        <v>#REF!</v>
      </c>
      <c r="L88" t="s">
        <v>512</v>
      </c>
      <c r="M88" t="e">
        <f t="shared" si="18"/>
        <v>#REF!</v>
      </c>
      <c r="N88" t="s">
        <v>286</v>
      </c>
      <c r="O88" t="e">
        <f t="shared" si="19"/>
        <v>#REF!</v>
      </c>
      <c r="P88" t="s">
        <v>510</v>
      </c>
      <c r="Q88" t="e">
        <f t="shared" si="20"/>
        <v>#REF!</v>
      </c>
      <c r="R88" t="s">
        <v>513</v>
      </c>
      <c r="S88" t="e">
        <f t="shared" si="21"/>
        <v>#REF!</v>
      </c>
      <c r="T88" t="s">
        <v>501</v>
      </c>
      <c r="U88" t="e">
        <f t="shared" si="22"/>
        <v>#REF!</v>
      </c>
      <c r="V88" t="s">
        <v>514</v>
      </c>
      <c r="W88" t="e">
        <f t="shared" si="23"/>
        <v>#REF!</v>
      </c>
      <c r="X88" t="e">
        <f t="shared" si="24"/>
        <v>#REF!</v>
      </c>
      <c r="Y88" t="e">
        <f t="shared" si="25"/>
        <v>#REF!</v>
      </c>
      <c r="Z88" t="e">
        <f t="shared" si="26"/>
        <v>#REF!</v>
      </c>
      <c r="AA88" t="e">
        <f t="shared" si="27"/>
        <v>#REF!</v>
      </c>
    </row>
    <row r="89" spans="2:27" x14ac:dyDescent="0.25">
      <c r="B89">
        <v>87</v>
      </c>
      <c r="C89" s="157" t="e">
        <f>'03'!#REF!</f>
        <v>#REF!</v>
      </c>
      <c r="D89" s="157" t="e">
        <f t="shared" si="14"/>
        <v>#REF!</v>
      </c>
      <c r="E89" t="e">
        <f>VLOOKUP(C89,EC!$B$33:$C$72,2,FALSE)</f>
        <v>#REF!</v>
      </c>
      <c r="F89" t="e">
        <f>'03'!#REF!</f>
        <v>#REF!</v>
      </c>
      <c r="G89" t="e">
        <f t="shared" si="15"/>
        <v>#REF!</v>
      </c>
      <c r="H89" s="152" t="s">
        <v>468</v>
      </c>
      <c r="I89" t="e">
        <f t="shared" si="16"/>
        <v>#REF!</v>
      </c>
      <c r="J89" s="152" t="s">
        <v>511</v>
      </c>
      <c r="K89" t="e">
        <f t="shared" si="17"/>
        <v>#REF!</v>
      </c>
      <c r="L89" t="s">
        <v>512</v>
      </c>
      <c r="M89" t="e">
        <f t="shared" si="18"/>
        <v>#REF!</v>
      </c>
      <c r="N89" t="s">
        <v>286</v>
      </c>
      <c r="O89" t="e">
        <f t="shared" si="19"/>
        <v>#REF!</v>
      </c>
      <c r="P89" t="s">
        <v>510</v>
      </c>
      <c r="Q89" t="e">
        <f t="shared" si="20"/>
        <v>#REF!</v>
      </c>
      <c r="R89" t="s">
        <v>513</v>
      </c>
      <c r="S89" t="e">
        <f t="shared" si="21"/>
        <v>#REF!</v>
      </c>
      <c r="T89" t="s">
        <v>501</v>
      </c>
      <c r="U89" t="e">
        <f t="shared" si="22"/>
        <v>#REF!</v>
      </c>
      <c r="V89" t="s">
        <v>514</v>
      </c>
      <c r="W89" t="e">
        <f t="shared" si="23"/>
        <v>#REF!</v>
      </c>
      <c r="X89" t="e">
        <f t="shared" si="24"/>
        <v>#REF!</v>
      </c>
      <c r="Y89" t="e">
        <f t="shared" si="25"/>
        <v>#REF!</v>
      </c>
      <c r="Z89" t="e">
        <f t="shared" si="26"/>
        <v>#REF!</v>
      </c>
      <c r="AA89" t="e">
        <f t="shared" si="27"/>
        <v>#REF!</v>
      </c>
    </row>
    <row r="90" spans="2:27" x14ac:dyDescent="0.25">
      <c r="B90">
        <v>88</v>
      </c>
      <c r="C90" s="157" t="e">
        <f>'03'!#REF!</f>
        <v>#REF!</v>
      </c>
      <c r="D90" s="157" t="e">
        <f t="shared" si="14"/>
        <v>#REF!</v>
      </c>
      <c r="E90" t="e">
        <f>VLOOKUP(C90,EC!$B$33:$C$72,2,FALSE)</f>
        <v>#REF!</v>
      </c>
      <c r="F90" t="e">
        <f>'03'!#REF!</f>
        <v>#REF!</v>
      </c>
      <c r="G90" t="e">
        <f t="shared" si="15"/>
        <v>#REF!</v>
      </c>
      <c r="H90" s="152" t="s">
        <v>468</v>
      </c>
      <c r="I90" t="e">
        <f t="shared" si="16"/>
        <v>#REF!</v>
      </c>
      <c r="J90" s="152" t="s">
        <v>511</v>
      </c>
      <c r="K90" t="e">
        <f t="shared" si="17"/>
        <v>#REF!</v>
      </c>
      <c r="L90" t="s">
        <v>512</v>
      </c>
      <c r="M90" t="e">
        <f t="shared" si="18"/>
        <v>#REF!</v>
      </c>
      <c r="N90" t="s">
        <v>286</v>
      </c>
      <c r="O90" t="e">
        <f t="shared" si="19"/>
        <v>#REF!</v>
      </c>
      <c r="P90" t="s">
        <v>510</v>
      </c>
      <c r="Q90" t="e">
        <f t="shared" si="20"/>
        <v>#REF!</v>
      </c>
      <c r="R90" t="s">
        <v>513</v>
      </c>
      <c r="S90" t="e">
        <f t="shared" si="21"/>
        <v>#REF!</v>
      </c>
      <c r="T90" t="s">
        <v>501</v>
      </c>
      <c r="U90" t="e">
        <f t="shared" si="22"/>
        <v>#REF!</v>
      </c>
      <c r="V90" t="s">
        <v>514</v>
      </c>
      <c r="W90" t="e">
        <f t="shared" si="23"/>
        <v>#REF!</v>
      </c>
      <c r="X90" t="e">
        <f t="shared" si="24"/>
        <v>#REF!</v>
      </c>
      <c r="Y90" t="e">
        <f t="shared" si="25"/>
        <v>#REF!</v>
      </c>
      <c r="Z90" t="e">
        <f t="shared" si="26"/>
        <v>#REF!</v>
      </c>
      <c r="AA90" t="e">
        <f t="shared" si="27"/>
        <v>#REF!</v>
      </c>
    </row>
    <row r="91" spans="2:27" x14ac:dyDescent="0.25">
      <c r="B91">
        <v>89</v>
      </c>
      <c r="C91" s="157" t="e">
        <f>'03'!#REF!</f>
        <v>#REF!</v>
      </c>
      <c r="D91" s="157" t="e">
        <f t="shared" si="14"/>
        <v>#REF!</v>
      </c>
      <c r="E91" t="e">
        <f>VLOOKUP(C91,EC!$B$33:$C$72,2,FALSE)</f>
        <v>#REF!</v>
      </c>
      <c r="F91" t="e">
        <f>'03'!#REF!</f>
        <v>#REF!</v>
      </c>
      <c r="G91" t="e">
        <f t="shared" si="15"/>
        <v>#REF!</v>
      </c>
      <c r="H91" s="152" t="s">
        <v>468</v>
      </c>
      <c r="I91" t="e">
        <f t="shared" si="16"/>
        <v>#REF!</v>
      </c>
      <c r="J91" s="152" t="s">
        <v>511</v>
      </c>
      <c r="K91" t="e">
        <f t="shared" si="17"/>
        <v>#REF!</v>
      </c>
      <c r="L91" t="s">
        <v>512</v>
      </c>
      <c r="M91" t="e">
        <f t="shared" si="18"/>
        <v>#REF!</v>
      </c>
      <c r="N91" t="s">
        <v>286</v>
      </c>
      <c r="O91" t="e">
        <f t="shared" si="19"/>
        <v>#REF!</v>
      </c>
      <c r="P91" t="s">
        <v>510</v>
      </c>
      <c r="Q91" t="e">
        <f t="shared" si="20"/>
        <v>#REF!</v>
      </c>
      <c r="R91" t="s">
        <v>513</v>
      </c>
      <c r="S91" t="e">
        <f t="shared" si="21"/>
        <v>#REF!</v>
      </c>
      <c r="T91" t="s">
        <v>501</v>
      </c>
      <c r="U91" t="e">
        <f t="shared" si="22"/>
        <v>#REF!</v>
      </c>
      <c r="V91" t="s">
        <v>514</v>
      </c>
      <c r="W91" t="e">
        <f t="shared" si="23"/>
        <v>#REF!</v>
      </c>
      <c r="X91" t="e">
        <f t="shared" si="24"/>
        <v>#REF!</v>
      </c>
      <c r="Y91" t="e">
        <f t="shared" si="25"/>
        <v>#REF!</v>
      </c>
      <c r="Z91" t="e">
        <f t="shared" si="26"/>
        <v>#REF!</v>
      </c>
      <c r="AA91" t="e">
        <f t="shared" si="27"/>
        <v>#REF!</v>
      </c>
    </row>
    <row r="92" spans="2:27" x14ac:dyDescent="0.25">
      <c r="B92">
        <v>90</v>
      </c>
      <c r="C92" s="157" t="e">
        <f>'03'!#REF!</f>
        <v>#REF!</v>
      </c>
      <c r="D92" s="157" t="e">
        <f t="shared" si="14"/>
        <v>#REF!</v>
      </c>
      <c r="E92" t="e">
        <f>VLOOKUP(C92,EC!$B$33:$C$72,2,FALSE)</f>
        <v>#REF!</v>
      </c>
      <c r="F92" t="e">
        <f>'03'!#REF!</f>
        <v>#REF!</v>
      </c>
      <c r="G92" t="e">
        <f t="shared" si="15"/>
        <v>#REF!</v>
      </c>
      <c r="H92" s="152" t="s">
        <v>468</v>
      </c>
      <c r="I92" t="e">
        <f t="shared" si="16"/>
        <v>#REF!</v>
      </c>
      <c r="J92" s="152" t="s">
        <v>511</v>
      </c>
      <c r="K92" t="e">
        <f t="shared" si="17"/>
        <v>#REF!</v>
      </c>
      <c r="L92" t="s">
        <v>512</v>
      </c>
      <c r="M92" t="e">
        <f t="shared" si="18"/>
        <v>#REF!</v>
      </c>
      <c r="N92" t="s">
        <v>286</v>
      </c>
      <c r="O92" t="e">
        <f t="shared" si="19"/>
        <v>#REF!</v>
      </c>
      <c r="P92" t="s">
        <v>510</v>
      </c>
      <c r="Q92" t="e">
        <f t="shared" si="20"/>
        <v>#REF!</v>
      </c>
      <c r="R92" t="s">
        <v>513</v>
      </c>
      <c r="S92" t="e">
        <f t="shared" si="21"/>
        <v>#REF!</v>
      </c>
      <c r="T92" t="s">
        <v>501</v>
      </c>
      <c r="U92" t="e">
        <f t="shared" si="22"/>
        <v>#REF!</v>
      </c>
      <c r="V92" t="s">
        <v>514</v>
      </c>
      <c r="W92" t="e">
        <f t="shared" si="23"/>
        <v>#REF!</v>
      </c>
      <c r="X92" t="e">
        <f t="shared" si="24"/>
        <v>#REF!</v>
      </c>
      <c r="Y92" t="e">
        <f t="shared" si="25"/>
        <v>#REF!</v>
      </c>
      <c r="Z92" t="e">
        <f t="shared" si="26"/>
        <v>#REF!</v>
      </c>
      <c r="AA92" t="e">
        <f t="shared" si="27"/>
        <v>#REF!</v>
      </c>
    </row>
    <row r="93" spans="2:27" x14ac:dyDescent="0.25">
      <c r="B93">
        <v>91</v>
      </c>
      <c r="C93" s="157" t="e">
        <f>'03'!#REF!</f>
        <v>#REF!</v>
      </c>
      <c r="D93" s="157" t="e">
        <f t="shared" si="14"/>
        <v>#REF!</v>
      </c>
      <c r="E93" t="e">
        <f>VLOOKUP(C93,EC!$B$33:$C$72,2,FALSE)</f>
        <v>#REF!</v>
      </c>
      <c r="F93" t="e">
        <f>'03'!#REF!</f>
        <v>#REF!</v>
      </c>
      <c r="G93" t="e">
        <f t="shared" si="15"/>
        <v>#REF!</v>
      </c>
      <c r="H93" s="152" t="s">
        <v>468</v>
      </c>
      <c r="I93" t="e">
        <f t="shared" si="16"/>
        <v>#REF!</v>
      </c>
      <c r="J93" s="152" t="s">
        <v>511</v>
      </c>
      <c r="K93" t="e">
        <f t="shared" si="17"/>
        <v>#REF!</v>
      </c>
      <c r="L93" t="s">
        <v>512</v>
      </c>
      <c r="M93" t="e">
        <f t="shared" si="18"/>
        <v>#REF!</v>
      </c>
      <c r="N93" t="s">
        <v>286</v>
      </c>
      <c r="O93" t="e">
        <f t="shared" si="19"/>
        <v>#REF!</v>
      </c>
      <c r="P93" t="s">
        <v>510</v>
      </c>
      <c r="Q93" t="e">
        <f t="shared" si="20"/>
        <v>#REF!</v>
      </c>
      <c r="R93" t="s">
        <v>513</v>
      </c>
      <c r="S93" t="e">
        <f t="shared" si="21"/>
        <v>#REF!</v>
      </c>
      <c r="T93" t="s">
        <v>501</v>
      </c>
      <c r="U93" t="e">
        <f t="shared" si="22"/>
        <v>#REF!</v>
      </c>
      <c r="V93" t="s">
        <v>514</v>
      </c>
      <c r="W93" t="e">
        <f t="shared" si="23"/>
        <v>#REF!</v>
      </c>
      <c r="X93" t="e">
        <f t="shared" si="24"/>
        <v>#REF!</v>
      </c>
      <c r="Y93" t="e">
        <f t="shared" si="25"/>
        <v>#REF!</v>
      </c>
      <c r="Z93" t="e">
        <f t="shared" si="26"/>
        <v>#REF!</v>
      </c>
      <c r="AA93" t="e">
        <f t="shared" si="27"/>
        <v>#REF!</v>
      </c>
    </row>
    <row r="94" spans="2:27" x14ac:dyDescent="0.25">
      <c r="B94">
        <v>92</v>
      </c>
      <c r="C94" s="157" t="e">
        <f>'03'!#REF!</f>
        <v>#REF!</v>
      </c>
      <c r="D94" s="157" t="e">
        <f t="shared" si="14"/>
        <v>#REF!</v>
      </c>
      <c r="E94" t="e">
        <f>VLOOKUP(C94,EC!$B$33:$C$72,2,FALSE)</f>
        <v>#REF!</v>
      </c>
      <c r="F94" t="e">
        <f>'03'!#REF!</f>
        <v>#REF!</v>
      </c>
      <c r="G94" t="e">
        <f t="shared" si="15"/>
        <v>#REF!</v>
      </c>
      <c r="H94" s="152" t="s">
        <v>468</v>
      </c>
      <c r="I94" t="e">
        <f t="shared" si="16"/>
        <v>#REF!</v>
      </c>
      <c r="J94" s="152" t="s">
        <v>511</v>
      </c>
      <c r="K94" t="e">
        <f t="shared" si="17"/>
        <v>#REF!</v>
      </c>
      <c r="L94" t="s">
        <v>512</v>
      </c>
      <c r="M94" t="e">
        <f t="shared" si="18"/>
        <v>#REF!</v>
      </c>
      <c r="N94" t="s">
        <v>286</v>
      </c>
      <c r="O94" t="e">
        <f t="shared" si="19"/>
        <v>#REF!</v>
      </c>
      <c r="P94" t="s">
        <v>510</v>
      </c>
      <c r="Q94" t="e">
        <f t="shared" si="20"/>
        <v>#REF!</v>
      </c>
      <c r="R94" t="s">
        <v>513</v>
      </c>
      <c r="S94" t="e">
        <f t="shared" si="21"/>
        <v>#REF!</v>
      </c>
      <c r="T94" t="s">
        <v>501</v>
      </c>
      <c r="U94" t="e">
        <f t="shared" si="22"/>
        <v>#REF!</v>
      </c>
      <c r="V94" t="s">
        <v>514</v>
      </c>
      <c r="W94" t="e">
        <f t="shared" si="23"/>
        <v>#REF!</v>
      </c>
      <c r="X94" t="e">
        <f t="shared" si="24"/>
        <v>#REF!</v>
      </c>
      <c r="Y94" t="e">
        <f t="shared" si="25"/>
        <v>#REF!</v>
      </c>
      <c r="Z94" t="e">
        <f t="shared" si="26"/>
        <v>#REF!</v>
      </c>
      <c r="AA94" t="e">
        <f t="shared" si="27"/>
        <v>#REF!</v>
      </c>
    </row>
    <row r="95" spans="2:27" x14ac:dyDescent="0.25">
      <c r="B95">
        <v>93</v>
      </c>
      <c r="C95" s="157" t="e">
        <f>'03'!#REF!</f>
        <v>#REF!</v>
      </c>
      <c r="D95" s="157" t="e">
        <f t="shared" si="14"/>
        <v>#REF!</v>
      </c>
      <c r="E95" t="e">
        <f>VLOOKUP(C95,EC!$B$33:$C$72,2,FALSE)</f>
        <v>#REF!</v>
      </c>
      <c r="F95" t="e">
        <f>'03'!#REF!</f>
        <v>#REF!</v>
      </c>
      <c r="G95" t="e">
        <f t="shared" si="15"/>
        <v>#REF!</v>
      </c>
      <c r="H95" s="152" t="s">
        <v>468</v>
      </c>
      <c r="I95" t="e">
        <f t="shared" si="16"/>
        <v>#REF!</v>
      </c>
      <c r="J95" s="152" t="s">
        <v>511</v>
      </c>
      <c r="K95" t="e">
        <f t="shared" si="17"/>
        <v>#REF!</v>
      </c>
      <c r="L95" t="s">
        <v>512</v>
      </c>
      <c r="M95" t="e">
        <f t="shared" si="18"/>
        <v>#REF!</v>
      </c>
      <c r="N95" t="s">
        <v>286</v>
      </c>
      <c r="O95" t="e">
        <f t="shared" si="19"/>
        <v>#REF!</v>
      </c>
      <c r="P95" t="s">
        <v>510</v>
      </c>
      <c r="Q95" t="e">
        <f t="shared" si="20"/>
        <v>#REF!</v>
      </c>
      <c r="R95" t="s">
        <v>513</v>
      </c>
      <c r="S95" t="e">
        <f t="shared" si="21"/>
        <v>#REF!</v>
      </c>
      <c r="T95" t="s">
        <v>501</v>
      </c>
      <c r="U95" t="e">
        <f t="shared" si="22"/>
        <v>#REF!</v>
      </c>
      <c r="V95" t="s">
        <v>514</v>
      </c>
      <c r="W95" t="e">
        <f t="shared" si="23"/>
        <v>#REF!</v>
      </c>
      <c r="X95" t="e">
        <f t="shared" si="24"/>
        <v>#REF!</v>
      </c>
      <c r="Y95" t="e">
        <f t="shared" si="25"/>
        <v>#REF!</v>
      </c>
      <c r="Z95" t="e">
        <f t="shared" si="26"/>
        <v>#REF!</v>
      </c>
      <c r="AA95" t="e">
        <f t="shared" si="27"/>
        <v>#REF!</v>
      </c>
    </row>
    <row r="96" spans="2:27" x14ac:dyDescent="0.25">
      <c r="B96">
        <v>94</v>
      </c>
      <c r="C96" s="157" t="e">
        <f>'03'!#REF!</f>
        <v>#REF!</v>
      </c>
      <c r="D96" s="157" t="e">
        <f t="shared" si="14"/>
        <v>#REF!</v>
      </c>
      <c r="E96" t="e">
        <f>VLOOKUP(C96,EC!$B$33:$C$72,2,FALSE)</f>
        <v>#REF!</v>
      </c>
      <c r="F96" t="e">
        <f>'03'!#REF!</f>
        <v>#REF!</v>
      </c>
      <c r="G96" t="e">
        <f t="shared" si="15"/>
        <v>#REF!</v>
      </c>
      <c r="H96" s="152" t="s">
        <v>468</v>
      </c>
      <c r="I96" t="e">
        <f t="shared" si="16"/>
        <v>#REF!</v>
      </c>
      <c r="J96" s="152" t="s">
        <v>511</v>
      </c>
      <c r="K96" t="e">
        <f t="shared" si="17"/>
        <v>#REF!</v>
      </c>
      <c r="L96" t="s">
        <v>512</v>
      </c>
      <c r="M96" t="e">
        <f t="shared" si="18"/>
        <v>#REF!</v>
      </c>
      <c r="N96" t="s">
        <v>286</v>
      </c>
      <c r="O96" t="e">
        <f t="shared" si="19"/>
        <v>#REF!</v>
      </c>
      <c r="P96" t="s">
        <v>510</v>
      </c>
      <c r="Q96" t="e">
        <f t="shared" si="20"/>
        <v>#REF!</v>
      </c>
      <c r="R96" t="s">
        <v>513</v>
      </c>
      <c r="S96" t="e">
        <f t="shared" si="21"/>
        <v>#REF!</v>
      </c>
      <c r="T96" t="s">
        <v>501</v>
      </c>
      <c r="U96" t="e">
        <f t="shared" si="22"/>
        <v>#REF!</v>
      </c>
      <c r="V96" t="s">
        <v>514</v>
      </c>
      <c r="W96" t="e">
        <f t="shared" si="23"/>
        <v>#REF!</v>
      </c>
      <c r="X96" t="e">
        <f t="shared" si="24"/>
        <v>#REF!</v>
      </c>
      <c r="Y96" t="e">
        <f t="shared" si="25"/>
        <v>#REF!</v>
      </c>
      <c r="Z96" t="e">
        <f t="shared" si="26"/>
        <v>#REF!</v>
      </c>
      <c r="AA96" t="e">
        <f t="shared" si="27"/>
        <v>#REF!</v>
      </c>
    </row>
    <row r="97" spans="2:27" x14ac:dyDescent="0.25">
      <c r="B97">
        <v>95</v>
      </c>
      <c r="C97" s="157" t="e">
        <f>'03'!#REF!</f>
        <v>#REF!</v>
      </c>
      <c r="D97" s="157" t="e">
        <f t="shared" si="14"/>
        <v>#REF!</v>
      </c>
      <c r="E97" t="e">
        <f>VLOOKUP(C97,EC!$B$33:$C$72,2,FALSE)</f>
        <v>#REF!</v>
      </c>
      <c r="F97" t="e">
        <f>'03'!#REF!</f>
        <v>#REF!</v>
      </c>
      <c r="G97" t="e">
        <f t="shared" si="15"/>
        <v>#REF!</v>
      </c>
      <c r="H97" s="152" t="s">
        <v>468</v>
      </c>
      <c r="I97" t="e">
        <f t="shared" si="16"/>
        <v>#REF!</v>
      </c>
      <c r="J97" s="152" t="s">
        <v>511</v>
      </c>
      <c r="K97" t="e">
        <f t="shared" si="17"/>
        <v>#REF!</v>
      </c>
      <c r="L97" t="s">
        <v>512</v>
      </c>
      <c r="M97" t="e">
        <f t="shared" si="18"/>
        <v>#REF!</v>
      </c>
      <c r="N97" t="s">
        <v>286</v>
      </c>
      <c r="O97" t="e">
        <f t="shared" si="19"/>
        <v>#REF!</v>
      </c>
      <c r="P97" t="s">
        <v>510</v>
      </c>
      <c r="Q97" t="e">
        <f t="shared" si="20"/>
        <v>#REF!</v>
      </c>
      <c r="R97" t="s">
        <v>513</v>
      </c>
      <c r="S97" t="e">
        <f t="shared" si="21"/>
        <v>#REF!</v>
      </c>
      <c r="T97" t="s">
        <v>501</v>
      </c>
      <c r="U97" t="e">
        <f t="shared" si="22"/>
        <v>#REF!</v>
      </c>
      <c r="V97" t="s">
        <v>514</v>
      </c>
      <c r="W97" t="e">
        <f t="shared" si="23"/>
        <v>#REF!</v>
      </c>
      <c r="X97" t="e">
        <f t="shared" si="24"/>
        <v>#REF!</v>
      </c>
      <c r="Y97" t="e">
        <f t="shared" si="25"/>
        <v>#REF!</v>
      </c>
      <c r="Z97" t="e">
        <f t="shared" si="26"/>
        <v>#REF!</v>
      </c>
      <c r="AA97" t="e">
        <f t="shared" si="27"/>
        <v>#REF!</v>
      </c>
    </row>
    <row r="98" spans="2:27" x14ac:dyDescent="0.25">
      <c r="B98">
        <v>96</v>
      </c>
      <c r="C98" s="157" t="e">
        <f>'03'!#REF!</f>
        <v>#REF!</v>
      </c>
      <c r="D98" s="157" t="e">
        <f t="shared" si="14"/>
        <v>#REF!</v>
      </c>
      <c r="E98" t="e">
        <f>VLOOKUP(C98,EC!$B$33:$C$72,2,FALSE)</f>
        <v>#REF!</v>
      </c>
      <c r="F98" t="e">
        <f>'03'!#REF!</f>
        <v>#REF!</v>
      </c>
      <c r="G98" t="e">
        <f t="shared" si="15"/>
        <v>#REF!</v>
      </c>
      <c r="H98" s="152" t="s">
        <v>468</v>
      </c>
      <c r="I98" t="e">
        <f t="shared" si="16"/>
        <v>#REF!</v>
      </c>
      <c r="J98" s="152" t="s">
        <v>511</v>
      </c>
      <c r="K98" t="e">
        <f t="shared" si="17"/>
        <v>#REF!</v>
      </c>
      <c r="L98" t="s">
        <v>512</v>
      </c>
      <c r="M98" t="e">
        <f t="shared" si="18"/>
        <v>#REF!</v>
      </c>
      <c r="N98" t="s">
        <v>286</v>
      </c>
      <c r="O98" t="e">
        <f t="shared" si="19"/>
        <v>#REF!</v>
      </c>
      <c r="P98" t="s">
        <v>510</v>
      </c>
      <c r="Q98" t="e">
        <f t="shared" si="20"/>
        <v>#REF!</v>
      </c>
      <c r="R98" t="s">
        <v>513</v>
      </c>
      <c r="S98" t="e">
        <f t="shared" si="21"/>
        <v>#REF!</v>
      </c>
      <c r="T98" t="s">
        <v>501</v>
      </c>
      <c r="U98" t="e">
        <f t="shared" si="22"/>
        <v>#REF!</v>
      </c>
      <c r="V98" t="s">
        <v>514</v>
      </c>
      <c r="W98" t="e">
        <f t="shared" si="23"/>
        <v>#REF!</v>
      </c>
      <c r="X98" t="e">
        <f t="shared" si="24"/>
        <v>#REF!</v>
      </c>
      <c r="Y98" t="e">
        <f t="shared" si="25"/>
        <v>#REF!</v>
      </c>
      <c r="Z98" t="e">
        <f t="shared" si="26"/>
        <v>#REF!</v>
      </c>
      <c r="AA98" t="e">
        <f t="shared" si="27"/>
        <v>#REF!</v>
      </c>
    </row>
    <row r="99" spans="2:27" x14ac:dyDescent="0.25">
      <c r="B99">
        <v>97</v>
      </c>
      <c r="C99" s="157" t="e">
        <f>'03'!#REF!</f>
        <v>#REF!</v>
      </c>
      <c r="D99" s="157" t="e">
        <f t="shared" si="14"/>
        <v>#REF!</v>
      </c>
      <c r="E99" t="e">
        <f>VLOOKUP(C99,EC!$B$33:$C$72,2,FALSE)</f>
        <v>#REF!</v>
      </c>
      <c r="F99" t="e">
        <f>'03'!#REF!</f>
        <v>#REF!</v>
      </c>
      <c r="G99" t="e">
        <f t="shared" si="15"/>
        <v>#REF!</v>
      </c>
      <c r="H99" s="152" t="s">
        <v>468</v>
      </c>
      <c r="I99" t="e">
        <f t="shared" si="16"/>
        <v>#REF!</v>
      </c>
      <c r="J99" s="152" t="s">
        <v>511</v>
      </c>
      <c r="K99" t="e">
        <f t="shared" si="17"/>
        <v>#REF!</v>
      </c>
      <c r="L99" t="s">
        <v>512</v>
      </c>
      <c r="M99" t="e">
        <f t="shared" si="18"/>
        <v>#REF!</v>
      </c>
      <c r="N99" t="s">
        <v>286</v>
      </c>
      <c r="O99" t="e">
        <f t="shared" si="19"/>
        <v>#REF!</v>
      </c>
      <c r="P99" t="s">
        <v>510</v>
      </c>
      <c r="Q99" t="e">
        <f t="shared" si="20"/>
        <v>#REF!</v>
      </c>
      <c r="R99" t="s">
        <v>513</v>
      </c>
      <c r="S99" t="e">
        <f t="shared" si="21"/>
        <v>#REF!</v>
      </c>
      <c r="T99" t="s">
        <v>501</v>
      </c>
      <c r="U99" t="e">
        <f t="shared" si="22"/>
        <v>#REF!</v>
      </c>
      <c r="V99" t="s">
        <v>514</v>
      </c>
      <c r="W99" t="e">
        <f t="shared" si="23"/>
        <v>#REF!</v>
      </c>
      <c r="X99" t="e">
        <f t="shared" si="24"/>
        <v>#REF!</v>
      </c>
      <c r="Y99" t="e">
        <f t="shared" si="25"/>
        <v>#REF!</v>
      </c>
      <c r="Z99" t="e">
        <f t="shared" si="26"/>
        <v>#REF!</v>
      </c>
      <c r="AA99" t="e">
        <f t="shared" si="27"/>
        <v>#REF!</v>
      </c>
    </row>
    <row r="100" spans="2:27" x14ac:dyDescent="0.25">
      <c r="B100">
        <v>98</v>
      </c>
      <c r="C100" s="157" t="e">
        <f>'03'!#REF!</f>
        <v>#REF!</v>
      </c>
      <c r="D100" s="157" t="e">
        <f t="shared" si="14"/>
        <v>#REF!</v>
      </c>
      <c r="E100" t="e">
        <f>VLOOKUP(C100,EC!$B$33:$C$72,2,FALSE)</f>
        <v>#REF!</v>
      </c>
      <c r="F100" t="e">
        <f>'03'!#REF!</f>
        <v>#REF!</v>
      </c>
      <c r="G100" t="e">
        <f t="shared" si="15"/>
        <v>#REF!</v>
      </c>
      <c r="H100" s="152" t="s">
        <v>468</v>
      </c>
      <c r="I100" t="e">
        <f t="shared" si="16"/>
        <v>#REF!</v>
      </c>
      <c r="J100" s="152" t="s">
        <v>511</v>
      </c>
      <c r="K100" t="e">
        <f t="shared" si="17"/>
        <v>#REF!</v>
      </c>
      <c r="L100" t="s">
        <v>512</v>
      </c>
      <c r="M100" t="e">
        <f t="shared" si="18"/>
        <v>#REF!</v>
      </c>
      <c r="N100" t="s">
        <v>286</v>
      </c>
      <c r="O100" t="e">
        <f t="shared" si="19"/>
        <v>#REF!</v>
      </c>
      <c r="P100" t="s">
        <v>510</v>
      </c>
      <c r="Q100" t="e">
        <f t="shared" si="20"/>
        <v>#REF!</v>
      </c>
      <c r="R100" t="s">
        <v>513</v>
      </c>
      <c r="S100" t="e">
        <f t="shared" si="21"/>
        <v>#REF!</v>
      </c>
      <c r="T100" t="s">
        <v>501</v>
      </c>
      <c r="U100" t="e">
        <f t="shared" si="22"/>
        <v>#REF!</v>
      </c>
      <c r="V100" t="s">
        <v>514</v>
      </c>
      <c r="W100" t="e">
        <f t="shared" si="23"/>
        <v>#REF!</v>
      </c>
      <c r="X100" t="e">
        <f t="shared" si="24"/>
        <v>#REF!</v>
      </c>
      <c r="Y100" t="e">
        <f t="shared" si="25"/>
        <v>#REF!</v>
      </c>
      <c r="Z100" t="e">
        <f t="shared" si="26"/>
        <v>#REF!</v>
      </c>
      <c r="AA100" t="e">
        <f t="shared" si="27"/>
        <v>#REF!</v>
      </c>
    </row>
    <row r="101" spans="2:27" x14ac:dyDescent="0.25">
      <c r="B101">
        <v>99</v>
      </c>
      <c r="C101" s="157" t="e">
        <f>'03'!#REF!</f>
        <v>#REF!</v>
      </c>
      <c r="D101" s="157" t="e">
        <f t="shared" si="14"/>
        <v>#REF!</v>
      </c>
      <c r="E101" t="e">
        <f>VLOOKUP(C101,EC!$B$33:$C$72,2,FALSE)</f>
        <v>#REF!</v>
      </c>
      <c r="F101" t="e">
        <f>'03'!#REF!</f>
        <v>#REF!</v>
      </c>
      <c r="G101" t="e">
        <f t="shared" si="15"/>
        <v>#REF!</v>
      </c>
      <c r="H101" s="152" t="s">
        <v>468</v>
      </c>
      <c r="I101" t="e">
        <f t="shared" si="16"/>
        <v>#REF!</v>
      </c>
      <c r="J101" s="152" t="s">
        <v>511</v>
      </c>
      <c r="K101" t="e">
        <f t="shared" si="17"/>
        <v>#REF!</v>
      </c>
      <c r="L101" t="s">
        <v>512</v>
      </c>
      <c r="M101" t="e">
        <f t="shared" si="18"/>
        <v>#REF!</v>
      </c>
      <c r="N101" t="s">
        <v>286</v>
      </c>
      <c r="O101" t="e">
        <f t="shared" si="19"/>
        <v>#REF!</v>
      </c>
      <c r="P101" t="s">
        <v>510</v>
      </c>
      <c r="Q101" t="e">
        <f t="shared" si="20"/>
        <v>#REF!</v>
      </c>
      <c r="R101" t="s">
        <v>513</v>
      </c>
      <c r="S101" t="e">
        <f t="shared" si="21"/>
        <v>#REF!</v>
      </c>
      <c r="T101" t="s">
        <v>501</v>
      </c>
      <c r="U101" t="e">
        <f t="shared" si="22"/>
        <v>#REF!</v>
      </c>
      <c r="V101" t="s">
        <v>514</v>
      </c>
      <c r="W101" t="e">
        <f t="shared" si="23"/>
        <v>#REF!</v>
      </c>
      <c r="X101" t="e">
        <f t="shared" si="24"/>
        <v>#REF!</v>
      </c>
      <c r="Y101" t="e">
        <f t="shared" si="25"/>
        <v>#REF!</v>
      </c>
      <c r="Z101" t="e">
        <f t="shared" si="26"/>
        <v>#REF!</v>
      </c>
      <c r="AA101" t="e">
        <f t="shared" si="27"/>
        <v>#REF!</v>
      </c>
    </row>
    <row r="102" spans="2:27" x14ac:dyDescent="0.25">
      <c r="B102">
        <v>100</v>
      </c>
      <c r="C102" s="157" t="e">
        <f>'03'!#REF!</f>
        <v>#REF!</v>
      </c>
      <c r="D102" s="157" t="e">
        <f t="shared" si="14"/>
        <v>#REF!</v>
      </c>
      <c r="E102" t="e">
        <f>VLOOKUP(C102,EC!$B$33:$C$72,2,FALSE)</f>
        <v>#REF!</v>
      </c>
      <c r="F102" t="e">
        <f>'03'!#REF!</f>
        <v>#REF!</v>
      </c>
      <c r="G102" t="e">
        <f t="shared" si="15"/>
        <v>#REF!</v>
      </c>
      <c r="H102" s="152" t="s">
        <v>468</v>
      </c>
      <c r="I102" t="e">
        <f t="shared" si="16"/>
        <v>#REF!</v>
      </c>
      <c r="J102" s="152" t="s">
        <v>511</v>
      </c>
      <c r="K102" t="e">
        <f t="shared" si="17"/>
        <v>#REF!</v>
      </c>
      <c r="L102" t="s">
        <v>512</v>
      </c>
      <c r="M102" t="e">
        <f t="shared" si="18"/>
        <v>#REF!</v>
      </c>
      <c r="N102" t="s">
        <v>286</v>
      </c>
      <c r="O102" t="e">
        <f t="shared" si="19"/>
        <v>#REF!</v>
      </c>
      <c r="P102" t="s">
        <v>510</v>
      </c>
      <c r="Q102" t="e">
        <f t="shared" si="20"/>
        <v>#REF!</v>
      </c>
      <c r="R102" t="s">
        <v>513</v>
      </c>
      <c r="S102" t="e">
        <f t="shared" si="21"/>
        <v>#REF!</v>
      </c>
      <c r="T102" t="s">
        <v>501</v>
      </c>
      <c r="U102" t="e">
        <f t="shared" si="22"/>
        <v>#REF!</v>
      </c>
      <c r="V102" t="s">
        <v>514</v>
      </c>
      <c r="W102" t="e">
        <f t="shared" si="23"/>
        <v>#REF!</v>
      </c>
      <c r="X102" t="e">
        <f t="shared" si="24"/>
        <v>#REF!</v>
      </c>
      <c r="Y102" t="e">
        <f t="shared" si="25"/>
        <v>#REF!</v>
      </c>
      <c r="Z102" t="e">
        <f t="shared" si="26"/>
        <v>#REF!</v>
      </c>
      <c r="AA102" t="e">
        <f t="shared" si="27"/>
        <v>#REF!</v>
      </c>
    </row>
    <row r="103" spans="2:27" x14ac:dyDescent="0.25">
      <c r="B103">
        <v>101</v>
      </c>
      <c r="C103" s="157" t="e">
        <f>'03'!#REF!</f>
        <v>#REF!</v>
      </c>
      <c r="D103" s="157" t="e">
        <f t="shared" si="14"/>
        <v>#REF!</v>
      </c>
      <c r="E103" t="e">
        <f>VLOOKUP(C103,EC!$B$33:$C$72,2,FALSE)</f>
        <v>#REF!</v>
      </c>
      <c r="F103" t="e">
        <f>'03'!#REF!</f>
        <v>#REF!</v>
      </c>
      <c r="G103" t="e">
        <f t="shared" si="15"/>
        <v>#REF!</v>
      </c>
      <c r="H103" s="152" t="s">
        <v>468</v>
      </c>
      <c r="I103" t="e">
        <f t="shared" si="16"/>
        <v>#REF!</v>
      </c>
      <c r="J103" s="152" t="s">
        <v>511</v>
      </c>
      <c r="K103" t="e">
        <f t="shared" si="17"/>
        <v>#REF!</v>
      </c>
      <c r="L103" t="s">
        <v>512</v>
      </c>
      <c r="M103" t="e">
        <f t="shared" si="18"/>
        <v>#REF!</v>
      </c>
      <c r="N103" t="s">
        <v>286</v>
      </c>
      <c r="O103" t="e">
        <f t="shared" si="19"/>
        <v>#REF!</v>
      </c>
      <c r="P103" t="s">
        <v>510</v>
      </c>
      <c r="Q103" t="e">
        <f t="shared" si="20"/>
        <v>#REF!</v>
      </c>
      <c r="R103" t="s">
        <v>513</v>
      </c>
      <c r="S103" t="e">
        <f t="shared" si="21"/>
        <v>#REF!</v>
      </c>
      <c r="T103" t="s">
        <v>501</v>
      </c>
      <c r="U103" t="e">
        <f t="shared" si="22"/>
        <v>#REF!</v>
      </c>
      <c r="V103" t="s">
        <v>514</v>
      </c>
      <c r="W103" t="e">
        <f t="shared" si="23"/>
        <v>#REF!</v>
      </c>
      <c r="X103" t="e">
        <f t="shared" si="24"/>
        <v>#REF!</v>
      </c>
      <c r="Y103" t="e">
        <f t="shared" si="25"/>
        <v>#REF!</v>
      </c>
      <c r="Z103" t="e">
        <f t="shared" si="26"/>
        <v>#REF!</v>
      </c>
      <c r="AA103" t="e">
        <f t="shared" si="27"/>
        <v>#REF!</v>
      </c>
    </row>
    <row r="104" spans="2:27" x14ac:dyDescent="0.25">
      <c r="B104">
        <v>102</v>
      </c>
      <c r="C104" s="157" t="e">
        <f>'03'!#REF!</f>
        <v>#REF!</v>
      </c>
      <c r="D104" s="157" t="e">
        <f t="shared" si="14"/>
        <v>#REF!</v>
      </c>
      <c r="E104" t="e">
        <f>VLOOKUP(C104,EC!$B$33:$C$72,2,FALSE)</f>
        <v>#REF!</v>
      </c>
      <c r="F104" t="e">
        <f>'03'!#REF!</f>
        <v>#REF!</v>
      </c>
      <c r="G104" t="e">
        <f t="shared" si="15"/>
        <v>#REF!</v>
      </c>
      <c r="H104" s="152" t="s">
        <v>468</v>
      </c>
      <c r="I104" t="e">
        <f t="shared" si="16"/>
        <v>#REF!</v>
      </c>
      <c r="J104" s="152" t="s">
        <v>511</v>
      </c>
      <c r="K104" t="e">
        <f t="shared" si="17"/>
        <v>#REF!</v>
      </c>
      <c r="L104" t="s">
        <v>512</v>
      </c>
      <c r="M104" t="e">
        <f t="shared" si="18"/>
        <v>#REF!</v>
      </c>
      <c r="N104" t="s">
        <v>286</v>
      </c>
      <c r="O104" t="e">
        <f t="shared" si="19"/>
        <v>#REF!</v>
      </c>
      <c r="P104" t="s">
        <v>510</v>
      </c>
      <c r="Q104" t="e">
        <f t="shared" si="20"/>
        <v>#REF!</v>
      </c>
      <c r="R104" t="s">
        <v>513</v>
      </c>
      <c r="S104" t="e">
        <f t="shared" si="21"/>
        <v>#REF!</v>
      </c>
      <c r="T104" t="s">
        <v>501</v>
      </c>
      <c r="U104" t="e">
        <f t="shared" si="22"/>
        <v>#REF!</v>
      </c>
      <c r="V104" t="s">
        <v>514</v>
      </c>
      <c r="W104" t="e">
        <f t="shared" si="23"/>
        <v>#REF!</v>
      </c>
      <c r="X104" t="e">
        <f t="shared" si="24"/>
        <v>#REF!</v>
      </c>
      <c r="Y104" t="e">
        <f t="shared" si="25"/>
        <v>#REF!</v>
      </c>
      <c r="Z104" t="e">
        <f t="shared" si="26"/>
        <v>#REF!</v>
      </c>
      <c r="AA104" t="e">
        <f t="shared" si="27"/>
        <v>#REF!</v>
      </c>
    </row>
    <row r="105" spans="2:27" x14ac:dyDescent="0.25">
      <c r="B105">
        <v>103</v>
      </c>
      <c r="C105" s="157" t="e">
        <f>'03'!#REF!</f>
        <v>#REF!</v>
      </c>
      <c r="D105" s="157" t="e">
        <f t="shared" si="14"/>
        <v>#REF!</v>
      </c>
      <c r="E105" t="e">
        <f>VLOOKUP(C105,EC!$B$33:$C$72,2,FALSE)</f>
        <v>#REF!</v>
      </c>
      <c r="F105" t="e">
        <f>'03'!#REF!</f>
        <v>#REF!</v>
      </c>
      <c r="G105" t="e">
        <f t="shared" si="15"/>
        <v>#REF!</v>
      </c>
      <c r="H105" s="152" t="s">
        <v>468</v>
      </c>
      <c r="I105" t="e">
        <f t="shared" si="16"/>
        <v>#REF!</v>
      </c>
      <c r="J105" s="152" t="s">
        <v>511</v>
      </c>
      <c r="K105" t="e">
        <f t="shared" si="17"/>
        <v>#REF!</v>
      </c>
      <c r="L105" t="s">
        <v>512</v>
      </c>
      <c r="M105" t="e">
        <f t="shared" si="18"/>
        <v>#REF!</v>
      </c>
      <c r="N105" t="s">
        <v>286</v>
      </c>
      <c r="O105" t="e">
        <f t="shared" si="19"/>
        <v>#REF!</v>
      </c>
      <c r="P105" t="s">
        <v>510</v>
      </c>
      <c r="Q105" t="e">
        <f t="shared" si="20"/>
        <v>#REF!</v>
      </c>
      <c r="R105" t="s">
        <v>513</v>
      </c>
      <c r="S105" t="e">
        <f t="shared" si="21"/>
        <v>#REF!</v>
      </c>
      <c r="T105" t="s">
        <v>501</v>
      </c>
      <c r="U105" t="e">
        <f t="shared" si="22"/>
        <v>#REF!</v>
      </c>
      <c r="V105" t="s">
        <v>514</v>
      </c>
      <c r="W105" t="e">
        <f t="shared" si="23"/>
        <v>#REF!</v>
      </c>
      <c r="X105" t="e">
        <f t="shared" si="24"/>
        <v>#REF!</v>
      </c>
      <c r="Y105" t="e">
        <f t="shared" si="25"/>
        <v>#REF!</v>
      </c>
      <c r="Z105" t="e">
        <f t="shared" si="26"/>
        <v>#REF!</v>
      </c>
      <c r="AA105" t="e">
        <f t="shared" si="27"/>
        <v>#REF!</v>
      </c>
    </row>
    <row r="106" spans="2:27" x14ac:dyDescent="0.25">
      <c r="B106">
        <v>104</v>
      </c>
      <c r="C106" s="157" t="e">
        <f>'03'!#REF!</f>
        <v>#REF!</v>
      </c>
      <c r="D106" s="157" t="e">
        <f t="shared" si="14"/>
        <v>#REF!</v>
      </c>
      <c r="E106" t="e">
        <f>VLOOKUP(C106,EC!$B$33:$C$72,2,FALSE)</f>
        <v>#REF!</v>
      </c>
      <c r="F106" t="e">
        <f>'03'!#REF!</f>
        <v>#REF!</v>
      </c>
      <c r="G106" t="e">
        <f t="shared" si="15"/>
        <v>#REF!</v>
      </c>
      <c r="H106" s="152" t="s">
        <v>468</v>
      </c>
      <c r="I106" t="e">
        <f t="shared" si="16"/>
        <v>#REF!</v>
      </c>
      <c r="J106" s="152" t="s">
        <v>511</v>
      </c>
      <c r="K106" t="e">
        <f t="shared" si="17"/>
        <v>#REF!</v>
      </c>
      <c r="L106" t="s">
        <v>512</v>
      </c>
      <c r="M106" t="e">
        <f t="shared" si="18"/>
        <v>#REF!</v>
      </c>
      <c r="N106" t="s">
        <v>286</v>
      </c>
      <c r="O106" t="e">
        <f t="shared" si="19"/>
        <v>#REF!</v>
      </c>
      <c r="P106" t="s">
        <v>510</v>
      </c>
      <c r="Q106" t="e">
        <f t="shared" si="20"/>
        <v>#REF!</v>
      </c>
      <c r="R106" t="s">
        <v>513</v>
      </c>
      <c r="S106" t="e">
        <f t="shared" si="21"/>
        <v>#REF!</v>
      </c>
      <c r="T106" t="s">
        <v>501</v>
      </c>
      <c r="U106" t="e">
        <f t="shared" si="22"/>
        <v>#REF!</v>
      </c>
      <c r="V106" t="s">
        <v>514</v>
      </c>
      <c r="W106" t="e">
        <f t="shared" si="23"/>
        <v>#REF!</v>
      </c>
      <c r="X106" t="e">
        <f t="shared" si="24"/>
        <v>#REF!</v>
      </c>
      <c r="Y106" t="e">
        <f t="shared" si="25"/>
        <v>#REF!</v>
      </c>
      <c r="Z106" t="e">
        <f t="shared" si="26"/>
        <v>#REF!</v>
      </c>
      <c r="AA106" t="e">
        <f t="shared" si="27"/>
        <v>#REF!</v>
      </c>
    </row>
    <row r="107" spans="2:27" x14ac:dyDescent="0.25">
      <c r="B107">
        <v>105</v>
      </c>
      <c r="C107" s="157" t="e">
        <f>'03'!#REF!</f>
        <v>#REF!</v>
      </c>
      <c r="D107" s="157" t="e">
        <f t="shared" si="14"/>
        <v>#REF!</v>
      </c>
      <c r="E107" t="e">
        <f>VLOOKUP(C107,EC!$B$33:$C$72,2,FALSE)</f>
        <v>#REF!</v>
      </c>
      <c r="F107" t="e">
        <f>'03'!#REF!</f>
        <v>#REF!</v>
      </c>
      <c r="G107" t="e">
        <f t="shared" si="15"/>
        <v>#REF!</v>
      </c>
      <c r="H107" s="152" t="s">
        <v>468</v>
      </c>
      <c r="I107" t="e">
        <f t="shared" si="16"/>
        <v>#REF!</v>
      </c>
      <c r="J107" s="152" t="s">
        <v>511</v>
      </c>
      <c r="K107" t="e">
        <f t="shared" si="17"/>
        <v>#REF!</v>
      </c>
      <c r="L107" t="s">
        <v>512</v>
      </c>
      <c r="M107" t="e">
        <f t="shared" si="18"/>
        <v>#REF!</v>
      </c>
      <c r="N107" t="s">
        <v>286</v>
      </c>
      <c r="O107" t="e">
        <f t="shared" si="19"/>
        <v>#REF!</v>
      </c>
      <c r="P107" t="s">
        <v>510</v>
      </c>
      <c r="Q107" t="e">
        <f t="shared" si="20"/>
        <v>#REF!</v>
      </c>
      <c r="R107" t="s">
        <v>513</v>
      </c>
      <c r="S107" t="e">
        <f t="shared" si="21"/>
        <v>#REF!</v>
      </c>
      <c r="T107" t="s">
        <v>501</v>
      </c>
      <c r="U107" t="e">
        <f t="shared" si="22"/>
        <v>#REF!</v>
      </c>
      <c r="V107" t="s">
        <v>514</v>
      </c>
      <c r="W107" t="e">
        <f t="shared" si="23"/>
        <v>#REF!</v>
      </c>
      <c r="X107" t="e">
        <f t="shared" si="24"/>
        <v>#REF!</v>
      </c>
      <c r="Y107" t="e">
        <f t="shared" si="25"/>
        <v>#REF!</v>
      </c>
      <c r="Z107" t="e">
        <f t="shared" si="26"/>
        <v>#REF!</v>
      </c>
      <c r="AA107" t="e">
        <f t="shared" si="27"/>
        <v>#REF!</v>
      </c>
    </row>
    <row r="108" spans="2:27" x14ac:dyDescent="0.25">
      <c r="B108">
        <v>106</v>
      </c>
      <c r="C108" s="157" t="e">
        <f>'03'!#REF!</f>
        <v>#REF!</v>
      </c>
      <c r="D108" s="157" t="e">
        <f t="shared" si="14"/>
        <v>#REF!</v>
      </c>
      <c r="E108" t="e">
        <f>VLOOKUP(C108,EC!$B$33:$C$72,2,FALSE)</f>
        <v>#REF!</v>
      </c>
      <c r="F108" t="e">
        <f>'03'!#REF!</f>
        <v>#REF!</v>
      </c>
      <c r="G108" t="e">
        <f t="shared" si="15"/>
        <v>#REF!</v>
      </c>
      <c r="H108" s="152" t="s">
        <v>468</v>
      </c>
      <c r="I108" t="e">
        <f t="shared" si="16"/>
        <v>#REF!</v>
      </c>
      <c r="J108" s="152" t="s">
        <v>511</v>
      </c>
      <c r="K108" t="e">
        <f t="shared" si="17"/>
        <v>#REF!</v>
      </c>
      <c r="L108" t="s">
        <v>512</v>
      </c>
      <c r="M108" t="e">
        <f t="shared" si="18"/>
        <v>#REF!</v>
      </c>
      <c r="N108" t="s">
        <v>286</v>
      </c>
      <c r="O108" t="e">
        <f t="shared" si="19"/>
        <v>#REF!</v>
      </c>
      <c r="P108" t="s">
        <v>510</v>
      </c>
      <c r="Q108" t="e">
        <f t="shared" si="20"/>
        <v>#REF!</v>
      </c>
      <c r="R108" t="s">
        <v>513</v>
      </c>
      <c r="S108" t="e">
        <f t="shared" si="21"/>
        <v>#REF!</v>
      </c>
      <c r="T108" t="s">
        <v>501</v>
      </c>
      <c r="U108" t="e">
        <f t="shared" si="22"/>
        <v>#REF!</v>
      </c>
      <c r="V108" t="s">
        <v>514</v>
      </c>
      <c r="W108" t="e">
        <f t="shared" si="23"/>
        <v>#REF!</v>
      </c>
      <c r="X108" t="e">
        <f t="shared" si="24"/>
        <v>#REF!</v>
      </c>
      <c r="Y108" t="e">
        <f t="shared" si="25"/>
        <v>#REF!</v>
      </c>
      <c r="Z108" t="e">
        <f t="shared" si="26"/>
        <v>#REF!</v>
      </c>
      <c r="AA108" t="e">
        <f t="shared" si="27"/>
        <v>#REF!</v>
      </c>
    </row>
    <row r="109" spans="2:27" x14ac:dyDescent="0.25">
      <c r="B109">
        <v>107</v>
      </c>
      <c r="C109" s="157" t="e">
        <f>'03'!#REF!</f>
        <v>#REF!</v>
      </c>
      <c r="D109" s="157" t="e">
        <f t="shared" si="14"/>
        <v>#REF!</v>
      </c>
      <c r="E109" t="e">
        <f>VLOOKUP(C109,EC!$B$33:$C$72,2,FALSE)</f>
        <v>#REF!</v>
      </c>
      <c r="F109" t="e">
        <f>'03'!#REF!</f>
        <v>#REF!</v>
      </c>
      <c r="G109" t="e">
        <f t="shared" si="15"/>
        <v>#REF!</v>
      </c>
      <c r="H109" s="152" t="s">
        <v>468</v>
      </c>
      <c r="I109" t="e">
        <f t="shared" si="16"/>
        <v>#REF!</v>
      </c>
      <c r="J109" s="152" t="s">
        <v>511</v>
      </c>
      <c r="K109" t="e">
        <f t="shared" si="17"/>
        <v>#REF!</v>
      </c>
      <c r="L109" t="s">
        <v>512</v>
      </c>
      <c r="M109" t="e">
        <f t="shared" si="18"/>
        <v>#REF!</v>
      </c>
      <c r="N109" t="s">
        <v>286</v>
      </c>
      <c r="O109" t="e">
        <f t="shared" si="19"/>
        <v>#REF!</v>
      </c>
      <c r="P109" t="s">
        <v>510</v>
      </c>
      <c r="Q109" t="e">
        <f t="shared" si="20"/>
        <v>#REF!</v>
      </c>
      <c r="R109" t="s">
        <v>513</v>
      </c>
      <c r="S109" t="e">
        <f t="shared" si="21"/>
        <v>#REF!</v>
      </c>
      <c r="T109" t="s">
        <v>501</v>
      </c>
      <c r="U109" t="e">
        <f t="shared" si="22"/>
        <v>#REF!</v>
      </c>
      <c r="V109" t="s">
        <v>514</v>
      </c>
      <c r="W109" t="e">
        <f t="shared" si="23"/>
        <v>#REF!</v>
      </c>
      <c r="X109" t="e">
        <f t="shared" si="24"/>
        <v>#REF!</v>
      </c>
      <c r="Y109" t="e">
        <f t="shared" si="25"/>
        <v>#REF!</v>
      </c>
      <c r="Z109" t="e">
        <f t="shared" si="26"/>
        <v>#REF!</v>
      </c>
      <c r="AA109" t="e">
        <f t="shared" si="27"/>
        <v>#REF!</v>
      </c>
    </row>
    <row r="110" spans="2:27" x14ac:dyDescent="0.25">
      <c r="B110">
        <v>108</v>
      </c>
      <c r="C110" s="157" t="e">
        <f>'03'!#REF!</f>
        <v>#REF!</v>
      </c>
      <c r="D110" s="157" t="e">
        <f t="shared" si="14"/>
        <v>#REF!</v>
      </c>
      <c r="E110" t="e">
        <f>VLOOKUP(C110,EC!$B$33:$C$72,2,FALSE)</f>
        <v>#REF!</v>
      </c>
      <c r="F110" t="e">
        <f>'03'!#REF!</f>
        <v>#REF!</v>
      </c>
      <c r="G110" t="e">
        <f t="shared" si="15"/>
        <v>#REF!</v>
      </c>
      <c r="H110" s="152" t="s">
        <v>468</v>
      </c>
      <c r="I110" t="e">
        <f t="shared" si="16"/>
        <v>#REF!</v>
      </c>
      <c r="J110" s="152" t="s">
        <v>511</v>
      </c>
      <c r="K110" t="e">
        <f t="shared" si="17"/>
        <v>#REF!</v>
      </c>
      <c r="L110" t="s">
        <v>512</v>
      </c>
      <c r="M110" t="e">
        <f t="shared" si="18"/>
        <v>#REF!</v>
      </c>
      <c r="N110" t="s">
        <v>286</v>
      </c>
      <c r="O110" t="e">
        <f t="shared" si="19"/>
        <v>#REF!</v>
      </c>
      <c r="P110" t="s">
        <v>510</v>
      </c>
      <c r="Q110" t="e">
        <f t="shared" si="20"/>
        <v>#REF!</v>
      </c>
      <c r="R110" t="s">
        <v>513</v>
      </c>
      <c r="S110" t="e">
        <f t="shared" si="21"/>
        <v>#REF!</v>
      </c>
      <c r="T110" t="s">
        <v>501</v>
      </c>
      <c r="U110" t="e">
        <f t="shared" si="22"/>
        <v>#REF!</v>
      </c>
      <c r="V110" t="s">
        <v>514</v>
      </c>
      <c r="W110" t="e">
        <f t="shared" si="23"/>
        <v>#REF!</v>
      </c>
      <c r="X110" t="e">
        <f t="shared" si="24"/>
        <v>#REF!</v>
      </c>
      <c r="Y110" t="e">
        <f t="shared" si="25"/>
        <v>#REF!</v>
      </c>
      <c r="Z110" t="e">
        <f t="shared" si="26"/>
        <v>#REF!</v>
      </c>
      <c r="AA110" t="e">
        <f t="shared" si="27"/>
        <v>#REF!</v>
      </c>
    </row>
    <row r="111" spans="2:27" x14ac:dyDescent="0.25">
      <c r="B111">
        <v>109</v>
      </c>
      <c r="C111" s="157" t="e">
        <f>'03'!#REF!</f>
        <v>#REF!</v>
      </c>
      <c r="D111" s="157" t="e">
        <f t="shared" si="14"/>
        <v>#REF!</v>
      </c>
      <c r="E111" t="e">
        <f>VLOOKUP(C111,EC!$B$33:$C$72,2,FALSE)</f>
        <v>#REF!</v>
      </c>
      <c r="F111" t="e">
        <f>'03'!#REF!</f>
        <v>#REF!</v>
      </c>
      <c r="G111" t="e">
        <f t="shared" si="15"/>
        <v>#REF!</v>
      </c>
      <c r="H111" s="152" t="s">
        <v>468</v>
      </c>
      <c r="I111" t="e">
        <f t="shared" si="16"/>
        <v>#REF!</v>
      </c>
      <c r="J111" s="152" t="s">
        <v>511</v>
      </c>
      <c r="K111" t="e">
        <f t="shared" si="17"/>
        <v>#REF!</v>
      </c>
      <c r="L111" t="s">
        <v>512</v>
      </c>
      <c r="M111" t="e">
        <f t="shared" si="18"/>
        <v>#REF!</v>
      </c>
      <c r="N111" t="s">
        <v>286</v>
      </c>
      <c r="O111" t="e">
        <f t="shared" si="19"/>
        <v>#REF!</v>
      </c>
      <c r="P111" t="s">
        <v>510</v>
      </c>
      <c r="Q111" t="e">
        <f t="shared" si="20"/>
        <v>#REF!</v>
      </c>
      <c r="R111" t="s">
        <v>513</v>
      </c>
      <c r="S111" t="e">
        <f t="shared" si="21"/>
        <v>#REF!</v>
      </c>
      <c r="T111" t="s">
        <v>501</v>
      </c>
      <c r="U111" t="e">
        <f t="shared" si="22"/>
        <v>#REF!</v>
      </c>
      <c r="V111" t="s">
        <v>514</v>
      </c>
      <c r="W111" t="e">
        <f t="shared" si="23"/>
        <v>#REF!</v>
      </c>
      <c r="X111" t="e">
        <f t="shared" si="24"/>
        <v>#REF!</v>
      </c>
      <c r="Y111" t="e">
        <f t="shared" si="25"/>
        <v>#REF!</v>
      </c>
      <c r="Z111" t="e">
        <f t="shared" si="26"/>
        <v>#REF!</v>
      </c>
      <c r="AA111" t="e">
        <f t="shared" si="27"/>
        <v>#REF!</v>
      </c>
    </row>
    <row r="112" spans="2:27" x14ac:dyDescent="0.25">
      <c r="B112">
        <v>110</v>
      </c>
      <c r="C112" s="157" t="e">
        <f>'03'!#REF!</f>
        <v>#REF!</v>
      </c>
      <c r="D112" s="157" t="e">
        <f t="shared" si="14"/>
        <v>#REF!</v>
      </c>
      <c r="E112" t="e">
        <f>VLOOKUP(C112,EC!$B$33:$C$72,2,FALSE)</f>
        <v>#REF!</v>
      </c>
      <c r="F112" t="e">
        <f>'03'!#REF!</f>
        <v>#REF!</v>
      </c>
      <c r="G112" t="e">
        <f t="shared" si="15"/>
        <v>#REF!</v>
      </c>
      <c r="H112" s="152" t="s">
        <v>468</v>
      </c>
      <c r="I112" t="e">
        <f t="shared" si="16"/>
        <v>#REF!</v>
      </c>
      <c r="J112" s="152" t="s">
        <v>511</v>
      </c>
      <c r="K112" t="e">
        <f t="shared" si="17"/>
        <v>#REF!</v>
      </c>
      <c r="L112" t="s">
        <v>512</v>
      </c>
      <c r="M112" t="e">
        <f t="shared" si="18"/>
        <v>#REF!</v>
      </c>
      <c r="N112" t="s">
        <v>286</v>
      </c>
      <c r="O112" t="e">
        <f t="shared" si="19"/>
        <v>#REF!</v>
      </c>
      <c r="P112" t="s">
        <v>510</v>
      </c>
      <c r="Q112" t="e">
        <f t="shared" si="20"/>
        <v>#REF!</v>
      </c>
      <c r="R112" t="s">
        <v>513</v>
      </c>
      <c r="S112" t="e">
        <f t="shared" si="21"/>
        <v>#REF!</v>
      </c>
      <c r="T112" t="s">
        <v>501</v>
      </c>
      <c r="U112" t="e">
        <f t="shared" si="22"/>
        <v>#REF!</v>
      </c>
      <c r="V112" t="s">
        <v>514</v>
      </c>
      <c r="W112" t="e">
        <f t="shared" si="23"/>
        <v>#REF!</v>
      </c>
      <c r="X112" t="e">
        <f t="shared" si="24"/>
        <v>#REF!</v>
      </c>
      <c r="Y112" t="e">
        <f t="shared" si="25"/>
        <v>#REF!</v>
      </c>
      <c r="Z112" t="e">
        <f t="shared" si="26"/>
        <v>#REF!</v>
      </c>
      <c r="AA112" t="e">
        <f t="shared" si="27"/>
        <v>#REF!</v>
      </c>
    </row>
    <row r="113" spans="2:27" x14ac:dyDescent="0.25">
      <c r="B113">
        <v>111</v>
      </c>
      <c r="C113" s="157" t="e">
        <f>'03'!#REF!</f>
        <v>#REF!</v>
      </c>
      <c r="D113" s="157" t="e">
        <f t="shared" si="14"/>
        <v>#REF!</v>
      </c>
      <c r="E113" t="e">
        <f>VLOOKUP(C113,EC!$B$33:$C$72,2,FALSE)</f>
        <v>#REF!</v>
      </c>
      <c r="F113" t="e">
        <f>'03'!#REF!</f>
        <v>#REF!</v>
      </c>
      <c r="G113" t="e">
        <f t="shared" si="15"/>
        <v>#REF!</v>
      </c>
      <c r="H113" s="152" t="s">
        <v>468</v>
      </c>
      <c r="I113" t="e">
        <f t="shared" si="16"/>
        <v>#REF!</v>
      </c>
      <c r="J113" s="152" t="s">
        <v>511</v>
      </c>
      <c r="K113" t="e">
        <f t="shared" si="17"/>
        <v>#REF!</v>
      </c>
      <c r="L113" t="s">
        <v>512</v>
      </c>
      <c r="M113" t="e">
        <f t="shared" si="18"/>
        <v>#REF!</v>
      </c>
      <c r="N113" t="s">
        <v>286</v>
      </c>
      <c r="O113" t="e">
        <f t="shared" si="19"/>
        <v>#REF!</v>
      </c>
      <c r="P113" t="s">
        <v>510</v>
      </c>
      <c r="Q113" t="e">
        <f t="shared" si="20"/>
        <v>#REF!</v>
      </c>
      <c r="R113" t="s">
        <v>513</v>
      </c>
      <c r="S113" t="e">
        <f t="shared" si="21"/>
        <v>#REF!</v>
      </c>
      <c r="T113" t="s">
        <v>501</v>
      </c>
      <c r="U113" t="e">
        <f t="shared" si="22"/>
        <v>#REF!</v>
      </c>
      <c r="V113" t="s">
        <v>514</v>
      </c>
      <c r="W113" t="e">
        <f t="shared" si="23"/>
        <v>#REF!</v>
      </c>
      <c r="X113" t="e">
        <f t="shared" si="24"/>
        <v>#REF!</v>
      </c>
      <c r="Y113" t="e">
        <f t="shared" si="25"/>
        <v>#REF!</v>
      </c>
      <c r="Z113" t="e">
        <f t="shared" si="26"/>
        <v>#REF!</v>
      </c>
      <c r="AA113" t="e">
        <f t="shared" si="27"/>
        <v>#REF!</v>
      </c>
    </row>
    <row r="114" spans="2:27" x14ac:dyDescent="0.25">
      <c r="B114">
        <v>112</v>
      </c>
      <c r="C114" s="157" t="e">
        <f>'03'!#REF!</f>
        <v>#REF!</v>
      </c>
      <c r="D114" s="157" t="e">
        <f t="shared" si="14"/>
        <v>#REF!</v>
      </c>
      <c r="E114" t="e">
        <f>VLOOKUP(C114,EC!$B$33:$C$72,2,FALSE)</f>
        <v>#REF!</v>
      </c>
      <c r="F114" t="e">
        <f>'03'!#REF!</f>
        <v>#REF!</v>
      </c>
      <c r="G114" t="e">
        <f t="shared" si="15"/>
        <v>#REF!</v>
      </c>
      <c r="H114" s="152" t="s">
        <v>468</v>
      </c>
      <c r="I114" t="e">
        <f t="shared" si="16"/>
        <v>#REF!</v>
      </c>
      <c r="J114" s="152" t="s">
        <v>511</v>
      </c>
      <c r="K114" t="e">
        <f t="shared" si="17"/>
        <v>#REF!</v>
      </c>
      <c r="L114" t="s">
        <v>512</v>
      </c>
      <c r="M114" t="e">
        <f t="shared" si="18"/>
        <v>#REF!</v>
      </c>
      <c r="N114" t="s">
        <v>286</v>
      </c>
      <c r="O114" t="e">
        <f t="shared" si="19"/>
        <v>#REF!</v>
      </c>
      <c r="P114" t="s">
        <v>510</v>
      </c>
      <c r="Q114" t="e">
        <f t="shared" si="20"/>
        <v>#REF!</v>
      </c>
      <c r="R114" t="s">
        <v>513</v>
      </c>
      <c r="S114" t="e">
        <f t="shared" si="21"/>
        <v>#REF!</v>
      </c>
      <c r="T114" t="s">
        <v>501</v>
      </c>
      <c r="U114" t="e">
        <f t="shared" si="22"/>
        <v>#REF!</v>
      </c>
      <c r="V114" t="s">
        <v>514</v>
      </c>
      <c r="W114" t="e">
        <f t="shared" si="23"/>
        <v>#REF!</v>
      </c>
      <c r="X114" t="e">
        <f t="shared" si="24"/>
        <v>#REF!</v>
      </c>
      <c r="Y114" t="e">
        <f t="shared" si="25"/>
        <v>#REF!</v>
      </c>
      <c r="Z114" t="e">
        <f t="shared" si="26"/>
        <v>#REF!</v>
      </c>
      <c r="AA114" t="e">
        <f t="shared" si="27"/>
        <v>#REF!</v>
      </c>
    </row>
    <row r="115" spans="2:27" x14ac:dyDescent="0.25">
      <c r="B115">
        <v>113</v>
      </c>
      <c r="C115" s="157" t="e">
        <f>'03'!#REF!</f>
        <v>#REF!</v>
      </c>
      <c r="D115" s="157" t="e">
        <f t="shared" si="14"/>
        <v>#REF!</v>
      </c>
      <c r="E115" t="e">
        <f>VLOOKUP(C115,EC!$B$33:$C$72,2,FALSE)</f>
        <v>#REF!</v>
      </c>
      <c r="F115" t="e">
        <f>'03'!#REF!</f>
        <v>#REF!</v>
      </c>
      <c r="G115" t="e">
        <f t="shared" si="15"/>
        <v>#REF!</v>
      </c>
      <c r="H115" s="152" t="s">
        <v>468</v>
      </c>
      <c r="I115" t="e">
        <f t="shared" si="16"/>
        <v>#REF!</v>
      </c>
      <c r="J115" s="152" t="s">
        <v>511</v>
      </c>
      <c r="K115" t="e">
        <f t="shared" si="17"/>
        <v>#REF!</v>
      </c>
      <c r="L115" t="s">
        <v>512</v>
      </c>
      <c r="M115" t="e">
        <f t="shared" si="18"/>
        <v>#REF!</v>
      </c>
      <c r="N115" t="s">
        <v>286</v>
      </c>
      <c r="O115" t="e">
        <f t="shared" si="19"/>
        <v>#REF!</v>
      </c>
      <c r="P115" t="s">
        <v>510</v>
      </c>
      <c r="Q115" t="e">
        <f t="shared" si="20"/>
        <v>#REF!</v>
      </c>
      <c r="R115" t="s">
        <v>513</v>
      </c>
      <c r="S115" t="e">
        <f t="shared" si="21"/>
        <v>#REF!</v>
      </c>
      <c r="T115" t="s">
        <v>501</v>
      </c>
      <c r="U115" t="e">
        <f t="shared" si="22"/>
        <v>#REF!</v>
      </c>
      <c r="V115" t="s">
        <v>514</v>
      </c>
      <c r="W115" t="e">
        <f t="shared" si="23"/>
        <v>#REF!</v>
      </c>
      <c r="X115" t="e">
        <f t="shared" si="24"/>
        <v>#REF!</v>
      </c>
      <c r="Y115" t="e">
        <f t="shared" si="25"/>
        <v>#REF!</v>
      </c>
      <c r="Z115" t="e">
        <f t="shared" si="26"/>
        <v>#REF!</v>
      </c>
      <c r="AA115" t="e">
        <f t="shared" si="27"/>
        <v>#REF!</v>
      </c>
    </row>
    <row r="116" spans="2:27" x14ac:dyDescent="0.25">
      <c r="B116">
        <v>114</v>
      </c>
      <c r="C116" s="157" t="e">
        <f>'03'!#REF!</f>
        <v>#REF!</v>
      </c>
      <c r="D116" s="157" t="e">
        <f t="shared" si="14"/>
        <v>#REF!</v>
      </c>
      <c r="E116" t="e">
        <f>VLOOKUP(C116,EC!$B$33:$C$72,2,FALSE)</f>
        <v>#REF!</v>
      </c>
      <c r="F116" t="e">
        <f>'03'!#REF!</f>
        <v>#REF!</v>
      </c>
      <c r="G116" t="e">
        <f t="shared" si="15"/>
        <v>#REF!</v>
      </c>
      <c r="H116" s="152" t="s">
        <v>468</v>
      </c>
      <c r="I116" t="e">
        <f t="shared" si="16"/>
        <v>#REF!</v>
      </c>
      <c r="J116" s="152" t="s">
        <v>511</v>
      </c>
      <c r="K116" t="e">
        <f t="shared" si="17"/>
        <v>#REF!</v>
      </c>
      <c r="L116" t="s">
        <v>512</v>
      </c>
      <c r="M116" t="e">
        <f t="shared" si="18"/>
        <v>#REF!</v>
      </c>
      <c r="N116" t="s">
        <v>286</v>
      </c>
      <c r="O116" t="e">
        <f t="shared" si="19"/>
        <v>#REF!</v>
      </c>
      <c r="P116" t="s">
        <v>510</v>
      </c>
      <c r="Q116" t="e">
        <f t="shared" si="20"/>
        <v>#REF!</v>
      </c>
      <c r="R116" t="s">
        <v>513</v>
      </c>
      <c r="S116" t="e">
        <f t="shared" si="21"/>
        <v>#REF!</v>
      </c>
      <c r="T116" t="s">
        <v>501</v>
      </c>
      <c r="U116" t="e">
        <f t="shared" si="22"/>
        <v>#REF!</v>
      </c>
      <c r="V116" t="s">
        <v>514</v>
      </c>
      <c r="W116" t="e">
        <f t="shared" si="23"/>
        <v>#REF!</v>
      </c>
      <c r="X116" t="e">
        <f t="shared" si="24"/>
        <v>#REF!</v>
      </c>
      <c r="Y116" t="e">
        <f t="shared" si="25"/>
        <v>#REF!</v>
      </c>
      <c r="Z116" t="e">
        <f t="shared" si="26"/>
        <v>#REF!</v>
      </c>
      <c r="AA116" t="e">
        <f t="shared" si="27"/>
        <v>#REF!</v>
      </c>
    </row>
    <row r="117" spans="2:27" x14ac:dyDescent="0.25">
      <c r="B117">
        <v>115</v>
      </c>
      <c r="C117" s="157" t="e">
        <f>'03'!#REF!</f>
        <v>#REF!</v>
      </c>
      <c r="D117" s="157" t="e">
        <f t="shared" si="14"/>
        <v>#REF!</v>
      </c>
      <c r="E117" t="e">
        <f>VLOOKUP(C117,EC!$B$33:$C$72,2,FALSE)</f>
        <v>#REF!</v>
      </c>
      <c r="F117" t="e">
        <f>'03'!#REF!</f>
        <v>#REF!</v>
      </c>
      <c r="G117" t="e">
        <f t="shared" si="15"/>
        <v>#REF!</v>
      </c>
      <c r="H117" s="152" t="s">
        <v>468</v>
      </c>
      <c r="I117" t="e">
        <f t="shared" si="16"/>
        <v>#REF!</v>
      </c>
      <c r="J117" s="152" t="s">
        <v>511</v>
      </c>
      <c r="K117" t="e">
        <f t="shared" si="17"/>
        <v>#REF!</v>
      </c>
      <c r="L117" t="s">
        <v>512</v>
      </c>
      <c r="M117" t="e">
        <f t="shared" si="18"/>
        <v>#REF!</v>
      </c>
      <c r="N117" t="s">
        <v>286</v>
      </c>
      <c r="O117" t="e">
        <f t="shared" si="19"/>
        <v>#REF!</v>
      </c>
      <c r="P117" t="s">
        <v>510</v>
      </c>
      <c r="Q117" t="e">
        <f t="shared" si="20"/>
        <v>#REF!</v>
      </c>
      <c r="R117" t="s">
        <v>513</v>
      </c>
      <c r="S117" t="e">
        <f t="shared" si="21"/>
        <v>#REF!</v>
      </c>
      <c r="T117" t="s">
        <v>501</v>
      </c>
      <c r="U117" t="e">
        <f t="shared" si="22"/>
        <v>#REF!</v>
      </c>
      <c r="V117" t="s">
        <v>514</v>
      </c>
      <c r="W117" t="e">
        <f t="shared" si="23"/>
        <v>#REF!</v>
      </c>
      <c r="X117" t="e">
        <f t="shared" si="24"/>
        <v>#REF!</v>
      </c>
      <c r="Y117" t="e">
        <f t="shared" si="25"/>
        <v>#REF!</v>
      </c>
      <c r="Z117" t="e">
        <f t="shared" si="26"/>
        <v>#REF!</v>
      </c>
      <c r="AA117" t="e">
        <f t="shared" si="27"/>
        <v>#REF!</v>
      </c>
    </row>
    <row r="118" spans="2:27" x14ac:dyDescent="0.25">
      <c r="B118">
        <v>116</v>
      </c>
      <c r="C118" s="157" t="e">
        <f>'03'!#REF!</f>
        <v>#REF!</v>
      </c>
      <c r="D118" s="157" t="e">
        <f t="shared" si="14"/>
        <v>#REF!</v>
      </c>
      <c r="E118" t="e">
        <f>VLOOKUP(C118,EC!$B$33:$C$72,2,FALSE)</f>
        <v>#REF!</v>
      </c>
      <c r="F118" t="e">
        <f>'03'!#REF!</f>
        <v>#REF!</v>
      </c>
      <c r="G118" t="e">
        <f t="shared" si="15"/>
        <v>#REF!</v>
      </c>
      <c r="H118" s="152" t="s">
        <v>468</v>
      </c>
      <c r="I118" t="e">
        <f t="shared" si="16"/>
        <v>#REF!</v>
      </c>
      <c r="J118" s="152" t="s">
        <v>511</v>
      </c>
      <c r="K118" t="e">
        <f t="shared" si="17"/>
        <v>#REF!</v>
      </c>
      <c r="L118" t="s">
        <v>512</v>
      </c>
      <c r="M118" t="e">
        <f t="shared" si="18"/>
        <v>#REF!</v>
      </c>
      <c r="N118" t="s">
        <v>286</v>
      </c>
      <c r="O118" t="e">
        <f t="shared" si="19"/>
        <v>#REF!</v>
      </c>
      <c r="P118" t="s">
        <v>510</v>
      </c>
      <c r="Q118" t="e">
        <f t="shared" si="20"/>
        <v>#REF!</v>
      </c>
      <c r="R118" t="s">
        <v>513</v>
      </c>
      <c r="S118" t="e">
        <f t="shared" si="21"/>
        <v>#REF!</v>
      </c>
      <c r="T118" t="s">
        <v>501</v>
      </c>
      <c r="U118" t="e">
        <f t="shared" si="22"/>
        <v>#REF!</v>
      </c>
      <c r="V118" t="s">
        <v>514</v>
      </c>
      <c r="W118" t="e">
        <f t="shared" si="23"/>
        <v>#REF!</v>
      </c>
      <c r="X118" t="e">
        <f t="shared" si="24"/>
        <v>#REF!</v>
      </c>
      <c r="Y118" t="e">
        <f t="shared" si="25"/>
        <v>#REF!</v>
      </c>
      <c r="Z118" t="e">
        <f t="shared" si="26"/>
        <v>#REF!</v>
      </c>
      <c r="AA118" t="e">
        <f t="shared" si="27"/>
        <v>#REF!</v>
      </c>
    </row>
    <row r="119" spans="2:27" x14ac:dyDescent="0.25">
      <c r="B119">
        <v>117</v>
      </c>
      <c r="C119" s="157" t="e">
        <f>'03'!#REF!</f>
        <v>#REF!</v>
      </c>
      <c r="D119" s="157" t="e">
        <f t="shared" si="14"/>
        <v>#REF!</v>
      </c>
      <c r="E119" t="e">
        <f>VLOOKUP(C119,EC!$B$33:$C$72,2,FALSE)</f>
        <v>#REF!</v>
      </c>
      <c r="F119" t="e">
        <f>'03'!#REF!</f>
        <v>#REF!</v>
      </c>
      <c r="G119" t="e">
        <f t="shared" si="15"/>
        <v>#REF!</v>
      </c>
      <c r="H119" s="152" t="s">
        <v>468</v>
      </c>
      <c r="I119" t="e">
        <f t="shared" si="16"/>
        <v>#REF!</v>
      </c>
      <c r="J119" s="152" t="s">
        <v>511</v>
      </c>
      <c r="K119" t="e">
        <f t="shared" si="17"/>
        <v>#REF!</v>
      </c>
      <c r="L119" t="s">
        <v>512</v>
      </c>
      <c r="M119" t="e">
        <f t="shared" si="18"/>
        <v>#REF!</v>
      </c>
      <c r="N119" t="s">
        <v>286</v>
      </c>
      <c r="O119" t="e">
        <f t="shared" si="19"/>
        <v>#REF!</v>
      </c>
      <c r="P119" t="s">
        <v>510</v>
      </c>
      <c r="Q119" t="e">
        <f t="shared" si="20"/>
        <v>#REF!</v>
      </c>
      <c r="R119" t="s">
        <v>513</v>
      </c>
      <c r="S119" t="e">
        <f t="shared" si="21"/>
        <v>#REF!</v>
      </c>
      <c r="T119" t="s">
        <v>501</v>
      </c>
      <c r="U119" t="e">
        <f t="shared" si="22"/>
        <v>#REF!</v>
      </c>
      <c r="V119" t="s">
        <v>514</v>
      </c>
      <c r="W119" t="e">
        <f t="shared" si="23"/>
        <v>#REF!</v>
      </c>
      <c r="X119" t="e">
        <f t="shared" si="24"/>
        <v>#REF!</v>
      </c>
      <c r="Y119" t="e">
        <f t="shared" si="25"/>
        <v>#REF!</v>
      </c>
      <c r="Z119" t="e">
        <f t="shared" si="26"/>
        <v>#REF!</v>
      </c>
      <c r="AA119" t="e">
        <f t="shared" si="27"/>
        <v>#REF!</v>
      </c>
    </row>
    <row r="120" spans="2:27" x14ac:dyDescent="0.25">
      <c r="B120">
        <v>118</v>
      </c>
      <c r="C120" s="157" t="e">
        <f>'03'!#REF!</f>
        <v>#REF!</v>
      </c>
      <c r="D120" s="157" t="e">
        <f t="shared" si="14"/>
        <v>#REF!</v>
      </c>
      <c r="E120" t="e">
        <f>VLOOKUP(C120,EC!$B$33:$C$72,2,FALSE)</f>
        <v>#REF!</v>
      </c>
      <c r="F120" t="e">
        <f>'03'!#REF!</f>
        <v>#REF!</v>
      </c>
      <c r="G120" t="e">
        <f t="shared" si="15"/>
        <v>#REF!</v>
      </c>
      <c r="H120" s="152" t="s">
        <v>468</v>
      </c>
      <c r="I120" t="e">
        <f t="shared" si="16"/>
        <v>#REF!</v>
      </c>
      <c r="J120" s="152" t="s">
        <v>511</v>
      </c>
      <c r="K120" t="e">
        <f t="shared" si="17"/>
        <v>#REF!</v>
      </c>
      <c r="L120" t="s">
        <v>512</v>
      </c>
      <c r="M120" t="e">
        <f t="shared" si="18"/>
        <v>#REF!</v>
      </c>
      <c r="N120" t="s">
        <v>286</v>
      </c>
      <c r="O120" t="e">
        <f t="shared" si="19"/>
        <v>#REF!</v>
      </c>
      <c r="P120" t="s">
        <v>510</v>
      </c>
      <c r="Q120" t="e">
        <f t="shared" si="20"/>
        <v>#REF!</v>
      </c>
      <c r="R120" t="s">
        <v>513</v>
      </c>
      <c r="S120" t="e">
        <f t="shared" si="21"/>
        <v>#REF!</v>
      </c>
      <c r="T120" t="s">
        <v>501</v>
      </c>
      <c r="U120" t="e">
        <f t="shared" si="22"/>
        <v>#REF!</v>
      </c>
      <c r="V120" t="s">
        <v>514</v>
      </c>
      <c r="W120" t="e">
        <f t="shared" si="23"/>
        <v>#REF!</v>
      </c>
      <c r="X120" t="e">
        <f t="shared" si="24"/>
        <v>#REF!</v>
      </c>
      <c r="Y120" t="e">
        <f t="shared" si="25"/>
        <v>#REF!</v>
      </c>
      <c r="Z120" t="e">
        <f t="shared" si="26"/>
        <v>#REF!</v>
      </c>
      <c r="AA120" t="e">
        <f t="shared" si="27"/>
        <v>#REF!</v>
      </c>
    </row>
    <row r="121" spans="2:27" x14ac:dyDescent="0.25">
      <c r="B121">
        <v>119</v>
      </c>
      <c r="C121" s="157" t="e">
        <f>'03'!#REF!</f>
        <v>#REF!</v>
      </c>
      <c r="D121" s="157" t="e">
        <f t="shared" si="14"/>
        <v>#REF!</v>
      </c>
      <c r="E121" t="e">
        <f>VLOOKUP(C121,EC!$B$33:$C$72,2,FALSE)</f>
        <v>#REF!</v>
      </c>
      <c r="F121" t="e">
        <f>'03'!#REF!</f>
        <v>#REF!</v>
      </c>
      <c r="G121" t="e">
        <f t="shared" si="15"/>
        <v>#REF!</v>
      </c>
      <c r="H121" s="152" t="s">
        <v>468</v>
      </c>
      <c r="I121" t="e">
        <f t="shared" si="16"/>
        <v>#REF!</v>
      </c>
      <c r="J121" s="152" t="s">
        <v>511</v>
      </c>
      <c r="K121" t="e">
        <f t="shared" si="17"/>
        <v>#REF!</v>
      </c>
      <c r="L121" t="s">
        <v>512</v>
      </c>
      <c r="M121" t="e">
        <f t="shared" si="18"/>
        <v>#REF!</v>
      </c>
      <c r="N121" t="s">
        <v>286</v>
      </c>
      <c r="O121" t="e">
        <f t="shared" si="19"/>
        <v>#REF!</v>
      </c>
      <c r="P121" t="s">
        <v>510</v>
      </c>
      <c r="Q121" t="e">
        <f t="shared" si="20"/>
        <v>#REF!</v>
      </c>
      <c r="R121" t="s">
        <v>513</v>
      </c>
      <c r="S121" t="e">
        <f t="shared" si="21"/>
        <v>#REF!</v>
      </c>
      <c r="T121" t="s">
        <v>501</v>
      </c>
      <c r="U121" t="e">
        <f t="shared" si="22"/>
        <v>#REF!</v>
      </c>
      <c r="V121" t="s">
        <v>514</v>
      </c>
      <c r="W121" t="e">
        <f t="shared" si="23"/>
        <v>#REF!</v>
      </c>
      <c r="X121" t="e">
        <f t="shared" si="24"/>
        <v>#REF!</v>
      </c>
      <c r="Y121" t="e">
        <f t="shared" si="25"/>
        <v>#REF!</v>
      </c>
      <c r="Z121" t="e">
        <f t="shared" si="26"/>
        <v>#REF!</v>
      </c>
      <c r="AA121" t="e">
        <f t="shared" si="27"/>
        <v>#REF!</v>
      </c>
    </row>
    <row r="122" spans="2:27" x14ac:dyDescent="0.25">
      <c r="B122">
        <v>120</v>
      </c>
      <c r="C122" s="157" t="e">
        <f>'03'!#REF!</f>
        <v>#REF!</v>
      </c>
      <c r="D122" s="157" t="e">
        <f t="shared" si="14"/>
        <v>#REF!</v>
      </c>
      <c r="E122" t="e">
        <f>VLOOKUP(C122,EC!$B$33:$C$72,2,FALSE)</f>
        <v>#REF!</v>
      </c>
      <c r="F122" t="e">
        <f>'03'!#REF!</f>
        <v>#REF!</v>
      </c>
      <c r="G122" t="e">
        <f t="shared" si="15"/>
        <v>#REF!</v>
      </c>
      <c r="H122" s="152" t="s">
        <v>468</v>
      </c>
      <c r="I122" t="e">
        <f t="shared" si="16"/>
        <v>#REF!</v>
      </c>
      <c r="J122" s="152" t="s">
        <v>511</v>
      </c>
      <c r="K122" t="e">
        <f t="shared" si="17"/>
        <v>#REF!</v>
      </c>
      <c r="L122" t="s">
        <v>512</v>
      </c>
      <c r="M122" t="e">
        <f t="shared" si="18"/>
        <v>#REF!</v>
      </c>
      <c r="N122" t="s">
        <v>286</v>
      </c>
      <c r="O122" t="e">
        <f t="shared" si="19"/>
        <v>#REF!</v>
      </c>
      <c r="P122" t="s">
        <v>510</v>
      </c>
      <c r="Q122" t="e">
        <f t="shared" si="20"/>
        <v>#REF!</v>
      </c>
      <c r="R122" t="s">
        <v>513</v>
      </c>
      <c r="S122" t="e">
        <f t="shared" si="21"/>
        <v>#REF!</v>
      </c>
      <c r="T122" t="s">
        <v>501</v>
      </c>
      <c r="U122" t="e">
        <f t="shared" si="22"/>
        <v>#REF!</v>
      </c>
      <c r="V122" t="s">
        <v>514</v>
      </c>
      <c r="W122" t="e">
        <f t="shared" si="23"/>
        <v>#REF!</v>
      </c>
      <c r="X122" t="e">
        <f t="shared" si="24"/>
        <v>#REF!</v>
      </c>
      <c r="Y122" t="e">
        <f t="shared" si="25"/>
        <v>#REF!</v>
      </c>
      <c r="Z122" t="e">
        <f t="shared" si="26"/>
        <v>#REF!</v>
      </c>
      <c r="AA122" t="e">
        <f t="shared" si="27"/>
        <v>#REF!</v>
      </c>
    </row>
    <row r="123" spans="2:27" x14ac:dyDescent="0.25">
      <c r="B123">
        <v>121</v>
      </c>
      <c r="C123" s="157" t="e">
        <f>'03'!#REF!</f>
        <v>#REF!</v>
      </c>
      <c r="D123" s="157" t="e">
        <f t="shared" si="14"/>
        <v>#REF!</v>
      </c>
      <c r="E123" t="e">
        <f>VLOOKUP(C123,EC!$B$33:$C$72,2,FALSE)</f>
        <v>#REF!</v>
      </c>
      <c r="F123" t="e">
        <f>'03'!#REF!</f>
        <v>#REF!</v>
      </c>
      <c r="G123" t="e">
        <f t="shared" si="15"/>
        <v>#REF!</v>
      </c>
      <c r="H123" s="152" t="s">
        <v>468</v>
      </c>
      <c r="I123" t="e">
        <f t="shared" si="16"/>
        <v>#REF!</v>
      </c>
      <c r="J123" s="152" t="s">
        <v>511</v>
      </c>
      <c r="K123" t="e">
        <f t="shared" si="17"/>
        <v>#REF!</v>
      </c>
      <c r="L123" t="s">
        <v>512</v>
      </c>
      <c r="M123" t="e">
        <f t="shared" si="18"/>
        <v>#REF!</v>
      </c>
      <c r="N123" t="s">
        <v>286</v>
      </c>
      <c r="O123" t="e">
        <f t="shared" si="19"/>
        <v>#REF!</v>
      </c>
      <c r="P123" t="s">
        <v>510</v>
      </c>
      <c r="Q123" t="e">
        <f t="shared" si="20"/>
        <v>#REF!</v>
      </c>
      <c r="R123" t="s">
        <v>513</v>
      </c>
      <c r="S123" t="e">
        <f t="shared" si="21"/>
        <v>#REF!</v>
      </c>
      <c r="T123" t="s">
        <v>501</v>
      </c>
      <c r="U123" t="e">
        <f t="shared" si="22"/>
        <v>#REF!</v>
      </c>
      <c r="V123" t="s">
        <v>514</v>
      </c>
      <c r="W123" t="e">
        <f t="shared" si="23"/>
        <v>#REF!</v>
      </c>
      <c r="X123" t="e">
        <f t="shared" si="24"/>
        <v>#REF!</v>
      </c>
      <c r="Y123" t="e">
        <f t="shared" si="25"/>
        <v>#REF!</v>
      </c>
      <c r="Z123" t="e">
        <f t="shared" si="26"/>
        <v>#REF!</v>
      </c>
      <c r="AA123" t="e">
        <f t="shared" si="27"/>
        <v>#REF!</v>
      </c>
    </row>
    <row r="124" spans="2:27" x14ac:dyDescent="0.25">
      <c r="B124">
        <v>122</v>
      </c>
      <c r="C124" s="157" t="e">
        <f>'03'!#REF!</f>
        <v>#REF!</v>
      </c>
      <c r="D124" s="157" t="e">
        <f t="shared" si="14"/>
        <v>#REF!</v>
      </c>
      <c r="E124" t="e">
        <f>VLOOKUP(C124,EC!$B$33:$C$72,2,FALSE)</f>
        <v>#REF!</v>
      </c>
      <c r="F124" t="e">
        <f>'03'!#REF!</f>
        <v>#REF!</v>
      </c>
      <c r="G124" t="e">
        <f t="shared" si="15"/>
        <v>#REF!</v>
      </c>
      <c r="H124" s="152" t="s">
        <v>468</v>
      </c>
      <c r="I124" t="e">
        <f t="shared" si="16"/>
        <v>#REF!</v>
      </c>
      <c r="J124" s="152" t="s">
        <v>511</v>
      </c>
      <c r="K124" t="e">
        <f t="shared" si="17"/>
        <v>#REF!</v>
      </c>
      <c r="L124" t="s">
        <v>512</v>
      </c>
      <c r="M124" t="e">
        <f t="shared" si="18"/>
        <v>#REF!</v>
      </c>
      <c r="N124" t="s">
        <v>286</v>
      </c>
      <c r="O124" t="e">
        <f t="shared" si="19"/>
        <v>#REF!</v>
      </c>
      <c r="P124" t="s">
        <v>510</v>
      </c>
      <c r="Q124" t="e">
        <f t="shared" si="20"/>
        <v>#REF!</v>
      </c>
      <c r="R124" t="s">
        <v>513</v>
      </c>
      <c r="S124" t="e">
        <f t="shared" si="21"/>
        <v>#REF!</v>
      </c>
      <c r="T124" t="s">
        <v>501</v>
      </c>
      <c r="U124" t="e">
        <f t="shared" si="22"/>
        <v>#REF!</v>
      </c>
      <c r="V124" t="s">
        <v>514</v>
      </c>
      <c r="W124" t="e">
        <f t="shared" si="23"/>
        <v>#REF!</v>
      </c>
      <c r="X124" t="e">
        <f t="shared" si="24"/>
        <v>#REF!</v>
      </c>
      <c r="Y124" t="e">
        <f t="shared" si="25"/>
        <v>#REF!</v>
      </c>
      <c r="Z124" t="e">
        <f t="shared" si="26"/>
        <v>#REF!</v>
      </c>
      <c r="AA124" t="e">
        <f t="shared" si="27"/>
        <v>#REF!</v>
      </c>
    </row>
    <row r="125" spans="2:27" x14ac:dyDescent="0.25">
      <c r="B125">
        <v>123</v>
      </c>
      <c r="C125" s="157" t="e">
        <f>'03'!#REF!</f>
        <v>#REF!</v>
      </c>
      <c r="D125" s="157" t="e">
        <f t="shared" si="14"/>
        <v>#REF!</v>
      </c>
      <c r="E125" t="e">
        <f>VLOOKUP(C125,EC!$B$33:$C$72,2,FALSE)</f>
        <v>#REF!</v>
      </c>
      <c r="F125" t="e">
        <f>'03'!#REF!</f>
        <v>#REF!</v>
      </c>
      <c r="G125" t="e">
        <f t="shared" si="15"/>
        <v>#REF!</v>
      </c>
      <c r="H125" s="152" t="s">
        <v>468</v>
      </c>
      <c r="I125" t="e">
        <f t="shared" si="16"/>
        <v>#REF!</v>
      </c>
      <c r="J125" s="152" t="s">
        <v>511</v>
      </c>
      <c r="K125" t="e">
        <f t="shared" si="17"/>
        <v>#REF!</v>
      </c>
      <c r="L125" t="s">
        <v>512</v>
      </c>
      <c r="M125" t="e">
        <f t="shared" si="18"/>
        <v>#REF!</v>
      </c>
      <c r="N125" t="s">
        <v>286</v>
      </c>
      <c r="O125" t="e">
        <f t="shared" si="19"/>
        <v>#REF!</v>
      </c>
      <c r="P125" t="s">
        <v>510</v>
      </c>
      <c r="Q125" t="e">
        <f t="shared" si="20"/>
        <v>#REF!</v>
      </c>
      <c r="R125" t="s">
        <v>513</v>
      </c>
      <c r="S125" t="e">
        <f t="shared" si="21"/>
        <v>#REF!</v>
      </c>
      <c r="T125" t="s">
        <v>501</v>
      </c>
      <c r="U125" t="e">
        <f t="shared" si="22"/>
        <v>#REF!</v>
      </c>
      <c r="V125" t="s">
        <v>514</v>
      </c>
      <c r="W125" t="e">
        <f t="shared" si="23"/>
        <v>#REF!</v>
      </c>
      <c r="X125" t="e">
        <f t="shared" si="24"/>
        <v>#REF!</v>
      </c>
      <c r="Y125" t="e">
        <f t="shared" si="25"/>
        <v>#REF!</v>
      </c>
      <c r="Z125" t="e">
        <f t="shared" si="26"/>
        <v>#REF!</v>
      </c>
      <c r="AA125" t="e">
        <f t="shared" si="27"/>
        <v>#REF!</v>
      </c>
    </row>
    <row r="126" spans="2:27" x14ac:dyDescent="0.25">
      <c r="B126">
        <v>124</v>
      </c>
      <c r="C126" s="157" t="e">
        <f>'03'!#REF!</f>
        <v>#REF!</v>
      </c>
      <c r="D126" s="157" t="e">
        <f t="shared" si="14"/>
        <v>#REF!</v>
      </c>
      <c r="E126" t="e">
        <f>VLOOKUP(C126,EC!$B$33:$C$72,2,FALSE)</f>
        <v>#REF!</v>
      </c>
      <c r="F126" t="e">
        <f>'03'!#REF!</f>
        <v>#REF!</v>
      </c>
      <c r="G126" t="e">
        <f t="shared" si="15"/>
        <v>#REF!</v>
      </c>
      <c r="H126" s="152" t="s">
        <v>468</v>
      </c>
      <c r="I126" t="e">
        <f t="shared" si="16"/>
        <v>#REF!</v>
      </c>
      <c r="J126" s="152" t="s">
        <v>511</v>
      </c>
      <c r="K126" t="e">
        <f t="shared" si="17"/>
        <v>#REF!</v>
      </c>
      <c r="L126" t="s">
        <v>512</v>
      </c>
      <c r="M126" t="e">
        <f t="shared" si="18"/>
        <v>#REF!</v>
      </c>
      <c r="N126" t="s">
        <v>286</v>
      </c>
      <c r="O126" t="e">
        <f t="shared" si="19"/>
        <v>#REF!</v>
      </c>
      <c r="P126" t="s">
        <v>510</v>
      </c>
      <c r="Q126" t="e">
        <f t="shared" si="20"/>
        <v>#REF!</v>
      </c>
      <c r="R126" t="s">
        <v>513</v>
      </c>
      <c r="S126" t="e">
        <f t="shared" si="21"/>
        <v>#REF!</v>
      </c>
      <c r="T126" t="s">
        <v>501</v>
      </c>
      <c r="U126" t="e">
        <f t="shared" si="22"/>
        <v>#REF!</v>
      </c>
      <c r="V126" t="s">
        <v>514</v>
      </c>
      <c r="W126" t="e">
        <f t="shared" si="23"/>
        <v>#REF!</v>
      </c>
      <c r="X126" t="e">
        <f t="shared" si="24"/>
        <v>#REF!</v>
      </c>
      <c r="Y126" t="e">
        <f t="shared" si="25"/>
        <v>#REF!</v>
      </c>
      <c r="Z126" t="e">
        <f t="shared" si="26"/>
        <v>#REF!</v>
      </c>
      <c r="AA126" t="e">
        <f t="shared" si="27"/>
        <v>#REF!</v>
      </c>
    </row>
    <row r="127" spans="2:27" x14ac:dyDescent="0.25">
      <c r="B127">
        <v>125</v>
      </c>
      <c r="C127" s="157" t="e">
        <f>'03'!#REF!</f>
        <v>#REF!</v>
      </c>
      <c r="D127" s="157" t="e">
        <f t="shared" si="14"/>
        <v>#REF!</v>
      </c>
      <c r="E127" t="e">
        <f>VLOOKUP(C127,EC!$B$33:$C$72,2,FALSE)</f>
        <v>#REF!</v>
      </c>
      <c r="F127" t="e">
        <f>'03'!#REF!</f>
        <v>#REF!</v>
      </c>
      <c r="G127" t="e">
        <f t="shared" si="15"/>
        <v>#REF!</v>
      </c>
      <c r="H127" s="152" t="s">
        <v>468</v>
      </c>
      <c r="I127" t="e">
        <f t="shared" si="16"/>
        <v>#REF!</v>
      </c>
      <c r="J127" s="152" t="s">
        <v>511</v>
      </c>
      <c r="K127" t="e">
        <f t="shared" si="17"/>
        <v>#REF!</v>
      </c>
      <c r="L127" t="s">
        <v>512</v>
      </c>
      <c r="M127" t="e">
        <f t="shared" si="18"/>
        <v>#REF!</v>
      </c>
      <c r="N127" t="s">
        <v>286</v>
      </c>
      <c r="O127" t="e">
        <f t="shared" si="19"/>
        <v>#REF!</v>
      </c>
      <c r="P127" t="s">
        <v>510</v>
      </c>
      <c r="Q127" t="e">
        <f t="shared" si="20"/>
        <v>#REF!</v>
      </c>
      <c r="R127" t="s">
        <v>513</v>
      </c>
      <c r="S127" t="e">
        <f t="shared" si="21"/>
        <v>#REF!</v>
      </c>
      <c r="T127" t="s">
        <v>501</v>
      </c>
      <c r="U127" t="e">
        <f t="shared" si="22"/>
        <v>#REF!</v>
      </c>
      <c r="V127" t="s">
        <v>514</v>
      </c>
      <c r="W127" t="e">
        <f t="shared" si="23"/>
        <v>#REF!</v>
      </c>
      <c r="X127" t="e">
        <f t="shared" si="24"/>
        <v>#REF!</v>
      </c>
      <c r="Y127" t="e">
        <f t="shared" si="25"/>
        <v>#REF!</v>
      </c>
      <c r="Z127" t="e">
        <f t="shared" si="26"/>
        <v>#REF!</v>
      </c>
      <c r="AA127" t="e">
        <f t="shared" si="27"/>
        <v>#REF!</v>
      </c>
    </row>
    <row r="128" spans="2:27" x14ac:dyDescent="0.25">
      <c r="B128">
        <v>126</v>
      </c>
      <c r="C128" s="157" t="e">
        <f>'03'!#REF!</f>
        <v>#REF!</v>
      </c>
      <c r="D128" s="157" t="e">
        <f t="shared" si="14"/>
        <v>#REF!</v>
      </c>
      <c r="E128" t="e">
        <f>VLOOKUP(C128,EC!$B$33:$C$72,2,FALSE)</f>
        <v>#REF!</v>
      </c>
      <c r="F128" t="e">
        <f>'03'!#REF!</f>
        <v>#REF!</v>
      </c>
      <c r="G128" t="e">
        <f t="shared" si="15"/>
        <v>#REF!</v>
      </c>
      <c r="H128" s="152" t="s">
        <v>468</v>
      </c>
      <c r="I128" t="e">
        <f t="shared" si="16"/>
        <v>#REF!</v>
      </c>
      <c r="J128" s="152" t="s">
        <v>511</v>
      </c>
      <c r="K128" t="e">
        <f t="shared" si="17"/>
        <v>#REF!</v>
      </c>
      <c r="L128" t="s">
        <v>512</v>
      </c>
      <c r="M128" t="e">
        <f t="shared" si="18"/>
        <v>#REF!</v>
      </c>
      <c r="N128" t="s">
        <v>286</v>
      </c>
      <c r="O128" t="e">
        <f t="shared" si="19"/>
        <v>#REF!</v>
      </c>
      <c r="P128" t="s">
        <v>510</v>
      </c>
      <c r="Q128" t="e">
        <f t="shared" si="20"/>
        <v>#REF!</v>
      </c>
      <c r="R128" t="s">
        <v>513</v>
      </c>
      <c r="S128" t="e">
        <f t="shared" si="21"/>
        <v>#REF!</v>
      </c>
      <c r="T128" t="s">
        <v>501</v>
      </c>
      <c r="U128" t="e">
        <f t="shared" si="22"/>
        <v>#REF!</v>
      </c>
      <c r="V128" t="s">
        <v>514</v>
      </c>
      <c r="W128" t="e">
        <f t="shared" si="23"/>
        <v>#REF!</v>
      </c>
      <c r="X128" t="e">
        <f t="shared" si="24"/>
        <v>#REF!</v>
      </c>
      <c r="Y128" t="e">
        <f t="shared" si="25"/>
        <v>#REF!</v>
      </c>
      <c r="Z128" t="e">
        <f t="shared" si="26"/>
        <v>#REF!</v>
      </c>
      <c r="AA128" t="e">
        <f t="shared" si="27"/>
        <v>#REF!</v>
      </c>
    </row>
    <row r="129" spans="2:27" x14ac:dyDescent="0.25">
      <c r="B129">
        <v>127</v>
      </c>
      <c r="C129" s="157" t="e">
        <f>'03'!#REF!</f>
        <v>#REF!</v>
      </c>
      <c r="D129" s="157" t="e">
        <f t="shared" si="14"/>
        <v>#REF!</v>
      </c>
      <c r="E129" t="e">
        <f>VLOOKUP(C129,EC!$B$33:$C$72,2,FALSE)</f>
        <v>#REF!</v>
      </c>
      <c r="F129" t="e">
        <f>'03'!#REF!</f>
        <v>#REF!</v>
      </c>
      <c r="G129" t="e">
        <f t="shared" si="15"/>
        <v>#REF!</v>
      </c>
      <c r="H129" s="152" t="s">
        <v>468</v>
      </c>
      <c r="I129" t="e">
        <f t="shared" si="16"/>
        <v>#REF!</v>
      </c>
      <c r="J129" s="152" t="s">
        <v>511</v>
      </c>
      <c r="K129" t="e">
        <f t="shared" si="17"/>
        <v>#REF!</v>
      </c>
      <c r="L129" t="s">
        <v>512</v>
      </c>
      <c r="M129" t="e">
        <f t="shared" si="18"/>
        <v>#REF!</v>
      </c>
      <c r="N129" t="s">
        <v>286</v>
      </c>
      <c r="O129" t="e">
        <f t="shared" si="19"/>
        <v>#REF!</v>
      </c>
      <c r="P129" t="s">
        <v>510</v>
      </c>
      <c r="Q129" t="e">
        <f t="shared" si="20"/>
        <v>#REF!</v>
      </c>
      <c r="R129" t="s">
        <v>513</v>
      </c>
      <c r="S129" t="e">
        <f t="shared" si="21"/>
        <v>#REF!</v>
      </c>
      <c r="T129" t="s">
        <v>501</v>
      </c>
      <c r="U129" t="e">
        <f t="shared" si="22"/>
        <v>#REF!</v>
      </c>
      <c r="V129" t="s">
        <v>514</v>
      </c>
      <c r="W129" t="e">
        <f t="shared" si="23"/>
        <v>#REF!</v>
      </c>
      <c r="X129" t="e">
        <f t="shared" si="24"/>
        <v>#REF!</v>
      </c>
      <c r="Y129" t="e">
        <f t="shared" si="25"/>
        <v>#REF!</v>
      </c>
      <c r="Z129" t="e">
        <f t="shared" si="26"/>
        <v>#REF!</v>
      </c>
      <c r="AA129" t="e">
        <f t="shared" si="27"/>
        <v>#REF!</v>
      </c>
    </row>
    <row r="130" spans="2:27" x14ac:dyDescent="0.25">
      <c r="B130">
        <v>128</v>
      </c>
      <c r="C130" s="157" t="e">
        <f>'03'!#REF!</f>
        <v>#REF!</v>
      </c>
      <c r="D130" s="157" t="e">
        <f t="shared" si="14"/>
        <v>#REF!</v>
      </c>
      <c r="E130" t="e">
        <f>VLOOKUP(C130,EC!$B$33:$C$72,2,FALSE)</f>
        <v>#REF!</v>
      </c>
      <c r="F130" t="e">
        <f>'03'!#REF!</f>
        <v>#REF!</v>
      </c>
      <c r="G130" t="e">
        <f t="shared" si="15"/>
        <v>#REF!</v>
      </c>
      <c r="H130" s="152" t="s">
        <v>468</v>
      </c>
      <c r="I130" t="e">
        <f t="shared" si="16"/>
        <v>#REF!</v>
      </c>
      <c r="J130" s="152" t="s">
        <v>511</v>
      </c>
      <c r="K130" t="e">
        <f t="shared" si="17"/>
        <v>#REF!</v>
      </c>
      <c r="L130" t="s">
        <v>512</v>
      </c>
      <c r="M130" t="e">
        <f t="shared" si="18"/>
        <v>#REF!</v>
      </c>
      <c r="N130" t="s">
        <v>286</v>
      </c>
      <c r="O130" t="e">
        <f t="shared" si="19"/>
        <v>#REF!</v>
      </c>
      <c r="P130" t="s">
        <v>510</v>
      </c>
      <c r="Q130" t="e">
        <f t="shared" si="20"/>
        <v>#REF!</v>
      </c>
      <c r="R130" t="s">
        <v>513</v>
      </c>
      <c r="S130" t="e">
        <f t="shared" si="21"/>
        <v>#REF!</v>
      </c>
      <c r="T130" t="s">
        <v>501</v>
      </c>
      <c r="U130" t="e">
        <f t="shared" si="22"/>
        <v>#REF!</v>
      </c>
      <c r="V130" t="s">
        <v>514</v>
      </c>
      <c r="W130" t="e">
        <f t="shared" si="23"/>
        <v>#REF!</v>
      </c>
      <c r="X130" t="e">
        <f t="shared" si="24"/>
        <v>#REF!</v>
      </c>
      <c r="Y130" t="e">
        <f t="shared" si="25"/>
        <v>#REF!</v>
      </c>
      <c r="Z130" t="e">
        <f t="shared" si="26"/>
        <v>#REF!</v>
      </c>
      <c r="AA130" t="e">
        <f t="shared" si="27"/>
        <v>#REF!</v>
      </c>
    </row>
    <row r="131" spans="2:27" x14ac:dyDescent="0.25">
      <c r="B131">
        <v>129</v>
      </c>
      <c r="C131" s="157" t="e">
        <f>'03'!#REF!</f>
        <v>#REF!</v>
      </c>
      <c r="D131" s="157" t="e">
        <f t="shared" si="14"/>
        <v>#REF!</v>
      </c>
      <c r="E131" t="e">
        <f>VLOOKUP(C131,EC!$B$33:$C$72,2,FALSE)</f>
        <v>#REF!</v>
      </c>
      <c r="F131" t="e">
        <f>'03'!#REF!</f>
        <v>#REF!</v>
      </c>
      <c r="G131" t="e">
        <f t="shared" si="15"/>
        <v>#REF!</v>
      </c>
      <c r="H131" s="152" t="s">
        <v>468</v>
      </c>
      <c r="I131" t="e">
        <f t="shared" si="16"/>
        <v>#REF!</v>
      </c>
      <c r="J131" s="152" t="s">
        <v>511</v>
      </c>
      <c r="K131" t="e">
        <f t="shared" si="17"/>
        <v>#REF!</v>
      </c>
      <c r="L131" t="s">
        <v>512</v>
      </c>
      <c r="M131" t="e">
        <f t="shared" si="18"/>
        <v>#REF!</v>
      </c>
      <c r="N131" t="s">
        <v>286</v>
      </c>
      <c r="O131" t="e">
        <f t="shared" si="19"/>
        <v>#REF!</v>
      </c>
      <c r="P131" t="s">
        <v>510</v>
      </c>
      <c r="Q131" t="e">
        <f t="shared" si="20"/>
        <v>#REF!</v>
      </c>
      <c r="R131" t="s">
        <v>513</v>
      </c>
      <c r="S131" t="e">
        <f t="shared" si="21"/>
        <v>#REF!</v>
      </c>
      <c r="T131" t="s">
        <v>501</v>
      </c>
      <c r="U131" t="e">
        <f t="shared" si="22"/>
        <v>#REF!</v>
      </c>
      <c r="V131" t="s">
        <v>514</v>
      </c>
      <c r="W131" t="e">
        <f t="shared" si="23"/>
        <v>#REF!</v>
      </c>
      <c r="X131" t="e">
        <f t="shared" si="24"/>
        <v>#REF!</v>
      </c>
      <c r="Y131" t="e">
        <f t="shared" si="25"/>
        <v>#REF!</v>
      </c>
      <c r="Z131" t="e">
        <f t="shared" si="26"/>
        <v>#REF!</v>
      </c>
      <c r="AA131" t="e">
        <f t="shared" si="27"/>
        <v>#REF!</v>
      </c>
    </row>
    <row r="132" spans="2:27" x14ac:dyDescent="0.25">
      <c r="B132">
        <v>130</v>
      </c>
      <c r="C132" s="157" t="e">
        <f>'03'!#REF!</f>
        <v>#REF!</v>
      </c>
      <c r="D132" s="157" t="e">
        <f t="shared" ref="D132" si="28">VLOOKUP(C132,$AE$2:$AF$41,2,FALSE)</f>
        <v>#REF!</v>
      </c>
      <c r="E132" t="e">
        <f>VLOOKUP(C132,EC!$B$33:$C$72,2,FALSE)</f>
        <v>#REF!</v>
      </c>
      <c r="F132" t="e">
        <f>'03'!#REF!</f>
        <v>#REF!</v>
      </c>
      <c r="G132" t="e">
        <f t="shared" ref="G132" si="29">LEFT(D132,1)</f>
        <v>#REF!</v>
      </c>
      <c r="H132" s="152" t="s">
        <v>468</v>
      </c>
      <c r="I132" t="e">
        <f t="shared" ref="I132" si="30">IF(F132&lt;0.5%,1,IF(F132&lt;1%,2,IF(F132&lt;1.5%,3,IF(F132&lt;2%,4,5))))</f>
        <v>#REF!</v>
      </c>
      <c r="J132" s="152" t="s">
        <v>511</v>
      </c>
      <c r="K132" t="e">
        <f t="shared" ref="K132" si="31">IF(F132&lt;10%,1,IF(F132&lt;15%,2,IF(F132&lt;20%,3,IF(F132&lt;30%,4,5))))</f>
        <v>#REF!</v>
      </c>
      <c r="L132" t="s">
        <v>512</v>
      </c>
      <c r="M132" t="e">
        <f t="shared" ref="M132" si="32">IF(F132&lt;10%,1,IF(F132&lt;15%,2,IF(F132&lt;20%,3,IF(F132&lt;25%,4,5))))</f>
        <v>#REF!</v>
      </c>
      <c r="N132" t="s">
        <v>286</v>
      </c>
      <c r="O132" t="e">
        <f t="shared" ref="O132" si="33">IF(F132&lt;21%,1,IF(F132&lt;41%,2,IF(F132&lt;61%,3,IF(F132&lt;81%,4,5))))</f>
        <v>#REF!</v>
      </c>
      <c r="P132" t="s">
        <v>510</v>
      </c>
      <c r="Q132" t="e">
        <f t="shared" ref="Q132" si="34">IF(F132&lt;20%,1,IF(F132&lt;40%,2,IF(F132&lt;60%,3,IF(F132&lt;81%,4,5))))</f>
        <v>#REF!</v>
      </c>
      <c r="R132" t="s">
        <v>513</v>
      </c>
      <c r="S132" t="e">
        <f t="shared" ref="S132" si="35">IF(F132&lt;3%,1,IF(F132&lt;6%,2,IF(F132&lt;11%,3,IF(F132&lt;15%,4,5))))</f>
        <v>#REF!</v>
      </c>
      <c r="T132" t="s">
        <v>501</v>
      </c>
      <c r="U132" t="e">
        <f t="shared" ref="U132" si="36">IF(F132&lt;1%,1,IF(F132&lt;3%,2,IF(F132&lt;5%,3,IF(F132&lt;10%,4,5))))</f>
        <v>#REF!</v>
      </c>
      <c r="V132" t="s">
        <v>514</v>
      </c>
      <c r="W132" t="e">
        <f t="shared" ref="W132" si="37">IF(F132&lt;21%,1,IF(F132&lt;41%,2,IF(F132&lt;61%,3,IF(F132&lt;81%,4,5))))</f>
        <v>#REF!</v>
      </c>
      <c r="X132" t="e">
        <f t="shared" ref="X132" si="38">IF(G132="a",I132,(IF(G132="b",K132,(IF(G132="c",M132,(IF(G132="d",O132,(IF(G132="e",Q132,(IF(G132="f",S132,(IF(G132="g",U132,W132)))))))))))))</f>
        <v>#REF!</v>
      </c>
      <c r="Y132" t="e">
        <f t="shared" ref="Y132" si="39">G132&amp;X132</f>
        <v>#REF!</v>
      </c>
      <c r="Z132" t="e">
        <f t="shared" ref="Z132" si="40">Y132</f>
        <v>#REF!</v>
      </c>
      <c r="AA132" t="e">
        <f t="shared" ref="AA132" si="41">VLOOKUP(Z132,$AD$2:$AE$41,2,FALSE)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71"/>
  <sheetViews>
    <sheetView showGridLines="0" topLeftCell="A15" zoomScale="88" zoomScaleNormal="88" workbookViewId="0">
      <selection activeCell="C28" sqref="C28"/>
    </sheetView>
  </sheetViews>
  <sheetFormatPr defaultColWidth="9.140625" defaultRowHeight="15" x14ac:dyDescent="0.25"/>
  <cols>
    <col min="1" max="1" width="4.7109375" style="15" customWidth="1"/>
    <col min="2" max="2" width="108" style="15" bestFit="1" customWidth="1"/>
    <col min="3" max="3" width="10.42578125" style="15" customWidth="1"/>
    <col min="4" max="6" width="22.42578125" style="15" customWidth="1"/>
    <col min="7" max="16384" width="9.140625" style="15"/>
  </cols>
  <sheetData>
    <row r="1" spans="2:8" x14ac:dyDescent="0.25">
      <c r="B1" s="14" t="s">
        <v>93</v>
      </c>
    </row>
    <row r="3" spans="2:8" ht="19.5" customHeight="1" x14ac:dyDescent="0.25">
      <c r="D3" s="482" t="s">
        <v>168</v>
      </c>
      <c r="E3" s="482" t="s">
        <v>169</v>
      </c>
      <c r="F3" s="482" t="s">
        <v>170</v>
      </c>
    </row>
    <row r="4" spans="2:8" ht="19.5" customHeight="1" x14ac:dyDescent="0.25">
      <c r="D4" s="483"/>
      <c r="E4" s="483"/>
      <c r="F4" s="483"/>
    </row>
    <row r="5" spans="2:8" ht="19.5" customHeight="1" x14ac:dyDescent="0.25">
      <c r="D5" s="483"/>
      <c r="E5" s="483"/>
      <c r="F5" s="483"/>
    </row>
    <row r="6" spans="2:8" ht="19.5" customHeight="1" x14ac:dyDescent="0.25">
      <c r="D6" s="484"/>
      <c r="E6" s="484"/>
      <c r="F6" s="484"/>
    </row>
    <row r="7" spans="2:8" ht="3" customHeight="1" x14ac:dyDescent="0.25"/>
    <row r="8" spans="2:8" x14ac:dyDescent="0.25">
      <c r="B8" s="36" t="s">
        <v>94</v>
      </c>
      <c r="C8" s="37"/>
      <c r="D8" s="38">
        <v>1</v>
      </c>
      <c r="E8" s="38">
        <v>1</v>
      </c>
      <c r="F8" s="38">
        <v>1</v>
      </c>
    </row>
    <row r="9" spans="2:8" x14ac:dyDescent="0.25">
      <c r="B9" s="36" t="s">
        <v>95</v>
      </c>
      <c r="C9" s="37"/>
      <c r="D9" s="38">
        <v>3</v>
      </c>
      <c r="E9" s="38">
        <v>2</v>
      </c>
      <c r="F9" s="38">
        <v>2</v>
      </c>
    </row>
    <row r="10" spans="2:8" x14ac:dyDescent="0.25">
      <c r="B10" s="36" t="s">
        <v>96</v>
      </c>
      <c r="C10" s="37"/>
      <c r="D10" s="38">
        <v>6</v>
      </c>
      <c r="E10" s="38">
        <v>3</v>
      </c>
      <c r="F10" s="38">
        <v>3</v>
      </c>
    </row>
    <row r="12" spans="2:8" x14ac:dyDescent="0.25">
      <c r="D12" s="38"/>
      <c r="E12" s="38"/>
      <c r="F12" s="38"/>
      <c r="H12" s="38"/>
    </row>
    <row r="14" spans="2:8" x14ac:dyDescent="0.25">
      <c r="B14" s="32" t="s">
        <v>97</v>
      </c>
      <c r="C14" s="485" t="s">
        <v>98</v>
      </c>
      <c r="D14" s="486"/>
      <c r="E14" s="487"/>
      <c r="F14" s="20" t="s">
        <v>99</v>
      </c>
      <c r="G14" s="33" t="s">
        <v>12</v>
      </c>
    </row>
    <row r="15" spans="2:8" ht="3" customHeight="1" x14ac:dyDescent="0.25">
      <c r="B15" s="39"/>
    </row>
    <row r="16" spans="2:8" ht="61.5" customHeight="1" x14ac:dyDescent="0.25">
      <c r="B16" s="32" t="s">
        <v>100</v>
      </c>
      <c r="C16" s="478" t="s">
        <v>101</v>
      </c>
      <c r="D16" s="479"/>
      <c r="E16" s="480"/>
      <c r="F16" s="20" t="s">
        <v>102</v>
      </c>
      <c r="G16" s="20">
        <v>1</v>
      </c>
    </row>
    <row r="17" spans="2:7" ht="30" customHeight="1" x14ac:dyDescent="0.25">
      <c r="B17" s="32">
        <v>6</v>
      </c>
      <c r="C17" s="478" t="s">
        <v>103</v>
      </c>
      <c r="D17" s="479"/>
      <c r="E17" s="480"/>
      <c r="F17" s="20" t="s">
        <v>107</v>
      </c>
      <c r="G17" s="20">
        <v>0.75</v>
      </c>
    </row>
    <row r="18" spans="2:7" ht="30.75" customHeight="1" x14ac:dyDescent="0.25">
      <c r="B18" s="32">
        <v>5</v>
      </c>
      <c r="C18" s="478" t="s">
        <v>104</v>
      </c>
      <c r="D18" s="479"/>
      <c r="E18" s="480"/>
      <c r="F18" s="20" t="s">
        <v>108</v>
      </c>
      <c r="G18" s="20">
        <v>0.5</v>
      </c>
    </row>
    <row r="19" spans="2:7" ht="30" customHeight="1" x14ac:dyDescent="0.25">
      <c r="B19" s="32">
        <v>4</v>
      </c>
      <c r="C19" s="478" t="s">
        <v>105</v>
      </c>
      <c r="D19" s="479"/>
      <c r="E19" s="480"/>
      <c r="F19" s="20" t="s">
        <v>109</v>
      </c>
      <c r="G19" s="20">
        <v>0.25</v>
      </c>
    </row>
    <row r="20" spans="2:7" ht="31.5" customHeight="1" x14ac:dyDescent="0.25">
      <c r="B20" s="32">
        <v>3</v>
      </c>
      <c r="C20" s="478" t="s">
        <v>106</v>
      </c>
      <c r="D20" s="479"/>
      <c r="E20" s="480"/>
      <c r="F20" s="20" t="s">
        <v>110</v>
      </c>
      <c r="G20" s="20">
        <v>0.25</v>
      </c>
    </row>
    <row r="21" spans="2:7" x14ac:dyDescent="0.25">
      <c r="C21" s="481"/>
      <c r="D21" s="481"/>
      <c r="E21" s="481"/>
      <c r="F21" s="40"/>
      <c r="G21" s="40"/>
    </row>
    <row r="22" spans="2:7" x14ac:dyDescent="0.25">
      <c r="C22" s="481"/>
      <c r="D22" s="481"/>
      <c r="E22" s="481"/>
      <c r="F22" s="40"/>
      <c r="G22" s="40"/>
    </row>
    <row r="23" spans="2:7" x14ac:dyDescent="0.25">
      <c r="B23" s="24">
        <v>3</v>
      </c>
      <c r="C23" s="24">
        <v>0.25</v>
      </c>
      <c r="D23" s="205"/>
      <c r="E23" s="205"/>
      <c r="F23" s="205"/>
      <c r="G23" s="205"/>
    </row>
    <row r="24" spans="2:7" x14ac:dyDescent="0.25">
      <c r="B24" s="24">
        <v>4</v>
      </c>
      <c r="C24" s="24">
        <v>0.25</v>
      </c>
      <c r="D24" s="205"/>
      <c r="E24" s="205"/>
      <c r="F24" s="205"/>
      <c r="G24" s="205"/>
    </row>
    <row r="25" spans="2:7" x14ac:dyDescent="0.25">
      <c r="B25" s="24">
        <v>5</v>
      </c>
      <c r="C25" s="24">
        <v>0.5</v>
      </c>
      <c r="D25" s="205"/>
      <c r="E25" s="205"/>
      <c r="F25" s="205"/>
      <c r="G25" s="205"/>
    </row>
    <row r="26" spans="2:7" x14ac:dyDescent="0.25">
      <c r="B26" s="24">
        <v>6</v>
      </c>
      <c r="C26" s="24">
        <v>0.75</v>
      </c>
      <c r="D26" s="205"/>
      <c r="E26" s="205"/>
      <c r="F26" s="205"/>
      <c r="G26" s="205"/>
    </row>
    <row r="27" spans="2:7" x14ac:dyDescent="0.25">
      <c r="B27" s="24">
        <v>7</v>
      </c>
      <c r="C27" s="24">
        <v>1</v>
      </c>
      <c r="D27" s="205"/>
      <c r="E27" s="205"/>
      <c r="F27" s="205"/>
      <c r="G27" s="205"/>
    </row>
    <row r="28" spans="2:7" x14ac:dyDescent="0.25">
      <c r="B28" s="24">
        <v>8</v>
      </c>
      <c r="C28" s="24">
        <v>1</v>
      </c>
      <c r="D28" s="205"/>
      <c r="E28" s="205"/>
      <c r="F28" s="205"/>
      <c r="G28" s="205"/>
    </row>
    <row r="29" spans="2:7" x14ac:dyDescent="0.25">
      <c r="B29" s="24">
        <v>9</v>
      </c>
      <c r="C29" s="24">
        <v>1</v>
      </c>
      <c r="D29" s="205"/>
      <c r="E29" s="205"/>
      <c r="F29" s="205"/>
      <c r="G29" s="205"/>
    </row>
    <row r="30" spans="2:7" x14ac:dyDescent="0.25">
      <c r="B30" s="24">
        <v>10</v>
      </c>
      <c r="C30" s="24">
        <v>1</v>
      </c>
      <c r="D30" s="205"/>
      <c r="E30" s="205"/>
      <c r="F30" s="205"/>
      <c r="G30" s="205"/>
    </row>
    <row r="31" spans="2:7" x14ac:dyDescent="0.25">
      <c r="B31" s="24">
        <v>11</v>
      </c>
      <c r="C31" s="24">
        <v>1</v>
      </c>
      <c r="D31" s="205"/>
      <c r="E31" s="205"/>
      <c r="F31" s="205"/>
      <c r="G31" s="205"/>
    </row>
    <row r="32" spans="2:7" x14ac:dyDescent="0.25">
      <c r="B32" s="205">
        <v>12</v>
      </c>
      <c r="C32" s="205">
        <v>1</v>
      </c>
      <c r="D32" s="205"/>
      <c r="E32" s="205"/>
      <c r="F32" s="205"/>
      <c r="G32" s="205"/>
    </row>
    <row r="33" spans="2:7" x14ac:dyDescent="0.25">
      <c r="B33" s="205" t="s">
        <v>226</v>
      </c>
      <c r="C33" s="206">
        <v>2.5000000000000001E-3</v>
      </c>
      <c r="D33" s="205"/>
      <c r="E33" s="205"/>
      <c r="F33" s="205"/>
      <c r="G33" s="205"/>
    </row>
    <row r="34" spans="2:7" x14ac:dyDescent="0.25">
      <c r="B34" s="205" t="s">
        <v>227</v>
      </c>
      <c r="C34" s="206">
        <v>7.4999999999999997E-3</v>
      </c>
      <c r="D34" s="205"/>
      <c r="E34" s="205"/>
      <c r="F34" s="205"/>
      <c r="G34" s="205"/>
    </row>
    <row r="35" spans="2:7" x14ac:dyDescent="0.25">
      <c r="B35" s="205" t="s">
        <v>228</v>
      </c>
      <c r="C35" s="206">
        <v>1.2500000000000001E-2</v>
      </c>
      <c r="D35" s="205"/>
      <c r="E35" s="205"/>
      <c r="F35" s="205"/>
      <c r="G35" s="205"/>
    </row>
    <row r="36" spans="2:7" x14ac:dyDescent="0.25">
      <c r="B36" s="205" t="s">
        <v>229</v>
      </c>
      <c r="C36" s="206">
        <v>1.7500000000000002E-2</v>
      </c>
      <c r="D36" s="205"/>
      <c r="E36" s="205"/>
      <c r="F36" s="205"/>
      <c r="G36" s="205"/>
    </row>
    <row r="37" spans="2:7" x14ac:dyDescent="0.25">
      <c r="B37" s="205" t="s">
        <v>231</v>
      </c>
      <c r="C37" s="207">
        <v>0.02</v>
      </c>
      <c r="D37" s="205"/>
      <c r="E37" s="205"/>
      <c r="F37" s="205"/>
      <c r="G37" s="205"/>
    </row>
    <row r="38" spans="2:7" x14ac:dyDescent="0.25">
      <c r="B38" s="205" t="s">
        <v>171</v>
      </c>
      <c r="C38" s="207">
        <v>0.08</v>
      </c>
      <c r="D38" s="205"/>
      <c r="E38" s="205"/>
      <c r="F38" s="205"/>
      <c r="G38" s="205"/>
    </row>
    <row r="39" spans="2:7" x14ac:dyDescent="0.25">
      <c r="B39" s="205" t="s">
        <v>219</v>
      </c>
      <c r="C39" s="207">
        <v>0.13</v>
      </c>
      <c r="D39" s="205"/>
      <c r="E39" s="205"/>
      <c r="F39" s="205"/>
      <c r="G39" s="205"/>
    </row>
    <row r="40" spans="2:7" x14ac:dyDescent="0.25">
      <c r="B40" s="205" t="s">
        <v>220</v>
      </c>
      <c r="C40" s="207">
        <v>0.17</v>
      </c>
      <c r="D40" s="205"/>
      <c r="E40" s="205"/>
      <c r="F40" s="205"/>
      <c r="G40" s="205"/>
    </row>
    <row r="41" spans="2:7" x14ac:dyDescent="0.25">
      <c r="B41" s="205" t="s">
        <v>221</v>
      </c>
      <c r="C41" s="207">
        <v>0.25</v>
      </c>
      <c r="D41" s="205"/>
      <c r="E41" s="205"/>
      <c r="F41" s="205"/>
      <c r="G41" s="205"/>
    </row>
    <row r="42" spans="2:7" x14ac:dyDescent="0.25">
      <c r="B42" s="205" t="s">
        <v>222</v>
      </c>
      <c r="C42" s="207">
        <v>0.3</v>
      </c>
      <c r="D42" s="205"/>
      <c r="E42" s="205"/>
      <c r="F42" s="205"/>
      <c r="G42" s="205"/>
    </row>
    <row r="43" spans="2:7" x14ac:dyDescent="0.25">
      <c r="B43" s="205" t="s">
        <v>210</v>
      </c>
      <c r="C43" s="207">
        <v>0.08</v>
      </c>
      <c r="D43" s="205"/>
      <c r="E43" s="205"/>
      <c r="F43" s="205"/>
      <c r="G43" s="205"/>
    </row>
    <row r="44" spans="2:7" x14ac:dyDescent="0.25">
      <c r="B44" s="205" t="s">
        <v>173</v>
      </c>
      <c r="C44" s="207">
        <v>0.13</v>
      </c>
      <c r="D44" s="205"/>
      <c r="E44" s="205"/>
      <c r="F44" s="205"/>
      <c r="G44" s="205"/>
    </row>
    <row r="45" spans="2:7" x14ac:dyDescent="0.25">
      <c r="B45" s="205" t="s">
        <v>174</v>
      </c>
      <c r="C45" s="207">
        <v>0.18</v>
      </c>
      <c r="D45" s="205"/>
      <c r="E45" s="205"/>
      <c r="F45" s="205"/>
      <c r="G45" s="205"/>
    </row>
    <row r="46" spans="2:7" x14ac:dyDescent="0.25">
      <c r="B46" s="205" t="s">
        <v>175</v>
      </c>
      <c r="C46" s="207">
        <v>0.23</v>
      </c>
      <c r="D46" s="205"/>
      <c r="E46" s="205"/>
      <c r="F46" s="205"/>
      <c r="G46" s="205"/>
    </row>
    <row r="47" spans="2:7" x14ac:dyDescent="0.25">
      <c r="B47" s="205" t="s">
        <v>176</v>
      </c>
      <c r="C47" s="207">
        <v>0.25</v>
      </c>
      <c r="D47" s="205"/>
      <c r="E47" s="205"/>
      <c r="F47" s="205"/>
      <c r="G47" s="205"/>
    </row>
    <row r="48" spans="2:7" x14ac:dyDescent="0.25">
      <c r="B48" s="205" t="s">
        <v>179</v>
      </c>
      <c r="C48" s="207">
        <v>0.2</v>
      </c>
      <c r="D48" s="205"/>
      <c r="E48" s="205"/>
      <c r="F48" s="205"/>
      <c r="G48" s="205"/>
    </row>
    <row r="49" spans="2:7" x14ac:dyDescent="0.25">
      <c r="B49" s="205" t="s">
        <v>180</v>
      </c>
      <c r="C49" s="207">
        <v>0.4</v>
      </c>
      <c r="D49" s="205"/>
      <c r="E49" s="205"/>
      <c r="F49" s="205"/>
      <c r="G49" s="205"/>
    </row>
    <row r="50" spans="2:7" x14ac:dyDescent="0.25">
      <c r="B50" s="205" t="s">
        <v>181</v>
      </c>
      <c r="C50" s="207">
        <v>0.6</v>
      </c>
      <c r="D50" s="205"/>
      <c r="E50" s="205"/>
      <c r="F50" s="205"/>
      <c r="G50" s="205"/>
    </row>
    <row r="51" spans="2:7" x14ac:dyDescent="0.25">
      <c r="B51" s="205" t="s">
        <v>182</v>
      </c>
      <c r="C51" s="207">
        <v>0.8</v>
      </c>
      <c r="D51" s="205"/>
      <c r="E51" s="205"/>
      <c r="F51" s="205"/>
      <c r="G51" s="205"/>
    </row>
    <row r="52" spans="2:7" x14ac:dyDescent="0.25">
      <c r="B52" s="205" t="s">
        <v>183</v>
      </c>
      <c r="C52" s="207">
        <v>1</v>
      </c>
      <c r="D52" s="205"/>
      <c r="E52" s="205"/>
      <c r="F52" s="205"/>
      <c r="G52" s="205"/>
    </row>
    <row r="53" spans="2:7" x14ac:dyDescent="0.25">
      <c r="B53" s="205" t="s">
        <v>230</v>
      </c>
      <c r="C53" s="207">
        <v>0.2</v>
      </c>
      <c r="D53" s="205"/>
      <c r="E53" s="205"/>
      <c r="F53" s="205"/>
      <c r="G53" s="205"/>
    </row>
    <row r="54" spans="2:7" x14ac:dyDescent="0.25">
      <c r="B54" s="205" t="s">
        <v>250</v>
      </c>
      <c r="C54" s="207">
        <v>0.4</v>
      </c>
      <c r="D54" s="205"/>
      <c r="E54" s="205"/>
      <c r="F54" s="205"/>
      <c r="G54" s="205"/>
    </row>
    <row r="55" spans="2:7" x14ac:dyDescent="0.25">
      <c r="B55" s="205" t="s">
        <v>186</v>
      </c>
      <c r="C55" s="207">
        <v>0.6</v>
      </c>
      <c r="D55" s="205"/>
      <c r="E55" s="205"/>
      <c r="F55" s="205"/>
      <c r="G55" s="205"/>
    </row>
    <row r="56" spans="2:7" x14ac:dyDescent="0.25">
      <c r="B56" s="205" t="s">
        <v>187</v>
      </c>
      <c r="C56" s="207">
        <v>0.8</v>
      </c>
      <c r="D56" s="205"/>
      <c r="E56" s="205"/>
      <c r="F56" s="205"/>
      <c r="G56" s="205"/>
    </row>
    <row r="57" spans="2:7" x14ac:dyDescent="0.25">
      <c r="B57" s="205" t="s">
        <v>188</v>
      </c>
      <c r="C57" s="207">
        <v>1</v>
      </c>
      <c r="D57" s="205"/>
      <c r="E57" s="205"/>
      <c r="F57" s="205"/>
      <c r="G57" s="205"/>
    </row>
    <row r="58" spans="2:7" x14ac:dyDescent="0.25">
      <c r="B58" s="208" t="s">
        <v>208</v>
      </c>
      <c r="C58" s="207">
        <v>0.02</v>
      </c>
      <c r="D58" s="205"/>
      <c r="E58" s="205"/>
      <c r="F58" s="205"/>
      <c r="G58" s="205"/>
    </row>
    <row r="59" spans="2:7" x14ac:dyDescent="0.25">
      <c r="B59" s="208" t="s">
        <v>211</v>
      </c>
      <c r="C59" s="206">
        <v>4.4999999999999998E-2</v>
      </c>
      <c r="D59" s="205"/>
      <c r="E59" s="205"/>
      <c r="F59" s="205"/>
      <c r="G59" s="205"/>
    </row>
    <row r="60" spans="2:7" x14ac:dyDescent="0.25">
      <c r="B60" s="208" t="s">
        <v>212</v>
      </c>
      <c r="C60" s="206">
        <v>8.5000000000000006E-2</v>
      </c>
      <c r="D60" s="205"/>
      <c r="E60" s="205"/>
      <c r="F60" s="205"/>
      <c r="G60" s="205"/>
    </row>
    <row r="61" spans="2:7" x14ac:dyDescent="0.25">
      <c r="B61" s="208" t="s">
        <v>213</v>
      </c>
      <c r="C61" s="207">
        <v>0.13</v>
      </c>
      <c r="D61" s="205"/>
      <c r="E61" s="205"/>
      <c r="F61" s="205"/>
      <c r="G61" s="205"/>
    </row>
    <row r="62" spans="2:7" x14ac:dyDescent="0.25">
      <c r="B62" s="208" t="s">
        <v>214</v>
      </c>
      <c r="C62" s="207">
        <v>0.15</v>
      </c>
      <c r="D62" s="205"/>
      <c r="E62" s="205"/>
      <c r="F62" s="205"/>
      <c r="G62" s="205"/>
    </row>
    <row r="63" spans="2:7" x14ac:dyDescent="0.25">
      <c r="B63" s="208" t="s">
        <v>209</v>
      </c>
      <c r="C63" s="207">
        <v>0.01</v>
      </c>
      <c r="D63" s="205"/>
      <c r="E63" s="205"/>
      <c r="F63" s="205"/>
      <c r="G63" s="205"/>
    </row>
    <row r="64" spans="2:7" x14ac:dyDescent="0.25">
      <c r="B64" s="208" t="s">
        <v>215</v>
      </c>
      <c r="C64" s="207">
        <v>0.02</v>
      </c>
      <c r="D64" s="205"/>
      <c r="E64" s="205"/>
      <c r="F64" s="205"/>
      <c r="G64" s="205"/>
    </row>
    <row r="65" spans="2:7" x14ac:dyDescent="0.25">
      <c r="B65" s="208" t="s">
        <v>216</v>
      </c>
      <c r="C65" s="207">
        <v>0.04</v>
      </c>
      <c r="D65" s="205"/>
      <c r="E65" s="205"/>
      <c r="F65" s="205"/>
      <c r="G65" s="205"/>
    </row>
    <row r="66" spans="2:7" x14ac:dyDescent="0.25">
      <c r="B66" s="208" t="s">
        <v>217</v>
      </c>
      <c r="C66" s="206">
        <v>7.4999999999999997E-2</v>
      </c>
      <c r="D66" s="205"/>
      <c r="E66" s="205"/>
      <c r="F66" s="205"/>
      <c r="G66" s="205"/>
    </row>
    <row r="67" spans="2:7" x14ac:dyDescent="0.25">
      <c r="B67" s="208" t="s">
        <v>218</v>
      </c>
      <c r="C67" s="207">
        <v>0.1</v>
      </c>
      <c r="D67" s="205"/>
      <c r="E67" s="205"/>
      <c r="F67" s="205"/>
      <c r="G67" s="205"/>
    </row>
    <row r="68" spans="2:7" x14ac:dyDescent="0.25">
      <c r="B68" s="208" t="s">
        <v>177</v>
      </c>
      <c r="C68" s="207">
        <v>0.2</v>
      </c>
      <c r="D68" s="205"/>
      <c r="E68" s="205"/>
      <c r="F68" s="205"/>
      <c r="G68" s="205"/>
    </row>
    <row r="69" spans="2:7" x14ac:dyDescent="0.25">
      <c r="B69" s="208" t="s">
        <v>178</v>
      </c>
      <c r="C69" s="207">
        <v>0.4</v>
      </c>
      <c r="D69" s="205"/>
      <c r="E69" s="205"/>
      <c r="F69" s="205"/>
      <c r="G69" s="205"/>
    </row>
    <row r="70" spans="2:7" x14ac:dyDescent="0.25">
      <c r="B70" s="208" t="s">
        <v>223</v>
      </c>
      <c r="C70" s="207">
        <v>0.6</v>
      </c>
      <c r="D70" s="205"/>
      <c r="E70" s="205"/>
      <c r="F70" s="205"/>
      <c r="G70" s="205"/>
    </row>
    <row r="71" spans="2:7" x14ac:dyDescent="0.25">
      <c r="B71" s="208" t="s">
        <v>224</v>
      </c>
      <c r="C71" s="207">
        <v>0.8</v>
      </c>
      <c r="D71" s="205"/>
      <c r="E71" s="205"/>
      <c r="F71" s="205"/>
      <c r="G71" s="205"/>
    </row>
    <row r="72" spans="2:7" x14ac:dyDescent="0.25">
      <c r="B72" s="208" t="s">
        <v>225</v>
      </c>
      <c r="C72" s="207">
        <v>1</v>
      </c>
      <c r="D72" s="205"/>
      <c r="E72" s="205"/>
      <c r="F72" s="205"/>
      <c r="G72" s="205"/>
    </row>
    <row r="73" spans="2:7" x14ac:dyDescent="0.25">
      <c r="B73" s="205"/>
      <c r="C73" s="205"/>
      <c r="D73" s="205"/>
      <c r="E73" s="205"/>
      <c r="F73" s="205"/>
      <c r="G73" s="205"/>
    </row>
    <row r="74" spans="2:7" x14ac:dyDescent="0.25">
      <c r="B74" s="205"/>
      <c r="C74" s="205"/>
      <c r="D74" s="205"/>
      <c r="E74" s="205"/>
      <c r="F74" s="205"/>
      <c r="G74" s="205"/>
    </row>
    <row r="75" spans="2:7" x14ac:dyDescent="0.25">
      <c r="B75" s="205"/>
      <c r="C75" s="205"/>
      <c r="D75" s="205"/>
      <c r="E75" s="205"/>
      <c r="F75" s="205"/>
      <c r="G75" s="205"/>
    </row>
    <row r="76" spans="2:7" x14ac:dyDescent="0.25">
      <c r="B76" s="205"/>
      <c r="C76" s="205"/>
      <c r="D76" s="205"/>
      <c r="E76" s="205"/>
      <c r="F76" s="205"/>
      <c r="G76" s="205"/>
    </row>
    <row r="77" spans="2:7" x14ac:dyDescent="0.25">
      <c r="B77" s="205"/>
      <c r="C77" s="205"/>
      <c r="D77" s="205"/>
      <c r="E77" s="205"/>
      <c r="F77" s="205"/>
      <c r="G77" s="205"/>
    </row>
    <row r="78" spans="2:7" x14ac:dyDescent="0.25">
      <c r="B78" s="205"/>
      <c r="C78" s="205"/>
      <c r="D78" s="205"/>
      <c r="E78" s="205"/>
      <c r="F78" s="205"/>
      <c r="G78" s="205"/>
    </row>
    <row r="79" spans="2:7" x14ac:dyDescent="0.25">
      <c r="B79" s="205"/>
      <c r="C79" s="205"/>
      <c r="D79" s="205"/>
      <c r="E79" s="205"/>
      <c r="F79" s="205"/>
      <c r="G79" s="205"/>
    </row>
    <row r="80" spans="2:7" x14ac:dyDescent="0.25">
      <c r="B80" s="205"/>
      <c r="C80" s="205"/>
      <c r="D80" s="205"/>
      <c r="E80" s="205"/>
      <c r="F80" s="205"/>
      <c r="G80" s="205"/>
    </row>
    <row r="81" spans="2:7" x14ac:dyDescent="0.25">
      <c r="B81" s="205"/>
      <c r="C81" s="205"/>
      <c r="D81" s="205"/>
      <c r="E81" s="205"/>
      <c r="F81" s="205"/>
      <c r="G81" s="205"/>
    </row>
    <row r="82" spans="2:7" x14ac:dyDescent="0.25">
      <c r="B82" s="205"/>
      <c r="C82" s="205"/>
      <c r="D82" s="205"/>
      <c r="E82" s="205"/>
      <c r="F82" s="205"/>
      <c r="G82" s="205"/>
    </row>
    <row r="83" spans="2:7" x14ac:dyDescent="0.25">
      <c r="B83" s="205"/>
      <c r="C83" s="205"/>
      <c r="D83" s="205"/>
      <c r="E83" s="205"/>
      <c r="F83" s="205"/>
      <c r="G83" s="205"/>
    </row>
    <row r="84" spans="2:7" x14ac:dyDescent="0.25">
      <c r="B84" s="205"/>
      <c r="C84" s="205"/>
      <c r="D84" s="205"/>
      <c r="E84" s="205"/>
      <c r="F84" s="205"/>
      <c r="G84" s="205"/>
    </row>
    <row r="85" spans="2:7" x14ac:dyDescent="0.25">
      <c r="B85" s="205"/>
      <c r="C85" s="205"/>
      <c r="D85" s="205"/>
      <c r="E85" s="205"/>
      <c r="F85" s="205"/>
      <c r="G85" s="205"/>
    </row>
    <row r="86" spans="2:7" x14ac:dyDescent="0.25">
      <c r="B86" s="205"/>
      <c r="C86" s="205"/>
      <c r="D86" s="205"/>
      <c r="E86" s="205"/>
      <c r="F86" s="205"/>
      <c r="G86" s="205"/>
    </row>
    <row r="87" spans="2:7" x14ac:dyDescent="0.25">
      <c r="B87" s="205"/>
      <c r="C87" s="205"/>
      <c r="D87" s="205"/>
      <c r="E87" s="205"/>
      <c r="F87" s="205"/>
      <c r="G87" s="205"/>
    </row>
    <row r="88" spans="2:7" x14ac:dyDescent="0.25">
      <c r="B88" s="205"/>
      <c r="C88" s="205"/>
      <c r="D88" s="205"/>
      <c r="E88" s="205"/>
      <c r="F88" s="205"/>
      <c r="G88" s="205"/>
    </row>
    <row r="89" spans="2:7" x14ac:dyDescent="0.25">
      <c r="B89" s="205"/>
      <c r="C89" s="205"/>
      <c r="D89" s="205"/>
      <c r="E89" s="205"/>
      <c r="F89" s="205"/>
      <c r="G89" s="205"/>
    </row>
    <row r="90" spans="2:7" x14ac:dyDescent="0.25">
      <c r="B90" s="205"/>
      <c r="C90" s="205"/>
      <c r="D90" s="205"/>
      <c r="E90" s="205"/>
      <c r="F90" s="205"/>
      <c r="G90" s="205"/>
    </row>
    <row r="91" spans="2:7" x14ac:dyDescent="0.25">
      <c r="B91" s="205"/>
      <c r="C91" s="205"/>
      <c r="D91" s="205"/>
      <c r="E91" s="205"/>
      <c r="F91" s="205"/>
      <c r="G91" s="205"/>
    </row>
    <row r="92" spans="2:7" x14ac:dyDescent="0.25">
      <c r="B92" s="205"/>
      <c r="C92" s="205"/>
      <c r="D92" s="205"/>
      <c r="E92" s="205"/>
      <c r="F92" s="205"/>
      <c r="G92" s="205"/>
    </row>
    <row r="93" spans="2:7" x14ac:dyDescent="0.25">
      <c r="B93" s="205"/>
      <c r="C93" s="205"/>
      <c r="D93" s="205"/>
      <c r="E93" s="205"/>
      <c r="F93" s="205"/>
      <c r="G93" s="205"/>
    </row>
    <row r="94" spans="2:7" x14ac:dyDescent="0.25">
      <c r="B94" s="205"/>
      <c r="C94" s="205"/>
      <c r="D94" s="205"/>
      <c r="E94" s="205"/>
      <c r="F94" s="205"/>
      <c r="G94" s="205"/>
    </row>
    <row r="95" spans="2:7" x14ac:dyDescent="0.25">
      <c r="B95" s="205"/>
      <c r="C95" s="205"/>
      <c r="D95" s="205"/>
      <c r="E95" s="205"/>
      <c r="F95" s="205"/>
      <c r="G95" s="205"/>
    </row>
    <row r="96" spans="2:7" x14ac:dyDescent="0.25">
      <c r="B96" s="205"/>
      <c r="C96" s="205"/>
      <c r="D96" s="205"/>
      <c r="E96" s="205"/>
      <c r="F96" s="205"/>
      <c r="G96" s="205"/>
    </row>
    <row r="97" spans="2:7" x14ac:dyDescent="0.25">
      <c r="B97" s="205"/>
      <c r="C97" s="205"/>
      <c r="D97" s="205"/>
      <c r="E97" s="205"/>
      <c r="F97" s="205"/>
      <c r="G97" s="205"/>
    </row>
    <row r="98" spans="2:7" x14ac:dyDescent="0.25">
      <c r="B98" s="205"/>
      <c r="C98" s="205"/>
      <c r="D98" s="205"/>
      <c r="E98" s="205"/>
      <c r="F98" s="205"/>
      <c r="G98" s="205"/>
    </row>
    <row r="99" spans="2:7" x14ac:dyDescent="0.25">
      <c r="B99" s="205"/>
      <c r="C99" s="205"/>
      <c r="D99" s="205"/>
      <c r="E99" s="205"/>
      <c r="F99" s="205"/>
      <c r="G99" s="205"/>
    </row>
    <row r="100" spans="2:7" x14ac:dyDescent="0.25">
      <c r="B100" s="205"/>
      <c r="C100" s="205"/>
      <c r="D100" s="205"/>
      <c r="E100" s="205"/>
      <c r="F100" s="205"/>
      <c r="G100" s="205"/>
    </row>
    <row r="101" spans="2:7" x14ac:dyDescent="0.25">
      <c r="B101" s="205"/>
      <c r="C101" s="205"/>
      <c r="D101" s="205"/>
      <c r="E101" s="205"/>
      <c r="F101" s="205"/>
      <c r="G101" s="205"/>
    </row>
    <row r="102" spans="2:7" x14ac:dyDescent="0.25">
      <c r="B102" s="205"/>
      <c r="C102" s="205"/>
      <c r="D102" s="205"/>
      <c r="E102" s="205"/>
      <c r="F102" s="205"/>
      <c r="G102" s="205"/>
    </row>
    <row r="103" spans="2:7" x14ac:dyDescent="0.25">
      <c r="B103" s="205"/>
      <c r="C103" s="205"/>
      <c r="D103" s="205"/>
      <c r="E103" s="205"/>
      <c r="F103" s="205"/>
      <c r="G103" s="205"/>
    </row>
    <row r="104" spans="2:7" x14ac:dyDescent="0.25">
      <c r="B104" s="205"/>
      <c r="C104" s="205"/>
      <c r="D104" s="205"/>
      <c r="E104" s="205"/>
      <c r="F104" s="205"/>
      <c r="G104" s="205"/>
    </row>
    <row r="105" spans="2:7" x14ac:dyDescent="0.25">
      <c r="B105" s="205"/>
      <c r="C105" s="205"/>
      <c r="D105" s="205"/>
      <c r="E105" s="205"/>
      <c r="F105" s="205"/>
      <c r="G105" s="205"/>
    </row>
    <row r="106" spans="2:7" x14ac:dyDescent="0.25">
      <c r="B106" s="205"/>
      <c r="C106" s="205"/>
      <c r="D106" s="205"/>
      <c r="E106" s="205"/>
      <c r="F106" s="205"/>
      <c r="G106" s="205"/>
    </row>
    <row r="107" spans="2:7" x14ac:dyDescent="0.25">
      <c r="B107" s="205"/>
      <c r="C107" s="205"/>
      <c r="D107" s="205"/>
      <c r="E107" s="205"/>
      <c r="F107" s="205"/>
      <c r="G107" s="205"/>
    </row>
    <row r="108" spans="2:7" x14ac:dyDescent="0.25">
      <c r="B108" s="205"/>
      <c r="C108" s="205"/>
      <c r="D108" s="205"/>
      <c r="E108" s="205"/>
      <c r="F108" s="205"/>
      <c r="G108" s="205"/>
    </row>
    <row r="109" spans="2:7" x14ac:dyDescent="0.25">
      <c r="B109" s="205"/>
      <c r="C109" s="205"/>
      <c r="D109" s="205"/>
      <c r="E109" s="205"/>
      <c r="F109" s="205"/>
      <c r="G109" s="205"/>
    </row>
    <row r="110" spans="2:7" x14ac:dyDescent="0.25">
      <c r="B110" s="205"/>
      <c r="C110" s="205"/>
      <c r="D110" s="205"/>
      <c r="E110" s="205"/>
      <c r="F110" s="205"/>
      <c r="G110" s="205"/>
    </row>
    <row r="111" spans="2:7" x14ac:dyDescent="0.25">
      <c r="B111" s="205"/>
      <c r="C111" s="205"/>
      <c r="D111" s="205"/>
      <c r="E111" s="205"/>
      <c r="F111" s="205"/>
      <c r="G111" s="205"/>
    </row>
    <row r="112" spans="2:7" x14ac:dyDescent="0.25">
      <c r="B112" s="205"/>
      <c r="C112" s="205"/>
      <c r="D112" s="205"/>
      <c r="E112" s="205"/>
      <c r="F112" s="205"/>
      <c r="G112" s="205"/>
    </row>
    <row r="113" spans="2:7" x14ac:dyDescent="0.25">
      <c r="B113" s="205"/>
      <c r="C113" s="205"/>
      <c r="D113" s="205"/>
      <c r="E113" s="205"/>
      <c r="F113" s="205"/>
      <c r="G113" s="205"/>
    </row>
    <row r="114" spans="2:7" x14ac:dyDescent="0.25">
      <c r="B114" s="205"/>
      <c r="C114" s="205"/>
      <c r="D114" s="205"/>
      <c r="E114" s="205"/>
      <c r="F114" s="205"/>
      <c r="G114" s="205"/>
    </row>
    <row r="115" spans="2:7" x14ac:dyDescent="0.25">
      <c r="B115" s="205"/>
      <c r="C115" s="205"/>
      <c r="D115" s="205"/>
      <c r="E115" s="205"/>
      <c r="F115" s="205"/>
      <c r="G115" s="205"/>
    </row>
    <row r="116" spans="2:7" x14ac:dyDescent="0.25">
      <c r="B116" s="205"/>
      <c r="C116" s="205"/>
      <c r="D116" s="205"/>
      <c r="E116" s="205"/>
      <c r="F116" s="205"/>
      <c r="G116" s="205"/>
    </row>
    <row r="117" spans="2:7" x14ac:dyDescent="0.25">
      <c r="B117" s="205"/>
      <c r="C117" s="205"/>
      <c r="D117" s="205"/>
      <c r="E117" s="205"/>
      <c r="F117" s="205"/>
      <c r="G117" s="205"/>
    </row>
    <row r="118" spans="2:7" x14ac:dyDescent="0.25">
      <c r="B118" s="205"/>
      <c r="C118" s="205"/>
      <c r="D118" s="205"/>
      <c r="E118" s="205"/>
      <c r="F118" s="205"/>
      <c r="G118" s="205"/>
    </row>
    <row r="119" spans="2:7" x14ac:dyDescent="0.25">
      <c r="B119" s="205"/>
      <c r="C119" s="205"/>
      <c r="D119" s="205"/>
      <c r="E119" s="205"/>
      <c r="F119" s="205"/>
      <c r="G119" s="205"/>
    </row>
    <row r="120" spans="2:7" x14ac:dyDescent="0.25">
      <c r="B120" s="205"/>
      <c r="C120" s="205"/>
      <c r="D120" s="205"/>
      <c r="E120" s="205"/>
      <c r="F120" s="205"/>
      <c r="G120" s="205"/>
    </row>
    <row r="121" spans="2:7" x14ac:dyDescent="0.25">
      <c r="B121" s="205"/>
      <c r="C121" s="205"/>
      <c r="D121" s="205"/>
      <c r="E121" s="205"/>
      <c r="F121" s="205"/>
      <c r="G121" s="205"/>
    </row>
    <row r="122" spans="2:7" x14ac:dyDescent="0.25">
      <c r="B122" s="205"/>
      <c r="C122" s="205"/>
      <c r="D122" s="205"/>
      <c r="E122" s="205"/>
      <c r="F122" s="205"/>
      <c r="G122" s="205"/>
    </row>
    <row r="123" spans="2:7" x14ac:dyDescent="0.25">
      <c r="B123" s="205"/>
      <c r="C123" s="205"/>
      <c r="D123" s="205"/>
      <c r="E123" s="205"/>
      <c r="F123" s="205"/>
      <c r="G123" s="205"/>
    </row>
    <row r="124" spans="2:7" x14ac:dyDescent="0.25">
      <c r="B124" s="205"/>
      <c r="C124" s="205"/>
      <c r="D124" s="205"/>
      <c r="E124" s="205"/>
      <c r="F124" s="205"/>
      <c r="G124" s="205"/>
    </row>
    <row r="125" spans="2:7" x14ac:dyDescent="0.25">
      <c r="B125" s="205"/>
      <c r="C125" s="205"/>
      <c r="D125" s="205"/>
      <c r="E125" s="205"/>
      <c r="F125" s="205"/>
      <c r="G125" s="205"/>
    </row>
    <row r="126" spans="2:7" x14ac:dyDescent="0.25">
      <c r="B126" s="205"/>
      <c r="C126" s="205"/>
      <c r="D126" s="205"/>
      <c r="E126" s="205"/>
      <c r="F126" s="205"/>
      <c r="G126" s="205"/>
    </row>
    <row r="127" spans="2:7" x14ac:dyDescent="0.25">
      <c r="B127" s="205"/>
      <c r="C127" s="205"/>
      <c r="D127" s="205"/>
      <c r="E127" s="205"/>
      <c r="F127" s="205"/>
      <c r="G127" s="205"/>
    </row>
    <row r="128" spans="2:7" x14ac:dyDescent="0.25">
      <c r="B128" s="205"/>
      <c r="C128" s="205"/>
      <c r="D128" s="205"/>
      <c r="E128" s="205"/>
      <c r="F128" s="205"/>
      <c r="G128" s="205"/>
    </row>
    <row r="129" spans="2:7" x14ac:dyDescent="0.25">
      <c r="B129" s="205"/>
      <c r="C129" s="205"/>
      <c r="D129" s="205"/>
      <c r="E129" s="205"/>
      <c r="F129" s="205"/>
      <c r="G129" s="205"/>
    </row>
    <row r="130" spans="2:7" x14ac:dyDescent="0.25">
      <c r="B130" s="205"/>
      <c r="C130" s="205"/>
      <c r="D130" s="205"/>
      <c r="E130" s="205"/>
      <c r="F130" s="205"/>
      <c r="G130" s="205"/>
    </row>
    <row r="131" spans="2:7" x14ac:dyDescent="0.25">
      <c r="B131" s="205"/>
      <c r="C131" s="205"/>
      <c r="D131" s="205"/>
      <c r="E131" s="205"/>
      <c r="F131" s="205"/>
      <c r="G131" s="205"/>
    </row>
    <row r="132" spans="2:7" x14ac:dyDescent="0.25">
      <c r="B132" s="205"/>
      <c r="C132" s="205"/>
      <c r="D132" s="205"/>
      <c r="E132" s="205"/>
      <c r="F132" s="205"/>
      <c r="G132" s="205"/>
    </row>
    <row r="133" spans="2:7" x14ac:dyDescent="0.25">
      <c r="B133" s="205"/>
      <c r="C133" s="205"/>
      <c r="D133" s="205"/>
      <c r="E133" s="205"/>
      <c r="F133" s="205"/>
      <c r="G133" s="205"/>
    </row>
    <row r="134" spans="2:7" x14ac:dyDescent="0.25">
      <c r="B134" s="205"/>
      <c r="C134" s="205"/>
      <c r="D134" s="205"/>
      <c r="E134" s="205"/>
      <c r="F134" s="205"/>
      <c r="G134" s="205"/>
    </row>
    <row r="135" spans="2:7" x14ac:dyDescent="0.25">
      <c r="B135" s="205"/>
      <c r="C135" s="205"/>
      <c r="D135" s="205"/>
      <c r="E135" s="205"/>
      <c r="F135" s="205"/>
      <c r="G135" s="205"/>
    </row>
    <row r="136" spans="2:7" x14ac:dyDescent="0.25">
      <c r="B136" s="205"/>
      <c r="C136" s="205"/>
      <c r="D136" s="205"/>
      <c r="E136" s="205"/>
      <c r="F136" s="205"/>
      <c r="G136" s="205"/>
    </row>
    <row r="137" spans="2:7" x14ac:dyDescent="0.25">
      <c r="B137" s="205"/>
      <c r="C137" s="205"/>
      <c r="D137" s="205"/>
      <c r="E137" s="205"/>
      <c r="F137" s="205"/>
      <c r="G137" s="205"/>
    </row>
    <row r="138" spans="2:7" x14ac:dyDescent="0.25">
      <c r="B138" s="205"/>
      <c r="C138" s="205"/>
      <c r="D138" s="205"/>
      <c r="E138" s="205"/>
      <c r="F138" s="205"/>
      <c r="G138" s="205"/>
    </row>
    <row r="139" spans="2:7" x14ac:dyDescent="0.25">
      <c r="B139" s="205"/>
      <c r="C139" s="205"/>
      <c r="D139" s="205"/>
      <c r="E139" s="205"/>
      <c r="F139" s="205"/>
      <c r="G139" s="205"/>
    </row>
    <row r="140" spans="2:7" x14ac:dyDescent="0.25">
      <c r="B140" s="205"/>
      <c r="C140" s="205"/>
      <c r="D140" s="205"/>
      <c r="E140" s="205"/>
      <c r="F140" s="205"/>
      <c r="G140" s="205"/>
    </row>
    <row r="141" spans="2:7" x14ac:dyDescent="0.25">
      <c r="B141" s="205"/>
      <c r="C141" s="205"/>
      <c r="D141" s="205"/>
      <c r="E141" s="205"/>
      <c r="F141" s="205"/>
      <c r="G141" s="205"/>
    </row>
    <row r="142" spans="2:7" x14ac:dyDescent="0.25">
      <c r="B142" s="205"/>
      <c r="C142" s="205"/>
      <c r="D142" s="205"/>
      <c r="E142" s="205"/>
      <c r="F142" s="205"/>
      <c r="G142" s="205"/>
    </row>
    <row r="143" spans="2:7" x14ac:dyDescent="0.25">
      <c r="B143" s="205"/>
      <c r="C143" s="205"/>
      <c r="D143" s="205"/>
      <c r="E143" s="205"/>
      <c r="F143" s="205"/>
      <c r="G143" s="205"/>
    </row>
    <row r="144" spans="2:7" x14ac:dyDescent="0.25">
      <c r="B144" s="205"/>
      <c r="C144" s="205"/>
      <c r="D144" s="205"/>
      <c r="E144" s="205"/>
      <c r="F144" s="205"/>
      <c r="G144" s="205"/>
    </row>
    <row r="145" spans="2:7" x14ac:dyDescent="0.25">
      <c r="B145" s="205"/>
      <c r="C145" s="205"/>
      <c r="D145" s="205"/>
      <c r="E145" s="205"/>
      <c r="F145" s="205"/>
      <c r="G145" s="205"/>
    </row>
    <row r="146" spans="2:7" x14ac:dyDescent="0.25">
      <c r="B146" s="205"/>
      <c r="C146" s="205"/>
      <c r="D146" s="205"/>
      <c r="E146" s="205"/>
      <c r="F146" s="205"/>
      <c r="G146" s="205"/>
    </row>
    <row r="147" spans="2:7" x14ac:dyDescent="0.25">
      <c r="B147" s="205"/>
      <c r="C147" s="205"/>
      <c r="D147" s="205"/>
      <c r="E147" s="205"/>
      <c r="F147" s="205"/>
      <c r="G147" s="205"/>
    </row>
    <row r="148" spans="2:7" x14ac:dyDescent="0.25">
      <c r="B148" s="205"/>
      <c r="C148" s="205"/>
      <c r="D148" s="205"/>
      <c r="E148" s="205"/>
      <c r="F148" s="205"/>
      <c r="G148" s="205"/>
    </row>
    <row r="149" spans="2:7" x14ac:dyDescent="0.25">
      <c r="B149" s="205"/>
      <c r="C149" s="205"/>
      <c r="D149" s="205"/>
      <c r="E149" s="205"/>
      <c r="F149" s="205"/>
      <c r="G149" s="205"/>
    </row>
    <row r="150" spans="2:7" x14ac:dyDescent="0.25">
      <c r="B150" s="205"/>
      <c r="C150" s="205"/>
      <c r="D150" s="205"/>
      <c r="E150" s="205"/>
      <c r="F150" s="205"/>
      <c r="G150" s="205"/>
    </row>
    <row r="151" spans="2:7" x14ac:dyDescent="0.25">
      <c r="B151" s="205"/>
      <c r="C151" s="205"/>
      <c r="D151" s="205"/>
      <c r="E151" s="205"/>
      <c r="F151" s="205"/>
      <c r="G151" s="205"/>
    </row>
    <row r="152" spans="2:7" x14ac:dyDescent="0.25">
      <c r="B152" s="205"/>
      <c r="C152" s="205"/>
      <c r="D152" s="205"/>
      <c r="E152" s="205"/>
      <c r="F152" s="205"/>
      <c r="G152" s="205"/>
    </row>
    <row r="153" spans="2:7" x14ac:dyDescent="0.25">
      <c r="B153" s="205"/>
      <c r="C153" s="205"/>
      <c r="D153" s="205"/>
      <c r="E153" s="205"/>
      <c r="F153" s="205"/>
      <c r="G153" s="205"/>
    </row>
    <row r="154" spans="2:7" x14ac:dyDescent="0.25">
      <c r="B154" s="205"/>
      <c r="C154" s="205"/>
      <c r="D154" s="205"/>
      <c r="E154" s="205"/>
      <c r="F154" s="205"/>
      <c r="G154" s="205"/>
    </row>
    <row r="155" spans="2:7" x14ac:dyDescent="0.25">
      <c r="B155" s="205"/>
      <c r="C155" s="205"/>
      <c r="D155" s="205"/>
      <c r="E155" s="205"/>
      <c r="F155" s="205"/>
      <c r="G155" s="205"/>
    </row>
    <row r="156" spans="2:7" x14ac:dyDescent="0.25">
      <c r="B156" s="205"/>
      <c r="C156" s="205"/>
      <c r="D156" s="205"/>
      <c r="E156" s="205"/>
      <c r="F156" s="205"/>
      <c r="G156" s="205"/>
    </row>
    <row r="157" spans="2:7" x14ac:dyDescent="0.25">
      <c r="B157" s="205"/>
      <c r="C157" s="205"/>
      <c r="D157" s="205"/>
      <c r="E157" s="205"/>
      <c r="F157" s="205"/>
      <c r="G157" s="205"/>
    </row>
    <row r="158" spans="2:7" x14ac:dyDescent="0.25">
      <c r="B158" s="205"/>
      <c r="C158" s="205"/>
      <c r="D158" s="205"/>
      <c r="E158" s="205"/>
      <c r="F158" s="205"/>
      <c r="G158" s="205"/>
    </row>
    <row r="159" spans="2:7" x14ac:dyDescent="0.25">
      <c r="B159" s="205"/>
      <c r="C159" s="205"/>
      <c r="D159" s="205"/>
      <c r="E159" s="205"/>
      <c r="F159" s="205"/>
      <c r="G159" s="205"/>
    </row>
    <row r="160" spans="2:7" x14ac:dyDescent="0.25">
      <c r="B160" s="205"/>
      <c r="C160" s="205"/>
      <c r="D160" s="205"/>
      <c r="E160" s="205"/>
      <c r="F160" s="205"/>
      <c r="G160" s="205"/>
    </row>
    <row r="161" spans="2:7" x14ac:dyDescent="0.25">
      <c r="B161" s="205"/>
      <c r="C161" s="205"/>
      <c r="D161" s="205"/>
      <c r="E161" s="205"/>
      <c r="F161" s="205"/>
      <c r="G161" s="205"/>
    </row>
    <row r="162" spans="2:7" x14ac:dyDescent="0.25">
      <c r="B162" s="205"/>
      <c r="C162" s="205"/>
      <c r="D162" s="205"/>
      <c r="E162" s="205"/>
      <c r="F162" s="205"/>
      <c r="G162" s="205"/>
    </row>
    <row r="163" spans="2:7" x14ac:dyDescent="0.25">
      <c r="B163" s="205"/>
      <c r="C163" s="205"/>
      <c r="D163" s="205"/>
      <c r="E163" s="205"/>
      <c r="F163" s="205"/>
      <c r="G163" s="205"/>
    </row>
    <row r="164" spans="2:7" x14ac:dyDescent="0.25">
      <c r="B164" s="205"/>
      <c r="C164" s="205"/>
      <c r="D164" s="205"/>
      <c r="E164" s="205"/>
      <c r="F164" s="205"/>
      <c r="G164" s="205"/>
    </row>
    <row r="165" spans="2:7" x14ac:dyDescent="0.25">
      <c r="B165" s="205"/>
      <c r="C165" s="205"/>
      <c r="D165" s="205"/>
      <c r="E165" s="205"/>
      <c r="F165" s="205"/>
      <c r="G165" s="205"/>
    </row>
    <row r="166" spans="2:7" x14ac:dyDescent="0.25">
      <c r="B166" s="205"/>
      <c r="C166" s="205"/>
      <c r="D166" s="205"/>
      <c r="E166" s="205"/>
      <c r="F166" s="205"/>
      <c r="G166" s="205"/>
    </row>
    <row r="167" spans="2:7" x14ac:dyDescent="0.25">
      <c r="B167" s="205"/>
      <c r="C167" s="205"/>
      <c r="D167" s="205"/>
      <c r="E167" s="205"/>
      <c r="F167" s="205"/>
      <c r="G167" s="205"/>
    </row>
    <row r="168" spans="2:7" x14ac:dyDescent="0.25">
      <c r="B168" s="205"/>
      <c r="C168" s="205"/>
      <c r="D168" s="205"/>
      <c r="E168" s="205"/>
      <c r="F168" s="205"/>
      <c r="G168" s="205"/>
    </row>
    <row r="169" spans="2:7" x14ac:dyDescent="0.25">
      <c r="B169" s="205"/>
      <c r="C169" s="205"/>
      <c r="D169" s="205"/>
      <c r="E169" s="205"/>
      <c r="F169" s="205"/>
      <c r="G169" s="205"/>
    </row>
    <row r="170" spans="2:7" x14ac:dyDescent="0.25">
      <c r="B170" s="205"/>
      <c r="C170" s="205"/>
      <c r="D170" s="205"/>
      <c r="E170" s="205"/>
      <c r="F170" s="205"/>
      <c r="G170" s="205"/>
    </row>
    <row r="171" spans="2:7" x14ac:dyDescent="0.25">
      <c r="B171" s="205"/>
      <c r="C171" s="205"/>
      <c r="D171" s="205"/>
      <c r="E171" s="205"/>
      <c r="F171" s="205"/>
      <c r="G171" s="205"/>
    </row>
    <row r="172" spans="2:7" x14ac:dyDescent="0.25">
      <c r="B172" s="205"/>
      <c r="C172" s="205"/>
      <c r="D172" s="205"/>
      <c r="E172" s="205"/>
      <c r="F172" s="205"/>
      <c r="G172" s="205"/>
    </row>
    <row r="173" spans="2:7" x14ac:dyDescent="0.25">
      <c r="B173" s="205"/>
      <c r="C173" s="205"/>
      <c r="D173" s="205"/>
      <c r="E173" s="205"/>
      <c r="F173" s="205"/>
      <c r="G173" s="205"/>
    </row>
    <row r="174" spans="2:7" x14ac:dyDescent="0.25">
      <c r="B174" s="205"/>
      <c r="C174" s="205"/>
      <c r="D174" s="205"/>
      <c r="E174" s="205"/>
      <c r="F174" s="205"/>
      <c r="G174" s="205"/>
    </row>
    <row r="175" spans="2:7" x14ac:dyDescent="0.25">
      <c r="B175" s="205"/>
      <c r="C175" s="205"/>
      <c r="D175" s="205"/>
      <c r="E175" s="205"/>
      <c r="F175" s="205"/>
      <c r="G175" s="205"/>
    </row>
    <row r="176" spans="2:7" x14ac:dyDescent="0.25">
      <c r="B176" s="205"/>
      <c r="C176" s="205"/>
      <c r="D176" s="205"/>
      <c r="E176" s="205"/>
      <c r="F176" s="205"/>
      <c r="G176" s="205"/>
    </row>
    <row r="177" spans="2:7" x14ac:dyDescent="0.25">
      <c r="B177" s="205"/>
      <c r="C177" s="205"/>
      <c r="D177" s="205"/>
      <c r="E177" s="205"/>
      <c r="F177" s="205"/>
      <c r="G177" s="205"/>
    </row>
    <row r="178" spans="2:7" x14ac:dyDescent="0.25">
      <c r="B178" s="205"/>
      <c r="C178" s="205"/>
      <c r="D178" s="205"/>
      <c r="E178" s="205"/>
      <c r="F178" s="205"/>
      <c r="G178" s="205"/>
    </row>
    <row r="179" spans="2:7" x14ac:dyDescent="0.25">
      <c r="B179" s="205"/>
      <c r="C179" s="205"/>
      <c r="D179" s="205"/>
      <c r="E179" s="205"/>
      <c r="F179" s="205"/>
      <c r="G179" s="205"/>
    </row>
    <row r="180" spans="2:7" x14ac:dyDescent="0.25">
      <c r="B180" s="205"/>
      <c r="C180" s="205"/>
      <c r="D180" s="205"/>
      <c r="E180" s="205"/>
      <c r="F180" s="205"/>
      <c r="G180" s="205"/>
    </row>
    <row r="181" spans="2:7" x14ac:dyDescent="0.25">
      <c r="B181" s="205"/>
      <c r="C181" s="205"/>
      <c r="D181" s="205"/>
      <c r="E181" s="205"/>
      <c r="F181" s="205"/>
      <c r="G181" s="205"/>
    </row>
    <row r="182" spans="2:7" x14ac:dyDescent="0.25">
      <c r="B182" s="205"/>
      <c r="C182" s="205"/>
      <c r="D182" s="205"/>
      <c r="E182" s="205"/>
      <c r="F182" s="205"/>
      <c r="G182" s="205"/>
    </row>
    <row r="183" spans="2:7" x14ac:dyDescent="0.25">
      <c r="B183" s="205"/>
      <c r="C183" s="205"/>
      <c r="D183" s="205"/>
      <c r="E183" s="205"/>
      <c r="F183" s="205"/>
      <c r="G183" s="205"/>
    </row>
    <row r="184" spans="2:7" x14ac:dyDescent="0.25">
      <c r="B184" s="205"/>
      <c r="C184" s="205"/>
      <c r="D184" s="205"/>
      <c r="E184" s="205"/>
      <c r="F184" s="205"/>
      <c r="G184" s="205"/>
    </row>
    <row r="185" spans="2:7" x14ac:dyDescent="0.25">
      <c r="B185" s="205"/>
      <c r="C185" s="205"/>
      <c r="D185" s="205"/>
      <c r="E185" s="205"/>
      <c r="F185" s="205"/>
      <c r="G185" s="205"/>
    </row>
    <row r="186" spans="2:7" x14ac:dyDescent="0.25">
      <c r="B186" s="205"/>
      <c r="C186" s="205"/>
      <c r="D186" s="205"/>
      <c r="E186" s="205"/>
      <c r="F186" s="205"/>
      <c r="G186" s="205"/>
    </row>
    <row r="187" spans="2:7" x14ac:dyDescent="0.25">
      <c r="B187" s="205"/>
      <c r="C187" s="205"/>
      <c r="D187" s="205"/>
      <c r="E187" s="205"/>
      <c r="F187" s="205"/>
      <c r="G187" s="205"/>
    </row>
    <row r="188" spans="2:7" x14ac:dyDescent="0.25">
      <c r="B188" s="205"/>
      <c r="C188" s="205"/>
      <c r="D188" s="205"/>
      <c r="E188" s="205"/>
      <c r="F188" s="205"/>
      <c r="G188" s="205"/>
    </row>
    <row r="189" spans="2:7" x14ac:dyDescent="0.25">
      <c r="B189" s="205"/>
      <c r="C189" s="205"/>
      <c r="D189" s="205"/>
      <c r="E189" s="205"/>
      <c r="F189" s="205"/>
      <c r="G189" s="205"/>
    </row>
    <row r="190" spans="2:7" x14ac:dyDescent="0.25">
      <c r="B190" s="205"/>
      <c r="C190" s="205"/>
      <c r="D190" s="205"/>
      <c r="E190" s="205"/>
      <c r="F190" s="205"/>
      <c r="G190" s="205"/>
    </row>
    <row r="191" spans="2:7" x14ac:dyDescent="0.25">
      <c r="B191" s="205"/>
      <c r="C191" s="205"/>
      <c r="D191" s="205"/>
      <c r="E191" s="205"/>
      <c r="F191" s="205"/>
      <c r="G191" s="205"/>
    </row>
    <row r="192" spans="2:7" x14ac:dyDescent="0.25">
      <c r="B192" s="205"/>
      <c r="C192" s="205"/>
      <c r="D192" s="205"/>
      <c r="E192" s="205"/>
      <c r="F192" s="205"/>
      <c r="G192" s="205"/>
    </row>
    <row r="193" spans="2:7" x14ac:dyDescent="0.25">
      <c r="B193" s="205"/>
      <c r="C193" s="205"/>
      <c r="D193" s="205"/>
      <c r="E193" s="205"/>
      <c r="F193" s="205"/>
      <c r="G193" s="205"/>
    </row>
    <row r="194" spans="2:7" x14ac:dyDescent="0.25">
      <c r="B194" s="205"/>
      <c r="C194" s="205"/>
      <c r="D194" s="205"/>
      <c r="E194" s="205"/>
      <c r="F194" s="205"/>
      <c r="G194" s="205"/>
    </row>
    <row r="195" spans="2:7" x14ac:dyDescent="0.25">
      <c r="B195" s="205"/>
      <c r="C195" s="205"/>
      <c r="D195" s="205"/>
      <c r="E195" s="205"/>
      <c r="F195" s="205"/>
      <c r="G195" s="205"/>
    </row>
    <row r="196" spans="2:7" x14ac:dyDescent="0.25">
      <c r="B196" s="205"/>
      <c r="C196" s="205"/>
      <c r="D196" s="205"/>
      <c r="E196" s="205"/>
      <c r="F196" s="205"/>
      <c r="G196" s="205"/>
    </row>
    <row r="197" spans="2:7" x14ac:dyDescent="0.25">
      <c r="B197" s="205"/>
      <c r="C197" s="205"/>
      <c r="D197" s="205"/>
      <c r="E197" s="205"/>
      <c r="F197" s="205"/>
      <c r="G197" s="205"/>
    </row>
    <row r="198" spans="2:7" x14ac:dyDescent="0.25">
      <c r="B198" s="205"/>
      <c r="C198" s="205"/>
      <c r="D198" s="205"/>
      <c r="E198" s="205"/>
      <c r="F198" s="205"/>
      <c r="G198" s="205"/>
    </row>
    <row r="199" spans="2:7" x14ac:dyDescent="0.25">
      <c r="B199" s="205"/>
      <c r="C199" s="205"/>
      <c r="D199" s="205"/>
      <c r="E199" s="205"/>
      <c r="F199" s="205"/>
      <c r="G199" s="205"/>
    </row>
    <row r="200" spans="2:7" x14ac:dyDescent="0.25">
      <c r="B200" s="205"/>
      <c r="C200" s="205"/>
      <c r="D200" s="205"/>
      <c r="E200" s="205"/>
      <c r="F200" s="205"/>
      <c r="G200" s="205"/>
    </row>
    <row r="201" spans="2:7" x14ac:dyDescent="0.25">
      <c r="B201" s="205"/>
      <c r="C201" s="205"/>
      <c r="D201" s="205"/>
      <c r="E201" s="205"/>
      <c r="F201" s="205"/>
      <c r="G201" s="205"/>
    </row>
    <row r="202" spans="2:7" x14ac:dyDescent="0.25">
      <c r="B202" s="205"/>
      <c r="C202" s="205"/>
      <c r="D202" s="205"/>
      <c r="E202" s="205"/>
      <c r="F202" s="205"/>
      <c r="G202" s="205"/>
    </row>
    <row r="203" spans="2:7" x14ac:dyDescent="0.25">
      <c r="B203" s="205"/>
      <c r="C203" s="205"/>
      <c r="D203" s="205"/>
      <c r="E203" s="205"/>
      <c r="F203" s="205"/>
      <c r="G203" s="205"/>
    </row>
    <row r="204" spans="2:7" x14ac:dyDescent="0.25">
      <c r="B204" s="205"/>
      <c r="C204" s="205"/>
      <c r="D204" s="205"/>
      <c r="E204" s="205"/>
      <c r="F204" s="205"/>
      <c r="G204" s="205"/>
    </row>
    <row r="205" spans="2:7" x14ac:dyDescent="0.25">
      <c r="B205" s="205"/>
      <c r="C205" s="205"/>
      <c r="D205" s="205"/>
      <c r="E205" s="205"/>
      <c r="F205" s="205"/>
      <c r="G205" s="205"/>
    </row>
    <row r="206" spans="2:7" x14ac:dyDescent="0.25">
      <c r="B206" s="205"/>
      <c r="C206" s="205"/>
      <c r="D206" s="205"/>
      <c r="E206" s="205"/>
      <c r="F206" s="205"/>
      <c r="G206" s="205"/>
    </row>
    <row r="207" spans="2:7" x14ac:dyDescent="0.25">
      <c r="B207" s="205"/>
      <c r="C207" s="205"/>
      <c r="D207" s="205"/>
      <c r="E207" s="205"/>
      <c r="F207" s="205"/>
      <c r="G207" s="205"/>
    </row>
    <row r="208" spans="2:7" x14ac:dyDescent="0.25">
      <c r="B208" s="205"/>
      <c r="C208" s="205"/>
      <c r="D208" s="205"/>
      <c r="E208" s="205"/>
      <c r="F208" s="205"/>
      <c r="G208" s="205"/>
    </row>
    <row r="209" spans="2:7" x14ac:dyDescent="0.25">
      <c r="B209" s="205"/>
      <c r="C209" s="205"/>
      <c r="D209" s="205"/>
      <c r="E209" s="205"/>
      <c r="F209" s="205"/>
      <c r="G209" s="205"/>
    </row>
    <row r="210" spans="2:7" x14ac:dyDescent="0.25">
      <c r="B210" s="205"/>
      <c r="C210" s="205"/>
      <c r="D210" s="205"/>
      <c r="E210" s="205"/>
      <c r="F210" s="205"/>
      <c r="G210" s="205"/>
    </row>
    <row r="211" spans="2:7" x14ac:dyDescent="0.25">
      <c r="B211" s="205"/>
      <c r="C211" s="205"/>
      <c r="D211" s="205"/>
      <c r="E211" s="205"/>
      <c r="F211" s="205"/>
      <c r="G211" s="205"/>
    </row>
    <row r="212" spans="2:7" x14ac:dyDescent="0.25">
      <c r="B212" s="205"/>
      <c r="C212" s="205"/>
      <c r="D212" s="205"/>
      <c r="E212" s="205"/>
      <c r="F212" s="205"/>
      <c r="G212" s="205"/>
    </row>
    <row r="213" spans="2:7" x14ac:dyDescent="0.25">
      <c r="B213" s="205"/>
      <c r="C213" s="205"/>
      <c r="D213" s="205"/>
      <c r="E213" s="205"/>
      <c r="F213" s="205"/>
      <c r="G213" s="205"/>
    </row>
    <row r="214" spans="2:7" x14ac:dyDescent="0.25">
      <c r="B214" s="205"/>
      <c r="C214" s="205"/>
      <c r="D214" s="205"/>
      <c r="E214" s="205"/>
      <c r="F214" s="205"/>
      <c r="G214" s="205"/>
    </row>
    <row r="215" spans="2:7" x14ac:dyDescent="0.25">
      <c r="B215" s="205"/>
      <c r="C215" s="205"/>
      <c r="D215" s="205"/>
      <c r="E215" s="205"/>
      <c r="F215" s="205"/>
      <c r="G215" s="205"/>
    </row>
    <row r="216" spans="2:7" x14ac:dyDescent="0.25">
      <c r="B216" s="205"/>
      <c r="C216" s="205"/>
      <c r="D216" s="205"/>
      <c r="E216" s="205"/>
      <c r="F216" s="205"/>
      <c r="G216" s="205"/>
    </row>
    <row r="217" spans="2:7" x14ac:dyDescent="0.25">
      <c r="B217" s="205"/>
      <c r="C217" s="205"/>
      <c r="D217" s="205"/>
      <c r="E217" s="205"/>
      <c r="F217" s="205"/>
      <c r="G217" s="205"/>
    </row>
    <row r="218" spans="2:7" x14ac:dyDescent="0.25">
      <c r="B218" s="205"/>
      <c r="C218" s="205"/>
      <c r="D218" s="205"/>
      <c r="E218" s="205"/>
      <c r="F218" s="205"/>
      <c r="G218" s="205"/>
    </row>
    <row r="219" spans="2:7" x14ac:dyDescent="0.25">
      <c r="B219" s="205"/>
      <c r="C219" s="205"/>
      <c r="D219" s="205"/>
      <c r="E219" s="205"/>
      <c r="F219" s="205"/>
      <c r="G219" s="205"/>
    </row>
    <row r="220" spans="2:7" x14ac:dyDescent="0.25">
      <c r="B220" s="205"/>
      <c r="C220" s="205"/>
      <c r="D220" s="205"/>
      <c r="E220" s="205"/>
      <c r="F220" s="205"/>
      <c r="G220" s="205"/>
    </row>
    <row r="221" spans="2:7" x14ac:dyDescent="0.25">
      <c r="B221" s="205"/>
      <c r="C221" s="205"/>
      <c r="D221" s="205"/>
      <c r="E221" s="205"/>
      <c r="F221" s="205"/>
      <c r="G221" s="205"/>
    </row>
    <row r="222" spans="2:7" x14ac:dyDescent="0.25">
      <c r="B222" s="205"/>
      <c r="C222" s="205"/>
      <c r="D222" s="205"/>
      <c r="E222" s="205"/>
      <c r="F222" s="205"/>
      <c r="G222" s="205"/>
    </row>
    <row r="223" spans="2:7" x14ac:dyDescent="0.25">
      <c r="B223" s="205"/>
      <c r="C223" s="205"/>
      <c r="D223" s="205"/>
      <c r="E223" s="205"/>
      <c r="F223" s="205"/>
      <c r="G223" s="205"/>
    </row>
    <row r="224" spans="2:7" x14ac:dyDescent="0.25">
      <c r="B224" s="205"/>
      <c r="C224" s="205"/>
      <c r="D224" s="205"/>
      <c r="E224" s="205"/>
      <c r="F224" s="205"/>
      <c r="G224" s="205"/>
    </row>
    <row r="225" spans="2:7" x14ac:dyDescent="0.25">
      <c r="B225" s="205"/>
      <c r="C225" s="205"/>
      <c r="D225" s="205"/>
      <c r="E225" s="205"/>
      <c r="F225" s="205"/>
      <c r="G225" s="205"/>
    </row>
    <row r="226" spans="2:7" x14ac:dyDescent="0.25">
      <c r="B226" s="205"/>
      <c r="C226" s="205"/>
      <c r="D226" s="205"/>
      <c r="E226" s="205"/>
      <c r="F226" s="205"/>
      <c r="G226" s="205"/>
    </row>
    <row r="227" spans="2:7" x14ac:dyDescent="0.25">
      <c r="B227" s="205"/>
      <c r="C227" s="205"/>
      <c r="D227" s="205"/>
      <c r="E227" s="205"/>
      <c r="F227" s="205"/>
      <c r="G227" s="205"/>
    </row>
    <row r="228" spans="2:7" x14ac:dyDescent="0.25">
      <c r="B228" s="205"/>
      <c r="C228" s="205"/>
      <c r="D228" s="205"/>
      <c r="E228" s="205"/>
      <c r="F228" s="205"/>
      <c r="G228" s="205"/>
    </row>
    <row r="229" spans="2:7" x14ac:dyDescent="0.25">
      <c r="B229" s="205"/>
      <c r="C229" s="205"/>
      <c r="D229" s="205"/>
      <c r="E229" s="205"/>
      <c r="F229" s="205"/>
      <c r="G229" s="205"/>
    </row>
    <row r="230" spans="2:7" x14ac:dyDescent="0.25">
      <c r="B230" s="205"/>
      <c r="C230" s="205"/>
      <c r="D230" s="205"/>
      <c r="E230" s="205"/>
      <c r="F230" s="205"/>
      <c r="G230" s="205"/>
    </row>
    <row r="231" spans="2:7" x14ac:dyDescent="0.25">
      <c r="B231" s="205"/>
      <c r="C231" s="205"/>
      <c r="D231" s="205"/>
      <c r="E231" s="205"/>
      <c r="F231" s="205"/>
      <c r="G231" s="205"/>
    </row>
    <row r="232" spans="2:7" x14ac:dyDescent="0.25">
      <c r="B232" s="205"/>
      <c r="C232" s="205"/>
      <c r="D232" s="205"/>
      <c r="E232" s="205"/>
      <c r="F232" s="205"/>
      <c r="G232" s="205"/>
    </row>
    <row r="233" spans="2:7" x14ac:dyDescent="0.25">
      <c r="B233" s="205"/>
      <c r="C233" s="205"/>
      <c r="D233" s="205"/>
      <c r="E233" s="205"/>
      <c r="F233" s="205"/>
      <c r="G233" s="205"/>
    </row>
    <row r="234" spans="2:7" x14ac:dyDescent="0.25">
      <c r="B234" s="205"/>
      <c r="C234" s="205"/>
      <c r="D234" s="205"/>
      <c r="E234" s="205"/>
      <c r="F234" s="205"/>
      <c r="G234" s="205"/>
    </row>
    <row r="235" spans="2:7" x14ac:dyDescent="0.25">
      <c r="B235" s="205"/>
      <c r="C235" s="205"/>
      <c r="D235" s="205"/>
      <c r="E235" s="205"/>
      <c r="F235" s="205"/>
      <c r="G235" s="205"/>
    </row>
    <row r="236" spans="2:7" x14ac:dyDescent="0.25">
      <c r="B236" s="205"/>
      <c r="C236" s="205"/>
      <c r="D236" s="205"/>
      <c r="E236" s="205"/>
      <c r="F236" s="205"/>
      <c r="G236" s="205"/>
    </row>
    <row r="237" spans="2:7" x14ac:dyDescent="0.25">
      <c r="B237" s="205"/>
      <c r="C237" s="205"/>
      <c r="D237" s="205"/>
      <c r="E237" s="205"/>
      <c r="F237" s="205"/>
      <c r="G237" s="205"/>
    </row>
    <row r="238" spans="2:7" x14ac:dyDescent="0.25">
      <c r="B238" s="205"/>
      <c r="C238" s="205"/>
      <c r="D238" s="205"/>
      <c r="E238" s="205"/>
      <c r="F238" s="205"/>
      <c r="G238" s="205"/>
    </row>
    <row r="239" spans="2:7" x14ac:dyDescent="0.25">
      <c r="B239" s="205"/>
      <c r="C239" s="205"/>
      <c r="D239" s="205"/>
      <c r="E239" s="205"/>
      <c r="F239" s="205"/>
      <c r="G239" s="205"/>
    </row>
    <row r="240" spans="2:7" x14ac:dyDescent="0.25">
      <c r="B240" s="205"/>
      <c r="C240" s="205"/>
      <c r="D240" s="205"/>
      <c r="E240" s="205"/>
      <c r="F240" s="205"/>
      <c r="G240" s="205"/>
    </row>
    <row r="241" spans="2:7" x14ac:dyDescent="0.25">
      <c r="B241" s="205"/>
      <c r="C241" s="205"/>
      <c r="D241" s="205"/>
      <c r="E241" s="205"/>
      <c r="F241" s="205"/>
      <c r="G241" s="205"/>
    </row>
    <row r="242" spans="2:7" x14ac:dyDescent="0.25">
      <c r="B242" s="205"/>
      <c r="C242" s="205"/>
      <c r="D242" s="205"/>
      <c r="E242" s="205"/>
      <c r="F242" s="205"/>
      <c r="G242" s="205"/>
    </row>
    <row r="243" spans="2:7" x14ac:dyDescent="0.25">
      <c r="B243" s="205"/>
      <c r="C243" s="205"/>
      <c r="D243" s="205"/>
      <c r="E243" s="205"/>
      <c r="F243" s="205"/>
      <c r="G243" s="205"/>
    </row>
    <row r="244" spans="2:7" x14ac:dyDescent="0.25">
      <c r="B244" s="205"/>
      <c r="C244" s="205"/>
      <c r="D244" s="205"/>
      <c r="E244" s="205"/>
      <c r="F244" s="205"/>
      <c r="G244" s="205"/>
    </row>
    <row r="245" spans="2:7" x14ac:dyDescent="0.25">
      <c r="B245" s="205"/>
      <c r="C245" s="205"/>
      <c r="D245" s="205"/>
      <c r="E245" s="205"/>
      <c r="F245" s="205"/>
      <c r="G245" s="205"/>
    </row>
    <row r="246" spans="2:7" x14ac:dyDescent="0.25">
      <c r="B246" s="205"/>
      <c r="C246" s="205"/>
      <c r="D246" s="205"/>
      <c r="E246" s="205"/>
      <c r="F246" s="205"/>
      <c r="G246" s="205"/>
    </row>
    <row r="247" spans="2:7" x14ac:dyDescent="0.25">
      <c r="B247" s="205"/>
      <c r="C247" s="205"/>
      <c r="D247" s="205"/>
      <c r="E247" s="205"/>
      <c r="F247" s="205"/>
      <c r="G247" s="205"/>
    </row>
    <row r="248" spans="2:7" x14ac:dyDescent="0.25">
      <c r="B248" s="205"/>
      <c r="C248" s="205"/>
      <c r="D248" s="205"/>
      <c r="E248" s="205"/>
      <c r="F248" s="205"/>
      <c r="G248" s="205"/>
    </row>
    <row r="249" spans="2:7" x14ac:dyDescent="0.25">
      <c r="B249" s="205"/>
      <c r="C249" s="205"/>
      <c r="D249" s="205"/>
      <c r="E249" s="205"/>
      <c r="F249" s="205"/>
      <c r="G249" s="205"/>
    </row>
    <row r="250" spans="2:7" x14ac:dyDescent="0.25">
      <c r="B250" s="205"/>
      <c r="C250" s="205"/>
      <c r="D250" s="205"/>
      <c r="E250" s="205"/>
      <c r="F250" s="205"/>
      <c r="G250" s="205"/>
    </row>
    <row r="251" spans="2:7" x14ac:dyDescent="0.25">
      <c r="B251" s="205"/>
      <c r="C251" s="205"/>
      <c r="D251" s="205"/>
      <c r="E251" s="205"/>
      <c r="F251" s="205"/>
      <c r="G251" s="205"/>
    </row>
    <row r="252" spans="2:7" x14ac:dyDescent="0.25">
      <c r="B252" s="205"/>
      <c r="C252" s="205"/>
      <c r="D252" s="205"/>
      <c r="E252" s="205"/>
      <c r="F252" s="205"/>
      <c r="G252" s="205"/>
    </row>
    <row r="253" spans="2:7" x14ac:dyDescent="0.25">
      <c r="B253" s="205"/>
      <c r="C253" s="205"/>
      <c r="D253" s="205"/>
      <c r="E253" s="205"/>
      <c r="F253" s="205"/>
      <c r="G253" s="205"/>
    </row>
    <row r="254" spans="2:7" x14ac:dyDescent="0.25">
      <c r="B254" s="205"/>
      <c r="C254" s="205"/>
      <c r="D254" s="205"/>
      <c r="E254" s="205"/>
      <c r="F254" s="205"/>
      <c r="G254" s="205"/>
    </row>
    <row r="255" spans="2:7" x14ac:dyDescent="0.25">
      <c r="B255" s="205"/>
      <c r="C255" s="205"/>
      <c r="D255" s="205"/>
      <c r="E255" s="205"/>
      <c r="F255" s="205"/>
      <c r="G255" s="205"/>
    </row>
    <row r="256" spans="2:7" x14ac:dyDescent="0.25">
      <c r="B256" s="205"/>
      <c r="C256" s="205"/>
      <c r="D256" s="205"/>
      <c r="E256" s="205"/>
      <c r="F256" s="205"/>
      <c r="G256" s="205"/>
    </row>
    <row r="257" spans="2:7" x14ac:dyDescent="0.25">
      <c r="B257" s="205"/>
      <c r="C257" s="205"/>
      <c r="D257" s="205"/>
      <c r="E257" s="205"/>
      <c r="F257" s="205"/>
      <c r="G257" s="205"/>
    </row>
    <row r="258" spans="2:7" x14ac:dyDescent="0.25">
      <c r="B258" s="205"/>
      <c r="C258" s="205"/>
      <c r="D258" s="205"/>
      <c r="E258" s="205"/>
      <c r="F258" s="205"/>
      <c r="G258" s="205"/>
    </row>
    <row r="259" spans="2:7" x14ac:dyDescent="0.25">
      <c r="B259" s="205"/>
      <c r="C259" s="205"/>
      <c r="D259" s="205"/>
      <c r="E259" s="205"/>
      <c r="F259" s="205"/>
      <c r="G259" s="205"/>
    </row>
    <row r="260" spans="2:7" x14ac:dyDescent="0.25">
      <c r="B260" s="205"/>
      <c r="C260" s="205"/>
      <c r="D260" s="205"/>
      <c r="E260" s="205"/>
      <c r="F260" s="205"/>
      <c r="G260" s="205"/>
    </row>
    <row r="261" spans="2:7" x14ac:dyDescent="0.25">
      <c r="B261" s="205"/>
      <c r="C261" s="205"/>
      <c r="D261" s="205"/>
      <c r="E261" s="205"/>
      <c r="F261" s="205"/>
      <c r="G261" s="205"/>
    </row>
    <row r="262" spans="2:7" x14ac:dyDescent="0.25">
      <c r="B262" s="205"/>
      <c r="C262" s="205"/>
      <c r="D262" s="205"/>
      <c r="E262" s="205"/>
      <c r="F262" s="205"/>
      <c r="G262" s="205"/>
    </row>
    <row r="263" spans="2:7" x14ac:dyDescent="0.25">
      <c r="B263" s="205"/>
      <c r="C263" s="205"/>
      <c r="D263" s="205"/>
      <c r="E263" s="205"/>
      <c r="F263" s="205"/>
      <c r="G263" s="205"/>
    </row>
    <row r="264" spans="2:7" x14ac:dyDescent="0.25">
      <c r="B264" s="205"/>
      <c r="C264" s="205"/>
      <c r="D264" s="205"/>
      <c r="E264" s="205"/>
      <c r="F264" s="205"/>
      <c r="G264" s="205"/>
    </row>
    <row r="265" spans="2:7" x14ac:dyDescent="0.25">
      <c r="B265" s="205"/>
      <c r="C265" s="205"/>
      <c r="D265" s="205"/>
      <c r="E265" s="205"/>
      <c r="F265" s="205"/>
      <c r="G265" s="205"/>
    </row>
    <row r="266" spans="2:7" x14ac:dyDescent="0.25">
      <c r="B266" s="205"/>
      <c r="C266" s="205"/>
      <c r="D266" s="205"/>
      <c r="E266" s="205"/>
      <c r="F266" s="205"/>
      <c r="G266" s="205"/>
    </row>
    <row r="267" spans="2:7" x14ac:dyDescent="0.25">
      <c r="B267" s="205"/>
      <c r="C267" s="205"/>
      <c r="D267" s="205"/>
      <c r="E267" s="205"/>
      <c r="F267" s="205"/>
      <c r="G267" s="205"/>
    </row>
    <row r="268" spans="2:7" x14ac:dyDescent="0.25">
      <c r="B268" s="205"/>
      <c r="C268" s="205"/>
      <c r="D268" s="205"/>
      <c r="E268" s="205"/>
      <c r="F268" s="205"/>
      <c r="G268" s="205"/>
    </row>
    <row r="269" spans="2:7" x14ac:dyDescent="0.25">
      <c r="B269" s="205"/>
      <c r="C269" s="205"/>
      <c r="D269" s="205"/>
      <c r="E269" s="205"/>
      <c r="F269" s="205"/>
      <c r="G269" s="205"/>
    </row>
    <row r="270" spans="2:7" x14ac:dyDescent="0.25">
      <c r="B270" s="205"/>
      <c r="C270" s="205"/>
      <c r="D270" s="205"/>
      <c r="E270" s="205"/>
      <c r="F270" s="205"/>
      <c r="G270" s="205"/>
    </row>
    <row r="271" spans="2:7" x14ac:dyDescent="0.25">
      <c r="B271" s="205"/>
      <c r="C271" s="205"/>
      <c r="D271" s="205"/>
      <c r="E271" s="205"/>
      <c r="F271" s="205"/>
      <c r="G271" s="205"/>
    </row>
    <row r="272" spans="2:7" x14ac:dyDescent="0.25">
      <c r="B272" s="205"/>
      <c r="C272" s="205"/>
      <c r="D272" s="205"/>
      <c r="E272" s="205"/>
      <c r="F272" s="205"/>
      <c r="G272" s="205"/>
    </row>
    <row r="273" spans="2:7" x14ac:dyDescent="0.25">
      <c r="B273" s="205"/>
      <c r="C273" s="205"/>
      <c r="D273" s="205"/>
      <c r="E273" s="205"/>
      <c r="F273" s="205"/>
      <c r="G273" s="205"/>
    </row>
    <row r="274" spans="2:7" x14ac:dyDescent="0.25">
      <c r="B274" s="205"/>
      <c r="C274" s="205"/>
      <c r="D274" s="205"/>
      <c r="E274" s="205"/>
      <c r="F274" s="205"/>
      <c r="G274" s="205"/>
    </row>
    <row r="275" spans="2:7" x14ac:dyDescent="0.25">
      <c r="B275" s="205"/>
      <c r="C275" s="205"/>
      <c r="D275" s="205"/>
      <c r="E275" s="205"/>
      <c r="F275" s="205"/>
      <c r="G275" s="205"/>
    </row>
    <row r="276" spans="2:7" x14ac:dyDescent="0.25">
      <c r="B276" s="205"/>
      <c r="C276" s="205"/>
      <c r="D276" s="205"/>
      <c r="E276" s="205"/>
      <c r="F276" s="205"/>
      <c r="G276" s="205"/>
    </row>
    <row r="277" spans="2:7" x14ac:dyDescent="0.25">
      <c r="B277" s="205"/>
      <c r="C277" s="205"/>
      <c r="D277" s="205"/>
      <c r="E277" s="205"/>
      <c r="F277" s="205"/>
      <c r="G277" s="205"/>
    </row>
    <row r="278" spans="2:7" x14ac:dyDescent="0.25">
      <c r="B278" s="205"/>
      <c r="C278" s="205"/>
      <c r="D278" s="205"/>
      <c r="E278" s="205"/>
      <c r="F278" s="205"/>
      <c r="G278" s="205"/>
    </row>
    <row r="279" spans="2:7" x14ac:dyDescent="0.25">
      <c r="B279" s="205"/>
      <c r="C279" s="205"/>
      <c r="D279" s="205"/>
      <c r="E279" s="205"/>
      <c r="F279" s="205"/>
      <c r="G279" s="205"/>
    </row>
    <row r="280" spans="2:7" x14ac:dyDescent="0.25">
      <c r="B280" s="205"/>
      <c r="C280" s="205"/>
      <c r="D280" s="205"/>
      <c r="E280" s="205"/>
      <c r="F280" s="205"/>
      <c r="G280" s="205"/>
    </row>
    <row r="281" spans="2:7" x14ac:dyDescent="0.25">
      <c r="B281" s="205"/>
      <c r="C281" s="205"/>
      <c r="D281" s="205"/>
      <c r="E281" s="205"/>
      <c r="F281" s="205"/>
      <c r="G281" s="205"/>
    </row>
    <row r="282" spans="2:7" x14ac:dyDescent="0.25">
      <c r="B282" s="205"/>
      <c r="C282" s="205"/>
      <c r="D282" s="205"/>
      <c r="E282" s="205"/>
      <c r="F282" s="205"/>
      <c r="G282" s="205"/>
    </row>
    <row r="283" spans="2:7" x14ac:dyDescent="0.25">
      <c r="B283" s="205"/>
      <c r="C283" s="205"/>
      <c r="D283" s="205"/>
      <c r="E283" s="205"/>
      <c r="F283" s="205"/>
      <c r="G283" s="205"/>
    </row>
    <row r="284" spans="2:7" x14ac:dyDescent="0.25">
      <c r="B284" s="205"/>
      <c r="C284" s="205"/>
      <c r="D284" s="205"/>
      <c r="E284" s="205"/>
      <c r="F284" s="205"/>
      <c r="G284" s="205"/>
    </row>
    <row r="285" spans="2:7" x14ac:dyDescent="0.25">
      <c r="B285" s="205"/>
      <c r="C285" s="205"/>
      <c r="D285" s="205"/>
      <c r="E285" s="205"/>
      <c r="F285" s="205"/>
      <c r="G285" s="205"/>
    </row>
    <row r="286" spans="2:7" x14ac:dyDescent="0.25">
      <c r="B286" s="205"/>
      <c r="C286" s="205"/>
      <c r="D286" s="205"/>
      <c r="E286" s="205"/>
      <c r="F286" s="205"/>
      <c r="G286" s="205"/>
    </row>
    <row r="287" spans="2:7" x14ac:dyDescent="0.25">
      <c r="B287" s="205"/>
      <c r="C287" s="205"/>
      <c r="D287" s="205"/>
      <c r="E287" s="205"/>
      <c r="F287" s="205"/>
      <c r="G287" s="205"/>
    </row>
    <row r="288" spans="2:7" x14ac:dyDescent="0.25">
      <c r="B288" s="205"/>
      <c r="C288" s="205"/>
      <c r="D288" s="205"/>
      <c r="E288" s="205"/>
      <c r="F288" s="205"/>
      <c r="G288" s="205"/>
    </row>
    <row r="289" spans="2:7" x14ac:dyDescent="0.25">
      <c r="B289" s="205"/>
      <c r="C289" s="205"/>
      <c r="D289" s="205"/>
      <c r="E289" s="205"/>
      <c r="F289" s="205"/>
      <c r="G289" s="205"/>
    </row>
    <row r="290" spans="2:7" x14ac:dyDescent="0.25">
      <c r="B290" s="205"/>
      <c r="C290" s="205"/>
      <c r="D290" s="205"/>
      <c r="E290" s="205"/>
      <c r="F290" s="205"/>
      <c r="G290" s="205"/>
    </row>
    <row r="291" spans="2:7" x14ac:dyDescent="0.25">
      <c r="B291" s="205"/>
      <c r="C291" s="205"/>
      <c r="D291" s="205"/>
      <c r="E291" s="205"/>
      <c r="F291" s="205"/>
      <c r="G291" s="205"/>
    </row>
    <row r="292" spans="2:7" x14ac:dyDescent="0.25">
      <c r="B292" s="205"/>
      <c r="C292" s="205"/>
      <c r="D292" s="205"/>
      <c r="E292" s="205"/>
      <c r="F292" s="205"/>
      <c r="G292" s="205"/>
    </row>
    <row r="293" spans="2:7" x14ac:dyDescent="0.25">
      <c r="B293" s="205"/>
      <c r="C293" s="205"/>
      <c r="D293" s="205"/>
      <c r="E293" s="205"/>
      <c r="F293" s="205"/>
      <c r="G293" s="205"/>
    </row>
    <row r="294" spans="2:7" x14ac:dyDescent="0.25">
      <c r="B294" s="205"/>
      <c r="C294" s="205"/>
      <c r="D294" s="205"/>
      <c r="E294" s="205"/>
      <c r="F294" s="205"/>
      <c r="G294" s="205"/>
    </row>
    <row r="295" spans="2:7" x14ac:dyDescent="0.25">
      <c r="B295" s="205"/>
      <c r="C295" s="205"/>
      <c r="D295" s="205"/>
      <c r="E295" s="205"/>
      <c r="F295" s="205"/>
      <c r="G295" s="205"/>
    </row>
    <row r="296" spans="2:7" x14ac:dyDescent="0.25">
      <c r="B296" s="205"/>
      <c r="C296" s="205"/>
      <c r="D296" s="205"/>
      <c r="E296" s="205"/>
      <c r="F296" s="205"/>
      <c r="G296" s="205"/>
    </row>
    <row r="297" spans="2:7" x14ac:dyDescent="0.25">
      <c r="B297" s="205"/>
      <c r="C297" s="205"/>
      <c r="D297" s="205"/>
      <c r="E297" s="205"/>
      <c r="F297" s="205"/>
      <c r="G297" s="205"/>
    </row>
    <row r="298" spans="2:7" x14ac:dyDescent="0.25">
      <c r="B298" s="205"/>
      <c r="C298" s="205"/>
      <c r="D298" s="205"/>
      <c r="E298" s="205"/>
      <c r="F298" s="205"/>
      <c r="G298" s="205"/>
    </row>
    <row r="299" spans="2:7" x14ac:dyDescent="0.25">
      <c r="B299" s="205"/>
      <c r="C299" s="205"/>
      <c r="D299" s="205"/>
      <c r="E299" s="205"/>
      <c r="F299" s="205"/>
      <c r="G299" s="205"/>
    </row>
    <row r="300" spans="2:7" x14ac:dyDescent="0.25">
      <c r="B300" s="205"/>
      <c r="C300" s="205"/>
      <c r="D300" s="205"/>
      <c r="E300" s="205"/>
      <c r="F300" s="205"/>
      <c r="G300" s="205"/>
    </row>
    <row r="301" spans="2:7" x14ac:dyDescent="0.25">
      <c r="B301" s="205"/>
      <c r="C301" s="205"/>
      <c r="D301" s="205"/>
      <c r="E301" s="205"/>
      <c r="F301" s="205"/>
      <c r="G301" s="205"/>
    </row>
    <row r="302" spans="2:7" x14ac:dyDescent="0.25">
      <c r="B302" s="205"/>
      <c r="C302" s="205"/>
      <c r="D302" s="205"/>
      <c r="E302" s="205"/>
      <c r="F302" s="205"/>
      <c r="G302" s="205"/>
    </row>
    <row r="303" spans="2:7" x14ac:dyDescent="0.25">
      <c r="B303" s="205"/>
      <c r="C303" s="205"/>
      <c r="D303" s="205"/>
      <c r="E303" s="205"/>
      <c r="F303" s="205"/>
      <c r="G303" s="205"/>
    </row>
    <row r="304" spans="2:7" x14ac:dyDescent="0.25">
      <c r="B304" s="205"/>
      <c r="C304" s="205"/>
      <c r="D304" s="205"/>
      <c r="E304" s="205"/>
      <c r="F304" s="205"/>
      <c r="G304" s="205"/>
    </row>
    <row r="305" spans="2:7" x14ac:dyDescent="0.25">
      <c r="B305" s="205"/>
      <c r="C305" s="205"/>
      <c r="D305" s="205"/>
      <c r="E305" s="205"/>
      <c r="F305" s="205"/>
      <c r="G305" s="205"/>
    </row>
    <row r="306" spans="2:7" x14ac:dyDescent="0.25">
      <c r="B306" s="205"/>
      <c r="C306" s="205"/>
      <c r="D306" s="205"/>
      <c r="E306" s="205"/>
      <c r="F306" s="205"/>
      <c r="G306" s="205"/>
    </row>
    <row r="307" spans="2:7" x14ac:dyDescent="0.25">
      <c r="B307" s="205"/>
      <c r="C307" s="205"/>
      <c r="D307" s="205"/>
      <c r="E307" s="205"/>
      <c r="F307" s="205"/>
      <c r="G307" s="205"/>
    </row>
    <row r="308" spans="2:7" x14ac:dyDescent="0.25">
      <c r="B308" s="205"/>
      <c r="C308" s="205"/>
      <c r="D308" s="205"/>
      <c r="E308" s="205"/>
      <c r="F308" s="205"/>
      <c r="G308" s="205"/>
    </row>
    <row r="309" spans="2:7" x14ac:dyDescent="0.25">
      <c r="B309" s="205"/>
      <c r="C309" s="205"/>
      <c r="D309" s="205"/>
      <c r="E309" s="205"/>
      <c r="F309" s="205"/>
      <c r="G309" s="205"/>
    </row>
    <row r="310" spans="2:7" x14ac:dyDescent="0.25">
      <c r="B310" s="205"/>
      <c r="C310" s="205"/>
      <c r="D310" s="205"/>
      <c r="E310" s="205"/>
      <c r="F310" s="205"/>
      <c r="G310" s="205"/>
    </row>
    <row r="311" spans="2:7" x14ac:dyDescent="0.25">
      <c r="B311" s="205"/>
      <c r="C311" s="205"/>
      <c r="D311" s="205"/>
      <c r="E311" s="205"/>
      <c r="F311" s="205"/>
      <c r="G311" s="205"/>
    </row>
    <row r="312" spans="2:7" x14ac:dyDescent="0.25">
      <c r="B312" s="205"/>
      <c r="C312" s="205"/>
      <c r="D312" s="205"/>
      <c r="E312" s="205"/>
      <c r="F312" s="205"/>
      <c r="G312" s="205"/>
    </row>
    <row r="313" spans="2:7" x14ac:dyDescent="0.25">
      <c r="B313" s="205"/>
      <c r="C313" s="205"/>
      <c r="D313" s="205"/>
      <c r="E313" s="205"/>
      <c r="F313" s="205"/>
      <c r="G313" s="205"/>
    </row>
    <row r="314" spans="2:7" x14ac:dyDescent="0.25">
      <c r="B314" s="205"/>
      <c r="C314" s="205"/>
      <c r="D314" s="205"/>
      <c r="E314" s="205"/>
      <c r="F314" s="205"/>
      <c r="G314" s="205"/>
    </row>
    <row r="315" spans="2:7" x14ac:dyDescent="0.25">
      <c r="B315" s="205"/>
      <c r="C315" s="205"/>
      <c r="D315" s="205"/>
      <c r="E315" s="205"/>
      <c r="F315" s="205"/>
      <c r="G315" s="205"/>
    </row>
    <row r="316" spans="2:7" x14ac:dyDescent="0.25">
      <c r="B316" s="205"/>
      <c r="C316" s="205"/>
      <c r="D316" s="205"/>
      <c r="E316" s="205"/>
      <c r="F316" s="205"/>
      <c r="G316" s="205"/>
    </row>
    <row r="317" spans="2:7" x14ac:dyDescent="0.25">
      <c r="B317" s="205"/>
      <c r="C317" s="205"/>
      <c r="D317" s="205"/>
      <c r="E317" s="205"/>
      <c r="F317" s="205"/>
      <c r="G317" s="205"/>
    </row>
    <row r="318" spans="2:7" x14ac:dyDescent="0.25">
      <c r="B318" s="205"/>
      <c r="C318" s="205"/>
      <c r="D318" s="205"/>
      <c r="E318" s="205"/>
      <c r="F318" s="205"/>
      <c r="G318" s="205"/>
    </row>
    <row r="319" spans="2:7" x14ac:dyDescent="0.25">
      <c r="B319" s="205"/>
      <c r="C319" s="205"/>
      <c r="D319" s="205"/>
      <c r="E319" s="205"/>
      <c r="F319" s="205"/>
      <c r="G319" s="205"/>
    </row>
    <row r="320" spans="2:7" x14ac:dyDescent="0.25">
      <c r="B320" s="205"/>
      <c r="C320" s="205"/>
      <c r="D320" s="205"/>
      <c r="E320" s="205"/>
      <c r="F320" s="205"/>
      <c r="G320" s="205"/>
    </row>
    <row r="321" spans="2:7" x14ac:dyDescent="0.25">
      <c r="B321" s="205"/>
      <c r="C321" s="205"/>
      <c r="D321" s="205"/>
      <c r="E321" s="205"/>
      <c r="F321" s="205"/>
      <c r="G321" s="205"/>
    </row>
    <row r="322" spans="2:7" x14ac:dyDescent="0.25">
      <c r="B322" s="205"/>
      <c r="C322" s="205"/>
      <c r="D322" s="205"/>
      <c r="E322" s="205"/>
      <c r="F322" s="205"/>
      <c r="G322" s="205"/>
    </row>
    <row r="323" spans="2:7" x14ac:dyDescent="0.25">
      <c r="B323" s="205"/>
      <c r="C323" s="205"/>
      <c r="D323" s="205"/>
      <c r="E323" s="205"/>
      <c r="F323" s="205"/>
      <c r="G323" s="205"/>
    </row>
    <row r="324" spans="2:7" x14ac:dyDescent="0.25">
      <c r="B324" s="205"/>
      <c r="C324" s="205"/>
      <c r="D324" s="205"/>
      <c r="E324" s="205"/>
      <c r="F324" s="205"/>
      <c r="G324" s="205"/>
    </row>
    <row r="325" spans="2:7" x14ac:dyDescent="0.25">
      <c r="B325" s="205"/>
      <c r="C325" s="205"/>
      <c r="D325" s="205"/>
      <c r="E325" s="205"/>
      <c r="F325" s="205"/>
      <c r="G325" s="205"/>
    </row>
    <row r="326" spans="2:7" x14ac:dyDescent="0.25">
      <c r="B326" s="205"/>
      <c r="C326" s="205"/>
      <c r="D326" s="205"/>
      <c r="E326" s="205"/>
      <c r="F326" s="205"/>
      <c r="G326" s="205"/>
    </row>
    <row r="327" spans="2:7" x14ac:dyDescent="0.25">
      <c r="B327" s="205"/>
      <c r="C327" s="205"/>
      <c r="D327" s="205"/>
      <c r="E327" s="205"/>
      <c r="F327" s="205"/>
      <c r="G327" s="205"/>
    </row>
    <row r="328" spans="2:7" x14ac:dyDescent="0.25">
      <c r="B328" s="205"/>
      <c r="C328" s="205"/>
      <c r="D328" s="205"/>
      <c r="E328" s="205"/>
      <c r="F328" s="205"/>
      <c r="G328" s="205"/>
    </row>
    <row r="329" spans="2:7" x14ac:dyDescent="0.25">
      <c r="B329" s="205"/>
      <c r="C329" s="205"/>
      <c r="D329" s="205"/>
      <c r="E329" s="205"/>
      <c r="F329" s="205"/>
      <c r="G329" s="205"/>
    </row>
    <row r="330" spans="2:7" x14ac:dyDescent="0.25">
      <c r="B330" s="205"/>
      <c r="C330" s="205"/>
      <c r="D330" s="205"/>
      <c r="E330" s="205"/>
      <c r="F330" s="205"/>
      <c r="G330" s="205"/>
    </row>
    <row r="331" spans="2:7" x14ac:dyDescent="0.25">
      <c r="B331" s="205"/>
      <c r="C331" s="205"/>
      <c r="D331" s="205"/>
      <c r="E331" s="205"/>
      <c r="F331" s="205"/>
      <c r="G331" s="205"/>
    </row>
    <row r="332" spans="2:7" x14ac:dyDescent="0.25">
      <c r="B332" s="205"/>
      <c r="C332" s="205"/>
      <c r="D332" s="205"/>
      <c r="E332" s="205"/>
      <c r="F332" s="205"/>
      <c r="G332" s="205"/>
    </row>
    <row r="333" spans="2:7" x14ac:dyDescent="0.25">
      <c r="B333" s="205"/>
      <c r="C333" s="205"/>
      <c r="D333" s="205"/>
      <c r="E333" s="205"/>
      <c r="F333" s="205"/>
      <c r="G333" s="205"/>
    </row>
    <row r="334" spans="2:7" x14ac:dyDescent="0.25">
      <c r="B334" s="205"/>
      <c r="C334" s="205"/>
      <c r="D334" s="205"/>
      <c r="E334" s="205"/>
      <c r="F334" s="205"/>
      <c r="G334" s="205"/>
    </row>
    <row r="335" spans="2:7" x14ac:dyDescent="0.25">
      <c r="B335" s="205"/>
      <c r="C335" s="205"/>
      <c r="D335" s="205"/>
      <c r="E335" s="205"/>
      <c r="F335" s="205"/>
      <c r="G335" s="205"/>
    </row>
    <row r="336" spans="2:7" x14ac:dyDescent="0.25">
      <c r="B336" s="205"/>
      <c r="C336" s="205"/>
      <c r="D336" s="205"/>
      <c r="E336" s="205"/>
      <c r="F336" s="205"/>
      <c r="G336" s="205"/>
    </row>
    <row r="337" spans="2:7" x14ac:dyDescent="0.25">
      <c r="B337" s="205"/>
      <c r="C337" s="205"/>
      <c r="D337" s="205"/>
      <c r="E337" s="205"/>
      <c r="F337" s="205"/>
      <c r="G337" s="205"/>
    </row>
    <row r="338" spans="2:7" x14ac:dyDescent="0.25">
      <c r="B338" s="205"/>
      <c r="C338" s="205"/>
      <c r="D338" s="205"/>
      <c r="E338" s="205"/>
      <c r="F338" s="205"/>
      <c r="G338" s="205"/>
    </row>
    <row r="339" spans="2:7" x14ac:dyDescent="0.25">
      <c r="B339" s="205"/>
      <c r="C339" s="205"/>
      <c r="D339" s="205"/>
      <c r="E339" s="205"/>
      <c r="F339" s="205"/>
      <c r="G339" s="205"/>
    </row>
    <row r="340" spans="2:7" x14ac:dyDescent="0.25">
      <c r="B340" s="205"/>
      <c r="C340" s="205"/>
      <c r="D340" s="205"/>
      <c r="E340" s="205"/>
      <c r="F340" s="205"/>
      <c r="G340" s="205"/>
    </row>
    <row r="341" spans="2:7" x14ac:dyDescent="0.25">
      <c r="B341" s="205"/>
      <c r="C341" s="205"/>
      <c r="D341" s="205"/>
      <c r="E341" s="205"/>
      <c r="F341" s="205"/>
      <c r="G341" s="205"/>
    </row>
    <row r="342" spans="2:7" x14ac:dyDescent="0.25">
      <c r="B342" s="205"/>
      <c r="C342" s="205"/>
      <c r="D342" s="205"/>
      <c r="E342" s="205"/>
      <c r="F342" s="205"/>
      <c r="G342" s="205"/>
    </row>
    <row r="343" spans="2:7" x14ac:dyDescent="0.25">
      <c r="B343" s="205"/>
      <c r="C343" s="205"/>
      <c r="D343" s="205"/>
      <c r="E343" s="205"/>
      <c r="F343" s="205"/>
      <c r="G343" s="205"/>
    </row>
    <row r="344" spans="2:7" x14ac:dyDescent="0.25">
      <c r="B344" s="205"/>
      <c r="C344" s="205"/>
      <c r="D344" s="205"/>
      <c r="E344" s="205"/>
      <c r="F344" s="205"/>
      <c r="G344" s="205"/>
    </row>
    <row r="345" spans="2:7" x14ac:dyDescent="0.25">
      <c r="B345" s="205"/>
      <c r="C345" s="205"/>
      <c r="D345" s="205"/>
      <c r="E345" s="205"/>
      <c r="F345" s="205"/>
      <c r="G345" s="205"/>
    </row>
    <row r="346" spans="2:7" x14ac:dyDescent="0.25">
      <c r="B346" s="205"/>
      <c r="C346" s="205"/>
      <c r="D346" s="205"/>
      <c r="E346" s="205"/>
      <c r="F346" s="205"/>
      <c r="G346" s="205"/>
    </row>
    <row r="347" spans="2:7" x14ac:dyDescent="0.25">
      <c r="B347" s="205"/>
      <c r="C347" s="205"/>
      <c r="D347" s="205"/>
      <c r="E347" s="205"/>
      <c r="F347" s="205"/>
      <c r="G347" s="205"/>
    </row>
    <row r="348" spans="2:7" x14ac:dyDescent="0.25">
      <c r="B348" s="205"/>
      <c r="C348" s="205"/>
      <c r="D348" s="205"/>
      <c r="E348" s="205"/>
      <c r="F348" s="205"/>
      <c r="G348" s="205"/>
    </row>
    <row r="349" spans="2:7" x14ac:dyDescent="0.25">
      <c r="B349" s="205"/>
      <c r="C349" s="205"/>
      <c r="D349" s="205"/>
      <c r="E349" s="205"/>
      <c r="F349" s="205"/>
      <c r="G349" s="205"/>
    </row>
    <row r="350" spans="2:7" x14ac:dyDescent="0.25">
      <c r="B350" s="205"/>
      <c r="C350" s="205"/>
      <c r="D350" s="205"/>
      <c r="E350" s="205"/>
      <c r="F350" s="205"/>
      <c r="G350" s="205"/>
    </row>
    <row r="351" spans="2:7" x14ac:dyDescent="0.25">
      <c r="B351" s="205"/>
      <c r="C351" s="205"/>
      <c r="D351" s="205"/>
      <c r="E351" s="205"/>
      <c r="F351" s="205"/>
      <c r="G351" s="205"/>
    </row>
    <row r="352" spans="2:7" x14ac:dyDescent="0.25">
      <c r="B352" s="205"/>
      <c r="C352" s="205"/>
      <c r="D352" s="205"/>
      <c r="E352" s="205"/>
      <c r="F352" s="205"/>
      <c r="G352" s="205"/>
    </row>
    <row r="353" spans="2:7" x14ac:dyDescent="0.25">
      <c r="B353" s="205"/>
      <c r="C353" s="205"/>
      <c r="D353" s="205"/>
      <c r="E353" s="205"/>
      <c r="F353" s="205"/>
      <c r="G353" s="205"/>
    </row>
    <row r="354" spans="2:7" x14ac:dyDescent="0.25">
      <c r="B354" s="205"/>
      <c r="C354" s="205"/>
      <c r="D354" s="205"/>
      <c r="E354" s="205"/>
      <c r="F354" s="205"/>
      <c r="G354" s="205"/>
    </row>
    <row r="355" spans="2:7" x14ac:dyDescent="0.25">
      <c r="B355" s="205"/>
      <c r="C355" s="205"/>
      <c r="D355" s="205"/>
      <c r="E355" s="205"/>
      <c r="F355" s="205"/>
      <c r="G355" s="205"/>
    </row>
    <row r="356" spans="2:7" x14ac:dyDescent="0.25">
      <c r="B356" s="205"/>
      <c r="C356" s="205"/>
      <c r="D356" s="205"/>
      <c r="E356" s="205"/>
      <c r="F356" s="205"/>
      <c r="G356" s="205"/>
    </row>
    <row r="357" spans="2:7" x14ac:dyDescent="0.25">
      <c r="B357" s="205"/>
      <c r="C357" s="205"/>
      <c r="D357" s="205"/>
      <c r="E357" s="205"/>
      <c r="F357" s="205"/>
      <c r="G357" s="205"/>
    </row>
    <row r="358" spans="2:7" x14ac:dyDescent="0.25">
      <c r="B358" s="205"/>
      <c r="C358" s="205"/>
      <c r="D358" s="205"/>
      <c r="E358" s="205"/>
      <c r="F358" s="205"/>
      <c r="G358" s="205"/>
    </row>
    <row r="359" spans="2:7" x14ac:dyDescent="0.25">
      <c r="B359" s="205"/>
      <c r="C359" s="205"/>
      <c r="D359" s="205"/>
      <c r="E359" s="205"/>
      <c r="F359" s="205"/>
      <c r="G359" s="205"/>
    </row>
    <row r="360" spans="2:7" x14ac:dyDescent="0.25">
      <c r="B360" s="205"/>
      <c r="C360" s="205"/>
      <c r="D360" s="205"/>
      <c r="E360" s="205"/>
      <c r="F360" s="205"/>
      <c r="G360" s="205"/>
    </row>
    <row r="361" spans="2:7" x14ac:dyDescent="0.25">
      <c r="B361" s="205"/>
      <c r="C361" s="205"/>
      <c r="D361" s="205"/>
      <c r="E361" s="205"/>
      <c r="F361" s="205"/>
      <c r="G361" s="205"/>
    </row>
    <row r="362" spans="2:7" x14ac:dyDescent="0.25">
      <c r="B362" s="205"/>
      <c r="C362" s="205"/>
      <c r="D362" s="205"/>
      <c r="E362" s="205"/>
      <c r="F362" s="205"/>
      <c r="G362" s="205"/>
    </row>
    <row r="363" spans="2:7" x14ac:dyDescent="0.25">
      <c r="B363" s="205"/>
      <c r="C363" s="205"/>
      <c r="D363" s="205"/>
      <c r="E363" s="205"/>
      <c r="F363" s="205"/>
      <c r="G363" s="205"/>
    </row>
    <row r="364" spans="2:7" x14ac:dyDescent="0.25">
      <c r="B364" s="205"/>
      <c r="C364" s="205"/>
      <c r="D364" s="205"/>
      <c r="E364" s="205"/>
      <c r="F364" s="205"/>
      <c r="G364" s="205"/>
    </row>
    <row r="365" spans="2:7" x14ac:dyDescent="0.25">
      <c r="B365" s="205"/>
      <c r="C365" s="205"/>
      <c r="D365" s="205"/>
      <c r="E365" s="205"/>
      <c r="F365" s="205"/>
      <c r="G365" s="205"/>
    </row>
    <row r="366" spans="2:7" x14ac:dyDescent="0.25">
      <c r="B366" s="205"/>
      <c r="C366" s="205"/>
      <c r="D366" s="205"/>
      <c r="E366" s="205"/>
      <c r="F366" s="205"/>
      <c r="G366" s="205"/>
    </row>
    <row r="367" spans="2:7" x14ac:dyDescent="0.25">
      <c r="B367" s="205"/>
      <c r="C367" s="205"/>
      <c r="D367" s="205"/>
      <c r="E367" s="205"/>
      <c r="F367" s="205"/>
      <c r="G367" s="205"/>
    </row>
    <row r="368" spans="2:7" x14ac:dyDescent="0.25">
      <c r="B368" s="205"/>
      <c r="C368" s="205"/>
      <c r="D368" s="205"/>
      <c r="E368" s="205"/>
      <c r="F368" s="205"/>
      <c r="G368" s="205"/>
    </row>
    <row r="369" spans="2:7" x14ac:dyDescent="0.25">
      <c r="B369" s="205"/>
      <c r="C369" s="205"/>
      <c r="D369" s="205"/>
      <c r="E369" s="205"/>
      <c r="F369" s="205"/>
      <c r="G369" s="205"/>
    </row>
    <row r="370" spans="2:7" x14ac:dyDescent="0.25">
      <c r="B370" s="205"/>
      <c r="C370" s="205"/>
      <c r="D370" s="205"/>
      <c r="E370" s="205"/>
      <c r="F370" s="205"/>
      <c r="G370" s="205"/>
    </row>
    <row r="371" spans="2:7" x14ac:dyDescent="0.25">
      <c r="B371" s="205"/>
      <c r="C371" s="205"/>
      <c r="D371" s="205"/>
      <c r="E371" s="205"/>
      <c r="F371" s="205"/>
      <c r="G371" s="205"/>
    </row>
    <row r="372" spans="2:7" x14ac:dyDescent="0.25">
      <c r="B372" s="205"/>
      <c r="C372" s="205"/>
      <c r="D372" s="205"/>
      <c r="E372" s="205"/>
      <c r="F372" s="205"/>
      <c r="G372" s="205"/>
    </row>
    <row r="373" spans="2:7" x14ac:dyDescent="0.25">
      <c r="B373" s="205"/>
      <c r="C373" s="205"/>
      <c r="D373" s="205"/>
      <c r="E373" s="205"/>
      <c r="F373" s="205"/>
      <c r="G373" s="205"/>
    </row>
    <row r="374" spans="2:7" x14ac:dyDescent="0.25">
      <c r="B374" s="205"/>
      <c r="C374" s="205"/>
      <c r="D374" s="205"/>
      <c r="E374" s="205"/>
      <c r="F374" s="205"/>
      <c r="G374" s="205"/>
    </row>
    <row r="375" spans="2:7" x14ac:dyDescent="0.25">
      <c r="B375" s="205"/>
      <c r="C375" s="205"/>
      <c r="D375" s="205"/>
      <c r="E375" s="205"/>
      <c r="F375" s="205"/>
      <c r="G375" s="205"/>
    </row>
    <row r="376" spans="2:7" x14ac:dyDescent="0.25">
      <c r="B376" s="205"/>
      <c r="C376" s="205"/>
      <c r="D376" s="205"/>
      <c r="E376" s="205"/>
      <c r="F376" s="205"/>
      <c r="G376" s="205"/>
    </row>
    <row r="377" spans="2:7" x14ac:dyDescent="0.25">
      <c r="B377" s="205"/>
      <c r="C377" s="205"/>
      <c r="D377" s="205"/>
      <c r="E377" s="205"/>
      <c r="F377" s="205"/>
      <c r="G377" s="205"/>
    </row>
    <row r="378" spans="2:7" x14ac:dyDescent="0.25">
      <c r="B378" s="205"/>
      <c r="C378" s="205"/>
      <c r="D378" s="205"/>
      <c r="E378" s="205"/>
      <c r="F378" s="205"/>
      <c r="G378" s="205"/>
    </row>
    <row r="379" spans="2:7" x14ac:dyDescent="0.25">
      <c r="B379" s="205"/>
      <c r="C379" s="205"/>
      <c r="D379" s="205"/>
      <c r="E379" s="205"/>
      <c r="F379" s="205"/>
      <c r="G379" s="205"/>
    </row>
    <row r="380" spans="2:7" x14ac:dyDescent="0.25">
      <c r="B380" s="205"/>
      <c r="C380" s="205"/>
      <c r="D380" s="205"/>
      <c r="E380" s="205"/>
      <c r="F380" s="205"/>
      <c r="G380" s="205"/>
    </row>
    <row r="381" spans="2:7" x14ac:dyDescent="0.25">
      <c r="B381" s="205"/>
      <c r="C381" s="205"/>
      <c r="D381" s="205"/>
      <c r="E381" s="205"/>
      <c r="F381" s="205"/>
      <c r="G381" s="205"/>
    </row>
    <row r="382" spans="2:7" x14ac:dyDescent="0.25">
      <c r="B382" s="205"/>
      <c r="C382" s="205"/>
      <c r="D382" s="205"/>
      <c r="E382" s="205"/>
      <c r="F382" s="205"/>
      <c r="G382" s="205"/>
    </row>
    <row r="383" spans="2:7" x14ac:dyDescent="0.25">
      <c r="B383" s="205"/>
      <c r="C383" s="205"/>
      <c r="D383" s="205"/>
      <c r="E383" s="205"/>
      <c r="F383" s="205"/>
      <c r="G383" s="205"/>
    </row>
    <row r="384" spans="2:7" x14ac:dyDescent="0.25">
      <c r="B384" s="205"/>
      <c r="C384" s="205"/>
      <c r="D384" s="205"/>
      <c r="E384" s="205"/>
      <c r="F384" s="205"/>
      <c r="G384" s="205"/>
    </row>
    <row r="385" spans="2:7" x14ac:dyDescent="0.25">
      <c r="B385" s="205"/>
      <c r="C385" s="205"/>
      <c r="D385" s="205"/>
      <c r="E385" s="205"/>
      <c r="F385" s="205"/>
      <c r="G385" s="205"/>
    </row>
    <row r="386" spans="2:7" x14ac:dyDescent="0.25">
      <c r="B386" s="205"/>
      <c r="C386" s="205"/>
      <c r="D386" s="205"/>
      <c r="E386" s="205"/>
      <c r="F386" s="205"/>
      <c r="G386" s="205"/>
    </row>
    <row r="387" spans="2:7" x14ac:dyDescent="0.25">
      <c r="B387" s="205"/>
      <c r="C387" s="205"/>
      <c r="D387" s="205"/>
      <c r="E387" s="205"/>
      <c r="F387" s="205"/>
      <c r="G387" s="205"/>
    </row>
    <row r="388" spans="2:7" x14ac:dyDescent="0.25">
      <c r="B388" s="205"/>
      <c r="C388" s="205"/>
      <c r="D388" s="205"/>
      <c r="E388" s="205"/>
      <c r="F388" s="205"/>
      <c r="G388" s="205"/>
    </row>
    <row r="389" spans="2:7" x14ac:dyDescent="0.25">
      <c r="B389" s="205"/>
      <c r="C389" s="205"/>
      <c r="D389" s="205"/>
      <c r="E389" s="205"/>
      <c r="F389" s="205"/>
      <c r="G389" s="205"/>
    </row>
    <row r="390" spans="2:7" x14ac:dyDescent="0.25">
      <c r="B390" s="205"/>
      <c r="C390" s="205"/>
      <c r="D390" s="205"/>
      <c r="E390" s="205"/>
      <c r="F390" s="205"/>
      <c r="G390" s="205"/>
    </row>
    <row r="391" spans="2:7" x14ac:dyDescent="0.25">
      <c r="B391" s="205"/>
      <c r="C391" s="205"/>
      <c r="D391" s="205"/>
      <c r="E391" s="205"/>
      <c r="F391" s="205"/>
      <c r="G391" s="205"/>
    </row>
    <row r="392" spans="2:7" x14ac:dyDescent="0.25">
      <c r="B392" s="205"/>
      <c r="C392" s="205"/>
      <c r="D392" s="205"/>
      <c r="E392" s="205"/>
      <c r="F392" s="205"/>
      <c r="G392" s="205"/>
    </row>
    <row r="393" spans="2:7" x14ac:dyDescent="0.25">
      <c r="B393" s="205"/>
      <c r="C393" s="205"/>
      <c r="D393" s="205"/>
      <c r="E393" s="205"/>
      <c r="F393" s="205"/>
      <c r="G393" s="205"/>
    </row>
    <row r="394" spans="2:7" x14ac:dyDescent="0.25">
      <c r="B394" s="205"/>
      <c r="C394" s="205"/>
      <c r="D394" s="205"/>
      <c r="E394" s="205"/>
      <c r="F394" s="205"/>
      <c r="G394" s="205"/>
    </row>
    <row r="395" spans="2:7" x14ac:dyDescent="0.25">
      <c r="B395" s="205"/>
      <c r="C395" s="205"/>
      <c r="D395" s="205"/>
      <c r="E395" s="205"/>
      <c r="F395" s="205"/>
      <c r="G395" s="205"/>
    </row>
    <row r="396" spans="2:7" x14ac:dyDescent="0.25">
      <c r="B396" s="205"/>
      <c r="C396" s="205"/>
      <c r="D396" s="205"/>
      <c r="E396" s="205"/>
      <c r="F396" s="205"/>
      <c r="G396" s="205"/>
    </row>
    <row r="397" spans="2:7" x14ac:dyDescent="0.25">
      <c r="B397" s="205"/>
      <c r="C397" s="205"/>
      <c r="D397" s="205"/>
      <c r="E397" s="205"/>
      <c r="F397" s="205"/>
      <c r="G397" s="205"/>
    </row>
    <row r="398" spans="2:7" x14ac:dyDescent="0.25">
      <c r="B398" s="205"/>
      <c r="C398" s="205"/>
      <c r="D398" s="205"/>
      <c r="E398" s="205"/>
      <c r="F398" s="205"/>
      <c r="G398" s="205"/>
    </row>
    <row r="399" spans="2:7" x14ac:dyDescent="0.25">
      <c r="B399" s="205"/>
      <c r="C399" s="205"/>
      <c r="D399" s="205"/>
      <c r="E399" s="205"/>
      <c r="F399" s="205"/>
      <c r="G399" s="205"/>
    </row>
    <row r="400" spans="2:7" x14ac:dyDescent="0.25">
      <c r="B400" s="205"/>
      <c r="C400" s="205"/>
      <c r="D400" s="205"/>
      <c r="E400" s="205"/>
      <c r="F400" s="205"/>
      <c r="G400" s="205"/>
    </row>
    <row r="401" spans="2:7" x14ac:dyDescent="0.25">
      <c r="B401" s="205"/>
      <c r="C401" s="205"/>
      <c r="D401" s="205"/>
      <c r="E401" s="205"/>
      <c r="F401" s="205"/>
      <c r="G401" s="205"/>
    </row>
    <row r="402" spans="2:7" x14ac:dyDescent="0.25">
      <c r="B402" s="205"/>
      <c r="C402" s="205"/>
      <c r="D402" s="205"/>
      <c r="E402" s="205"/>
      <c r="F402" s="205"/>
      <c r="G402" s="205"/>
    </row>
    <row r="403" spans="2:7" x14ac:dyDescent="0.25">
      <c r="B403" s="205"/>
      <c r="C403" s="205"/>
      <c r="D403" s="205"/>
      <c r="E403" s="205"/>
      <c r="F403" s="205"/>
      <c r="G403" s="205"/>
    </row>
    <row r="404" spans="2:7" x14ac:dyDescent="0.25">
      <c r="B404" s="205"/>
      <c r="C404" s="205"/>
      <c r="D404" s="205"/>
      <c r="E404" s="205"/>
      <c r="F404" s="205"/>
      <c r="G404" s="205"/>
    </row>
    <row r="405" spans="2:7" x14ac:dyDescent="0.25">
      <c r="B405" s="205"/>
      <c r="C405" s="205"/>
      <c r="D405" s="205"/>
      <c r="E405" s="205"/>
      <c r="F405" s="205"/>
      <c r="G405" s="205"/>
    </row>
    <row r="406" spans="2:7" x14ac:dyDescent="0.25">
      <c r="B406" s="205"/>
      <c r="C406" s="205"/>
      <c r="D406" s="205"/>
      <c r="E406" s="205"/>
      <c r="F406" s="205"/>
      <c r="G406" s="205"/>
    </row>
    <row r="407" spans="2:7" x14ac:dyDescent="0.25">
      <c r="B407" s="205"/>
      <c r="C407" s="205"/>
      <c r="D407" s="205"/>
      <c r="E407" s="205"/>
      <c r="F407" s="205"/>
      <c r="G407" s="205"/>
    </row>
    <row r="408" spans="2:7" x14ac:dyDescent="0.25">
      <c r="B408" s="205"/>
      <c r="C408" s="205"/>
      <c r="D408" s="205"/>
      <c r="E408" s="205"/>
      <c r="F408" s="205"/>
      <c r="G408" s="205"/>
    </row>
    <row r="409" spans="2:7" x14ac:dyDescent="0.25">
      <c r="B409" s="205"/>
      <c r="C409" s="205"/>
      <c r="D409" s="205"/>
      <c r="E409" s="205"/>
      <c r="F409" s="205"/>
      <c r="G409" s="205"/>
    </row>
    <row r="410" spans="2:7" x14ac:dyDescent="0.25">
      <c r="B410" s="205"/>
      <c r="C410" s="205"/>
      <c r="D410" s="205"/>
      <c r="E410" s="205"/>
      <c r="F410" s="205"/>
      <c r="G410" s="205"/>
    </row>
    <row r="411" spans="2:7" x14ac:dyDescent="0.25">
      <c r="B411" s="205"/>
      <c r="C411" s="205"/>
      <c r="D411" s="205"/>
      <c r="E411" s="205"/>
      <c r="F411" s="205"/>
      <c r="G411" s="205"/>
    </row>
    <row r="412" spans="2:7" x14ac:dyDescent="0.25">
      <c r="B412" s="205"/>
      <c r="C412" s="205"/>
      <c r="D412" s="205"/>
      <c r="E412" s="205"/>
      <c r="F412" s="205"/>
      <c r="G412" s="205"/>
    </row>
    <row r="413" spans="2:7" x14ac:dyDescent="0.25">
      <c r="B413" s="205"/>
      <c r="C413" s="205"/>
      <c r="D413" s="205"/>
      <c r="E413" s="205"/>
      <c r="F413" s="205"/>
      <c r="G413" s="205"/>
    </row>
    <row r="414" spans="2:7" x14ac:dyDescent="0.25">
      <c r="B414" s="205"/>
      <c r="C414" s="205"/>
      <c r="D414" s="205"/>
      <c r="E414" s="205"/>
      <c r="F414" s="205"/>
      <c r="G414" s="205"/>
    </row>
    <row r="415" spans="2:7" x14ac:dyDescent="0.25">
      <c r="B415" s="205"/>
      <c r="C415" s="205"/>
      <c r="D415" s="205"/>
      <c r="E415" s="205"/>
      <c r="F415" s="205"/>
      <c r="G415" s="205"/>
    </row>
    <row r="416" spans="2:7" x14ac:dyDescent="0.25">
      <c r="B416" s="205"/>
      <c r="C416" s="205"/>
      <c r="D416" s="205"/>
      <c r="E416" s="205"/>
      <c r="F416" s="205"/>
      <c r="G416" s="205"/>
    </row>
    <row r="417" spans="2:7" x14ac:dyDescent="0.25">
      <c r="B417" s="205"/>
      <c r="C417" s="205"/>
      <c r="D417" s="205"/>
      <c r="E417" s="205"/>
      <c r="F417" s="205"/>
      <c r="G417" s="205"/>
    </row>
    <row r="418" spans="2:7" x14ac:dyDescent="0.25">
      <c r="B418" s="205"/>
      <c r="C418" s="205"/>
      <c r="D418" s="205"/>
      <c r="E418" s="205"/>
      <c r="F418" s="205"/>
      <c r="G418" s="205"/>
    </row>
    <row r="419" spans="2:7" x14ac:dyDescent="0.25">
      <c r="B419" s="205"/>
      <c r="C419" s="205"/>
      <c r="D419" s="205"/>
      <c r="E419" s="205"/>
      <c r="F419" s="205"/>
      <c r="G419" s="205"/>
    </row>
    <row r="420" spans="2:7" x14ac:dyDescent="0.25">
      <c r="B420" s="205"/>
      <c r="C420" s="205"/>
      <c r="D420" s="205"/>
      <c r="E420" s="205"/>
      <c r="F420" s="205"/>
      <c r="G420" s="205"/>
    </row>
    <row r="421" spans="2:7" x14ac:dyDescent="0.25">
      <c r="B421" s="205"/>
      <c r="C421" s="205"/>
      <c r="D421" s="205"/>
      <c r="E421" s="205"/>
      <c r="F421" s="205"/>
      <c r="G421" s="205"/>
    </row>
    <row r="422" spans="2:7" x14ac:dyDescent="0.25">
      <c r="B422" s="205"/>
      <c r="C422" s="205"/>
      <c r="D422" s="205"/>
      <c r="E422" s="205"/>
      <c r="F422" s="205"/>
      <c r="G422" s="205"/>
    </row>
    <row r="423" spans="2:7" x14ac:dyDescent="0.25">
      <c r="B423" s="205"/>
      <c r="C423" s="205"/>
      <c r="D423" s="205"/>
      <c r="E423" s="205"/>
      <c r="F423" s="205"/>
      <c r="G423" s="205"/>
    </row>
    <row r="424" spans="2:7" x14ac:dyDescent="0.25">
      <c r="B424" s="205"/>
      <c r="C424" s="205"/>
      <c r="D424" s="205"/>
      <c r="E424" s="205"/>
      <c r="F424" s="205"/>
      <c r="G424" s="205"/>
    </row>
    <row r="425" spans="2:7" x14ac:dyDescent="0.25">
      <c r="B425" s="205"/>
      <c r="C425" s="205"/>
      <c r="D425" s="205"/>
      <c r="E425" s="205"/>
      <c r="F425" s="205"/>
      <c r="G425" s="205"/>
    </row>
    <row r="426" spans="2:7" x14ac:dyDescent="0.25">
      <c r="B426" s="205"/>
      <c r="C426" s="205"/>
      <c r="D426" s="205"/>
      <c r="E426" s="205"/>
      <c r="F426" s="205"/>
      <c r="G426" s="205"/>
    </row>
    <row r="427" spans="2:7" x14ac:dyDescent="0.25">
      <c r="B427" s="205"/>
      <c r="C427" s="205"/>
      <c r="D427" s="205"/>
      <c r="E427" s="205"/>
      <c r="F427" s="205"/>
      <c r="G427" s="205"/>
    </row>
    <row r="428" spans="2:7" x14ac:dyDescent="0.25">
      <c r="B428" s="205"/>
      <c r="C428" s="205"/>
      <c r="D428" s="205"/>
      <c r="E428" s="205"/>
      <c r="F428" s="205"/>
      <c r="G428" s="205"/>
    </row>
    <row r="429" spans="2:7" x14ac:dyDescent="0.25">
      <c r="B429" s="205"/>
      <c r="C429" s="205"/>
      <c r="D429" s="205"/>
      <c r="E429" s="205"/>
      <c r="F429" s="205"/>
      <c r="G429" s="205"/>
    </row>
    <row r="430" spans="2:7" x14ac:dyDescent="0.25">
      <c r="B430" s="205"/>
      <c r="C430" s="205"/>
      <c r="D430" s="205"/>
      <c r="E430" s="205"/>
      <c r="F430" s="205"/>
      <c r="G430" s="205"/>
    </row>
    <row r="431" spans="2:7" x14ac:dyDescent="0.25">
      <c r="B431" s="205"/>
      <c r="C431" s="205"/>
      <c r="D431" s="205"/>
      <c r="E431" s="205"/>
      <c r="F431" s="205"/>
      <c r="G431" s="205"/>
    </row>
    <row r="432" spans="2:7" x14ac:dyDescent="0.25">
      <c r="B432" s="205"/>
      <c r="C432" s="205"/>
      <c r="D432" s="205"/>
      <c r="E432" s="205"/>
      <c r="F432" s="205"/>
      <c r="G432" s="205"/>
    </row>
    <row r="433" spans="2:7" x14ac:dyDescent="0.25">
      <c r="B433" s="205"/>
      <c r="C433" s="205"/>
      <c r="D433" s="205"/>
      <c r="E433" s="205"/>
      <c r="F433" s="205"/>
      <c r="G433" s="205"/>
    </row>
    <row r="434" spans="2:7" x14ac:dyDescent="0.25">
      <c r="B434" s="205"/>
      <c r="C434" s="205"/>
      <c r="D434" s="205"/>
      <c r="E434" s="205"/>
      <c r="F434" s="205"/>
      <c r="G434" s="205"/>
    </row>
    <row r="435" spans="2:7" x14ac:dyDescent="0.25">
      <c r="B435" s="205"/>
      <c r="C435" s="205"/>
      <c r="D435" s="205"/>
      <c r="E435" s="205"/>
      <c r="F435" s="205"/>
      <c r="G435" s="205"/>
    </row>
    <row r="436" spans="2:7" x14ac:dyDescent="0.25">
      <c r="B436" s="205"/>
      <c r="C436" s="205"/>
      <c r="D436" s="205"/>
      <c r="E436" s="205"/>
      <c r="F436" s="205"/>
      <c r="G436" s="205"/>
    </row>
    <row r="437" spans="2:7" x14ac:dyDescent="0.25">
      <c r="B437" s="205"/>
      <c r="C437" s="205"/>
      <c r="D437" s="205"/>
      <c r="E437" s="205"/>
      <c r="F437" s="205"/>
      <c r="G437" s="205"/>
    </row>
    <row r="438" spans="2:7" x14ac:dyDescent="0.25">
      <c r="B438" s="205"/>
      <c r="C438" s="205"/>
      <c r="D438" s="205"/>
      <c r="E438" s="205"/>
      <c r="F438" s="205"/>
      <c r="G438" s="205"/>
    </row>
    <row r="439" spans="2:7" x14ac:dyDescent="0.25">
      <c r="B439" s="205"/>
      <c r="C439" s="205"/>
      <c r="D439" s="205"/>
      <c r="E439" s="205"/>
      <c r="F439" s="205"/>
      <c r="G439" s="205"/>
    </row>
    <row r="440" spans="2:7" x14ac:dyDescent="0.25">
      <c r="B440" s="205"/>
      <c r="C440" s="205"/>
      <c r="D440" s="205"/>
      <c r="E440" s="205"/>
      <c r="F440" s="205"/>
      <c r="G440" s="205"/>
    </row>
    <row r="441" spans="2:7" x14ac:dyDescent="0.25">
      <c r="B441" s="205"/>
      <c r="C441" s="205"/>
      <c r="D441" s="205"/>
      <c r="E441" s="205"/>
      <c r="F441" s="205"/>
      <c r="G441" s="205"/>
    </row>
    <row r="442" spans="2:7" x14ac:dyDescent="0.25">
      <c r="B442" s="205"/>
      <c r="C442" s="205"/>
      <c r="D442" s="205"/>
      <c r="E442" s="205"/>
      <c r="F442" s="205"/>
      <c r="G442" s="205"/>
    </row>
    <row r="443" spans="2:7" x14ac:dyDescent="0.25">
      <c r="B443" s="205"/>
      <c r="C443" s="205"/>
      <c r="D443" s="205"/>
      <c r="E443" s="205"/>
      <c r="F443" s="205"/>
      <c r="G443" s="205"/>
    </row>
    <row r="444" spans="2:7" x14ac:dyDescent="0.25">
      <c r="B444" s="205"/>
      <c r="C444" s="205"/>
      <c r="D444" s="205"/>
      <c r="E444" s="205"/>
      <c r="F444" s="205"/>
      <c r="G444" s="205"/>
    </row>
    <row r="445" spans="2:7" x14ac:dyDescent="0.25">
      <c r="B445" s="205"/>
      <c r="C445" s="205"/>
      <c r="D445" s="205"/>
      <c r="E445" s="205"/>
      <c r="F445" s="205"/>
      <c r="G445" s="205"/>
    </row>
    <row r="446" spans="2:7" x14ac:dyDescent="0.25">
      <c r="B446" s="205"/>
      <c r="C446" s="205"/>
      <c r="D446" s="205"/>
      <c r="E446" s="205"/>
      <c r="F446" s="205"/>
      <c r="G446" s="205"/>
    </row>
    <row r="447" spans="2:7" x14ac:dyDescent="0.25">
      <c r="B447" s="205"/>
      <c r="C447" s="205"/>
      <c r="D447" s="205"/>
      <c r="E447" s="205"/>
      <c r="F447" s="205"/>
      <c r="G447" s="205"/>
    </row>
    <row r="448" spans="2:7" x14ac:dyDescent="0.25">
      <c r="B448" s="205"/>
      <c r="C448" s="205"/>
      <c r="D448" s="205"/>
      <c r="E448" s="205"/>
      <c r="F448" s="205"/>
      <c r="G448" s="205"/>
    </row>
    <row r="449" spans="2:7" x14ac:dyDescent="0.25">
      <c r="B449" s="205"/>
      <c r="C449" s="205"/>
      <c r="D449" s="205"/>
      <c r="E449" s="205"/>
      <c r="F449" s="205"/>
      <c r="G449" s="205"/>
    </row>
    <row r="450" spans="2:7" x14ac:dyDescent="0.25">
      <c r="B450" s="205"/>
      <c r="C450" s="205"/>
      <c r="D450" s="205"/>
      <c r="E450" s="205"/>
      <c r="F450" s="205"/>
      <c r="G450" s="205"/>
    </row>
    <row r="451" spans="2:7" x14ac:dyDescent="0.25">
      <c r="B451" s="205"/>
      <c r="C451" s="205"/>
      <c r="D451" s="205"/>
      <c r="E451" s="205"/>
      <c r="F451" s="205"/>
      <c r="G451" s="205"/>
    </row>
    <row r="452" spans="2:7" x14ac:dyDescent="0.25">
      <c r="B452" s="205"/>
      <c r="C452" s="205"/>
      <c r="D452" s="205"/>
      <c r="E452" s="205"/>
      <c r="F452" s="205"/>
      <c r="G452" s="205"/>
    </row>
    <row r="453" spans="2:7" x14ac:dyDescent="0.25">
      <c r="B453" s="205"/>
      <c r="C453" s="205"/>
      <c r="D453" s="205"/>
      <c r="E453" s="205"/>
      <c r="F453" s="205"/>
      <c r="G453" s="205"/>
    </row>
    <row r="454" spans="2:7" x14ac:dyDescent="0.25">
      <c r="B454" s="205"/>
      <c r="C454" s="205"/>
      <c r="D454" s="205"/>
      <c r="E454" s="205"/>
      <c r="F454" s="205"/>
      <c r="G454" s="205"/>
    </row>
    <row r="455" spans="2:7" x14ac:dyDescent="0.25">
      <c r="B455" s="205"/>
      <c r="C455" s="205"/>
      <c r="D455" s="205"/>
      <c r="E455" s="205"/>
      <c r="F455" s="205"/>
      <c r="G455" s="205"/>
    </row>
    <row r="456" spans="2:7" x14ac:dyDescent="0.25">
      <c r="B456" s="205"/>
      <c r="C456" s="205"/>
      <c r="D456" s="205"/>
      <c r="E456" s="205"/>
      <c r="F456" s="205"/>
      <c r="G456" s="205"/>
    </row>
    <row r="457" spans="2:7" x14ac:dyDescent="0.25">
      <c r="B457" s="205"/>
      <c r="C457" s="205"/>
      <c r="D457" s="205"/>
      <c r="E457" s="205"/>
      <c r="F457" s="205"/>
      <c r="G457" s="205"/>
    </row>
    <row r="458" spans="2:7" x14ac:dyDescent="0.25">
      <c r="B458" s="205"/>
      <c r="C458" s="205"/>
      <c r="D458" s="205"/>
      <c r="E458" s="205"/>
      <c r="F458" s="205"/>
      <c r="G458" s="205"/>
    </row>
    <row r="459" spans="2:7" x14ac:dyDescent="0.25">
      <c r="B459" s="205"/>
      <c r="C459" s="205"/>
      <c r="D459" s="205"/>
      <c r="E459" s="205"/>
      <c r="F459" s="205"/>
      <c r="G459" s="205"/>
    </row>
    <row r="460" spans="2:7" x14ac:dyDescent="0.25">
      <c r="B460" s="205"/>
      <c r="C460" s="205"/>
      <c r="D460" s="205"/>
      <c r="E460" s="205"/>
      <c r="F460" s="205"/>
      <c r="G460" s="205"/>
    </row>
    <row r="461" spans="2:7" x14ac:dyDescent="0.25">
      <c r="B461" s="205"/>
      <c r="C461" s="205"/>
      <c r="D461" s="205"/>
      <c r="E461" s="205"/>
      <c r="F461" s="205"/>
      <c r="G461" s="205"/>
    </row>
    <row r="462" spans="2:7" x14ac:dyDescent="0.25">
      <c r="B462" s="205"/>
      <c r="C462" s="205"/>
      <c r="D462" s="205"/>
      <c r="E462" s="205"/>
      <c r="F462" s="205"/>
      <c r="G462" s="205"/>
    </row>
    <row r="463" spans="2:7" x14ac:dyDescent="0.25">
      <c r="B463" s="205"/>
      <c r="C463" s="205"/>
      <c r="D463" s="205"/>
      <c r="E463" s="205"/>
      <c r="F463" s="205"/>
      <c r="G463" s="205"/>
    </row>
    <row r="464" spans="2:7" x14ac:dyDescent="0.25">
      <c r="B464" s="205"/>
      <c r="C464" s="205"/>
      <c r="D464" s="205"/>
      <c r="E464" s="205"/>
      <c r="F464" s="205"/>
      <c r="G464" s="205"/>
    </row>
    <row r="465" spans="2:7" x14ac:dyDescent="0.25">
      <c r="B465" s="205"/>
      <c r="C465" s="205"/>
      <c r="D465" s="205"/>
      <c r="E465" s="205"/>
      <c r="F465" s="205"/>
      <c r="G465" s="205"/>
    </row>
    <row r="466" spans="2:7" x14ac:dyDescent="0.25">
      <c r="B466" s="205"/>
      <c r="C466" s="205"/>
      <c r="D466" s="205"/>
      <c r="E466" s="205"/>
      <c r="F466" s="205"/>
      <c r="G466" s="205"/>
    </row>
    <row r="467" spans="2:7" x14ac:dyDescent="0.25">
      <c r="B467" s="205"/>
      <c r="C467" s="205"/>
      <c r="D467" s="205"/>
      <c r="E467" s="205"/>
      <c r="F467" s="205"/>
      <c r="G467" s="205"/>
    </row>
    <row r="468" spans="2:7" x14ac:dyDescent="0.25">
      <c r="B468" s="205"/>
      <c r="C468" s="205"/>
      <c r="D468" s="205"/>
      <c r="E468" s="205"/>
      <c r="F468" s="205"/>
      <c r="G468" s="205"/>
    </row>
    <row r="469" spans="2:7" x14ac:dyDescent="0.25">
      <c r="B469" s="205"/>
      <c r="C469" s="205"/>
      <c r="D469" s="205"/>
      <c r="E469" s="205"/>
      <c r="F469" s="205"/>
      <c r="G469" s="205"/>
    </row>
    <row r="470" spans="2:7" x14ac:dyDescent="0.25">
      <c r="B470" s="205"/>
      <c r="C470" s="205"/>
      <c r="D470" s="205"/>
      <c r="E470" s="205"/>
      <c r="F470" s="205"/>
      <c r="G470" s="205"/>
    </row>
    <row r="471" spans="2:7" x14ac:dyDescent="0.25">
      <c r="B471" s="205"/>
      <c r="C471" s="205"/>
      <c r="D471" s="205"/>
      <c r="E471" s="205"/>
      <c r="F471" s="205"/>
      <c r="G471" s="205"/>
    </row>
    <row r="472" spans="2:7" x14ac:dyDescent="0.25">
      <c r="B472" s="205"/>
      <c r="C472" s="205"/>
      <c r="D472" s="205"/>
      <c r="E472" s="205"/>
      <c r="F472" s="205"/>
      <c r="G472" s="205"/>
    </row>
    <row r="473" spans="2:7" x14ac:dyDescent="0.25">
      <c r="B473" s="205"/>
      <c r="C473" s="205"/>
      <c r="D473" s="205"/>
      <c r="E473" s="205"/>
      <c r="F473" s="205"/>
      <c r="G473" s="205"/>
    </row>
    <row r="474" spans="2:7" x14ac:dyDescent="0.25">
      <c r="B474" s="205"/>
      <c r="C474" s="205"/>
      <c r="D474" s="205"/>
      <c r="E474" s="205"/>
      <c r="F474" s="205"/>
      <c r="G474" s="205"/>
    </row>
    <row r="475" spans="2:7" x14ac:dyDescent="0.25">
      <c r="B475" s="205"/>
      <c r="C475" s="205"/>
      <c r="D475" s="205"/>
      <c r="E475" s="205"/>
      <c r="F475" s="205"/>
      <c r="G475" s="205"/>
    </row>
    <row r="476" spans="2:7" x14ac:dyDescent="0.25">
      <c r="B476" s="205"/>
      <c r="C476" s="205"/>
      <c r="D476" s="205"/>
      <c r="E476" s="205"/>
      <c r="F476" s="205"/>
      <c r="G476" s="205"/>
    </row>
    <row r="477" spans="2:7" x14ac:dyDescent="0.25">
      <c r="B477" s="205"/>
      <c r="C477" s="205"/>
      <c r="D477" s="205"/>
      <c r="E477" s="205"/>
      <c r="F477" s="205"/>
      <c r="G477" s="205"/>
    </row>
    <row r="478" spans="2:7" x14ac:dyDescent="0.25">
      <c r="B478" s="205"/>
      <c r="C478" s="205"/>
      <c r="D478" s="205"/>
      <c r="E478" s="205"/>
      <c r="F478" s="205"/>
      <c r="G478" s="205"/>
    </row>
    <row r="479" spans="2:7" x14ac:dyDescent="0.25">
      <c r="B479" s="205"/>
      <c r="C479" s="205"/>
      <c r="D479" s="205"/>
      <c r="E479" s="205"/>
      <c r="F479" s="205"/>
      <c r="G479" s="205"/>
    </row>
    <row r="480" spans="2:7" x14ac:dyDescent="0.25">
      <c r="B480" s="205"/>
      <c r="C480" s="205"/>
      <c r="D480" s="205"/>
      <c r="E480" s="205"/>
      <c r="F480" s="205"/>
      <c r="G480" s="205"/>
    </row>
    <row r="481" spans="2:7" x14ac:dyDescent="0.25">
      <c r="B481" s="205"/>
      <c r="C481" s="205"/>
      <c r="D481" s="205"/>
      <c r="E481" s="205"/>
      <c r="F481" s="205"/>
      <c r="G481" s="205"/>
    </row>
    <row r="482" spans="2:7" x14ac:dyDescent="0.25">
      <c r="B482" s="205"/>
      <c r="C482" s="205"/>
      <c r="D482" s="205"/>
      <c r="E482" s="205"/>
      <c r="F482" s="205"/>
      <c r="G482" s="205"/>
    </row>
    <row r="483" spans="2:7" x14ac:dyDescent="0.25">
      <c r="B483" s="205"/>
      <c r="C483" s="205"/>
      <c r="D483" s="205"/>
      <c r="E483" s="205"/>
      <c r="F483" s="205"/>
      <c r="G483" s="205"/>
    </row>
    <row r="484" spans="2:7" x14ac:dyDescent="0.25">
      <c r="B484" s="205"/>
      <c r="C484" s="205"/>
      <c r="D484" s="205"/>
      <c r="E484" s="205"/>
      <c r="F484" s="205"/>
      <c r="G484" s="205"/>
    </row>
    <row r="485" spans="2:7" x14ac:dyDescent="0.25">
      <c r="B485" s="205"/>
      <c r="C485" s="205"/>
      <c r="D485" s="205"/>
      <c r="E485" s="205"/>
      <c r="F485" s="205"/>
      <c r="G485" s="205"/>
    </row>
    <row r="486" spans="2:7" x14ac:dyDescent="0.25">
      <c r="B486" s="205"/>
      <c r="C486" s="205"/>
      <c r="D486" s="205"/>
      <c r="E486" s="205"/>
      <c r="F486" s="205"/>
      <c r="G486" s="205"/>
    </row>
    <row r="487" spans="2:7" x14ac:dyDescent="0.25">
      <c r="B487" s="205"/>
      <c r="C487" s="205"/>
      <c r="D487" s="205"/>
      <c r="E487" s="205"/>
      <c r="F487" s="205"/>
      <c r="G487" s="205"/>
    </row>
    <row r="488" spans="2:7" x14ac:dyDescent="0.25">
      <c r="B488" s="205"/>
      <c r="C488" s="205"/>
      <c r="D488" s="205"/>
      <c r="E488" s="205"/>
      <c r="F488" s="205"/>
      <c r="G488" s="205"/>
    </row>
    <row r="489" spans="2:7" x14ac:dyDescent="0.25">
      <c r="B489" s="205"/>
      <c r="C489" s="205"/>
      <c r="D489" s="205"/>
      <c r="E489" s="205"/>
      <c r="F489" s="205"/>
      <c r="G489" s="205"/>
    </row>
    <row r="490" spans="2:7" x14ac:dyDescent="0.25">
      <c r="B490" s="205"/>
      <c r="C490" s="205"/>
      <c r="D490" s="205"/>
      <c r="E490" s="205"/>
      <c r="F490" s="205"/>
      <c r="G490" s="205"/>
    </row>
    <row r="491" spans="2:7" x14ac:dyDescent="0.25">
      <c r="B491" s="205"/>
      <c r="C491" s="205"/>
      <c r="D491" s="205"/>
      <c r="E491" s="205"/>
      <c r="F491" s="205"/>
      <c r="G491" s="205"/>
    </row>
    <row r="492" spans="2:7" x14ac:dyDescent="0.25">
      <c r="B492" s="205"/>
      <c r="C492" s="205"/>
      <c r="D492" s="205"/>
      <c r="E492" s="205"/>
      <c r="F492" s="205"/>
      <c r="G492" s="205"/>
    </row>
    <row r="493" spans="2:7" x14ac:dyDescent="0.25">
      <c r="B493" s="205"/>
      <c r="C493" s="205"/>
      <c r="D493" s="205"/>
      <c r="E493" s="205"/>
      <c r="F493" s="205"/>
      <c r="G493" s="205"/>
    </row>
    <row r="494" spans="2:7" x14ac:dyDescent="0.25">
      <c r="B494" s="205"/>
      <c r="C494" s="205"/>
      <c r="D494" s="205"/>
      <c r="E494" s="205"/>
      <c r="F494" s="205"/>
      <c r="G494" s="205"/>
    </row>
    <row r="495" spans="2:7" x14ac:dyDescent="0.25">
      <c r="B495" s="205"/>
      <c r="C495" s="205"/>
      <c r="D495" s="205"/>
      <c r="E495" s="205"/>
      <c r="F495" s="205"/>
      <c r="G495" s="205"/>
    </row>
    <row r="496" spans="2:7" x14ac:dyDescent="0.25">
      <c r="B496" s="205"/>
      <c r="C496" s="205"/>
      <c r="D496" s="205"/>
      <c r="E496" s="205"/>
      <c r="F496" s="205"/>
      <c r="G496" s="205"/>
    </row>
    <row r="497" spans="2:7" x14ac:dyDescent="0.25">
      <c r="B497" s="205"/>
      <c r="C497" s="205"/>
      <c r="D497" s="205"/>
      <c r="E497" s="205"/>
      <c r="F497" s="205"/>
      <c r="G497" s="205"/>
    </row>
    <row r="498" spans="2:7" x14ac:dyDescent="0.25">
      <c r="B498" s="205"/>
      <c r="C498" s="205"/>
      <c r="D498" s="205"/>
      <c r="E498" s="205"/>
      <c r="F498" s="205"/>
      <c r="G498" s="205"/>
    </row>
    <row r="499" spans="2:7" x14ac:dyDescent="0.25">
      <c r="B499" s="205"/>
      <c r="C499" s="205"/>
      <c r="D499" s="205"/>
      <c r="E499" s="205"/>
      <c r="F499" s="205"/>
      <c r="G499" s="205"/>
    </row>
    <row r="500" spans="2:7" x14ac:dyDescent="0.25">
      <c r="B500" s="205"/>
      <c r="C500" s="205"/>
      <c r="D500" s="205"/>
      <c r="E500" s="205"/>
      <c r="F500" s="205"/>
      <c r="G500" s="205"/>
    </row>
    <row r="501" spans="2:7" x14ac:dyDescent="0.25">
      <c r="B501" s="205"/>
      <c r="C501" s="205"/>
      <c r="D501" s="205"/>
      <c r="E501" s="205"/>
      <c r="F501" s="205"/>
      <c r="G501" s="205"/>
    </row>
    <row r="502" spans="2:7" x14ac:dyDescent="0.25">
      <c r="B502" s="205"/>
      <c r="C502" s="205"/>
      <c r="D502" s="205"/>
      <c r="E502" s="205"/>
      <c r="F502" s="205"/>
      <c r="G502" s="205"/>
    </row>
    <row r="503" spans="2:7" x14ac:dyDescent="0.25">
      <c r="B503" s="205"/>
      <c r="C503" s="205"/>
      <c r="D503" s="205"/>
      <c r="E503" s="205"/>
      <c r="F503" s="205"/>
      <c r="G503" s="205"/>
    </row>
    <row r="504" spans="2:7" x14ac:dyDescent="0.25">
      <c r="B504" s="205"/>
      <c r="C504" s="205"/>
      <c r="D504" s="205"/>
      <c r="E504" s="205"/>
      <c r="F504" s="205"/>
      <c r="G504" s="205"/>
    </row>
    <row r="505" spans="2:7" x14ac:dyDescent="0.25">
      <c r="B505" s="205"/>
      <c r="C505" s="205"/>
      <c r="D505" s="205"/>
      <c r="E505" s="205"/>
      <c r="F505" s="205"/>
      <c r="G505" s="205"/>
    </row>
    <row r="506" spans="2:7" x14ac:dyDescent="0.25">
      <c r="B506" s="205"/>
      <c r="C506" s="205"/>
      <c r="D506" s="205"/>
      <c r="E506" s="205"/>
      <c r="F506" s="205"/>
      <c r="G506" s="205"/>
    </row>
    <row r="507" spans="2:7" x14ac:dyDescent="0.25">
      <c r="B507" s="205"/>
      <c r="C507" s="205"/>
      <c r="D507" s="205"/>
      <c r="E507" s="205"/>
      <c r="F507" s="205"/>
      <c r="G507" s="205"/>
    </row>
    <row r="508" spans="2:7" x14ac:dyDescent="0.25">
      <c r="B508" s="205"/>
      <c r="C508" s="205"/>
      <c r="D508" s="205"/>
      <c r="E508" s="205"/>
      <c r="F508" s="205"/>
      <c r="G508" s="205"/>
    </row>
    <row r="509" spans="2:7" x14ac:dyDescent="0.25">
      <c r="B509" s="205"/>
      <c r="C509" s="205"/>
      <c r="D509" s="205"/>
      <c r="E509" s="205"/>
      <c r="F509" s="205"/>
      <c r="G509" s="205"/>
    </row>
    <row r="510" spans="2:7" x14ac:dyDescent="0.25">
      <c r="B510" s="205"/>
      <c r="C510" s="205"/>
      <c r="D510" s="205"/>
      <c r="E510" s="205"/>
      <c r="F510" s="205"/>
      <c r="G510" s="205"/>
    </row>
    <row r="511" spans="2:7" x14ac:dyDescent="0.25">
      <c r="B511" s="205"/>
      <c r="C511" s="205"/>
      <c r="D511" s="205"/>
      <c r="E511" s="205"/>
      <c r="F511" s="205"/>
      <c r="G511" s="205"/>
    </row>
    <row r="512" spans="2:7" x14ac:dyDescent="0.25">
      <c r="B512" s="205"/>
      <c r="C512" s="205"/>
      <c r="D512" s="205"/>
      <c r="E512" s="205"/>
      <c r="F512" s="205"/>
      <c r="G512" s="205"/>
    </row>
    <row r="513" spans="2:7" x14ac:dyDescent="0.25">
      <c r="B513" s="205"/>
      <c r="C513" s="205"/>
      <c r="D513" s="205"/>
      <c r="E513" s="205"/>
      <c r="F513" s="205"/>
      <c r="G513" s="205"/>
    </row>
    <row r="514" spans="2:7" x14ac:dyDescent="0.25">
      <c r="B514" s="205"/>
      <c r="C514" s="205"/>
      <c r="D514" s="205"/>
      <c r="E514" s="205"/>
      <c r="F514" s="205"/>
      <c r="G514" s="205"/>
    </row>
    <row r="515" spans="2:7" x14ac:dyDescent="0.25">
      <c r="B515" s="205"/>
      <c r="C515" s="205"/>
      <c r="D515" s="205"/>
      <c r="E515" s="205"/>
      <c r="F515" s="205"/>
      <c r="G515" s="205"/>
    </row>
    <row r="516" spans="2:7" x14ac:dyDescent="0.25">
      <c r="B516" s="205"/>
      <c r="C516" s="205"/>
      <c r="D516" s="205"/>
      <c r="E516" s="205"/>
      <c r="F516" s="205"/>
      <c r="G516" s="205"/>
    </row>
    <row r="517" spans="2:7" x14ac:dyDescent="0.25">
      <c r="B517" s="205"/>
      <c r="C517" s="205"/>
      <c r="D517" s="205"/>
      <c r="E517" s="205"/>
      <c r="F517" s="205"/>
      <c r="G517" s="205"/>
    </row>
    <row r="518" spans="2:7" x14ac:dyDescent="0.25">
      <c r="B518" s="205"/>
      <c r="C518" s="205"/>
      <c r="D518" s="205"/>
      <c r="E518" s="205"/>
      <c r="F518" s="205"/>
      <c r="G518" s="205"/>
    </row>
    <row r="519" spans="2:7" x14ac:dyDescent="0.25">
      <c r="B519" s="205"/>
      <c r="C519" s="205"/>
      <c r="D519" s="205"/>
      <c r="E519" s="205"/>
      <c r="F519" s="205"/>
      <c r="G519" s="205"/>
    </row>
    <row r="520" spans="2:7" x14ac:dyDescent="0.25">
      <c r="B520" s="205"/>
      <c r="C520" s="205"/>
      <c r="D520" s="205"/>
      <c r="E520" s="205"/>
      <c r="F520" s="205"/>
      <c r="G520" s="205"/>
    </row>
    <row r="521" spans="2:7" x14ac:dyDescent="0.25">
      <c r="B521" s="205"/>
      <c r="C521" s="205"/>
      <c r="D521" s="205"/>
      <c r="E521" s="205"/>
      <c r="F521" s="205"/>
      <c r="G521" s="205"/>
    </row>
    <row r="522" spans="2:7" x14ac:dyDescent="0.25">
      <c r="B522" s="205"/>
      <c r="C522" s="205"/>
      <c r="D522" s="205"/>
      <c r="E522" s="205"/>
      <c r="F522" s="205"/>
      <c r="G522" s="205"/>
    </row>
    <row r="523" spans="2:7" x14ac:dyDescent="0.25">
      <c r="B523" s="205"/>
      <c r="C523" s="205"/>
      <c r="D523" s="205"/>
      <c r="E523" s="205"/>
      <c r="F523" s="205"/>
      <c r="G523" s="205"/>
    </row>
    <row r="524" spans="2:7" x14ac:dyDescent="0.25">
      <c r="B524" s="205"/>
      <c r="C524" s="205"/>
      <c r="D524" s="205"/>
      <c r="E524" s="205"/>
      <c r="F524" s="205"/>
      <c r="G524" s="205"/>
    </row>
    <row r="525" spans="2:7" x14ac:dyDescent="0.25">
      <c r="B525" s="205"/>
      <c r="C525" s="205"/>
      <c r="D525" s="205"/>
      <c r="E525" s="205"/>
      <c r="F525" s="205"/>
      <c r="G525" s="205"/>
    </row>
    <row r="526" spans="2:7" x14ac:dyDescent="0.25">
      <c r="B526" s="205"/>
      <c r="C526" s="205"/>
      <c r="D526" s="205"/>
      <c r="E526" s="205"/>
      <c r="F526" s="205"/>
      <c r="G526" s="205"/>
    </row>
    <row r="527" spans="2:7" x14ac:dyDescent="0.25">
      <c r="B527" s="205"/>
      <c r="C527" s="205"/>
      <c r="D527" s="205"/>
      <c r="E527" s="205"/>
      <c r="F527" s="205"/>
      <c r="G527" s="205"/>
    </row>
    <row r="528" spans="2:7" x14ac:dyDescent="0.25">
      <c r="B528" s="205"/>
      <c r="C528" s="205"/>
      <c r="D528" s="205"/>
      <c r="E528" s="205"/>
      <c r="F528" s="205"/>
      <c r="G528" s="205"/>
    </row>
    <row r="529" spans="2:7" x14ac:dyDescent="0.25">
      <c r="B529" s="205"/>
      <c r="C529" s="205"/>
      <c r="D529" s="205"/>
      <c r="E529" s="205"/>
      <c r="F529" s="205"/>
      <c r="G529" s="205"/>
    </row>
    <row r="530" spans="2:7" x14ac:dyDescent="0.25">
      <c r="B530" s="205"/>
      <c r="C530" s="205"/>
      <c r="D530" s="205"/>
      <c r="E530" s="205"/>
      <c r="F530" s="205"/>
      <c r="G530" s="205"/>
    </row>
    <row r="531" spans="2:7" x14ac:dyDescent="0.25">
      <c r="B531" s="205"/>
      <c r="C531" s="205"/>
      <c r="D531" s="205"/>
      <c r="E531" s="205"/>
      <c r="F531" s="205"/>
      <c r="G531" s="205"/>
    </row>
    <row r="532" spans="2:7" x14ac:dyDescent="0.25">
      <c r="B532" s="205"/>
      <c r="C532" s="205"/>
      <c r="D532" s="205"/>
      <c r="E532" s="205"/>
      <c r="F532" s="205"/>
      <c r="G532" s="205"/>
    </row>
    <row r="533" spans="2:7" x14ac:dyDescent="0.25">
      <c r="B533" s="205"/>
      <c r="C533" s="205"/>
      <c r="D533" s="205"/>
      <c r="E533" s="205"/>
      <c r="F533" s="205"/>
      <c r="G533" s="205"/>
    </row>
    <row r="534" spans="2:7" x14ac:dyDescent="0.25">
      <c r="B534" s="205"/>
      <c r="C534" s="205"/>
      <c r="D534" s="205"/>
      <c r="E534" s="205"/>
      <c r="F534" s="205"/>
      <c r="G534" s="205"/>
    </row>
    <row r="535" spans="2:7" x14ac:dyDescent="0.25">
      <c r="B535" s="205"/>
      <c r="C535" s="205"/>
      <c r="D535" s="205"/>
      <c r="E535" s="205"/>
      <c r="F535" s="205"/>
      <c r="G535" s="205"/>
    </row>
    <row r="536" spans="2:7" x14ac:dyDescent="0.25">
      <c r="B536" s="205"/>
      <c r="C536" s="205"/>
      <c r="D536" s="205"/>
      <c r="E536" s="205"/>
      <c r="F536" s="205"/>
      <c r="G536" s="205"/>
    </row>
    <row r="537" spans="2:7" x14ac:dyDescent="0.25">
      <c r="B537" s="205"/>
      <c r="C537" s="205"/>
      <c r="D537" s="205"/>
      <c r="E537" s="205"/>
      <c r="F537" s="205"/>
      <c r="G537" s="205"/>
    </row>
    <row r="538" spans="2:7" x14ac:dyDescent="0.25">
      <c r="B538" s="205"/>
      <c r="C538" s="205"/>
      <c r="D538" s="205"/>
      <c r="E538" s="205"/>
      <c r="F538" s="205"/>
      <c r="G538" s="205"/>
    </row>
    <row r="539" spans="2:7" x14ac:dyDescent="0.25">
      <c r="B539" s="205"/>
      <c r="C539" s="205"/>
      <c r="D539" s="205"/>
      <c r="E539" s="205"/>
      <c r="F539" s="205"/>
      <c r="G539" s="205"/>
    </row>
    <row r="540" spans="2:7" x14ac:dyDescent="0.25">
      <c r="B540" s="205"/>
      <c r="C540" s="205"/>
      <c r="D540" s="205"/>
      <c r="E540" s="205"/>
      <c r="F540" s="205"/>
      <c r="G540" s="205"/>
    </row>
    <row r="541" spans="2:7" x14ac:dyDescent="0.25">
      <c r="B541" s="205"/>
      <c r="C541" s="205"/>
      <c r="D541" s="205"/>
      <c r="E541" s="205"/>
      <c r="F541" s="205"/>
      <c r="G541" s="205"/>
    </row>
    <row r="542" spans="2:7" x14ac:dyDescent="0.25">
      <c r="B542" s="205"/>
      <c r="C542" s="205"/>
      <c r="D542" s="205"/>
      <c r="E542" s="205"/>
      <c r="F542" s="205"/>
      <c r="G542" s="205"/>
    </row>
    <row r="543" spans="2:7" x14ac:dyDescent="0.25">
      <c r="B543" s="205"/>
      <c r="C543" s="205"/>
      <c r="D543" s="205"/>
      <c r="E543" s="205"/>
      <c r="F543" s="205"/>
      <c r="G543" s="205"/>
    </row>
    <row r="544" spans="2:7" x14ac:dyDescent="0.25">
      <c r="B544" s="205"/>
      <c r="C544" s="205"/>
      <c r="D544" s="205"/>
      <c r="E544" s="205"/>
      <c r="F544" s="205"/>
      <c r="G544" s="205"/>
    </row>
    <row r="545" spans="2:7" x14ac:dyDescent="0.25">
      <c r="B545" s="205"/>
      <c r="C545" s="205"/>
      <c r="D545" s="205"/>
      <c r="E545" s="205"/>
      <c r="F545" s="205"/>
      <c r="G545" s="205"/>
    </row>
    <row r="546" spans="2:7" x14ac:dyDescent="0.25">
      <c r="B546" s="205"/>
      <c r="C546" s="205"/>
      <c r="D546" s="205"/>
      <c r="E546" s="205"/>
      <c r="F546" s="205"/>
      <c r="G546" s="205"/>
    </row>
    <row r="547" spans="2:7" x14ac:dyDescent="0.25">
      <c r="B547" s="205"/>
      <c r="C547" s="205"/>
      <c r="D547" s="205"/>
      <c r="E547" s="205"/>
      <c r="F547" s="205"/>
      <c r="G547" s="205"/>
    </row>
    <row r="548" spans="2:7" x14ac:dyDescent="0.25">
      <c r="B548" s="205"/>
      <c r="C548" s="205"/>
      <c r="D548" s="205"/>
      <c r="E548" s="205"/>
      <c r="F548" s="205"/>
      <c r="G548" s="205"/>
    </row>
    <row r="549" spans="2:7" x14ac:dyDescent="0.25">
      <c r="B549" s="205"/>
      <c r="C549" s="205"/>
      <c r="D549" s="205"/>
      <c r="E549" s="205"/>
      <c r="F549" s="205"/>
      <c r="G549" s="205"/>
    </row>
    <row r="550" spans="2:7" x14ac:dyDescent="0.25">
      <c r="B550" s="205"/>
      <c r="C550" s="205"/>
      <c r="D550" s="205"/>
      <c r="E550" s="205"/>
      <c r="F550" s="205"/>
      <c r="G550" s="205"/>
    </row>
    <row r="551" spans="2:7" x14ac:dyDescent="0.25">
      <c r="B551" s="205"/>
      <c r="C551" s="205"/>
      <c r="D551" s="205"/>
      <c r="E551" s="205"/>
      <c r="F551" s="205"/>
      <c r="G551" s="205"/>
    </row>
    <row r="552" spans="2:7" x14ac:dyDescent="0.25">
      <c r="B552" s="205"/>
      <c r="C552" s="205"/>
      <c r="D552" s="205"/>
      <c r="E552" s="205"/>
      <c r="F552" s="205"/>
      <c r="G552" s="205"/>
    </row>
    <row r="553" spans="2:7" x14ac:dyDescent="0.25">
      <c r="B553" s="205"/>
      <c r="C553" s="205"/>
      <c r="D553" s="205"/>
      <c r="E553" s="205"/>
      <c r="F553" s="205"/>
      <c r="G553" s="205"/>
    </row>
    <row r="554" spans="2:7" x14ac:dyDescent="0.25">
      <c r="B554" s="205"/>
      <c r="C554" s="205"/>
      <c r="D554" s="205"/>
      <c r="E554" s="205"/>
      <c r="F554" s="205"/>
      <c r="G554" s="205"/>
    </row>
    <row r="555" spans="2:7" x14ac:dyDescent="0.25">
      <c r="B555" s="205"/>
      <c r="C555" s="205"/>
      <c r="D555" s="205"/>
      <c r="E555" s="205"/>
      <c r="F555" s="205"/>
      <c r="G555" s="205"/>
    </row>
    <row r="556" spans="2:7" x14ac:dyDescent="0.25">
      <c r="B556" s="205"/>
      <c r="C556" s="205"/>
      <c r="D556" s="205"/>
      <c r="E556" s="205"/>
      <c r="F556" s="205"/>
      <c r="G556" s="205"/>
    </row>
    <row r="557" spans="2:7" x14ac:dyDescent="0.25">
      <c r="B557" s="205"/>
      <c r="C557" s="205"/>
      <c r="D557" s="205"/>
      <c r="E557" s="205"/>
      <c r="F557" s="205"/>
      <c r="G557" s="205"/>
    </row>
    <row r="558" spans="2:7" x14ac:dyDescent="0.25">
      <c r="B558" s="205"/>
      <c r="C558" s="205"/>
      <c r="D558" s="205"/>
      <c r="E558" s="205"/>
      <c r="F558" s="205"/>
      <c r="G558" s="205"/>
    </row>
    <row r="559" spans="2:7" x14ac:dyDescent="0.25">
      <c r="B559" s="205"/>
      <c r="C559" s="205"/>
      <c r="D559" s="205"/>
      <c r="E559" s="205"/>
      <c r="F559" s="205"/>
      <c r="G559" s="205"/>
    </row>
    <row r="560" spans="2:7" x14ac:dyDescent="0.25">
      <c r="B560" s="205"/>
      <c r="C560" s="205"/>
      <c r="D560" s="205"/>
      <c r="E560" s="205"/>
      <c r="F560" s="205"/>
      <c r="G560" s="205"/>
    </row>
    <row r="561" spans="2:7" x14ac:dyDescent="0.25">
      <c r="B561" s="205"/>
      <c r="C561" s="205"/>
      <c r="D561" s="205"/>
      <c r="E561" s="205"/>
      <c r="F561" s="205"/>
      <c r="G561" s="205"/>
    </row>
    <row r="562" spans="2:7" x14ac:dyDescent="0.25">
      <c r="B562" s="205"/>
      <c r="C562" s="205"/>
      <c r="D562" s="205"/>
      <c r="E562" s="205"/>
      <c r="F562" s="205"/>
      <c r="G562" s="205"/>
    </row>
    <row r="563" spans="2:7" x14ac:dyDescent="0.25">
      <c r="B563" s="205"/>
      <c r="C563" s="205"/>
      <c r="D563" s="205"/>
      <c r="E563" s="205"/>
      <c r="F563" s="205"/>
      <c r="G563" s="205"/>
    </row>
    <row r="564" spans="2:7" x14ac:dyDescent="0.25">
      <c r="B564" s="205"/>
      <c r="C564" s="205"/>
      <c r="D564" s="205"/>
      <c r="E564" s="205"/>
      <c r="F564" s="205"/>
      <c r="G564" s="205"/>
    </row>
    <row r="565" spans="2:7" x14ac:dyDescent="0.25">
      <c r="B565" s="205"/>
      <c r="C565" s="205"/>
      <c r="D565" s="205"/>
      <c r="E565" s="205"/>
      <c r="F565" s="205"/>
      <c r="G565" s="205"/>
    </row>
    <row r="566" spans="2:7" x14ac:dyDescent="0.25">
      <c r="B566" s="205"/>
      <c r="C566" s="205"/>
      <c r="D566" s="205"/>
      <c r="E566" s="205"/>
      <c r="F566" s="205"/>
      <c r="G566" s="205"/>
    </row>
    <row r="567" spans="2:7" x14ac:dyDescent="0.25">
      <c r="B567" s="205"/>
      <c r="C567" s="205"/>
      <c r="D567" s="205"/>
      <c r="E567" s="205"/>
      <c r="F567" s="205"/>
      <c r="G567" s="205"/>
    </row>
    <row r="568" spans="2:7" x14ac:dyDescent="0.25">
      <c r="B568" s="205"/>
      <c r="C568" s="205"/>
      <c r="D568" s="205"/>
      <c r="E568" s="205"/>
      <c r="F568" s="205"/>
      <c r="G568" s="205"/>
    </row>
    <row r="569" spans="2:7" x14ac:dyDescent="0.25">
      <c r="B569" s="205"/>
      <c r="C569" s="205"/>
      <c r="D569" s="205"/>
      <c r="E569" s="205"/>
      <c r="F569" s="205"/>
      <c r="G569" s="205"/>
    </row>
    <row r="570" spans="2:7" x14ac:dyDescent="0.25">
      <c r="B570" s="205"/>
      <c r="C570" s="205"/>
      <c r="D570" s="205"/>
      <c r="E570" s="205"/>
      <c r="F570" s="205"/>
      <c r="G570" s="205"/>
    </row>
    <row r="571" spans="2:7" x14ac:dyDescent="0.25">
      <c r="B571" s="205"/>
      <c r="C571" s="205"/>
      <c r="D571" s="205"/>
      <c r="E571" s="205"/>
      <c r="F571" s="205"/>
      <c r="G571" s="205"/>
    </row>
  </sheetData>
  <mergeCells count="11">
    <mergeCell ref="C20:E20"/>
    <mergeCell ref="C21:E21"/>
    <mergeCell ref="C22:E22"/>
    <mergeCell ref="F3:F6"/>
    <mergeCell ref="C14:E14"/>
    <mergeCell ref="C16:E16"/>
    <mergeCell ref="C17:E17"/>
    <mergeCell ref="C18:E18"/>
    <mergeCell ref="C19:E19"/>
    <mergeCell ref="E3:E6"/>
    <mergeCell ref="D3:D6"/>
  </mergeCells>
  <hyperlinks>
    <hyperlink ref="B1" location="'Daftar isi'!A1" display="Tabel kriteria efektifitas kontrol saat ini"/>
  </hyperlinks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D12" sqref="D12"/>
    </sheetView>
  </sheetViews>
  <sheetFormatPr defaultColWidth="9.140625" defaultRowHeight="12.75" x14ac:dyDescent="0.2"/>
  <cols>
    <col min="1" max="1" width="3" style="1" customWidth="1"/>
    <col min="2" max="2" width="9.140625" style="1"/>
    <col min="3" max="3" width="30.42578125" style="1" bestFit="1" customWidth="1"/>
    <col min="4" max="4" width="16.85546875" style="2" customWidth="1"/>
    <col min="5" max="5" width="9.140625" style="2"/>
    <col min="6" max="6" width="10.7109375" style="1" bestFit="1" customWidth="1"/>
    <col min="7" max="16384" width="9.140625" style="1"/>
  </cols>
  <sheetData>
    <row r="2" spans="2:4" ht="13.5" thickBot="1" x14ac:dyDescent="0.25">
      <c r="B2" s="7" t="s">
        <v>5</v>
      </c>
      <c r="C2" s="7" t="s">
        <v>21</v>
      </c>
      <c r="D2" s="8" t="s">
        <v>22</v>
      </c>
    </row>
    <row r="3" spans="2:4" x14ac:dyDescent="0.2">
      <c r="B3" s="13" t="s">
        <v>54</v>
      </c>
      <c r="C3" s="13" t="s">
        <v>55</v>
      </c>
      <c r="D3" s="13" t="s">
        <v>56</v>
      </c>
    </row>
    <row r="4" spans="2:4" x14ac:dyDescent="0.2">
      <c r="B4" s="9"/>
      <c r="C4" s="9"/>
      <c r="D4" s="10"/>
    </row>
    <row r="5" spans="2:4" x14ac:dyDescent="0.2">
      <c r="B5" s="9"/>
      <c r="C5" s="9"/>
      <c r="D5" s="11"/>
    </row>
    <row r="6" spans="2:4" x14ac:dyDescent="0.2">
      <c r="B6" s="9"/>
      <c r="C6" s="9"/>
      <c r="D6" s="10"/>
    </row>
    <row r="7" spans="2:4" x14ac:dyDescent="0.2">
      <c r="B7" s="9"/>
      <c r="C7" s="9"/>
      <c r="D7" s="10"/>
    </row>
    <row r="8" spans="2:4" x14ac:dyDescent="0.2">
      <c r="B8" s="9"/>
      <c r="C8" s="9"/>
      <c r="D8" s="12"/>
    </row>
    <row r="9" spans="2:4" x14ac:dyDescent="0.2">
      <c r="B9" s="9"/>
      <c r="C9" s="9"/>
      <c r="D9" s="10"/>
    </row>
    <row r="10" spans="2:4" x14ac:dyDescent="0.2">
      <c r="B10" s="9"/>
      <c r="C10" s="9"/>
      <c r="D10" s="10"/>
    </row>
    <row r="11" spans="2:4" x14ac:dyDescent="0.2">
      <c r="B11" s="9"/>
      <c r="C11" s="9"/>
      <c r="D11" s="10"/>
    </row>
    <row r="12" spans="2:4" x14ac:dyDescent="0.2">
      <c r="B12" s="9"/>
      <c r="C12" s="9"/>
      <c r="D12" s="10"/>
    </row>
    <row r="13" spans="2:4" x14ac:dyDescent="0.2">
      <c r="B13" s="9"/>
      <c r="C13" s="9"/>
      <c r="D13" s="10"/>
    </row>
    <row r="14" spans="2:4" x14ac:dyDescent="0.2">
      <c r="B14" s="9"/>
      <c r="C14" s="9"/>
      <c r="D14" s="11"/>
    </row>
    <row r="15" spans="2:4" x14ac:dyDescent="0.2">
      <c r="B15" s="9"/>
      <c r="C15" s="9"/>
      <c r="D15" s="10"/>
    </row>
    <row r="16" spans="2:4" x14ac:dyDescent="0.2">
      <c r="B16" s="9"/>
      <c r="C16" s="9"/>
      <c r="D16" s="10"/>
    </row>
    <row r="17" spans="2:4" x14ac:dyDescent="0.2">
      <c r="B17" s="9"/>
      <c r="C17" s="9"/>
      <c r="D17" s="11"/>
    </row>
    <row r="20" spans="2:4" x14ac:dyDescent="0.2">
      <c r="D20" s="4"/>
    </row>
    <row r="33" spans="2:4" x14ac:dyDescent="0.2">
      <c r="B33" s="5"/>
      <c r="C33" s="6"/>
    </row>
    <row r="35" spans="2:4" x14ac:dyDescent="0.2">
      <c r="D35" s="3"/>
    </row>
    <row r="39" spans="2:4" x14ac:dyDescent="0.2">
      <c r="D3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44"/>
  <sheetViews>
    <sheetView zoomScale="80" zoomScaleNormal="80" workbookViewId="0">
      <selection activeCell="C7" sqref="C7"/>
    </sheetView>
  </sheetViews>
  <sheetFormatPr defaultRowHeight="15" x14ac:dyDescent="0.25"/>
  <sheetData>
    <row r="2" spans="2:43" x14ac:dyDescent="0.25">
      <c r="B2" s="490" t="s">
        <v>288</v>
      </c>
      <c r="C2" s="488" t="s">
        <v>284</v>
      </c>
      <c r="D2" s="488"/>
      <c r="E2" s="493" t="s">
        <v>289</v>
      </c>
      <c r="F2" s="493" t="s">
        <v>290</v>
      </c>
      <c r="G2" s="493" t="s">
        <v>520</v>
      </c>
      <c r="H2" s="493" t="s">
        <v>521</v>
      </c>
      <c r="I2" s="496" t="s">
        <v>287</v>
      </c>
      <c r="J2" s="496"/>
      <c r="K2" s="497" t="s">
        <v>291</v>
      </c>
      <c r="L2" s="497" t="s">
        <v>290</v>
      </c>
      <c r="M2" s="497" t="s">
        <v>522</v>
      </c>
      <c r="N2" s="497" t="s">
        <v>521</v>
      </c>
      <c r="O2" s="498" t="s">
        <v>145</v>
      </c>
      <c r="P2" s="498"/>
      <c r="Q2" s="495" t="s">
        <v>291</v>
      </c>
      <c r="R2" s="495" t="s">
        <v>292</v>
      </c>
      <c r="S2" s="495" t="s">
        <v>522</v>
      </c>
      <c r="T2" s="495" t="s">
        <v>523</v>
      </c>
      <c r="U2" s="110"/>
      <c r="AC2" s="492"/>
      <c r="AD2" s="489"/>
      <c r="AE2" s="489"/>
      <c r="AF2" s="489"/>
      <c r="AN2" s="492"/>
      <c r="AO2" s="489"/>
      <c r="AP2" s="489"/>
      <c r="AQ2" s="489"/>
    </row>
    <row r="3" spans="2:43" x14ac:dyDescent="0.25">
      <c r="B3" s="491"/>
      <c r="C3" s="112" t="s">
        <v>286</v>
      </c>
      <c r="D3" s="112" t="s">
        <v>285</v>
      </c>
      <c r="E3" s="494"/>
      <c r="F3" s="494"/>
      <c r="G3" s="494"/>
      <c r="H3" s="494"/>
      <c r="I3" s="113" t="s">
        <v>286</v>
      </c>
      <c r="J3" s="113" t="s">
        <v>285</v>
      </c>
      <c r="K3" s="497"/>
      <c r="L3" s="497"/>
      <c r="M3" s="497"/>
      <c r="N3" s="497"/>
      <c r="O3" s="114" t="s">
        <v>286</v>
      </c>
      <c r="P3" s="115" t="s">
        <v>285</v>
      </c>
      <c r="Q3" s="495"/>
      <c r="R3" s="495"/>
      <c r="S3" s="495"/>
      <c r="T3" s="495"/>
      <c r="AC3" s="492"/>
      <c r="AN3" s="492"/>
    </row>
    <row r="4" spans="2:43" x14ac:dyDescent="0.25">
      <c r="B4" s="111" t="str">
        <f>'07'!C11</f>
        <v>MRAKT0001</v>
      </c>
      <c r="C4" s="111">
        <f>'03'!L10</f>
        <v>4</v>
      </c>
      <c r="D4" s="111" t="str">
        <f>'03'!J10</f>
        <v>1</v>
      </c>
      <c r="E4" s="111">
        <f>VALUE(C4)</f>
        <v>4</v>
      </c>
      <c r="F4" s="111">
        <f>VALUE(D4)</f>
        <v>1</v>
      </c>
      <c r="G4" s="111">
        <f>E4-0.5</f>
        <v>3.5</v>
      </c>
      <c r="H4" s="111">
        <f>F4-0.5</f>
        <v>0.5</v>
      </c>
      <c r="I4" s="111">
        <f>'03'!V10</f>
        <v>1</v>
      </c>
      <c r="J4" s="111" t="str">
        <f>'03'!T10</f>
        <v>1</v>
      </c>
      <c r="K4" s="111">
        <f>VALUE(I4)</f>
        <v>1</v>
      </c>
      <c r="L4" s="111">
        <f>VALUE(J4)</f>
        <v>1</v>
      </c>
      <c r="M4" s="111">
        <f>K4-0.5</f>
        <v>0.5</v>
      </c>
      <c r="N4" s="111">
        <f>L4-0.5</f>
        <v>0.5</v>
      </c>
      <c r="O4" s="111">
        <f>'05'!R9</f>
        <v>1</v>
      </c>
      <c r="P4" s="111">
        <f>'05'!Q9</f>
        <v>1</v>
      </c>
      <c r="Q4" s="111">
        <f>VALUE(O4)</f>
        <v>1</v>
      </c>
      <c r="R4" s="111">
        <f>VALUE(P4)</f>
        <v>1</v>
      </c>
      <c r="S4" s="111">
        <f>Q4-0.5</f>
        <v>0.5</v>
      </c>
      <c r="T4" s="111">
        <f>R4-0.5</f>
        <v>0.5</v>
      </c>
    </row>
    <row r="5" spans="2:43" x14ac:dyDescent="0.25">
      <c r="B5" s="111" t="str">
        <f>'07'!C12</f>
        <v>MRAKT0002</v>
      </c>
      <c r="C5" s="111">
        <f>'03'!L11</f>
        <v>5</v>
      </c>
      <c r="D5" s="111" t="str">
        <f>'03'!J11</f>
        <v>1</v>
      </c>
      <c r="E5" s="111">
        <f t="shared" ref="E5:E68" si="0">VALUE(C5)</f>
        <v>5</v>
      </c>
      <c r="F5" s="111">
        <f t="shared" ref="F5:F68" si="1">VALUE(D5)</f>
        <v>1</v>
      </c>
      <c r="G5" s="111">
        <f t="shared" ref="G5:G68" si="2">E5-0.5</f>
        <v>4.5</v>
      </c>
      <c r="H5" s="111">
        <f t="shared" ref="H5:H68" si="3">F5-0.5</f>
        <v>0.5</v>
      </c>
      <c r="I5" s="111">
        <f>'03'!V11</f>
        <v>3</v>
      </c>
      <c r="J5" s="111" t="str">
        <f>'03'!T11</f>
        <v>1</v>
      </c>
      <c r="K5" s="111">
        <f t="shared" ref="K5:K30" si="4">VALUE(I5)</f>
        <v>3</v>
      </c>
      <c r="L5" s="111">
        <f t="shared" ref="L5:L30" si="5">VALUE(J5)</f>
        <v>1</v>
      </c>
      <c r="M5" s="111">
        <f t="shared" ref="M5:M30" si="6">K5-0.5</f>
        <v>2.5</v>
      </c>
      <c r="N5" s="111">
        <f t="shared" ref="N5:N30" si="7">L5-0.5</f>
        <v>0.5</v>
      </c>
      <c r="O5" s="111">
        <f>'05'!R10</f>
        <v>1</v>
      </c>
      <c r="P5" s="111">
        <f>'05'!Q10</f>
        <v>1</v>
      </c>
      <c r="Q5" s="111">
        <f t="shared" ref="Q5:Q30" si="8">VALUE(O5)</f>
        <v>1</v>
      </c>
      <c r="R5" s="111">
        <f t="shared" ref="R5:R30" si="9">VALUE(P5)</f>
        <v>1</v>
      </c>
      <c r="S5" s="111">
        <f t="shared" ref="S5:S68" si="10">Q5-0.5</f>
        <v>0.5</v>
      </c>
      <c r="T5" s="111">
        <f t="shared" ref="T5:T68" si="11">R5-0.5</f>
        <v>0.5</v>
      </c>
    </row>
    <row r="6" spans="2:43" x14ac:dyDescent="0.25">
      <c r="B6" s="111" t="str">
        <f>'07'!C13</f>
        <v>MRAKT0003</v>
      </c>
      <c r="C6" s="111">
        <f>'03'!L12</f>
        <v>3</v>
      </c>
      <c r="D6" s="111" t="str">
        <f>'03'!J12</f>
        <v>1</v>
      </c>
      <c r="E6" s="111">
        <f t="shared" si="0"/>
        <v>3</v>
      </c>
      <c r="F6" s="111">
        <f t="shared" si="1"/>
        <v>1</v>
      </c>
      <c r="G6" s="111">
        <f t="shared" si="2"/>
        <v>2.5</v>
      </c>
      <c r="H6" s="111">
        <f t="shared" si="3"/>
        <v>0.5</v>
      </c>
      <c r="I6" s="111">
        <f>'03'!V12</f>
        <v>2</v>
      </c>
      <c r="J6" s="111" t="str">
        <f>'03'!T12</f>
        <v>1</v>
      </c>
      <c r="K6" s="111">
        <f t="shared" si="4"/>
        <v>2</v>
      </c>
      <c r="L6" s="111">
        <f t="shared" si="5"/>
        <v>1</v>
      </c>
      <c r="M6" s="111">
        <f t="shared" si="6"/>
        <v>1.5</v>
      </c>
      <c r="N6" s="111">
        <f t="shared" si="7"/>
        <v>0.5</v>
      </c>
      <c r="O6" s="111">
        <f>'05'!R11</f>
        <v>1</v>
      </c>
      <c r="P6" s="111">
        <f>'05'!Q11</f>
        <v>1</v>
      </c>
      <c r="Q6" s="111">
        <f t="shared" si="8"/>
        <v>1</v>
      </c>
      <c r="R6" s="111">
        <f t="shared" si="9"/>
        <v>1</v>
      </c>
      <c r="S6" s="111">
        <f t="shared" si="10"/>
        <v>0.5</v>
      </c>
      <c r="T6" s="111">
        <f t="shared" si="11"/>
        <v>0.5</v>
      </c>
    </row>
    <row r="7" spans="2:43" x14ac:dyDescent="0.25">
      <c r="B7" s="111">
        <f>'07'!C14</f>
        <v>0</v>
      </c>
      <c r="C7" s="111">
        <f>'03'!L13</f>
        <v>0</v>
      </c>
      <c r="D7" s="111">
        <f>'03'!J13</f>
        <v>0</v>
      </c>
      <c r="E7" s="111">
        <f t="shared" si="0"/>
        <v>0</v>
      </c>
      <c r="F7" s="111">
        <f t="shared" si="1"/>
        <v>0</v>
      </c>
      <c r="G7" s="111">
        <f t="shared" si="2"/>
        <v>-0.5</v>
      </c>
      <c r="H7" s="111">
        <f t="shared" si="3"/>
        <v>-0.5</v>
      </c>
      <c r="I7" s="111">
        <f>'03'!V13</f>
        <v>0</v>
      </c>
      <c r="J7" s="111">
        <f>'03'!T13</f>
        <v>0</v>
      </c>
      <c r="K7" s="111">
        <f t="shared" si="4"/>
        <v>0</v>
      </c>
      <c r="L7" s="111">
        <f t="shared" si="5"/>
        <v>0</v>
      </c>
      <c r="M7" s="111">
        <f t="shared" si="6"/>
        <v>-0.5</v>
      </c>
      <c r="N7" s="111">
        <f t="shared" si="7"/>
        <v>-0.5</v>
      </c>
      <c r="O7" s="111">
        <f>'05'!R12</f>
        <v>0</v>
      </c>
      <c r="P7" s="111">
        <f>'05'!Q12</f>
        <v>0</v>
      </c>
      <c r="Q7" s="111">
        <f t="shared" si="8"/>
        <v>0</v>
      </c>
      <c r="R7" s="111">
        <f t="shared" si="9"/>
        <v>0</v>
      </c>
      <c r="S7" s="111">
        <f t="shared" si="10"/>
        <v>-0.5</v>
      </c>
      <c r="T7" s="111">
        <f t="shared" si="11"/>
        <v>-0.5</v>
      </c>
    </row>
    <row r="8" spans="2:43" x14ac:dyDescent="0.25">
      <c r="B8" s="111" t="str">
        <f>'07'!C15</f>
        <v>MR yyy</v>
      </c>
      <c r="C8" s="111">
        <f>'03'!L14</f>
        <v>5</v>
      </c>
      <c r="D8" s="111" t="str">
        <f>'03'!J14</f>
        <v>3</v>
      </c>
      <c r="E8" s="111">
        <f t="shared" si="0"/>
        <v>5</v>
      </c>
      <c r="F8" s="111">
        <f t="shared" si="1"/>
        <v>3</v>
      </c>
      <c r="G8" s="111">
        <f t="shared" si="2"/>
        <v>4.5</v>
      </c>
      <c r="H8" s="111">
        <f t="shared" si="3"/>
        <v>2.5</v>
      </c>
      <c r="I8" s="111">
        <f>'03'!V14</f>
        <v>5</v>
      </c>
      <c r="J8" s="111" t="str">
        <f>'03'!T14</f>
        <v>2</v>
      </c>
      <c r="K8" s="111">
        <f t="shared" si="4"/>
        <v>5</v>
      </c>
      <c r="L8" s="111">
        <f t="shared" si="5"/>
        <v>2</v>
      </c>
      <c r="M8" s="111">
        <f t="shared" si="6"/>
        <v>4.5</v>
      </c>
      <c r="N8" s="111">
        <f t="shared" si="7"/>
        <v>1.5</v>
      </c>
      <c r="O8" s="111">
        <f>'05'!R13</f>
        <v>1</v>
      </c>
      <c r="P8" s="111">
        <f>'05'!Q13</f>
        <v>1</v>
      </c>
      <c r="Q8" s="111">
        <f t="shared" si="8"/>
        <v>1</v>
      </c>
      <c r="R8" s="111">
        <f t="shared" si="9"/>
        <v>1</v>
      </c>
      <c r="S8" s="111">
        <f t="shared" si="10"/>
        <v>0.5</v>
      </c>
      <c r="T8" s="111">
        <f t="shared" si="11"/>
        <v>0.5</v>
      </c>
    </row>
    <row r="9" spans="2:43" x14ac:dyDescent="0.25">
      <c r="B9" s="111" t="e">
        <f>'07'!C16</f>
        <v>#REF!</v>
      </c>
      <c r="C9" s="111" t="e">
        <f>'03'!#REF!</f>
        <v>#REF!</v>
      </c>
      <c r="D9" s="111" t="e">
        <f>'03'!#REF!</f>
        <v>#REF!</v>
      </c>
      <c r="E9" s="111" t="e">
        <f t="shared" si="0"/>
        <v>#REF!</v>
      </c>
      <c r="F9" s="111" t="e">
        <f t="shared" si="1"/>
        <v>#REF!</v>
      </c>
      <c r="G9" s="111" t="e">
        <f t="shared" si="2"/>
        <v>#REF!</v>
      </c>
      <c r="H9" s="111" t="e">
        <f t="shared" si="3"/>
        <v>#REF!</v>
      </c>
      <c r="I9" s="111" t="e">
        <f>'03'!#REF!</f>
        <v>#REF!</v>
      </c>
      <c r="J9" s="111" t="e">
        <f>'03'!#REF!</f>
        <v>#REF!</v>
      </c>
      <c r="K9" s="111" t="e">
        <f t="shared" si="4"/>
        <v>#REF!</v>
      </c>
      <c r="L9" s="111" t="e">
        <f t="shared" si="5"/>
        <v>#REF!</v>
      </c>
      <c r="M9" s="111" t="e">
        <f t="shared" si="6"/>
        <v>#REF!</v>
      </c>
      <c r="N9" s="111" t="e">
        <f t="shared" si="7"/>
        <v>#REF!</v>
      </c>
      <c r="O9" s="111" t="e">
        <f>'05'!#REF!</f>
        <v>#REF!</v>
      </c>
      <c r="P9" s="111" t="e">
        <f>'05'!#REF!</f>
        <v>#REF!</v>
      </c>
      <c r="Q9" s="111" t="e">
        <f t="shared" si="8"/>
        <v>#REF!</v>
      </c>
      <c r="R9" s="111" t="e">
        <f t="shared" si="9"/>
        <v>#REF!</v>
      </c>
      <c r="S9" s="111" t="e">
        <f t="shared" si="10"/>
        <v>#REF!</v>
      </c>
      <c r="T9" s="111" t="e">
        <f t="shared" si="11"/>
        <v>#REF!</v>
      </c>
    </row>
    <row r="10" spans="2:43" x14ac:dyDescent="0.25">
      <c r="B10" s="111" t="e">
        <f>'07'!C17</f>
        <v>#REF!</v>
      </c>
      <c r="C10" s="111" t="e">
        <f>'03'!#REF!</f>
        <v>#REF!</v>
      </c>
      <c r="D10" s="111" t="e">
        <f>'03'!#REF!</f>
        <v>#REF!</v>
      </c>
      <c r="E10" s="111" t="e">
        <f t="shared" si="0"/>
        <v>#REF!</v>
      </c>
      <c r="F10" s="111" t="e">
        <f t="shared" si="1"/>
        <v>#REF!</v>
      </c>
      <c r="G10" s="111" t="e">
        <f t="shared" si="2"/>
        <v>#REF!</v>
      </c>
      <c r="H10" s="111" t="e">
        <f t="shared" si="3"/>
        <v>#REF!</v>
      </c>
      <c r="I10" s="111" t="e">
        <f>'03'!#REF!</f>
        <v>#REF!</v>
      </c>
      <c r="J10" s="111" t="e">
        <f>'03'!#REF!</f>
        <v>#REF!</v>
      </c>
      <c r="K10" s="111" t="e">
        <f t="shared" si="4"/>
        <v>#REF!</v>
      </c>
      <c r="L10" s="111" t="e">
        <f t="shared" si="5"/>
        <v>#REF!</v>
      </c>
      <c r="M10" s="111" t="e">
        <f t="shared" si="6"/>
        <v>#REF!</v>
      </c>
      <c r="N10" s="111" t="e">
        <f t="shared" si="7"/>
        <v>#REF!</v>
      </c>
      <c r="O10" s="111" t="e">
        <f>'05'!#REF!</f>
        <v>#REF!</v>
      </c>
      <c r="P10" s="111" t="e">
        <f>'05'!#REF!</f>
        <v>#REF!</v>
      </c>
      <c r="Q10" s="111" t="e">
        <f t="shared" si="8"/>
        <v>#REF!</v>
      </c>
      <c r="R10" s="111" t="e">
        <f t="shared" si="9"/>
        <v>#REF!</v>
      </c>
      <c r="S10" s="111" t="e">
        <f t="shared" si="10"/>
        <v>#REF!</v>
      </c>
      <c r="T10" s="111" t="e">
        <f t="shared" si="11"/>
        <v>#REF!</v>
      </c>
    </row>
    <row r="11" spans="2:43" x14ac:dyDescent="0.25">
      <c r="B11" s="111" t="e">
        <f>'07'!C18</f>
        <v>#REF!</v>
      </c>
      <c r="C11" s="111" t="e">
        <f>'03'!#REF!</f>
        <v>#REF!</v>
      </c>
      <c r="D11" s="111" t="e">
        <f>'03'!#REF!</f>
        <v>#REF!</v>
      </c>
      <c r="E11" s="111" t="e">
        <f t="shared" si="0"/>
        <v>#REF!</v>
      </c>
      <c r="F11" s="111" t="e">
        <f t="shared" si="1"/>
        <v>#REF!</v>
      </c>
      <c r="G11" s="111" t="e">
        <f t="shared" si="2"/>
        <v>#REF!</v>
      </c>
      <c r="H11" s="111" t="e">
        <f t="shared" si="3"/>
        <v>#REF!</v>
      </c>
      <c r="I11" s="111" t="e">
        <f>'03'!#REF!</f>
        <v>#REF!</v>
      </c>
      <c r="J11" s="111" t="e">
        <f>'03'!#REF!</f>
        <v>#REF!</v>
      </c>
      <c r="K11" s="111" t="e">
        <f t="shared" si="4"/>
        <v>#REF!</v>
      </c>
      <c r="L11" s="111" t="e">
        <f t="shared" si="5"/>
        <v>#REF!</v>
      </c>
      <c r="M11" s="111" t="e">
        <f t="shared" si="6"/>
        <v>#REF!</v>
      </c>
      <c r="N11" s="111" t="e">
        <f t="shared" si="7"/>
        <v>#REF!</v>
      </c>
      <c r="O11" s="111" t="e">
        <f>'05'!#REF!</f>
        <v>#REF!</v>
      </c>
      <c r="P11" s="111" t="e">
        <f>'05'!#REF!</f>
        <v>#REF!</v>
      </c>
      <c r="Q11" s="111" t="e">
        <f t="shared" si="8"/>
        <v>#REF!</v>
      </c>
      <c r="R11" s="111" t="e">
        <f t="shared" si="9"/>
        <v>#REF!</v>
      </c>
      <c r="S11" s="111" t="e">
        <f t="shared" si="10"/>
        <v>#REF!</v>
      </c>
      <c r="T11" s="111" t="e">
        <f t="shared" si="11"/>
        <v>#REF!</v>
      </c>
    </row>
    <row r="12" spans="2:43" x14ac:dyDescent="0.25">
      <c r="B12" s="111" t="e">
        <f>'07'!C19</f>
        <v>#REF!</v>
      </c>
      <c r="C12" s="111" t="e">
        <f>'03'!#REF!</f>
        <v>#REF!</v>
      </c>
      <c r="D12" s="111" t="e">
        <f>'03'!#REF!</f>
        <v>#REF!</v>
      </c>
      <c r="E12" s="111" t="e">
        <f t="shared" si="0"/>
        <v>#REF!</v>
      </c>
      <c r="F12" s="111" t="e">
        <f t="shared" si="1"/>
        <v>#REF!</v>
      </c>
      <c r="G12" s="111" t="e">
        <f t="shared" si="2"/>
        <v>#REF!</v>
      </c>
      <c r="H12" s="111" t="e">
        <f t="shared" si="3"/>
        <v>#REF!</v>
      </c>
      <c r="I12" s="111" t="e">
        <f>'03'!#REF!</f>
        <v>#REF!</v>
      </c>
      <c r="J12" s="111" t="e">
        <f>'03'!#REF!</f>
        <v>#REF!</v>
      </c>
      <c r="K12" s="111" t="e">
        <f t="shared" si="4"/>
        <v>#REF!</v>
      </c>
      <c r="L12" s="111" t="e">
        <f t="shared" si="5"/>
        <v>#REF!</v>
      </c>
      <c r="M12" s="111" t="e">
        <f t="shared" si="6"/>
        <v>#REF!</v>
      </c>
      <c r="N12" s="111" t="e">
        <f t="shared" si="7"/>
        <v>#REF!</v>
      </c>
      <c r="O12" s="111" t="e">
        <f>'05'!#REF!</f>
        <v>#REF!</v>
      </c>
      <c r="P12" s="111" t="e">
        <f>'05'!#REF!</f>
        <v>#REF!</v>
      </c>
      <c r="Q12" s="111" t="e">
        <f t="shared" si="8"/>
        <v>#REF!</v>
      </c>
      <c r="R12" s="111" t="e">
        <f t="shared" si="9"/>
        <v>#REF!</v>
      </c>
      <c r="S12" s="111" t="e">
        <f t="shared" si="10"/>
        <v>#REF!</v>
      </c>
      <c r="T12" s="111" t="e">
        <f t="shared" si="11"/>
        <v>#REF!</v>
      </c>
    </row>
    <row r="13" spans="2:43" x14ac:dyDescent="0.25">
      <c r="B13" s="111" t="e">
        <f>'07'!C20</f>
        <v>#REF!</v>
      </c>
      <c r="C13" s="111" t="e">
        <f>'03'!#REF!</f>
        <v>#REF!</v>
      </c>
      <c r="D13" s="111" t="e">
        <f>'03'!#REF!</f>
        <v>#REF!</v>
      </c>
      <c r="E13" s="111" t="e">
        <f t="shared" si="0"/>
        <v>#REF!</v>
      </c>
      <c r="F13" s="111" t="e">
        <f t="shared" si="1"/>
        <v>#REF!</v>
      </c>
      <c r="G13" s="111" t="e">
        <f t="shared" si="2"/>
        <v>#REF!</v>
      </c>
      <c r="H13" s="111" t="e">
        <f t="shared" si="3"/>
        <v>#REF!</v>
      </c>
      <c r="I13" s="111" t="e">
        <f>'03'!#REF!</f>
        <v>#REF!</v>
      </c>
      <c r="J13" s="111" t="e">
        <f>'03'!#REF!</f>
        <v>#REF!</v>
      </c>
      <c r="K13" s="111" t="e">
        <f t="shared" si="4"/>
        <v>#REF!</v>
      </c>
      <c r="L13" s="111" t="e">
        <f t="shared" si="5"/>
        <v>#REF!</v>
      </c>
      <c r="M13" s="111" t="e">
        <f t="shared" si="6"/>
        <v>#REF!</v>
      </c>
      <c r="N13" s="111" t="e">
        <f t="shared" si="7"/>
        <v>#REF!</v>
      </c>
      <c r="O13" s="111" t="e">
        <f>'05'!#REF!</f>
        <v>#REF!</v>
      </c>
      <c r="P13" s="111" t="e">
        <f>'05'!#REF!</f>
        <v>#REF!</v>
      </c>
      <c r="Q13" s="111" t="e">
        <f t="shared" si="8"/>
        <v>#REF!</v>
      </c>
      <c r="R13" s="111" t="e">
        <f t="shared" si="9"/>
        <v>#REF!</v>
      </c>
      <c r="S13" s="111" t="e">
        <f t="shared" si="10"/>
        <v>#REF!</v>
      </c>
      <c r="T13" s="111" t="e">
        <f t="shared" si="11"/>
        <v>#REF!</v>
      </c>
    </row>
    <row r="14" spans="2:43" x14ac:dyDescent="0.25">
      <c r="B14" s="111" t="e">
        <f>'07'!C21</f>
        <v>#REF!</v>
      </c>
      <c r="C14" s="111" t="e">
        <f>'03'!#REF!</f>
        <v>#REF!</v>
      </c>
      <c r="D14" s="111" t="e">
        <f>'03'!#REF!</f>
        <v>#REF!</v>
      </c>
      <c r="E14" s="111" t="e">
        <f t="shared" si="0"/>
        <v>#REF!</v>
      </c>
      <c r="F14" s="111" t="e">
        <f t="shared" si="1"/>
        <v>#REF!</v>
      </c>
      <c r="G14" s="111" t="e">
        <f t="shared" si="2"/>
        <v>#REF!</v>
      </c>
      <c r="H14" s="111" t="e">
        <f t="shared" si="3"/>
        <v>#REF!</v>
      </c>
      <c r="I14" s="111" t="e">
        <f>'03'!#REF!</f>
        <v>#REF!</v>
      </c>
      <c r="J14" s="111" t="e">
        <f>'03'!#REF!</f>
        <v>#REF!</v>
      </c>
      <c r="K14" s="111" t="e">
        <f t="shared" si="4"/>
        <v>#REF!</v>
      </c>
      <c r="L14" s="111" t="e">
        <f t="shared" si="5"/>
        <v>#REF!</v>
      </c>
      <c r="M14" s="111" t="e">
        <f t="shared" si="6"/>
        <v>#REF!</v>
      </c>
      <c r="N14" s="111" t="e">
        <f t="shared" si="7"/>
        <v>#REF!</v>
      </c>
      <c r="O14" s="111" t="e">
        <f>'05'!#REF!</f>
        <v>#REF!</v>
      </c>
      <c r="P14" s="111" t="e">
        <f>'05'!#REF!</f>
        <v>#REF!</v>
      </c>
      <c r="Q14" s="111" t="e">
        <f t="shared" si="8"/>
        <v>#REF!</v>
      </c>
      <c r="R14" s="111" t="e">
        <f t="shared" si="9"/>
        <v>#REF!</v>
      </c>
      <c r="S14" s="111" t="e">
        <f t="shared" si="10"/>
        <v>#REF!</v>
      </c>
      <c r="T14" s="111" t="e">
        <f t="shared" si="11"/>
        <v>#REF!</v>
      </c>
    </row>
    <row r="15" spans="2:43" x14ac:dyDescent="0.25">
      <c r="B15" s="111" t="e">
        <f>'07'!C22</f>
        <v>#REF!</v>
      </c>
      <c r="C15" s="111" t="e">
        <f>'03'!#REF!</f>
        <v>#REF!</v>
      </c>
      <c r="D15" s="111" t="e">
        <f>'03'!#REF!</f>
        <v>#REF!</v>
      </c>
      <c r="E15" s="111" t="e">
        <f t="shared" si="0"/>
        <v>#REF!</v>
      </c>
      <c r="F15" s="111" t="e">
        <f t="shared" si="1"/>
        <v>#REF!</v>
      </c>
      <c r="G15" s="111" t="e">
        <f t="shared" si="2"/>
        <v>#REF!</v>
      </c>
      <c r="H15" s="111" t="e">
        <f t="shared" si="3"/>
        <v>#REF!</v>
      </c>
      <c r="I15" s="111" t="e">
        <f>'03'!#REF!</f>
        <v>#REF!</v>
      </c>
      <c r="J15" s="111" t="e">
        <f>'03'!#REF!</f>
        <v>#REF!</v>
      </c>
      <c r="K15" s="111" t="e">
        <f t="shared" si="4"/>
        <v>#REF!</v>
      </c>
      <c r="L15" s="111" t="e">
        <f t="shared" si="5"/>
        <v>#REF!</v>
      </c>
      <c r="M15" s="111" t="e">
        <f t="shared" si="6"/>
        <v>#REF!</v>
      </c>
      <c r="N15" s="111" t="e">
        <f t="shared" si="7"/>
        <v>#REF!</v>
      </c>
      <c r="O15" s="111" t="e">
        <f>'05'!#REF!</f>
        <v>#REF!</v>
      </c>
      <c r="P15" s="111" t="e">
        <f>'05'!#REF!</f>
        <v>#REF!</v>
      </c>
      <c r="Q15" s="111" t="e">
        <f t="shared" si="8"/>
        <v>#REF!</v>
      </c>
      <c r="R15" s="111" t="e">
        <f t="shared" si="9"/>
        <v>#REF!</v>
      </c>
      <c r="S15" s="111" t="e">
        <f t="shared" si="10"/>
        <v>#REF!</v>
      </c>
      <c r="T15" s="111" t="e">
        <f t="shared" si="11"/>
        <v>#REF!</v>
      </c>
    </row>
    <row r="16" spans="2:43" x14ac:dyDescent="0.25">
      <c r="B16" s="111" t="e">
        <f>'07'!C23</f>
        <v>#REF!</v>
      </c>
      <c r="C16" s="111" t="e">
        <f>'03'!#REF!</f>
        <v>#REF!</v>
      </c>
      <c r="D16" s="111" t="e">
        <f>'03'!#REF!</f>
        <v>#REF!</v>
      </c>
      <c r="E16" s="111" t="e">
        <f t="shared" si="0"/>
        <v>#REF!</v>
      </c>
      <c r="F16" s="111" t="e">
        <f t="shared" si="1"/>
        <v>#REF!</v>
      </c>
      <c r="G16" s="111" t="e">
        <f t="shared" si="2"/>
        <v>#REF!</v>
      </c>
      <c r="H16" s="111" t="e">
        <f t="shared" si="3"/>
        <v>#REF!</v>
      </c>
      <c r="I16" s="111" t="e">
        <f>'03'!#REF!</f>
        <v>#REF!</v>
      </c>
      <c r="J16" s="111" t="e">
        <f>'03'!#REF!</f>
        <v>#REF!</v>
      </c>
      <c r="K16" s="111" t="e">
        <f t="shared" si="4"/>
        <v>#REF!</v>
      </c>
      <c r="L16" s="111" t="e">
        <f t="shared" si="5"/>
        <v>#REF!</v>
      </c>
      <c r="M16" s="111" t="e">
        <f t="shared" si="6"/>
        <v>#REF!</v>
      </c>
      <c r="N16" s="111" t="e">
        <f t="shared" si="7"/>
        <v>#REF!</v>
      </c>
      <c r="O16" s="111" t="e">
        <f>'05'!#REF!</f>
        <v>#REF!</v>
      </c>
      <c r="P16" s="111" t="e">
        <f>'05'!#REF!</f>
        <v>#REF!</v>
      </c>
      <c r="Q16" s="111" t="e">
        <f t="shared" si="8"/>
        <v>#REF!</v>
      </c>
      <c r="R16" s="111" t="e">
        <f t="shared" si="9"/>
        <v>#REF!</v>
      </c>
      <c r="S16" s="111" t="e">
        <f t="shared" si="10"/>
        <v>#REF!</v>
      </c>
      <c r="T16" s="111" t="e">
        <f t="shared" si="11"/>
        <v>#REF!</v>
      </c>
    </row>
    <row r="17" spans="2:20" x14ac:dyDescent="0.25">
      <c r="B17" s="111" t="e">
        <f>'07'!C24</f>
        <v>#REF!</v>
      </c>
      <c r="C17" s="111" t="e">
        <f>'03'!#REF!</f>
        <v>#REF!</v>
      </c>
      <c r="D17" s="111" t="e">
        <f>'03'!#REF!</f>
        <v>#REF!</v>
      </c>
      <c r="E17" s="111" t="e">
        <f t="shared" si="0"/>
        <v>#REF!</v>
      </c>
      <c r="F17" s="111" t="e">
        <f t="shared" si="1"/>
        <v>#REF!</v>
      </c>
      <c r="G17" s="111" t="e">
        <f t="shared" si="2"/>
        <v>#REF!</v>
      </c>
      <c r="H17" s="111" t="e">
        <f t="shared" si="3"/>
        <v>#REF!</v>
      </c>
      <c r="I17" s="111" t="e">
        <f>'03'!#REF!</f>
        <v>#REF!</v>
      </c>
      <c r="J17" s="111" t="e">
        <f>'03'!#REF!</f>
        <v>#REF!</v>
      </c>
      <c r="K17" s="111" t="e">
        <f t="shared" si="4"/>
        <v>#REF!</v>
      </c>
      <c r="L17" s="111" t="e">
        <f t="shared" si="5"/>
        <v>#REF!</v>
      </c>
      <c r="M17" s="111" t="e">
        <f t="shared" si="6"/>
        <v>#REF!</v>
      </c>
      <c r="N17" s="111" t="e">
        <f t="shared" si="7"/>
        <v>#REF!</v>
      </c>
      <c r="O17" s="111" t="e">
        <f>'05'!#REF!</f>
        <v>#REF!</v>
      </c>
      <c r="P17" s="111" t="e">
        <f>'05'!#REF!</f>
        <v>#REF!</v>
      </c>
      <c r="Q17" s="111" t="e">
        <f t="shared" si="8"/>
        <v>#REF!</v>
      </c>
      <c r="R17" s="111" t="e">
        <f t="shared" si="9"/>
        <v>#REF!</v>
      </c>
      <c r="S17" s="111" t="e">
        <f t="shared" si="10"/>
        <v>#REF!</v>
      </c>
      <c r="T17" s="111" t="e">
        <f t="shared" si="11"/>
        <v>#REF!</v>
      </c>
    </row>
    <row r="18" spans="2:20" x14ac:dyDescent="0.25">
      <c r="B18" s="111" t="e">
        <f>'07'!C25</f>
        <v>#REF!</v>
      </c>
      <c r="C18" s="111" t="e">
        <f>'03'!#REF!</f>
        <v>#REF!</v>
      </c>
      <c r="D18" s="111" t="e">
        <f>'03'!#REF!</f>
        <v>#REF!</v>
      </c>
      <c r="E18" s="111" t="e">
        <f t="shared" si="0"/>
        <v>#REF!</v>
      </c>
      <c r="F18" s="111" t="e">
        <f t="shared" si="1"/>
        <v>#REF!</v>
      </c>
      <c r="G18" s="111" t="e">
        <f t="shared" si="2"/>
        <v>#REF!</v>
      </c>
      <c r="H18" s="111" t="e">
        <f t="shared" si="3"/>
        <v>#REF!</v>
      </c>
      <c r="I18" s="111" t="e">
        <f>'03'!#REF!</f>
        <v>#REF!</v>
      </c>
      <c r="J18" s="111" t="e">
        <f>'03'!#REF!</f>
        <v>#REF!</v>
      </c>
      <c r="K18" s="111" t="e">
        <f t="shared" si="4"/>
        <v>#REF!</v>
      </c>
      <c r="L18" s="111" t="e">
        <f t="shared" si="5"/>
        <v>#REF!</v>
      </c>
      <c r="M18" s="111" t="e">
        <f t="shared" si="6"/>
        <v>#REF!</v>
      </c>
      <c r="N18" s="111" t="e">
        <f t="shared" si="7"/>
        <v>#REF!</v>
      </c>
      <c r="O18" s="111" t="e">
        <f>'05'!#REF!</f>
        <v>#REF!</v>
      </c>
      <c r="P18" s="111" t="e">
        <f>'05'!#REF!</f>
        <v>#REF!</v>
      </c>
      <c r="Q18" s="111" t="e">
        <f t="shared" si="8"/>
        <v>#REF!</v>
      </c>
      <c r="R18" s="111" t="e">
        <f t="shared" si="9"/>
        <v>#REF!</v>
      </c>
      <c r="S18" s="111" t="e">
        <f t="shared" si="10"/>
        <v>#REF!</v>
      </c>
      <c r="T18" s="111" t="e">
        <f t="shared" si="11"/>
        <v>#REF!</v>
      </c>
    </row>
    <row r="19" spans="2:20" x14ac:dyDescent="0.25">
      <c r="B19" s="111" t="e">
        <f>'07'!C26</f>
        <v>#REF!</v>
      </c>
      <c r="C19" s="111" t="e">
        <f>'03'!#REF!</f>
        <v>#REF!</v>
      </c>
      <c r="D19" s="111" t="e">
        <f>'03'!#REF!</f>
        <v>#REF!</v>
      </c>
      <c r="E19" s="111" t="e">
        <f t="shared" si="0"/>
        <v>#REF!</v>
      </c>
      <c r="F19" s="111" t="e">
        <f t="shared" si="1"/>
        <v>#REF!</v>
      </c>
      <c r="G19" s="111" t="e">
        <f t="shared" si="2"/>
        <v>#REF!</v>
      </c>
      <c r="H19" s="111" t="e">
        <f t="shared" si="3"/>
        <v>#REF!</v>
      </c>
      <c r="I19" s="111" t="e">
        <f>'03'!#REF!</f>
        <v>#REF!</v>
      </c>
      <c r="J19" s="111" t="e">
        <f>'03'!#REF!</f>
        <v>#REF!</v>
      </c>
      <c r="K19" s="111" t="e">
        <f t="shared" si="4"/>
        <v>#REF!</v>
      </c>
      <c r="L19" s="111" t="e">
        <f t="shared" si="5"/>
        <v>#REF!</v>
      </c>
      <c r="M19" s="111" t="e">
        <f t="shared" si="6"/>
        <v>#REF!</v>
      </c>
      <c r="N19" s="111" t="e">
        <f t="shared" si="7"/>
        <v>#REF!</v>
      </c>
      <c r="O19" s="111" t="e">
        <f>'05'!#REF!</f>
        <v>#REF!</v>
      </c>
      <c r="P19" s="111" t="e">
        <f>'05'!#REF!</f>
        <v>#REF!</v>
      </c>
      <c r="Q19" s="111" t="e">
        <f t="shared" si="8"/>
        <v>#REF!</v>
      </c>
      <c r="R19" s="111" t="e">
        <f t="shared" si="9"/>
        <v>#REF!</v>
      </c>
      <c r="S19" s="111" t="e">
        <f t="shared" si="10"/>
        <v>#REF!</v>
      </c>
      <c r="T19" s="111" t="e">
        <f t="shared" si="11"/>
        <v>#REF!</v>
      </c>
    </row>
    <row r="20" spans="2:20" x14ac:dyDescent="0.25">
      <c r="B20" s="111" t="e">
        <f>'07'!C27</f>
        <v>#REF!</v>
      </c>
      <c r="C20" s="111" t="e">
        <f>'03'!#REF!</f>
        <v>#REF!</v>
      </c>
      <c r="D20" s="111" t="e">
        <f>'03'!#REF!</f>
        <v>#REF!</v>
      </c>
      <c r="E20" s="111" t="e">
        <f t="shared" si="0"/>
        <v>#REF!</v>
      </c>
      <c r="F20" s="111" t="e">
        <f t="shared" si="1"/>
        <v>#REF!</v>
      </c>
      <c r="G20" s="111" t="e">
        <f t="shared" si="2"/>
        <v>#REF!</v>
      </c>
      <c r="H20" s="111" t="e">
        <f t="shared" si="3"/>
        <v>#REF!</v>
      </c>
      <c r="I20" s="111" t="e">
        <f>'03'!#REF!</f>
        <v>#REF!</v>
      </c>
      <c r="J20" s="111" t="e">
        <f>'03'!#REF!</f>
        <v>#REF!</v>
      </c>
      <c r="K20" s="111" t="e">
        <f t="shared" si="4"/>
        <v>#REF!</v>
      </c>
      <c r="L20" s="111" t="e">
        <f t="shared" si="5"/>
        <v>#REF!</v>
      </c>
      <c r="M20" s="111" t="e">
        <f t="shared" si="6"/>
        <v>#REF!</v>
      </c>
      <c r="N20" s="111" t="e">
        <f t="shared" si="7"/>
        <v>#REF!</v>
      </c>
      <c r="O20" s="111" t="e">
        <f>'05'!#REF!</f>
        <v>#REF!</v>
      </c>
      <c r="P20" s="111" t="e">
        <f>'05'!#REF!</f>
        <v>#REF!</v>
      </c>
      <c r="Q20" s="111" t="e">
        <f t="shared" si="8"/>
        <v>#REF!</v>
      </c>
      <c r="R20" s="111" t="e">
        <f t="shared" si="9"/>
        <v>#REF!</v>
      </c>
      <c r="S20" s="111" t="e">
        <f t="shared" si="10"/>
        <v>#REF!</v>
      </c>
      <c r="T20" s="111" t="e">
        <f t="shared" si="11"/>
        <v>#REF!</v>
      </c>
    </row>
    <row r="21" spans="2:20" x14ac:dyDescent="0.25">
      <c r="B21" s="111" t="e">
        <f>'07'!C28</f>
        <v>#REF!</v>
      </c>
      <c r="C21" s="111" t="e">
        <f>'03'!#REF!</f>
        <v>#REF!</v>
      </c>
      <c r="D21" s="111" t="e">
        <f>'03'!#REF!</f>
        <v>#REF!</v>
      </c>
      <c r="E21" s="111" t="e">
        <f t="shared" si="0"/>
        <v>#REF!</v>
      </c>
      <c r="F21" s="111" t="e">
        <f t="shared" si="1"/>
        <v>#REF!</v>
      </c>
      <c r="G21" s="111" t="e">
        <f t="shared" si="2"/>
        <v>#REF!</v>
      </c>
      <c r="H21" s="111" t="e">
        <f t="shared" si="3"/>
        <v>#REF!</v>
      </c>
      <c r="I21" s="111" t="e">
        <f>'03'!#REF!</f>
        <v>#REF!</v>
      </c>
      <c r="J21" s="111" t="e">
        <f>'03'!#REF!</f>
        <v>#REF!</v>
      </c>
      <c r="K21" s="111" t="e">
        <f t="shared" si="4"/>
        <v>#REF!</v>
      </c>
      <c r="L21" s="111" t="e">
        <f t="shared" si="5"/>
        <v>#REF!</v>
      </c>
      <c r="M21" s="111" t="e">
        <f t="shared" si="6"/>
        <v>#REF!</v>
      </c>
      <c r="N21" s="111" t="e">
        <f t="shared" si="7"/>
        <v>#REF!</v>
      </c>
      <c r="O21" s="111" t="e">
        <f>'05'!#REF!</f>
        <v>#REF!</v>
      </c>
      <c r="P21" s="111" t="e">
        <f>'05'!#REF!</f>
        <v>#REF!</v>
      </c>
      <c r="Q21" s="111" t="e">
        <f t="shared" si="8"/>
        <v>#REF!</v>
      </c>
      <c r="R21" s="111" t="e">
        <f t="shared" si="9"/>
        <v>#REF!</v>
      </c>
      <c r="S21" s="111" t="e">
        <f t="shared" si="10"/>
        <v>#REF!</v>
      </c>
      <c r="T21" s="111" t="e">
        <f t="shared" si="11"/>
        <v>#REF!</v>
      </c>
    </row>
    <row r="22" spans="2:20" x14ac:dyDescent="0.25">
      <c r="B22" s="111" t="e">
        <f>'07'!C29</f>
        <v>#REF!</v>
      </c>
      <c r="C22" s="111" t="e">
        <f>'03'!#REF!</f>
        <v>#REF!</v>
      </c>
      <c r="D22" s="111" t="e">
        <f>'03'!#REF!</f>
        <v>#REF!</v>
      </c>
      <c r="E22" s="111" t="e">
        <f t="shared" si="0"/>
        <v>#REF!</v>
      </c>
      <c r="F22" s="111" t="e">
        <f t="shared" si="1"/>
        <v>#REF!</v>
      </c>
      <c r="G22" s="111" t="e">
        <f t="shared" si="2"/>
        <v>#REF!</v>
      </c>
      <c r="H22" s="111" t="e">
        <f t="shared" si="3"/>
        <v>#REF!</v>
      </c>
      <c r="I22" s="111" t="e">
        <f>'03'!#REF!</f>
        <v>#REF!</v>
      </c>
      <c r="J22" s="111" t="e">
        <f>'03'!#REF!</f>
        <v>#REF!</v>
      </c>
      <c r="K22" s="111" t="e">
        <f t="shared" si="4"/>
        <v>#REF!</v>
      </c>
      <c r="L22" s="111" t="e">
        <f t="shared" si="5"/>
        <v>#REF!</v>
      </c>
      <c r="M22" s="111" t="e">
        <f t="shared" si="6"/>
        <v>#REF!</v>
      </c>
      <c r="N22" s="111" t="e">
        <f t="shared" si="7"/>
        <v>#REF!</v>
      </c>
      <c r="O22" s="111" t="e">
        <f>'05'!#REF!</f>
        <v>#REF!</v>
      </c>
      <c r="P22" s="111" t="e">
        <f>'05'!#REF!</f>
        <v>#REF!</v>
      </c>
      <c r="Q22" s="111" t="e">
        <f t="shared" si="8"/>
        <v>#REF!</v>
      </c>
      <c r="R22" s="111" t="e">
        <f t="shared" si="9"/>
        <v>#REF!</v>
      </c>
      <c r="S22" s="111" t="e">
        <f t="shared" si="10"/>
        <v>#REF!</v>
      </c>
      <c r="T22" s="111" t="e">
        <f t="shared" si="11"/>
        <v>#REF!</v>
      </c>
    </row>
    <row r="23" spans="2:20" x14ac:dyDescent="0.25">
      <c r="B23" s="111" t="e">
        <f>'07'!C30</f>
        <v>#REF!</v>
      </c>
      <c r="C23" s="111" t="e">
        <f>'03'!#REF!</f>
        <v>#REF!</v>
      </c>
      <c r="D23" s="111" t="e">
        <f>'03'!#REF!</f>
        <v>#REF!</v>
      </c>
      <c r="E23" s="111" t="e">
        <f t="shared" si="0"/>
        <v>#REF!</v>
      </c>
      <c r="F23" s="111" t="e">
        <f t="shared" si="1"/>
        <v>#REF!</v>
      </c>
      <c r="G23" s="111" t="e">
        <f t="shared" si="2"/>
        <v>#REF!</v>
      </c>
      <c r="H23" s="111" t="e">
        <f t="shared" si="3"/>
        <v>#REF!</v>
      </c>
      <c r="I23" s="111" t="e">
        <f>'03'!#REF!</f>
        <v>#REF!</v>
      </c>
      <c r="J23" s="111" t="e">
        <f>'03'!#REF!</f>
        <v>#REF!</v>
      </c>
      <c r="K23" s="111" t="e">
        <f t="shared" si="4"/>
        <v>#REF!</v>
      </c>
      <c r="L23" s="111" t="e">
        <f t="shared" si="5"/>
        <v>#REF!</v>
      </c>
      <c r="M23" s="111" t="e">
        <f t="shared" si="6"/>
        <v>#REF!</v>
      </c>
      <c r="N23" s="111" t="e">
        <f t="shared" si="7"/>
        <v>#REF!</v>
      </c>
      <c r="O23" s="111" t="e">
        <f>'05'!#REF!</f>
        <v>#REF!</v>
      </c>
      <c r="P23" s="111" t="e">
        <f>'05'!#REF!</f>
        <v>#REF!</v>
      </c>
      <c r="Q23" s="111" t="e">
        <f t="shared" si="8"/>
        <v>#REF!</v>
      </c>
      <c r="R23" s="111" t="e">
        <f t="shared" si="9"/>
        <v>#REF!</v>
      </c>
      <c r="S23" s="111" t="e">
        <f t="shared" si="10"/>
        <v>#REF!</v>
      </c>
      <c r="T23" s="111" t="e">
        <f t="shared" si="11"/>
        <v>#REF!</v>
      </c>
    </row>
    <row r="24" spans="2:20" x14ac:dyDescent="0.25">
      <c r="B24" s="111" t="e">
        <f>'07'!C31</f>
        <v>#REF!</v>
      </c>
      <c r="C24" s="111" t="e">
        <f>'03'!#REF!</f>
        <v>#REF!</v>
      </c>
      <c r="D24" s="111" t="e">
        <f>'03'!#REF!</f>
        <v>#REF!</v>
      </c>
      <c r="E24" s="111" t="e">
        <f t="shared" si="0"/>
        <v>#REF!</v>
      </c>
      <c r="F24" s="111" t="e">
        <f t="shared" si="1"/>
        <v>#REF!</v>
      </c>
      <c r="G24" s="111" t="e">
        <f t="shared" si="2"/>
        <v>#REF!</v>
      </c>
      <c r="H24" s="111" t="e">
        <f t="shared" si="3"/>
        <v>#REF!</v>
      </c>
      <c r="I24" s="111" t="e">
        <f>'03'!#REF!</f>
        <v>#REF!</v>
      </c>
      <c r="J24" s="111" t="e">
        <f>'03'!#REF!</f>
        <v>#REF!</v>
      </c>
      <c r="K24" s="111" t="e">
        <f t="shared" si="4"/>
        <v>#REF!</v>
      </c>
      <c r="L24" s="111" t="e">
        <f t="shared" si="5"/>
        <v>#REF!</v>
      </c>
      <c r="M24" s="111" t="e">
        <f t="shared" si="6"/>
        <v>#REF!</v>
      </c>
      <c r="N24" s="111" t="e">
        <f t="shared" si="7"/>
        <v>#REF!</v>
      </c>
      <c r="O24" s="111" t="e">
        <f>'05'!#REF!</f>
        <v>#REF!</v>
      </c>
      <c r="P24" s="111" t="e">
        <f>'05'!#REF!</f>
        <v>#REF!</v>
      </c>
      <c r="Q24" s="111" t="e">
        <f t="shared" si="8"/>
        <v>#REF!</v>
      </c>
      <c r="R24" s="111" t="e">
        <f t="shared" si="9"/>
        <v>#REF!</v>
      </c>
      <c r="S24" s="111" t="e">
        <f t="shared" si="10"/>
        <v>#REF!</v>
      </c>
      <c r="T24" s="111" t="e">
        <f t="shared" si="11"/>
        <v>#REF!</v>
      </c>
    </row>
    <row r="25" spans="2:20" x14ac:dyDescent="0.25">
      <c r="B25" s="111" t="e">
        <f>'07'!C32</f>
        <v>#REF!</v>
      </c>
      <c r="C25" s="111" t="e">
        <f>'03'!#REF!</f>
        <v>#REF!</v>
      </c>
      <c r="D25" s="111" t="e">
        <f>'03'!#REF!</f>
        <v>#REF!</v>
      </c>
      <c r="E25" s="111" t="e">
        <f t="shared" si="0"/>
        <v>#REF!</v>
      </c>
      <c r="F25" s="111" t="e">
        <f t="shared" si="1"/>
        <v>#REF!</v>
      </c>
      <c r="G25" s="111" t="e">
        <f t="shared" si="2"/>
        <v>#REF!</v>
      </c>
      <c r="H25" s="111" t="e">
        <f t="shared" si="3"/>
        <v>#REF!</v>
      </c>
      <c r="I25" s="111" t="e">
        <f>'03'!#REF!</f>
        <v>#REF!</v>
      </c>
      <c r="J25" s="111" t="e">
        <f>'03'!#REF!</f>
        <v>#REF!</v>
      </c>
      <c r="K25" s="111" t="e">
        <f t="shared" si="4"/>
        <v>#REF!</v>
      </c>
      <c r="L25" s="111" t="e">
        <f t="shared" si="5"/>
        <v>#REF!</v>
      </c>
      <c r="M25" s="111" t="e">
        <f t="shared" si="6"/>
        <v>#REF!</v>
      </c>
      <c r="N25" s="111" t="e">
        <f t="shared" si="7"/>
        <v>#REF!</v>
      </c>
      <c r="O25" s="111" t="e">
        <f>'05'!#REF!</f>
        <v>#REF!</v>
      </c>
      <c r="P25" s="111" t="e">
        <f>'05'!#REF!</f>
        <v>#REF!</v>
      </c>
      <c r="Q25" s="111" t="e">
        <f t="shared" si="8"/>
        <v>#REF!</v>
      </c>
      <c r="R25" s="111" t="e">
        <f t="shared" si="9"/>
        <v>#REF!</v>
      </c>
      <c r="S25" s="111" t="e">
        <f t="shared" si="10"/>
        <v>#REF!</v>
      </c>
      <c r="T25" s="111" t="e">
        <f t="shared" si="11"/>
        <v>#REF!</v>
      </c>
    </row>
    <row r="26" spans="2:20" x14ac:dyDescent="0.25">
      <c r="B26" s="111" t="e">
        <f>'07'!C33</f>
        <v>#REF!</v>
      </c>
      <c r="C26" s="111" t="e">
        <f>'03'!#REF!</f>
        <v>#REF!</v>
      </c>
      <c r="D26" s="111" t="e">
        <f>'03'!#REF!</f>
        <v>#REF!</v>
      </c>
      <c r="E26" s="111" t="e">
        <f t="shared" si="0"/>
        <v>#REF!</v>
      </c>
      <c r="F26" s="111" t="e">
        <f t="shared" si="1"/>
        <v>#REF!</v>
      </c>
      <c r="G26" s="111" t="e">
        <f t="shared" si="2"/>
        <v>#REF!</v>
      </c>
      <c r="H26" s="111" t="e">
        <f t="shared" si="3"/>
        <v>#REF!</v>
      </c>
      <c r="I26" s="111" t="e">
        <f>'03'!#REF!</f>
        <v>#REF!</v>
      </c>
      <c r="J26" s="111" t="e">
        <f>'03'!#REF!</f>
        <v>#REF!</v>
      </c>
      <c r="K26" s="111" t="e">
        <f t="shared" si="4"/>
        <v>#REF!</v>
      </c>
      <c r="L26" s="111" t="e">
        <f t="shared" si="5"/>
        <v>#REF!</v>
      </c>
      <c r="M26" s="111" t="e">
        <f t="shared" si="6"/>
        <v>#REF!</v>
      </c>
      <c r="N26" s="111" t="e">
        <f t="shared" si="7"/>
        <v>#REF!</v>
      </c>
      <c r="O26" s="111" t="e">
        <f>'05'!#REF!</f>
        <v>#REF!</v>
      </c>
      <c r="P26" s="111" t="e">
        <f>'05'!#REF!</f>
        <v>#REF!</v>
      </c>
      <c r="Q26" s="111" t="e">
        <f t="shared" si="8"/>
        <v>#REF!</v>
      </c>
      <c r="R26" s="111" t="e">
        <f t="shared" si="9"/>
        <v>#REF!</v>
      </c>
      <c r="S26" s="111" t="e">
        <f t="shared" si="10"/>
        <v>#REF!</v>
      </c>
      <c r="T26" s="111" t="e">
        <f t="shared" si="11"/>
        <v>#REF!</v>
      </c>
    </row>
    <row r="27" spans="2:20" x14ac:dyDescent="0.25">
      <c r="B27" s="111" t="e">
        <f>'07'!C34</f>
        <v>#REF!</v>
      </c>
      <c r="C27" s="111" t="e">
        <f>'03'!#REF!</f>
        <v>#REF!</v>
      </c>
      <c r="D27" s="111" t="e">
        <f>'03'!#REF!</f>
        <v>#REF!</v>
      </c>
      <c r="E27" s="111" t="e">
        <f t="shared" si="0"/>
        <v>#REF!</v>
      </c>
      <c r="F27" s="111" t="e">
        <f t="shared" si="1"/>
        <v>#REF!</v>
      </c>
      <c r="G27" s="111" t="e">
        <f t="shared" si="2"/>
        <v>#REF!</v>
      </c>
      <c r="H27" s="111" t="e">
        <f t="shared" si="3"/>
        <v>#REF!</v>
      </c>
      <c r="I27" s="111" t="e">
        <f>'03'!#REF!</f>
        <v>#REF!</v>
      </c>
      <c r="J27" s="111" t="e">
        <f>'03'!#REF!</f>
        <v>#REF!</v>
      </c>
      <c r="K27" s="111" t="e">
        <f t="shared" si="4"/>
        <v>#REF!</v>
      </c>
      <c r="L27" s="111" t="e">
        <f t="shared" si="5"/>
        <v>#REF!</v>
      </c>
      <c r="M27" s="111" t="e">
        <f t="shared" si="6"/>
        <v>#REF!</v>
      </c>
      <c r="N27" s="111" t="e">
        <f t="shared" si="7"/>
        <v>#REF!</v>
      </c>
      <c r="O27" s="111" t="e">
        <f>'05'!#REF!</f>
        <v>#REF!</v>
      </c>
      <c r="P27" s="111" t="e">
        <f>'05'!#REF!</f>
        <v>#REF!</v>
      </c>
      <c r="Q27" s="111" t="e">
        <f t="shared" si="8"/>
        <v>#REF!</v>
      </c>
      <c r="R27" s="111" t="e">
        <f t="shared" si="9"/>
        <v>#REF!</v>
      </c>
      <c r="S27" s="111" t="e">
        <f t="shared" si="10"/>
        <v>#REF!</v>
      </c>
      <c r="T27" s="111" t="e">
        <f t="shared" si="11"/>
        <v>#REF!</v>
      </c>
    </row>
    <row r="28" spans="2:20" x14ac:dyDescent="0.25">
      <c r="B28" s="111" t="e">
        <f>'07'!C35</f>
        <v>#REF!</v>
      </c>
      <c r="C28" s="111" t="e">
        <f>'03'!#REF!</f>
        <v>#REF!</v>
      </c>
      <c r="D28" s="111" t="e">
        <f>'03'!#REF!</f>
        <v>#REF!</v>
      </c>
      <c r="E28" s="111" t="e">
        <f t="shared" si="0"/>
        <v>#REF!</v>
      </c>
      <c r="F28" s="111" t="e">
        <f t="shared" si="1"/>
        <v>#REF!</v>
      </c>
      <c r="G28" s="111" t="e">
        <f t="shared" si="2"/>
        <v>#REF!</v>
      </c>
      <c r="H28" s="111" t="e">
        <f t="shared" si="3"/>
        <v>#REF!</v>
      </c>
      <c r="I28" s="111" t="e">
        <f>'03'!#REF!</f>
        <v>#REF!</v>
      </c>
      <c r="J28" s="111" t="e">
        <f>'03'!#REF!</f>
        <v>#REF!</v>
      </c>
      <c r="K28" s="111" t="e">
        <f t="shared" si="4"/>
        <v>#REF!</v>
      </c>
      <c r="L28" s="111" t="e">
        <f t="shared" si="5"/>
        <v>#REF!</v>
      </c>
      <c r="M28" s="111" t="e">
        <f t="shared" si="6"/>
        <v>#REF!</v>
      </c>
      <c r="N28" s="111" t="e">
        <f t="shared" si="7"/>
        <v>#REF!</v>
      </c>
      <c r="O28" s="111" t="e">
        <f>'05'!#REF!</f>
        <v>#REF!</v>
      </c>
      <c r="P28" s="111" t="e">
        <f>'05'!#REF!</f>
        <v>#REF!</v>
      </c>
      <c r="Q28" s="111" t="e">
        <f t="shared" si="8"/>
        <v>#REF!</v>
      </c>
      <c r="R28" s="111" t="e">
        <f t="shared" si="9"/>
        <v>#REF!</v>
      </c>
      <c r="S28" s="111" t="e">
        <f t="shared" si="10"/>
        <v>#REF!</v>
      </c>
      <c r="T28" s="111" t="e">
        <f t="shared" si="11"/>
        <v>#REF!</v>
      </c>
    </row>
    <row r="29" spans="2:20" x14ac:dyDescent="0.25">
      <c r="B29" s="111" t="e">
        <f>'07'!C36</f>
        <v>#REF!</v>
      </c>
      <c r="C29" s="111" t="e">
        <f>'03'!#REF!</f>
        <v>#REF!</v>
      </c>
      <c r="D29" s="111" t="e">
        <f>'03'!#REF!</f>
        <v>#REF!</v>
      </c>
      <c r="E29" s="111" t="e">
        <f t="shared" si="0"/>
        <v>#REF!</v>
      </c>
      <c r="F29" s="111" t="e">
        <f t="shared" si="1"/>
        <v>#REF!</v>
      </c>
      <c r="G29" s="111" t="e">
        <f t="shared" si="2"/>
        <v>#REF!</v>
      </c>
      <c r="H29" s="111" t="e">
        <f t="shared" si="3"/>
        <v>#REF!</v>
      </c>
      <c r="I29" s="111" t="e">
        <f>'03'!#REF!</f>
        <v>#REF!</v>
      </c>
      <c r="J29" s="111" t="e">
        <f>'03'!#REF!</f>
        <v>#REF!</v>
      </c>
      <c r="K29" s="111" t="e">
        <f t="shared" si="4"/>
        <v>#REF!</v>
      </c>
      <c r="L29" s="111" t="e">
        <f t="shared" si="5"/>
        <v>#REF!</v>
      </c>
      <c r="M29" s="111" t="e">
        <f t="shared" si="6"/>
        <v>#REF!</v>
      </c>
      <c r="N29" s="111" t="e">
        <f t="shared" si="7"/>
        <v>#REF!</v>
      </c>
      <c r="O29" s="111" t="e">
        <f>'05'!#REF!</f>
        <v>#REF!</v>
      </c>
      <c r="P29" s="111" t="e">
        <f>'05'!#REF!</f>
        <v>#REF!</v>
      </c>
      <c r="Q29" s="111" t="e">
        <f t="shared" si="8"/>
        <v>#REF!</v>
      </c>
      <c r="R29" s="111" t="e">
        <f t="shared" si="9"/>
        <v>#REF!</v>
      </c>
      <c r="S29" s="111" t="e">
        <f t="shared" si="10"/>
        <v>#REF!</v>
      </c>
      <c r="T29" s="111" t="e">
        <f t="shared" si="11"/>
        <v>#REF!</v>
      </c>
    </row>
    <row r="30" spans="2:20" x14ac:dyDescent="0.25">
      <c r="B30" s="111" t="e">
        <f>'07'!C37</f>
        <v>#REF!</v>
      </c>
      <c r="C30" s="111" t="e">
        <f>'03'!#REF!</f>
        <v>#REF!</v>
      </c>
      <c r="D30" s="111" t="e">
        <f>'03'!#REF!</f>
        <v>#REF!</v>
      </c>
      <c r="E30" s="111" t="e">
        <f t="shared" si="0"/>
        <v>#REF!</v>
      </c>
      <c r="F30" s="111" t="e">
        <f t="shared" si="1"/>
        <v>#REF!</v>
      </c>
      <c r="G30" s="111" t="e">
        <f t="shared" si="2"/>
        <v>#REF!</v>
      </c>
      <c r="H30" s="111" t="e">
        <f t="shared" si="3"/>
        <v>#REF!</v>
      </c>
      <c r="I30" s="111" t="e">
        <f>'03'!#REF!</f>
        <v>#REF!</v>
      </c>
      <c r="J30" s="111" t="e">
        <f>'03'!#REF!</f>
        <v>#REF!</v>
      </c>
      <c r="K30" s="111" t="e">
        <f t="shared" si="4"/>
        <v>#REF!</v>
      </c>
      <c r="L30" s="111" t="e">
        <f t="shared" si="5"/>
        <v>#REF!</v>
      </c>
      <c r="M30" s="111" t="e">
        <f t="shared" si="6"/>
        <v>#REF!</v>
      </c>
      <c r="N30" s="111" t="e">
        <f t="shared" si="7"/>
        <v>#REF!</v>
      </c>
      <c r="O30" s="111" t="e">
        <f>'05'!#REF!</f>
        <v>#REF!</v>
      </c>
      <c r="P30" s="111" t="e">
        <f>'05'!#REF!</f>
        <v>#REF!</v>
      </c>
      <c r="Q30" s="111" t="e">
        <f t="shared" si="8"/>
        <v>#REF!</v>
      </c>
      <c r="R30" s="111" t="e">
        <f t="shared" si="9"/>
        <v>#REF!</v>
      </c>
      <c r="S30" s="111" t="e">
        <f t="shared" si="10"/>
        <v>#REF!</v>
      </c>
      <c r="T30" s="111" t="e">
        <f t="shared" si="11"/>
        <v>#REF!</v>
      </c>
    </row>
    <row r="31" spans="2:20" x14ac:dyDescent="0.25">
      <c r="B31" s="111" t="e">
        <f>'07'!C38</f>
        <v>#REF!</v>
      </c>
      <c r="C31" s="111" t="e">
        <f>'03'!#REF!</f>
        <v>#REF!</v>
      </c>
      <c r="D31" s="111" t="e">
        <f>'03'!#REF!</f>
        <v>#REF!</v>
      </c>
      <c r="E31" s="111" t="e">
        <f t="shared" si="0"/>
        <v>#REF!</v>
      </c>
      <c r="F31" s="111" t="e">
        <f t="shared" si="1"/>
        <v>#REF!</v>
      </c>
      <c r="G31" s="111" t="e">
        <f t="shared" si="2"/>
        <v>#REF!</v>
      </c>
      <c r="H31" s="111" t="e">
        <f t="shared" si="3"/>
        <v>#REF!</v>
      </c>
      <c r="I31" s="111" t="e">
        <f>'03'!#REF!</f>
        <v>#REF!</v>
      </c>
      <c r="J31" s="111" t="e">
        <f>'03'!#REF!</f>
        <v>#REF!</v>
      </c>
      <c r="K31" s="111" t="e">
        <f t="shared" ref="K31:K94" si="12">VALUE(I31)</f>
        <v>#REF!</v>
      </c>
      <c r="L31" s="111" t="e">
        <f t="shared" ref="L31:L94" si="13">VALUE(J31)</f>
        <v>#REF!</v>
      </c>
      <c r="M31" s="111" t="e">
        <f t="shared" ref="M31:M94" si="14">K31-0.5</f>
        <v>#REF!</v>
      </c>
      <c r="N31" s="111" t="e">
        <f t="shared" ref="N31:N94" si="15">L31-0.5</f>
        <v>#REF!</v>
      </c>
      <c r="O31" s="111" t="e">
        <f>'05'!#REF!</f>
        <v>#REF!</v>
      </c>
      <c r="P31" s="111" t="e">
        <f>'05'!#REF!</f>
        <v>#REF!</v>
      </c>
      <c r="Q31" s="111" t="e">
        <f t="shared" ref="Q31:Q94" si="16">VALUE(O31)</f>
        <v>#REF!</v>
      </c>
      <c r="R31" s="111" t="e">
        <f t="shared" ref="R31:R94" si="17">VALUE(P31)</f>
        <v>#REF!</v>
      </c>
      <c r="S31" s="111" t="e">
        <f t="shared" si="10"/>
        <v>#REF!</v>
      </c>
      <c r="T31" s="111" t="e">
        <f t="shared" si="11"/>
        <v>#REF!</v>
      </c>
    </row>
    <row r="32" spans="2:20" x14ac:dyDescent="0.25">
      <c r="B32" s="111" t="e">
        <f>'07'!C39</f>
        <v>#REF!</v>
      </c>
      <c r="C32" s="111" t="e">
        <f>'03'!#REF!</f>
        <v>#REF!</v>
      </c>
      <c r="D32" s="111" t="e">
        <f>'03'!#REF!</f>
        <v>#REF!</v>
      </c>
      <c r="E32" s="111" t="e">
        <f t="shared" si="0"/>
        <v>#REF!</v>
      </c>
      <c r="F32" s="111" t="e">
        <f t="shared" si="1"/>
        <v>#REF!</v>
      </c>
      <c r="G32" s="111" t="e">
        <f t="shared" si="2"/>
        <v>#REF!</v>
      </c>
      <c r="H32" s="111" t="e">
        <f t="shared" si="3"/>
        <v>#REF!</v>
      </c>
      <c r="I32" s="111" t="e">
        <f>'03'!#REF!</f>
        <v>#REF!</v>
      </c>
      <c r="J32" s="111" t="e">
        <f>'03'!#REF!</f>
        <v>#REF!</v>
      </c>
      <c r="K32" s="111" t="e">
        <f t="shared" si="12"/>
        <v>#REF!</v>
      </c>
      <c r="L32" s="111" t="e">
        <f t="shared" si="13"/>
        <v>#REF!</v>
      </c>
      <c r="M32" s="111" t="e">
        <f t="shared" si="14"/>
        <v>#REF!</v>
      </c>
      <c r="N32" s="111" t="e">
        <f t="shared" si="15"/>
        <v>#REF!</v>
      </c>
      <c r="O32" s="111" t="e">
        <f>'05'!#REF!</f>
        <v>#REF!</v>
      </c>
      <c r="P32" s="111" t="e">
        <f>'05'!#REF!</f>
        <v>#REF!</v>
      </c>
      <c r="Q32" s="111" t="e">
        <f t="shared" si="16"/>
        <v>#REF!</v>
      </c>
      <c r="R32" s="111" t="e">
        <f t="shared" si="17"/>
        <v>#REF!</v>
      </c>
      <c r="S32" s="111" t="e">
        <f t="shared" si="10"/>
        <v>#REF!</v>
      </c>
      <c r="T32" s="111" t="e">
        <f t="shared" si="11"/>
        <v>#REF!</v>
      </c>
    </row>
    <row r="33" spans="2:20" x14ac:dyDescent="0.25">
      <c r="B33" s="111" t="e">
        <f>'07'!C40</f>
        <v>#REF!</v>
      </c>
      <c r="C33" s="111" t="e">
        <f>'03'!#REF!</f>
        <v>#REF!</v>
      </c>
      <c r="D33" s="111" t="e">
        <f>'03'!#REF!</f>
        <v>#REF!</v>
      </c>
      <c r="E33" s="111" t="e">
        <f t="shared" si="0"/>
        <v>#REF!</v>
      </c>
      <c r="F33" s="111" t="e">
        <f t="shared" si="1"/>
        <v>#REF!</v>
      </c>
      <c r="G33" s="111" t="e">
        <f t="shared" si="2"/>
        <v>#REF!</v>
      </c>
      <c r="H33" s="111" t="e">
        <f t="shared" si="3"/>
        <v>#REF!</v>
      </c>
      <c r="I33" s="111" t="e">
        <f>'03'!#REF!</f>
        <v>#REF!</v>
      </c>
      <c r="J33" s="111" t="e">
        <f>'03'!#REF!</f>
        <v>#REF!</v>
      </c>
      <c r="K33" s="111" t="e">
        <f t="shared" si="12"/>
        <v>#REF!</v>
      </c>
      <c r="L33" s="111" t="e">
        <f t="shared" si="13"/>
        <v>#REF!</v>
      </c>
      <c r="M33" s="111" t="e">
        <f t="shared" si="14"/>
        <v>#REF!</v>
      </c>
      <c r="N33" s="111" t="e">
        <f t="shared" si="15"/>
        <v>#REF!</v>
      </c>
      <c r="O33" s="111" t="e">
        <f>'05'!#REF!</f>
        <v>#REF!</v>
      </c>
      <c r="P33" s="111" t="e">
        <f>'05'!#REF!</f>
        <v>#REF!</v>
      </c>
      <c r="Q33" s="111" t="e">
        <f t="shared" si="16"/>
        <v>#REF!</v>
      </c>
      <c r="R33" s="111" t="e">
        <f t="shared" si="17"/>
        <v>#REF!</v>
      </c>
      <c r="S33" s="111" t="e">
        <f t="shared" si="10"/>
        <v>#REF!</v>
      </c>
      <c r="T33" s="111" t="e">
        <f t="shared" si="11"/>
        <v>#REF!</v>
      </c>
    </row>
    <row r="34" spans="2:20" x14ac:dyDescent="0.25">
      <c r="B34" s="111" t="e">
        <f>'07'!C41</f>
        <v>#REF!</v>
      </c>
      <c r="C34" s="111" t="e">
        <f>'03'!#REF!</f>
        <v>#REF!</v>
      </c>
      <c r="D34" s="111" t="e">
        <f>'03'!#REF!</f>
        <v>#REF!</v>
      </c>
      <c r="E34" s="111" t="e">
        <f t="shared" si="0"/>
        <v>#REF!</v>
      </c>
      <c r="F34" s="111" t="e">
        <f t="shared" si="1"/>
        <v>#REF!</v>
      </c>
      <c r="G34" s="111" t="e">
        <f t="shared" si="2"/>
        <v>#REF!</v>
      </c>
      <c r="H34" s="111" t="e">
        <f t="shared" si="3"/>
        <v>#REF!</v>
      </c>
      <c r="I34" s="111" t="e">
        <f>'03'!#REF!</f>
        <v>#REF!</v>
      </c>
      <c r="J34" s="111" t="e">
        <f>'03'!#REF!</f>
        <v>#REF!</v>
      </c>
      <c r="K34" s="111" t="e">
        <f t="shared" si="12"/>
        <v>#REF!</v>
      </c>
      <c r="L34" s="111" t="e">
        <f t="shared" si="13"/>
        <v>#REF!</v>
      </c>
      <c r="M34" s="111" t="e">
        <f t="shared" si="14"/>
        <v>#REF!</v>
      </c>
      <c r="N34" s="111" t="e">
        <f t="shared" si="15"/>
        <v>#REF!</v>
      </c>
      <c r="O34" s="111" t="e">
        <f>'05'!#REF!</f>
        <v>#REF!</v>
      </c>
      <c r="P34" s="111" t="e">
        <f>'05'!#REF!</f>
        <v>#REF!</v>
      </c>
      <c r="Q34" s="111" t="e">
        <f t="shared" si="16"/>
        <v>#REF!</v>
      </c>
      <c r="R34" s="111" t="e">
        <f t="shared" si="17"/>
        <v>#REF!</v>
      </c>
      <c r="S34" s="111" t="e">
        <f t="shared" si="10"/>
        <v>#REF!</v>
      </c>
      <c r="T34" s="111" t="e">
        <f t="shared" si="11"/>
        <v>#REF!</v>
      </c>
    </row>
    <row r="35" spans="2:20" x14ac:dyDescent="0.25">
      <c r="B35" s="111" t="e">
        <f>'07'!C42</f>
        <v>#REF!</v>
      </c>
      <c r="C35" s="111" t="e">
        <f>'03'!#REF!</f>
        <v>#REF!</v>
      </c>
      <c r="D35" s="111" t="e">
        <f>'03'!#REF!</f>
        <v>#REF!</v>
      </c>
      <c r="E35" s="111" t="e">
        <f t="shared" si="0"/>
        <v>#REF!</v>
      </c>
      <c r="F35" s="111" t="e">
        <f t="shared" si="1"/>
        <v>#REF!</v>
      </c>
      <c r="G35" s="111" t="e">
        <f t="shared" si="2"/>
        <v>#REF!</v>
      </c>
      <c r="H35" s="111" t="e">
        <f t="shared" si="3"/>
        <v>#REF!</v>
      </c>
      <c r="I35" s="111" t="e">
        <f>'03'!#REF!</f>
        <v>#REF!</v>
      </c>
      <c r="J35" s="111" t="e">
        <f>'03'!#REF!</f>
        <v>#REF!</v>
      </c>
      <c r="K35" s="111" t="e">
        <f t="shared" si="12"/>
        <v>#REF!</v>
      </c>
      <c r="L35" s="111" t="e">
        <f t="shared" si="13"/>
        <v>#REF!</v>
      </c>
      <c r="M35" s="111" t="e">
        <f t="shared" si="14"/>
        <v>#REF!</v>
      </c>
      <c r="N35" s="111" t="e">
        <f t="shared" si="15"/>
        <v>#REF!</v>
      </c>
      <c r="O35" s="111" t="e">
        <f>'05'!#REF!</f>
        <v>#REF!</v>
      </c>
      <c r="P35" s="111" t="e">
        <f>'05'!#REF!</f>
        <v>#REF!</v>
      </c>
      <c r="Q35" s="111" t="e">
        <f t="shared" si="16"/>
        <v>#REF!</v>
      </c>
      <c r="R35" s="111" t="e">
        <f t="shared" si="17"/>
        <v>#REF!</v>
      </c>
      <c r="S35" s="111" t="e">
        <f t="shared" si="10"/>
        <v>#REF!</v>
      </c>
      <c r="T35" s="111" t="e">
        <f t="shared" si="11"/>
        <v>#REF!</v>
      </c>
    </row>
    <row r="36" spans="2:20" x14ac:dyDescent="0.25">
      <c r="B36" s="111" t="e">
        <f>'07'!C43</f>
        <v>#REF!</v>
      </c>
      <c r="C36" s="111" t="e">
        <f>'03'!#REF!</f>
        <v>#REF!</v>
      </c>
      <c r="D36" s="111" t="e">
        <f>'03'!#REF!</f>
        <v>#REF!</v>
      </c>
      <c r="E36" s="111" t="e">
        <f t="shared" si="0"/>
        <v>#REF!</v>
      </c>
      <c r="F36" s="111" t="e">
        <f t="shared" si="1"/>
        <v>#REF!</v>
      </c>
      <c r="G36" s="111" t="e">
        <f t="shared" si="2"/>
        <v>#REF!</v>
      </c>
      <c r="H36" s="111" t="e">
        <f t="shared" si="3"/>
        <v>#REF!</v>
      </c>
      <c r="I36" s="111" t="e">
        <f>'03'!#REF!</f>
        <v>#REF!</v>
      </c>
      <c r="J36" s="111" t="e">
        <f>'03'!#REF!</f>
        <v>#REF!</v>
      </c>
      <c r="K36" s="111" t="e">
        <f t="shared" si="12"/>
        <v>#REF!</v>
      </c>
      <c r="L36" s="111" t="e">
        <f t="shared" si="13"/>
        <v>#REF!</v>
      </c>
      <c r="M36" s="111" t="e">
        <f t="shared" si="14"/>
        <v>#REF!</v>
      </c>
      <c r="N36" s="111" t="e">
        <f t="shared" si="15"/>
        <v>#REF!</v>
      </c>
      <c r="O36" s="111" t="e">
        <f>'05'!#REF!</f>
        <v>#REF!</v>
      </c>
      <c r="P36" s="111" t="e">
        <f>'05'!#REF!</f>
        <v>#REF!</v>
      </c>
      <c r="Q36" s="111" t="e">
        <f t="shared" si="16"/>
        <v>#REF!</v>
      </c>
      <c r="R36" s="111" t="e">
        <f t="shared" si="17"/>
        <v>#REF!</v>
      </c>
      <c r="S36" s="111" t="e">
        <f t="shared" si="10"/>
        <v>#REF!</v>
      </c>
      <c r="T36" s="111" t="e">
        <f t="shared" si="11"/>
        <v>#REF!</v>
      </c>
    </row>
    <row r="37" spans="2:20" x14ac:dyDescent="0.25">
      <c r="B37" s="111" t="e">
        <f>'07'!C44</f>
        <v>#REF!</v>
      </c>
      <c r="C37" s="111" t="e">
        <f>'03'!#REF!</f>
        <v>#REF!</v>
      </c>
      <c r="D37" s="111" t="e">
        <f>'03'!#REF!</f>
        <v>#REF!</v>
      </c>
      <c r="E37" s="111" t="e">
        <f t="shared" si="0"/>
        <v>#REF!</v>
      </c>
      <c r="F37" s="111" t="e">
        <f t="shared" si="1"/>
        <v>#REF!</v>
      </c>
      <c r="G37" s="111" t="e">
        <f t="shared" si="2"/>
        <v>#REF!</v>
      </c>
      <c r="H37" s="111" t="e">
        <f t="shared" si="3"/>
        <v>#REF!</v>
      </c>
      <c r="I37" s="111" t="e">
        <f>'03'!#REF!</f>
        <v>#REF!</v>
      </c>
      <c r="J37" s="111" t="e">
        <f>'03'!#REF!</f>
        <v>#REF!</v>
      </c>
      <c r="K37" s="111" t="e">
        <f t="shared" si="12"/>
        <v>#REF!</v>
      </c>
      <c r="L37" s="111" t="e">
        <f t="shared" si="13"/>
        <v>#REF!</v>
      </c>
      <c r="M37" s="111" t="e">
        <f t="shared" si="14"/>
        <v>#REF!</v>
      </c>
      <c r="N37" s="111" t="e">
        <f t="shared" si="15"/>
        <v>#REF!</v>
      </c>
      <c r="O37" s="111" t="e">
        <f>'05'!#REF!</f>
        <v>#REF!</v>
      </c>
      <c r="P37" s="111" t="e">
        <f>'05'!#REF!</f>
        <v>#REF!</v>
      </c>
      <c r="Q37" s="111" t="e">
        <f t="shared" si="16"/>
        <v>#REF!</v>
      </c>
      <c r="R37" s="111" t="e">
        <f t="shared" si="17"/>
        <v>#REF!</v>
      </c>
      <c r="S37" s="111" t="e">
        <f t="shared" si="10"/>
        <v>#REF!</v>
      </c>
      <c r="T37" s="111" t="e">
        <f t="shared" si="11"/>
        <v>#REF!</v>
      </c>
    </row>
    <row r="38" spans="2:20" x14ac:dyDescent="0.25">
      <c r="B38" s="111" t="e">
        <f>'07'!C45</f>
        <v>#REF!</v>
      </c>
      <c r="C38" s="111" t="e">
        <f>'03'!#REF!</f>
        <v>#REF!</v>
      </c>
      <c r="D38" s="111" t="e">
        <f>'03'!#REF!</f>
        <v>#REF!</v>
      </c>
      <c r="E38" s="111" t="e">
        <f t="shared" si="0"/>
        <v>#REF!</v>
      </c>
      <c r="F38" s="111" t="e">
        <f t="shared" si="1"/>
        <v>#REF!</v>
      </c>
      <c r="G38" s="111" t="e">
        <f t="shared" si="2"/>
        <v>#REF!</v>
      </c>
      <c r="H38" s="111" t="e">
        <f t="shared" si="3"/>
        <v>#REF!</v>
      </c>
      <c r="I38" s="111" t="e">
        <f>'03'!#REF!</f>
        <v>#REF!</v>
      </c>
      <c r="J38" s="111" t="e">
        <f>'03'!#REF!</f>
        <v>#REF!</v>
      </c>
      <c r="K38" s="111" t="e">
        <f t="shared" si="12"/>
        <v>#REF!</v>
      </c>
      <c r="L38" s="111" t="e">
        <f t="shared" si="13"/>
        <v>#REF!</v>
      </c>
      <c r="M38" s="111" t="e">
        <f t="shared" si="14"/>
        <v>#REF!</v>
      </c>
      <c r="N38" s="111" t="e">
        <f t="shared" si="15"/>
        <v>#REF!</v>
      </c>
      <c r="O38" s="111" t="e">
        <f>'05'!#REF!</f>
        <v>#REF!</v>
      </c>
      <c r="P38" s="111" t="e">
        <f>'05'!#REF!</f>
        <v>#REF!</v>
      </c>
      <c r="Q38" s="111" t="e">
        <f t="shared" si="16"/>
        <v>#REF!</v>
      </c>
      <c r="R38" s="111" t="e">
        <f t="shared" si="17"/>
        <v>#REF!</v>
      </c>
      <c r="S38" s="111" t="e">
        <f t="shared" si="10"/>
        <v>#REF!</v>
      </c>
      <c r="T38" s="111" t="e">
        <f t="shared" si="11"/>
        <v>#REF!</v>
      </c>
    </row>
    <row r="39" spans="2:20" x14ac:dyDescent="0.25">
      <c r="B39" s="111" t="e">
        <f>'07'!C46</f>
        <v>#REF!</v>
      </c>
      <c r="C39" s="111" t="e">
        <f>'03'!#REF!</f>
        <v>#REF!</v>
      </c>
      <c r="D39" s="111" t="e">
        <f>'03'!#REF!</f>
        <v>#REF!</v>
      </c>
      <c r="E39" s="111" t="e">
        <f t="shared" si="0"/>
        <v>#REF!</v>
      </c>
      <c r="F39" s="111" t="e">
        <f t="shared" si="1"/>
        <v>#REF!</v>
      </c>
      <c r="G39" s="111" t="e">
        <f t="shared" si="2"/>
        <v>#REF!</v>
      </c>
      <c r="H39" s="111" t="e">
        <f t="shared" si="3"/>
        <v>#REF!</v>
      </c>
      <c r="I39" s="111" t="e">
        <f>'03'!#REF!</f>
        <v>#REF!</v>
      </c>
      <c r="J39" s="111" t="e">
        <f>'03'!#REF!</f>
        <v>#REF!</v>
      </c>
      <c r="K39" s="111" t="e">
        <f t="shared" si="12"/>
        <v>#REF!</v>
      </c>
      <c r="L39" s="111" t="e">
        <f t="shared" si="13"/>
        <v>#REF!</v>
      </c>
      <c r="M39" s="111" t="e">
        <f t="shared" si="14"/>
        <v>#REF!</v>
      </c>
      <c r="N39" s="111" t="e">
        <f t="shared" si="15"/>
        <v>#REF!</v>
      </c>
      <c r="O39" s="111" t="e">
        <f>'05'!#REF!</f>
        <v>#REF!</v>
      </c>
      <c r="P39" s="111" t="e">
        <f>'05'!#REF!</f>
        <v>#REF!</v>
      </c>
      <c r="Q39" s="111" t="e">
        <f t="shared" si="16"/>
        <v>#REF!</v>
      </c>
      <c r="R39" s="111" t="e">
        <f t="shared" si="17"/>
        <v>#REF!</v>
      </c>
      <c r="S39" s="111" t="e">
        <f t="shared" si="10"/>
        <v>#REF!</v>
      </c>
      <c r="T39" s="111" t="e">
        <f t="shared" si="11"/>
        <v>#REF!</v>
      </c>
    </row>
    <row r="40" spans="2:20" x14ac:dyDescent="0.25">
      <c r="B40" s="111" t="e">
        <f>'07'!C47</f>
        <v>#REF!</v>
      </c>
      <c r="C40" s="111" t="e">
        <f>'03'!#REF!</f>
        <v>#REF!</v>
      </c>
      <c r="D40" s="111" t="e">
        <f>'03'!#REF!</f>
        <v>#REF!</v>
      </c>
      <c r="E40" s="111" t="e">
        <f t="shared" si="0"/>
        <v>#REF!</v>
      </c>
      <c r="F40" s="111" t="e">
        <f t="shared" si="1"/>
        <v>#REF!</v>
      </c>
      <c r="G40" s="111" t="e">
        <f t="shared" si="2"/>
        <v>#REF!</v>
      </c>
      <c r="H40" s="111" t="e">
        <f t="shared" si="3"/>
        <v>#REF!</v>
      </c>
      <c r="I40" s="111" t="e">
        <f>'03'!#REF!</f>
        <v>#REF!</v>
      </c>
      <c r="J40" s="111" t="e">
        <f>'03'!#REF!</f>
        <v>#REF!</v>
      </c>
      <c r="K40" s="111" t="e">
        <f t="shared" si="12"/>
        <v>#REF!</v>
      </c>
      <c r="L40" s="111" t="e">
        <f t="shared" si="13"/>
        <v>#REF!</v>
      </c>
      <c r="M40" s="111" t="e">
        <f t="shared" si="14"/>
        <v>#REF!</v>
      </c>
      <c r="N40" s="111" t="e">
        <f t="shared" si="15"/>
        <v>#REF!</v>
      </c>
      <c r="O40" s="111" t="e">
        <f>'05'!#REF!</f>
        <v>#REF!</v>
      </c>
      <c r="P40" s="111" t="e">
        <f>'05'!#REF!</f>
        <v>#REF!</v>
      </c>
      <c r="Q40" s="111" t="e">
        <f t="shared" si="16"/>
        <v>#REF!</v>
      </c>
      <c r="R40" s="111" t="e">
        <f t="shared" si="17"/>
        <v>#REF!</v>
      </c>
      <c r="S40" s="111" t="e">
        <f t="shared" si="10"/>
        <v>#REF!</v>
      </c>
      <c r="T40" s="111" t="e">
        <f t="shared" si="11"/>
        <v>#REF!</v>
      </c>
    </row>
    <row r="41" spans="2:20" x14ac:dyDescent="0.25">
      <c r="B41" s="111" t="e">
        <f>'07'!C48</f>
        <v>#REF!</v>
      </c>
      <c r="C41" s="111" t="e">
        <f>'03'!#REF!</f>
        <v>#REF!</v>
      </c>
      <c r="D41" s="111" t="e">
        <f>'03'!#REF!</f>
        <v>#REF!</v>
      </c>
      <c r="E41" s="111" t="e">
        <f t="shared" si="0"/>
        <v>#REF!</v>
      </c>
      <c r="F41" s="111" t="e">
        <f t="shared" si="1"/>
        <v>#REF!</v>
      </c>
      <c r="G41" s="111" t="e">
        <f t="shared" si="2"/>
        <v>#REF!</v>
      </c>
      <c r="H41" s="111" t="e">
        <f t="shared" si="3"/>
        <v>#REF!</v>
      </c>
      <c r="I41" s="111" t="e">
        <f>'03'!#REF!</f>
        <v>#REF!</v>
      </c>
      <c r="J41" s="111" t="e">
        <f>'03'!#REF!</f>
        <v>#REF!</v>
      </c>
      <c r="K41" s="111" t="e">
        <f t="shared" si="12"/>
        <v>#REF!</v>
      </c>
      <c r="L41" s="111" t="e">
        <f t="shared" si="13"/>
        <v>#REF!</v>
      </c>
      <c r="M41" s="111" t="e">
        <f t="shared" si="14"/>
        <v>#REF!</v>
      </c>
      <c r="N41" s="111" t="e">
        <f t="shared" si="15"/>
        <v>#REF!</v>
      </c>
      <c r="O41" s="111" t="e">
        <f>'05'!#REF!</f>
        <v>#REF!</v>
      </c>
      <c r="P41" s="111" t="e">
        <f>'05'!#REF!</f>
        <v>#REF!</v>
      </c>
      <c r="Q41" s="111" t="e">
        <f t="shared" si="16"/>
        <v>#REF!</v>
      </c>
      <c r="R41" s="111" t="e">
        <f t="shared" si="17"/>
        <v>#REF!</v>
      </c>
      <c r="S41" s="111" t="e">
        <f t="shared" si="10"/>
        <v>#REF!</v>
      </c>
      <c r="T41" s="111" t="e">
        <f t="shared" si="11"/>
        <v>#REF!</v>
      </c>
    </row>
    <row r="42" spans="2:20" x14ac:dyDescent="0.25">
      <c r="B42" s="111" t="e">
        <f>'07'!C49</f>
        <v>#REF!</v>
      </c>
      <c r="C42" s="111" t="e">
        <f>'03'!#REF!</f>
        <v>#REF!</v>
      </c>
      <c r="D42" s="111" t="e">
        <f>'03'!#REF!</f>
        <v>#REF!</v>
      </c>
      <c r="E42" s="111" t="e">
        <f t="shared" si="0"/>
        <v>#REF!</v>
      </c>
      <c r="F42" s="111" t="e">
        <f t="shared" si="1"/>
        <v>#REF!</v>
      </c>
      <c r="G42" s="111" t="e">
        <f t="shared" si="2"/>
        <v>#REF!</v>
      </c>
      <c r="H42" s="111" t="e">
        <f t="shared" si="3"/>
        <v>#REF!</v>
      </c>
      <c r="I42" s="111" t="e">
        <f>'03'!#REF!</f>
        <v>#REF!</v>
      </c>
      <c r="J42" s="111" t="e">
        <f>'03'!#REF!</f>
        <v>#REF!</v>
      </c>
      <c r="K42" s="111" t="e">
        <f t="shared" si="12"/>
        <v>#REF!</v>
      </c>
      <c r="L42" s="111" t="e">
        <f t="shared" si="13"/>
        <v>#REF!</v>
      </c>
      <c r="M42" s="111" t="e">
        <f t="shared" si="14"/>
        <v>#REF!</v>
      </c>
      <c r="N42" s="111" t="e">
        <f t="shared" si="15"/>
        <v>#REF!</v>
      </c>
      <c r="O42" s="111" t="e">
        <f>'05'!#REF!</f>
        <v>#REF!</v>
      </c>
      <c r="P42" s="111" t="e">
        <f>'05'!#REF!</f>
        <v>#REF!</v>
      </c>
      <c r="Q42" s="111" t="e">
        <f t="shared" si="16"/>
        <v>#REF!</v>
      </c>
      <c r="R42" s="111" t="e">
        <f t="shared" si="17"/>
        <v>#REF!</v>
      </c>
      <c r="S42" s="111" t="e">
        <f t="shared" si="10"/>
        <v>#REF!</v>
      </c>
      <c r="T42" s="111" t="e">
        <f t="shared" si="11"/>
        <v>#REF!</v>
      </c>
    </row>
    <row r="43" spans="2:20" x14ac:dyDescent="0.25">
      <c r="B43" s="111" t="e">
        <f>'07'!C50</f>
        <v>#REF!</v>
      </c>
      <c r="C43" s="111" t="e">
        <f>'03'!#REF!</f>
        <v>#REF!</v>
      </c>
      <c r="D43" s="111" t="e">
        <f>'03'!#REF!</f>
        <v>#REF!</v>
      </c>
      <c r="E43" s="111" t="e">
        <f t="shared" si="0"/>
        <v>#REF!</v>
      </c>
      <c r="F43" s="111" t="e">
        <f t="shared" si="1"/>
        <v>#REF!</v>
      </c>
      <c r="G43" s="111" t="e">
        <f t="shared" si="2"/>
        <v>#REF!</v>
      </c>
      <c r="H43" s="111" t="e">
        <f t="shared" si="3"/>
        <v>#REF!</v>
      </c>
      <c r="I43" s="111" t="e">
        <f>'03'!#REF!</f>
        <v>#REF!</v>
      </c>
      <c r="J43" s="111" t="e">
        <f>'03'!#REF!</f>
        <v>#REF!</v>
      </c>
      <c r="K43" s="111" t="e">
        <f t="shared" si="12"/>
        <v>#REF!</v>
      </c>
      <c r="L43" s="111" t="e">
        <f t="shared" si="13"/>
        <v>#REF!</v>
      </c>
      <c r="M43" s="111" t="e">
        <f t="shared" si="14"/>
        <v>#REF!</v>
      </c>
      <c r="N43" s="111" t="e">
        <f t="shared" si="15"/>
        <v>#REF!</v>
      </c>
      <c r="O43" s="111" t="e">
        <f>'05'!#REF!</f>
        <v>#REF!</v>
      </c>
      <c r="P43" s="111" t="e">
        <f>'05'!#REF!</f>
        <v>#REF!</v>
      </c>
      <c r="Q43" s="111" t="e">
        <f t="shared" si="16"/>
        <v>#REF!</v>
      </c>
      <c r="R43" s="111" t="e">
        <f t="shared" si="17"/>
        <v>#REF!</v>
      </c>
      <c r="S43" s="111" t="e">
        <f t="shared" si="10"/>
        <v>#REF!</v>
      </c>
      <c r="T43" s="111" t="e">
        <f t="shared" si="11"/>
        <v>#REF!</v>
      </c>
    </row>
    <row r="44" spans="2:20" x14ac:dyDescent="0.25">
      <c r="B44" s="111" t="e">
        <f>'07'!C51</f>
        <v>#REF!</v>
      </c>
      <c r="C44" s="111" t="e">
        <f>'03'!#REF!</f>
        <v>#REF!</v>
      </c>
      <c r="D44" s="111" t="e">
        <f>'03'!#REF!</f>
        <v>#REF!</v>
      </c>
      <c r="E44" s="111" t="e">
        <f t="shared" si="0"/>
        <v>#REF!</v>
      </c>
      <c r="F44" s="111" t="e">
        <f t="shared" si="1"/>
        <v>#REF!</v>
      </c>
      <c r="G44" s="111" t="e">
        <f t="shared" si="2"/>
        <v>#REF!</v>
      </c>
      <c r="H44" s="111" t="e">
        <f t="shared" si="3"/>
        <v>#REF!</v>
      </c>
      <c r="I44" s="111" t="e">
        <f>'03'!#REF!</f>
        <v>#REF!</v>
      </c>
      <c r="J44" s="111" t="e">
        <f>'03'!#REF!</f>
        <v>#REF!</v>
      </c>
      <c r="K44" s="111" t="e">
        <f t="shared" si="12"/>
        <v>#REF!</v>
      </c>
      <c r="L44" s="111" t="e">
        <f t="shared" si="13"/>
        <v>#REF!</v>
      </c>
      <c r="M44" s="111" t="e">
        <f t="shared" si="14"/>
        <v>#REF!</v>
      </c>
      <c r="N44" s="111" t="e">
        <f t="shared" si="15"/>
        <v>#REF!</v>
      </c>
      <c r="O44" s="111" t="e">
        <f>'05'!#REF!</f>
        <v>#REF!</v>
      </c>
      <c r="P44" s="111" t="e">
        <f>'05'!#REF!</f>
        <v>#REF!</v>
      </c>
      <c r="Q44" s="111" t="e">
        <f t="shared" si="16"/>
        <v>#REF!</v>
      </c>
      <c r="R44" s="111" t="e">
        <f t="shared" si="17"/>
        <v>#REF!</v>
      </c>
      <c r="S44" s="111" t="e">
        <f t="shared" si="10"/>
        <v>#REF!</v>
      </c>
      <c r="T44" s="111" t="e">
        <f t="shared" si="11"/>
        <v>#REF!</v>
      </c>
    </row>
    <row r="45" spans="2:20" x14ac:dyDescent="0.25">
      <c r="B45" s="111" t="e">
        <f>'07'!C52</f>
        <v>#REF!</v>
      </c>
      <c r="C45" s="111" t="e">
        <f>'03'!#REF!</f>
        <v>#REF!</v>
      </c>
      <c r="D45" s="111" t="e">
        <f>'03'!#REF!</f>
        <v>#REF!</v>
      </c>
      <c r="E45" s="111" t="e">
        <f t="shared" si="0"/>
        <v>#REF!</v>
      </c>
      <c r="F45" s="111" t="e">
        <f t="shared" si="1"/>
        <v>#REF!</v>
      </c>
      <c r="G45" s="111" t="e">
        <f t="shared" si="2"/>
        <v>#REF!</v>
      </c>
      <c r="H45" s="111" t="e">
        <f t="shared" si="3"/>
        <v>#REF!</v>
      </c>
      <c r="I45" s="111" t="e">
        <f>'03'!#REF!</f>
        <v>#REF!</v>
      </c>
      <c r="J45" s="111" t="e">
        <f>'03'!#REF!</f>
        <v>#REF!</v>
      </c>
      <c r="K45" s="111" t="e">
        <f t="shared" si="12"/>
        <v>#REF!</v>
      </c>
      <c r="L45" s="111" t="e">
        <f t="shared" si="13"/>
        <v>#REF!</v>
      </c>
      <c r="M45" s="111" t="e">
        <f t="shared" si="14"/>
        <v>#REF!</v>
      </c>
      <c r="N45" s="111" t="e">
        <f t="shared" si="15"/>
        <v>#REF!</v>
      </c>
      <c r="O45" s="111" t="e">
        <f>'05'!#REF!</f>
        <v>#REF!</v>
      </c>
      <c r="P45" s="111" t="e">
        <f>'05'!#REF!</f>
        <v>#REF!</v>
      </c>
      <c r="Q45" s="111" t="e">
        <f t="shared" si="16"/>
        <v>#REF!</v>
      </c>
      <c r="R45" s="111" t="e">
        <f t="shared" si="17"/>
        <v>#REF!</v>
      </c>
      <c r="S45" s="111" t="e">
        <f t="shared" si="10"/>
        <v>#REF!</v>
      </c>
      <c r="T45" s="111" t="e">
        <f t="shared" si="11"/>
        <v>#REF!</v>
      </c>
    </row>
    <row r="46" spans="2:20" x14ac:dyDescent="0.25">
      <c r="B46" s="111" t="e">
        <f>'07'!C53</f>
        <v>#REF!</v>
      </c>
      <c r="C46" s="111" t="e">
        <f>'03'!#REF!</f>
        <v>#REF!</v>
      </c>
      <c r="D46" s="111" t="e">
        <f>'03'!#REF!</f>
        <v>#REF!</v>
      </c>
      <c r="E46" s="111" t="e">
        <f t="shared" si="0"/>
        <v>#REF!</v>
      </c>
      <c r="F46" s="111" t="e">
        <f t="shared" si="1"/>
        <v>#REF!</v>
      </c>
      <c r="G46" s="111" t="e">
        <f t="shared" si="2"/>
        <v>#REF!</v>
      </c>
      <c r="H46" s="111" t="e">
        <f t="shared" si="3"/>
        <v>#REF!</v>
      </c>
      <c r="I46" s="111" t="e">
        <f>'03'!#REF!</f>
        <v>#REF!</v>
      </c>
      <c r="J46" s="111" t="e">
        <f>'03'!#REF!</f>
        <v>#REF!</v>
      </c>
      <c r="K46" s="111" t="e">
        <f t="shared" si="12"/>
        <v>#REF!</v>
      </c>
      <c r="L46" s="111" t="e">
        <f t="shared" si="13"/>
        <v>#REF!</v>
      </c>
      <c r="M46" s="111" t="e">
        <f t="shared" si="14"/>
        <v>#REF!</v>
      </c>
      <c r="N46" s="111" t="e">
        <f t="shared" si="15"/>
        <v>#REF!</v>
      </c>
      <c r="O46" s="111" t="e">
        <f>'05'!#REF!</f>
        <v>#REF!</v>
      </c>
      <c r="P46" s="111" t="e">
        <f>'05'!#REF!</f>
        <v>#REF!</v>
      </c>
      <c r="Q46" s="111" t="e">
        <f t="shared" si="16"/>
        <v>#REF!</v>
      </c>
      <c r="R46" s="111" t="e">
        <f t="shared" si="17"/>
        <v>#REF!</v>
      </c>
      <c r="S46" s="111" t="e">
        <f t="shared" si="10"/>
        <v>#REF!</v>
      </c>
      <c r="T46" s="111" t="e">
        <f t="shared" si="11"/>
        <v>#REF!</v>
      </c>
    </row>
    <row r="47" spans="2:20" x14ac:dyDescent="0.25">
      <c r="B47" s="111" t="e">
        <f>'07'!C54</f>
        <v>#REF!</v>
      </c>
      <c r="C47" s="111" t="e">
        <f>'03'!#REF!</f>
        <v>#REF!</v>
      </c>
      <c r="D47" s="111" t="e">
        <f>'03'!#REF!</f>
        <v>#REF!</v>
      </c>
      <c r="E47" s="111" t="e">
        <f t="shared" si="0"/>
        <v>#REF!</v>
      </c>
      <c r="F47" s="111" t="e">
        <f t="shared" si="1"/>
        <v>#REF!</v>
      </c>
      <c r="G47" s="111" t="e">
        <f t="shared" si="2"/>
        <v>#REF!</v>
      </c>
      <c r="H47" s="111" t="e">
        <f t="shared" si="3"/>
        <v>#REF!</v>
      </c>
      <c r="I47" s="111" t="e">
        <f>'03'!#REF!</f>
        <v>#REF!</v>
      </c>
      <c r="J47" s="111" t="e">
        <f>'03'!#REF!</f>
        <v>#REF!</v>
      </c>
      <c r="K47" s="111" t="e">
        <f t="shared" si="12"/>
        <v>#REF!</v>
      </c>
      <c r="L47" s="111" t="e">
        <f t="shared" si="13"/>
        <v>#REF!</v>
      </c>
      <c r="M47" s="111" t="e">
        <f t="shared" si="14"/>
        <v>#REF!</v>
      </c>
      <c r="N47" s="111" t="e">
        <f t="shared" si="15"/>
        <v>#REF!</v>
      </c>
      <c r="O47" s="111" t="e">
        <f>'05'!#REF!</f>
        <v>#REF!</v>
      </c>
      <c r="P47" s="111" t="e">
        <f>'05'!#REF!</f>
        <v>#REF!</v>
      </c>
      <c r="Q47" s="111" t="e">
        <f t="shared" si="16"/>
        <v>#REF!</v>
      </c>
      <c r="R47" s="111" t="e">
        <f t="shared" si="17"/>
        <v>#REF!</v>
      </c>
      <c r="S47" s="111" t="e">
        <f t="shared" si="10"/>
        <v>#REF!</v>
      </c>
      <c r="T47" s="111" t="e">
        <f t="shared" si="11"/>
        <v>#REF!</v>
      </c>
    </row>
    <row r="48" spans="2:20" x14ac:dyDescent="0.25">
      <c r="B48" s="111" t="e">
        <f>'07'!C55</f>
        <v>#REF!</v>
      </c>
      <c r="C48" s="111" t="e">
        <f>'03'!#REF!</f>
        <v>#REF!</v>
      </c>
      <c r="D48" s="111" t="e">
        <f>'03'!#REF!</f>
        <v>#REF!</v>
      </c>
      <c r="E48" s="111" t="e">
        <f t="shared" si="0"/>
        <v>#REF!</v>
      </c>
      <c r="F48" s="111" t="e">
        <f t="shared" si="1"/>
        <v>#REF!</v>
      </c>
      <c r="G48" s="111" t="e">
        <f t="shared" si="2"/>
        <v>#REF!</v>
      </c>
      <c r="H48" s="111" t="e">
        <f t="shared" si="3"/>
        <v>#REF!</v>
      </c>
      <c r="I48" s="111" t="e">
        <f>'03'!#REF!</f>
        <v>#REF!</v>
      </c>
      <c r="J48" s="111" t="e">
        <f>'03'!#REF!</f>
        <v>#REF!</v>
      </c>
      <c r="K48" s="111" t="e">
        <f t="shared" si="12"/>
        <v>#REF!</v>
      </c>
      <c r="L48" s="111" t="e">
        <f t="shared" si="13"/>
        <v>#REF!</v>
      </c>
      <c r="M48" s="111" t="e">
        <f t="shared" si="14"/>
        <v>#REF!</v>
      </c>
      <c r="N48" s="111" t="e">
        <f t="shared" si="15"/>
        <v>#REF!</v>
      </c>
      <c r="O48" s="111" t="e">
        <f>'05'!#REF!</f>
        <v>#REF!</v>
      </c>
      <c r="P48" s="111" t="e">
        <f>'05'!#REF!</f>
        <v>#REF!</v>
      </c>
      <c r="Q48" s="111" t="e">
        <f t="shared" si="16"/>
        <v>#REF!</v>
      </c>
      <c r="R48" s="111" t="e">
        <f t="shared" si="17"/>
        <v>#REF!</v>
      </c>
      <c r="S48" s="111" t="e">
        <f t="shared" si="10"/>
        <v>#REF!</v>
      </c>
      <c r="T48" s="111" t="e">
        <f t="shared" si="11"/>
        <v>#REF!</v>
      </c>
    </row>
    <row r="49" spans="2:20" x14ac:dyDescent="0.25">
      <c r="B49" s="111" t="e">
        <f>'07'!C56</f>
        <v>#REF!</v>
      </c>
      <c r="C49" s="111" t="e">
        <f>'03'!#REF!</f>
        <v>#REF!</v>
      </c>
      <c r="D49" s="111" t="e">
        <f>'03'!#REF!</f>
        <v>#REF!</v>
      </c>
      <c r="E49" s="111" t="e">
        <f t="shared" si="0"/>
        <v>#REF!</v>
      </c>
      <c r="F49" s="111" t="e">
        <f t="shared" si="1"/>
        <v>#REF!</v>
      </c>
      <c r="G49" s="111" t="e">
        <f t="shared" si="2"/>
        <v>#REF!</v>
      </c>
      <c r="H49" s="111" t="e">
        <f t="shared" si="3"/>
        <v>#REF!</v>
      </c>
      <c r="I49" s="111" t="e">
        <f>'03'!#REF!</f>
        <v>#REF!</v>
      </c>
      <c r="J49" s="111" t="e">
        <f>'03'!#REF!</f>
        <v>#REF!</v>
      </c>
      <c r="K49" s="111" t="e">
        <f t="shared" si="12"/>
        <v>#REF!</v>
      </c>
      <c r="L49" s="111" t="e">
        <f t="shared" si="13"/>
        <v>#REF!</v>
      </c>
      <c r="M49" s="111" t="e">
        <f t="shared" si="14"/>
        <v>#REF!</v>
      </c>
      <c r="N49" s="111" t="e">
        <f t="shared" si="15"/>
        <v>#REF!</v>
      </c>
      <c r="O49" s="111" t="e">
        <f>'05'!#REF!</f>
        <v>#REF!</v>
      </c>
      <c r="P49" s="111" t="e">
        <f>'05'!#REF!</f>
        <v>#REF!</v>
      </c>
      <c r="Q49" s="111" t="e">
        <f t="shared" si="16"/>
        <v>#REF!</v>
      </c>
      <c r="R49" s="111" t="e">
        <f t="shared" si="17"/>
        <v>#REF!</v>
      </c>
      <c r="S49" s="111" t="e">
        <f t="shared" si="10"/>
        <v>#REF!</v>
      </c>
      <c r="T49" s="111" t="e">
        <f t="shared" si="11"/>
        <v>#REF!</v>
      </c>
    </row>
    <row r="50" spans="2:20" x14ac:dyDescent="0.25">
      <c r="B50" s="111" t="e">
        <f>'07'!C57</f>
        <v>#REF!</v>
      </c>
      <c r="C50" s="111" t="e">
        <f>'03'!#REF!</f>
        <v>#REF!</v>
      </c>
      <c r="D50" s="111" t="e">
        <f>'03'!#REF!</f>
        <v>#REF!</v>
      </c>
      <c r="E50" s="111" t="e">
        <f t="shared" si="0"/>
        <v>#REF!</v>
      </c>
      <c r="F50" s="111" t="e">
        <f t="shared" si="1"/>
        <v>#REF!</v>
      </c>
      <c r="G50" s="111" t="e">
        <f t="shared" si="2"/>
        <v>#REF!</v>
      </c>
      <c r="H50" s="111" t="e">
        <f t="shared" si="3"/>
        <v>#REF!</v>
      </c>
      <c r="I50" s="111" t="e">
        <f>'03'!#REF!</f>
        <v>#REF!</v>
      </c>
      <c r="J50" s="111" t="e">
        <f>'03'!#REF!</f>
        <v>#REF!</v>
      </c>
      <c r="K50" s="111" t="e">
        <f t="shared" si="12"/>
        <v>#REF!</v>
      </c>
      <c r="L50" s="111" t="e">
        <f t="shared" si="13"/>
        <v>#REF!</v>
      </c>
      <c r="M50" s="111" t="e">
        <f t="shared" si="14"/>
        <v>#REF!</v>
      </c>
      <c r="N50" s="111" t="e">
        <f t="shared" si="15"/>
        <v>#REF!</v>
      </c>
      <c r="O50" s="111" t="e">
        <f>'05'!#REF!</f>
        <v>#REF!</v>
      </c>
      <c r="P50" s="111" t="e">
        <f>'05'!#REF!</f>
        <v>#REF!</v>
      </c>
      <c r="Q50" s="111" t="e">
        <f t="shared" si="16"/>
        <v>#REF!</v>
      </c>
      <c r="R50" s="111" t="e">
        <f t="shared" si="17"/>
        <v>#REF!</v>
      </c>
      <c r="S50" s="111" t="e">
        <f t="shared" si="10"/>
        <v>#REF!</v>
      </c>
      <c r="T50" s="111" t="e">
        <f t="shared" si="11"/>
        <v>#REF!</v>
      </c>
    </row>
    <row r="51" spans="2:20" x14ac:dyDescent="0.25">
      <c r="B51" s="111" t="e">
        <f>'07'!C58</f>
        <v>#REF!</v>
      </c>
      <c r="C51" s="111" t="e">
        <f>'03'!#REF!</f>
        <v>#REF!</v>
      </c>
      <c r="D51" s="111" t="e">
        <f>'03'!#REF!</f>
        <v>#REF!</v>
      </c>
      <c r="E51" s="111" t="e">
        <f t="shared" si="0"/>
        <v>#REF!</v>
      </c>
      <c r="F51" s="111" t="e">
        <f t="shared" si="1"/>
        <v>#REF!</v>
      </c>
      <c r="G51" s="111" t="e">
        <f t="shared" si="2"/>
        <v>#REF!</v>
      </c>
      <c r="H51" s="111" t="e">
        <f t="shared" si="3"/>
        <v>#REF!</v>
      </c>
      <c r="I51" s="111" t="e">
        <f>'03'!#REF!</f>
        <v>#REF!</v>
      </c>
      <c r="J51" s="111" t="e">
        <f>'03'!#REF!</f>
        <v>#REF!</v>
      </c>
      <c r="K51" s="111" t="e">
        <f t="shared" si="12"/>
        <v>#REF!</v>
      </c>
      <c r="L51" s="111" t="e">
        <f t="shared" si="13"/>
        <v>#REF!</v>
      </c>
      <c r="M51" s="111" t="e">
        <f t="shared" si="14"/>
        <v>#REF!</v>
      </c>
      <c r="N51" s="111" t="e">
        <f t="shared" si="15"/>
        <v>#REF!</v>
      </c>
      <c r="O51" s="111" t="e">
        <f>'05'!#REF!</f>
        <v>#REF!</v>
      </c>
      <c r="P51" s="111" t="e">
        <f>'05'!#REF!</f>
        <v>#REF!</v>
      </c>
      <c r="Q51" s="111" t="e">
        <f t="shared" si="16"/>
        <v>#REF!</v>
      </c>
      <c r="R51" s="111" t="e">
        <f t="shared" si="17"/>
        <v>#REF!</v>
      </c>
      <c r="S51" s="111" t="e">
        <f t="shared" si="10"/>
        <v>#REF!</v>
      </c>
      <c r="T51" s="111" t="e">
        <f t="shared" si="11"/>
        <v>#REF!</v>
      </c>
    </row>
    <row r="52" spans="2:20" x14ac:dyDescent="0.25">
      <c r="B52" s="111" t="e">
        <f>'07'!C59</f>
        <v>#REF!</v>
      </c>
      <c r="C52" s="111" t="e">
        <f>'03'!#REF!</f>
        <v>#REF!</v>
      </c>
      <c r="D52" s="111" t="e">
        <f>'03'!#REF!</f>
        <v>#REF!</v>
      </c>
      <c r="E52" s="111" t="e">
        <f t="shared" si="0"/>
        <v>#REF!</v>
      </c>
      <c r="F52" s="111" t="e">
        <f t="shared" si="1"/>
        <v>#REF!</v>
      </c>
      <c r="G52" s="111" t="e">
        <f t="shared" si="2"/>
        <v>#REF!</v>
      </c>
      <c r="H52" s="111" t="e">
        <f t="shared" si="3"/>
        <v>#REF!</v>
      </c>
      <c r="I52" s="111" t="e">
        <f>'03'!#REF!</f>
        <v>#REF!</v>
      </c>
      <c r="J52" s="111" t="e">
        <f>'03'!#REF!</f>
        <v>#REF!</v>
      </c>
      <c r="K52" s="111" t="e">
        <f t="shared" si="12"/>
        <v>#REF!</v>
      </c>
      <c r="L52" s="111" t="e">
        <f t="shared" si="13"/>
        <v>#REF!</v>
      </c>
      <c r="M52" s="111" t="e">
        <f t="shared" si="14"/>
        <v>#REF!</v>
      </c>
      <c r="N52" s="111" t="e">
        <f t="shared" si="15"/>
        <v>#REF!</v>
      </c>
      <c r="O52" s="111" t="e">
        <f>'05'!#REF!</f>
        <v>#REF!</v>
      </c>
      <c r="P52" s="111" t="e">
        <f>'05'!#REF!</f>
        <v>#REF!</v>
      </c>
      <c r="Q52" s="111" t="e">
        <f t="shared" si="16"/>
        <v>#REF!</v>
      </c>
      <c r="R52" s="111" t="e">
        <f t="shared" si="17"/>
        <v>#REF!</v>
      </c>
      <c r="S52" s="111" t="e">
        <f t="shared" si="10"/>
        <v>#REF!</v>
      </c>
      <c r="T52" s="111" t="e">
        <f t="shared" si="11"/>
        <v>#REF!</v>
      </c>
    </row>
    <row r="53" spans="2:20" x14ac:dyDescent="0.25">
      <c r="B53" s="111" t="e">
        <f>'07'!C60</f>
        <v>#REF!</v>
      </c>
      <c r="C53" s="111" t="e">
        <f>'03'!#REF!</f>
        <v>#REF!</v>
      </c>
      <c r="D53" s="111" t="e">
        <f>'03'!#REF!</f>
        <v>#REF!</v>
      </c>
      <c r="E53" s="111" t="e">
        <f t="shared" si="0"/>
        <v>#REF!</v>
      </c>
      <c r="F53" s="111" t="e">
        <f t="shared" si="1"/>
        <v>#REF!</v>
      </c>
      <c r="G53" s="111" t="e">
        <f t="shared" si="2"/>
        <v>#REF!</v>
      </c>
      <c r="H53" s="111" t="e">
        <f t="shared" si="3"/>
        <v>#REF!</v>
      </c>
      <c r="I53" s="111" t="e">
        <f>'03'!#REF!</f>
        <v>#REF!</v>
      </c>
      <c r="J53" s="111" t="e">
        <f>'03'!#REF!</f>
        <v>#REF!</v>
      </c>
      <c r="K53" s="111" t="e">
        <f t="shared" si="12"/>
        <v>#REF!</v>
      </c>
      <c r="L53" s="111" t="e">
        <f t="shared" si="13"/>
        <v>#REF!</v>
      </c>
      <c r="M53" s="111" t="e">
        <f t="shared" si="14"/>
        <v>#REF!</v>
      </c>
      <c r="N53" s="111" t="e">
        <f t="shared" si="15"/>
        <v>#REF!</v>
      </c>
      <c r="O53" s="111" t="e">
        <f>'05'!#REF!</f>
        <v>#REF!</v>
      </c>
      <c r="P53" s="111" t="e">
        <f>'05'!#REF!</f>
        <v>#REF!</v>
      </c>
      <c r="Q53" s="111" t="e">
        <f t="shared" si="16"/>
        <v>#REF!</v>
      </c>
      <c r="R53" s="111" t="e">
        <f t="shared" si="17"/>
        <v>#REF!</v>
      </c>
      <c r="S53" s="111" t="e">
        <f t="shared" si="10"/>
        <v>#REF!</v>
      </c>
      <c r="T53" s="111" t="e">
        <f t="shared" si="11"/>
        <v>#REF!</v>
      </c>
    </row>
    <row r="54" spans="2:20" x14ac:dyDescent="0.25">
      <c r="B54" s="111" t="e">
        <f>'07'!C61</f>
        <v>#REF!</v>
      </c>
      <c r="C54" s="111" t="e">
        <f>'03'!#REF!</f>
        <v>#REF!</v>
      </c>
      <c r="D54" s="111" t="e">
        <f>'03'!#REF!</f>
        <v>#REF!</v>
      </c>
      <c r="E54" s="111" t="e">
        <f t="shared" si="0"/>
        <v>#REF!</v>
      </c>
      <c r="F54" s="111" t="e">
        <f t="shared" si="1"/>
        <v>#REF!</v>
      </c>
      <c r="G54" s="111" t="e">
        <f t="shared" si="2"/>
        <v>#REF!</v>
      </c>
      <c r="H54" s="111" t="e">
        <f t="shared" si="3"/>
        <v>#REF!</v>
      </c>
      <c r="I54" s="111" t="e">
        <f>'03'!#REF!</f>
        <v>#REF!</v>
      </c>
      <c r="J54" s="111" t="e">
        <f>'03'!#REF!</f>
        <v>#REF!</v>
      </c>
      <c r="K54" s="111" t="e">
        <f t="shared" si="12"/>
        <v>#REF!</v>
      </c>
      <c r="L54" s="111" t="e">
        <f t="shared" si="13"/>
        <v>#REF!</v>
      </c>
      <c r="M54" s="111" t="e">
        <f t="shared" si="14"/>
        <v>#REF!</v>
      </c>
      <c r="N54" s="111" t="e">
        <f t="shared" si="15"/>
        <v>#REF!</v>
      </c>
      <c r="O54" s="111" t="e">
        <f>'05'!#REF!</f>
        <v>#REF!</v>
      </c>
      <c r="P54" s="111" t="e">
        <f>'05'!#REF!</f>
        <v>#REF!</v>
      </c>
      <c r="Q54" s="111" t="e">
        <f t="shared" si="16"/>
        <v>#REF!</v>
      </c>
      <c r="R54" s="111" t="e">
        <f t="shared" si="17"/>
        <v>#REF!</v>
      </c>
      <c r="S54" s="111" t="e">
        <f t="shared" si="10"/>
        <v>#REF!</v>
      </c>
      <c r="T54" s="111" t="e">
        <f t="shared" si="11"/>
        <v>#REF!</v>
      </c>
    </row>
    <row r="55" spans="2:20" x14ac:dyDescent="0.25">
      <c r="B55" s="111" t="e">
        <f>'07'!C62</f>
        <v>#REF!</v>
      </c>
      <c r="C55" s="111" t="e">
        <f>'03'!#REF!</f>
        <v>#REF!</v>
      </c>
      <c r="D55" s="111" t="e">
        <f>'03'!#REF!</f>
        <v>#REF!</v>
      </c>
      <c r="E55" s="111" t="e">
        <f t="shared" si="0"/>
        <v>#REF!</v>
      </c>
      <c r="F55" s="111" t="e">
        <f t="shared" si="1"/>
        <v>#REF!</v>
      </c>
      <c r="G55" s="111" t="e">
        <f t="shared" si="2"/>
        <v>#REF!</v>
      </c>
      <c r="H55" s="111" t="e">
        <f t="shared" si="3"/>
        <v>#REF!</v>
      </c>
      <c r="I55" s="111" t="e">
        <f>'03'!#REF!</f>
        <v>#REF!</v>
      </c>
      <c r="J55" s="111" t="e">
        <f>'03'!#REF!</f>
        <v>#REF!</v>
      </c>
      <c r="K55" s="111" t="e">
        <f t="shared" si="12"/>
        <v>#REF!</v>
      </c>
      <c r="L55" s="111" t="e">
        <f t="shared" si="13"/>
        <v>#REF!</v>
      </c>
      <c r="M55" s="111" t="e">
        <f t="shared" si="14"/>
        <v>#REF!</v>
      </c>
      <c r="N55" s="111" t="e">
        <f t="shared" si="15"/>
        <v>#REF!</v>
      </c>
      <c r="O55" s="111" t="e">
        <f>'05'!#REF!</f>
        <v>#REF!</v>
      </c>
      <c r="P55" s="111" t="e">
        <f>'05'!#REF!</f>
        <v>#REF!</v>
      </c>
      <c r="Q55" s="111" t="e">
        <f t="shared" si="16"/>
        <v>#REF!</v>
      </c>
      <c r="R55" s="111" t="e">
        <f t="shared" si="17"/>
        <v>#REF!</v>
      </c>
      <c r="S55" s="111" t="e">
        <f t="shared" si="10"/>
        <v>#REF!</v>
      </c>
      <c r="T55" s="111" t="e">
        <f t="shared" si="11"/>
        <v>#REF!</v>
      </c>
    </row>
    <row r="56" spans="2:20" x14ac:dyDescent="0.25">
      <c r="B56" s="111" t="e">
        <f>'07'!C63</f>
        <v>#REF!</v>
      </c>
      <c r="C56" s="111" t="e">
        <f>'03'!#REF!</f>
        <v>#REF!</v>
      </c>
      <c r="D56" s="111" t="e">
        <f>'03'!#REF!</f>
        <v>#REF!</v>
      </c>
      <c r="E56" s="111" t="e">
        <f t="shared" si="0"/>
        <v>#REF!</v>
      </c>
      <c r="F56" s="111" t="e">
        <f t="shared" si="1"/>
        <v>#REF!</v>
      </c>
      <c r="G56" s="111" t="e">
        <f t="shared" si="2"/>
        <v>#REF!</v>
      </c>
      <c r="H56" s="111" t="e">
        <f t="shared" si="3"/>
        <v>#REF!</v>
      </c>
      <c r="I56" s="111" t="e">
        <f>'03'!#REF!</f>
        <v>#REF!</v>
      </c>
      <c r="J56" s="111" t="e">
        <f>'03'!#REF!</f>
        <v>#REF!</v>
      </c>
      <c r="K56" s="111" t="e">
        <f t="shared" si="12"/>
        <v>#REF!</v>
      </c>
      <c r="L56" s="111" t="e">
        <f t="shared" si="13"/>
        <v>#REF!</v>
      </c>
      <c r="M56" s="111" t="e">
        <f t="shared" si="14"/>
        <v>#REF!</v>
      </c>
      <c r="N56" s="111" t="e">
        <f t="shared" si="15"/>
        <v>#REF!</v>
      </c>
      <c r="O56" s="111" t="e">
        <f>'05'!#REF!</f>
        <v>#REF!</v>
      </c>
      <c r="P56" s="111" t="e">
        <f>'05'!#REF!</f>
        <v>#REF!</v>
      </c>
      <c r="Q56" s="111" t="e">
        <f t="shared" si="16"/>
        <v>#REF!</v>
      </c>
      <c r="R56" s="111" t="e">
        <f t="shared" si="17"/>
        <v>#REF!</v>
      </c>
      <c r="S56" s="111" t="e">
        <f t="shared" si="10"/>
        <v>#REF!</v>
      </c>
      <c r="T56" s="111" t="e">
        <f t="shared" si="11"/>
        <v>#REF!</v>
      </c>
    </row>
    <row r="57" spans="2:20" x14ac:dyDescent="0.25">
      <c r="B57" s="111" t="e">
        <f>'07'!C64</f>
        <v>#REF!</v>
      </c>
      <c r="C57" s="111" t="e">
        <f>'03'!#REF!</f>
        <v>#REF!</v>
      </c>
      <c r="D57" s="111" t="e">
        <f>'03'!#REF!</f>
        <v>#REF!</v>
      </c>
      <c r="E57" s="111" t="e">
        <f t="shared" si="0"/>
        <v>#REF!</v>
      </c>
      <c r="F57" s="111" t="e">
        <f t="shared" si="1"/>
        <v>#REF!</v>
      </c>
      <c r="G57" s="111" t="e">
        <f t="shared" si="2"/>
        <v>#REF!</v>
      </c>
      <c r="H57" s="111" t="e">
        <f t="shared" si="3"/>
        <v>#REF!</v>
      </c>
      <c r="I57" s="111" t="e">
        <f>'03'!#REF!</f>
        <v>#REF!</v>
      </c>
      <c r="J57" s="111" t="e">
        <f>'03'!#REF!</f>
        <v>#REF!</v>
      </c>
      <c r="K57" s="111" t="e">
        <f t="shared" si="12"/>
        <v>#REF!</v>
      </c>
      <c r="L57" s="111" t="e">
        <f t="shared" si="13"/>
        <v>#REF!</v>
      </c>
      <c r="M57" s="111" t="e">
        <f t="shared" si="14"/>
        <v>#REF!</v>
      </c>
      <c r="N57" s="111" t="e">
        <f t="shared" si="15"/>
        <v>#REF!</v>
      </c>
      <c r="O57" s="111" t="e">
        <f>'05'!#REF!</f>
        <v>#REF!</v>
      </c>
      <c r="P57" s="111" t="e">
        <f>'05'!#REF!</f>
        <v>#REF!</v>
      </c>
      <c r="Q57" s="111" t="e">
        <f t="shared" si="16"/>
        <v>#REF!</v>
      </c>
      <c r="R57" s="111" t="e">
        <f t="shared" si="17"/>
        <v>#REF!</v>
      </c>
      <c r="S57" s="111" t="e">
        <f t="shared" si="10"/>
        <v>#REF!</v>
      </c>
      <c r="T57" s="111" t="e">
        <f t="shared" si="11"/>
        <v>#REF!</v>
      </c>
    </row>
    <row r="58" spans="2:20" x14ac:dyDescent="0.25">
      <c r="B58" s="111" t="e">
        <f>'07'!C65</f>
        <v>#REF!</v>
      </c>
      <c r="C58" s="111" t="e">
        <f>'03'!#REF!</f>
        <v>#REF!</v>
      </c>
      <c r="D58" s="111" t="e">
        <f>'03'!#REF!</f>
        <v>#REF!</v>
      </c>
      <c r="E58" s="111" t="e">
        <f t="shared" si="0"/>
        <v>#REF!</v>
      </c>
      <c r="F58" s="111" t="e">
        <f t="shared" si="1"/>
        <v>#REF!</v>
      </c>
      <c r="G58" s="111" t="e">
        <f t="shared" si="2"/>
        <v>#REF!</v>
      </c>
      <c r="H58" s="111" t="e">
        <f t="shared" si="3"/>
        <v>#REF!</v>
      </c>
      <c r="I58" s="111" t="e">
        <f>'03'!#REF!</f>
        <v>#REF!</v>
      </c>
      <c r="J58" s="111" t="e">
        <f>'03'!#REF!</f>
        <v>#REF!</v>
      </c>
      <c r="K58" s="111" t="e">
        <f t="shared" si="12"/>
        <v>#REF!</v>
      </c>
      <c r="L58" s="111" t="e">
        <f t="shared" si="13"/>
        <v>#REF!</v>
      </c>
      <c r="M58" s="111" t="e">
        <f t="shared" si="14"/>
        <v>#REF!</v>
      </c>
      <c r="N58" s="111" t="e">
        <f t="shared" si="15"/>
        <v>#REF!</v>
      </c>
      <c r="O58" s="111" t="e">
        <f>'05'!#REF!</f>
        <v>#REF!</v>
      </c>
      <c r="P58" s="111" t="e">
        <f>'05'!#REF!</f>
        <v>#REF!</v>
      </c>
      <c r="Q58" s="111" t="e">
        <f t="shared" si="16"/>
        <v>#REF!</v>
      </c>
      <c r="R58" s="111" t="e">
        <f t="shared" si="17"/>
        <v>#REF!</v>
      </c>
      <c r="S58" s="111" t="e">
        <f t="shared" si="10"/>
        <v>#REF!</v>
      </c>
      <c r="T58" s="111" t="e">
        <f t="shared" si="11"/>
        <v>#REF!</v>
      </c>
    </row>
    <row r="59" spans="2:20" x14ac:dyDescent="0.25">
      <c r="B59" s="111" t="e">
        <f>'07'!C66</f>
        <v>#REF!</v>
      </c>
      <c r="C59" s="111" t="e">
        <f>'03'!#REF!</f>
        <v>#REF!</v>
      </c>
      <c r="D59" s="111" t="e">
        <f>'03'!#REF!</f>
        <v>#REF!</v>
      </c>
      <c r="E59" s="111" t="e">
        <f t="shared" si="0"/>
        <v>#REF!</v>
      </c>
      <c r="F59" s="111" t="e">
        <f t="shared" si="1"/>
        <v>#REF!</v>
      </c>
      <c r="G59" s="111" t="e">
        <f t="shared" si="2"/>
        <v>#REF!</v>
      </c>
      <c r="H59" s="111" t="e">
        <f t="shared" si="3"/>
        <v>#REF!</v>
      </c>
      <c r="I59" s="111" t="e">
        <f>'03'!#REF!</f>
        <v>#REF!</v>
      </c>
      <c r="J59" s="111" t="e">
        <f>'03'!#REF!</f>
        <v>#REF!</v>
      </c>
      <c r="K59" s="111" t="e">
        <f t="shared" si="12"/>
        <v>#REF!</v>
      </c>
      <c r="L59" s="111" t="e">
        <f t="shared" si="13"/>
        <v>#REF!</v>
      </c>
      <c r="M59" s="111" t="e">
        <f t="shared" si="14"/>
        <v>#REF!</v>
      </c>
      <c r="N59" s="111" t="e">
        <f t="shared" si="15"/>
        <v>#REF!</v>
      </c>
      <c r="O59" s="111" t="e">
        <f>'05'!#REF!</f>
        <v>#REF!</v>
      </c>
      <c r="P59" s="111" t="e">
        <f>'05'!#REF!</f>
        <v>#REF!</v>
      </c>
      <c r="Q59" s="111" t="e">
        <f t="shared" si="16"/>
        <v>#REF!</v>
      </c>
      <c r="R59" s="111" t="e">
        <f t="shared" si="17"/>
        <v>#REF!</v>
      </c>
      <c r="S59" s="111" t="e">
        <f t="shared" si="10"/>
        <v>#REF!</v>
      </c>
      <c r="T59" s="111" t="e">
        <f t="shared" si="11"/>
        <v>#REF!</v>
      </c>
    </row>
    <row r="60" spans="2:20" x14ac:dyDescent="0.25">
      <c r="B60" s="111" t="e">
        <f>'07'!C67</f>
        <v>#REF!</v>
      </c>
      <c r="C60" s="111" t="e">
        <f>'03'!#REF!</f>
        <v>#REF!</v>
      </c>
      <c r="D60" s="111" t="e">
        <f>'03'!#REF!</f>
        <v>#REF!</v>
      </c>
      <c r="E60" s="111" t="e">
        <f t="shared" si="0"/>
        <v>#REF!</v>
      </c>
      <c r="F60" s="111" t="e">
        <f t="shared" si="1"/>
        <v>#REF!</v>
      </c>
      <c r="G60" s="111" t="e">
        <f t="shared" si="2"/>
        <v>#REF!</v>
      </c>
      <c r="H60" s="111" t="e">
        <f t="shared" si="3"/>
        <v>#REF!</v>
      </c>
      <c r="I60" s="111" t="e">
        <f>'03'!#REF!</f>
        <v>#REF!</v>
      </c>
      <c r="J60" s="111" t="e">
        <f>'03'!#REF!</f>
        <v>#REF!</v>
      </c>
      <c r="K60" s="111" t="e">
        <f t="shared" si="12"/>
        <v>#REF!</v>
      </c>
      <c r="L60" s="111" t="e">
        <f t="shared" si="13"/>
        <v>#REF!</v>
      </c>
      <c r="M60" s="111" t="e">
        <f t="shared" si="14"/>
        <v>#REF!</v>
      </c>
      <c r="N60" s="111" t="e">
        <f t="shared" si="15"/>
        <v>#REF!</v>
      </c>
      <c r="O60" s="111" t="e">
        <f>'05'!#REF!</f>
        <v>#REF!</v>
      </c>
      <c r="P60" s="111" t="e">
        <f>'05'!#REF!</f>
        <v>#REF!</v>
      </c>
      <c r="Q60" s="111" t="e">
        <f t="shared" si="16"/>
        <v>#REF!</v>
      </c>
      <c r="R60" s="111" t="e">
        <f t="shared" si="17"/>
        <v>#REF!</v>
      </c>
      <c r="S60" s="111" t="e">
        <f t="shared" si="10"/>
        <v>#REF!</v>
      </c>
      <c r="T60" s="111" t="e">
        <f t="shared" si="11"/>
        <v>#REF!</v>
      </c>
    </row>
    <row r="61" spans="2:20" x14ac:dyDescent="0.25">
      <c r="B61" s="111" t="e">
        <f>'07'!C68</f>
        <v>#REF!</v>
      </c>
      <c r="C61" s="111" t="e">
        <f>'03'!#REF!</f>
        <v>#REF!</v>
      </c>
      <c r="D61" s="111" t="e">
        <f>'03'!#REF!</f>
        <v>#REF!</v>
      </c>
      <c r="E61" s="111" t="e">
        <f t="shared" si="0"/>
        <v>#REF!</v>
      </c>
      <c r="F61" s="111" t="e">
        <f t="shared" si="1"/>
        <v>#REF!</v>
      </c>
      <c r="G61" s="111" t="e">
        <f t="shared" si="2"/>
        <v>#REF!</v>
      </c>
      <c r="H61" s="111" t="e">
        <f t="shared" si="3"/>
        <v>#REF!</v>
      </c>
      <c r="I61" s="111" t="e">
        <f>'03'!#REF!</f>
        <v>#REF!</v>
      </c>
      <c r="J61" s="111" t="e">
        <f>'03'!#REF!</f>
        <v>#REF!</v>
      </c>
      <c r="K61" s="111" t="e">
        <f t="shared" si="12"/>
        <v>#REF!</v>
      </c>
      <c r="L61" s="111" t="e">
        <f t="shared" si="13"/>
        <v>#REF!</v>
      </c>
      <c r="M61" s="111" t="e">
        <f t="shared" si="14"/>
        <v>#REF!</v>
      </c>
      <c r="N61" s="111" t="e">
        <f t="shared" si="15"/>
        <v>#REF!</v>
      </c>
      <c r="O61" s="111" t="e">
        <f>'05'!#REF!</f>
        <v>#REF!</v>
      </c>
      <c r="P61" s="111" t="e">
        <f>'05'!#REF!</f>
        <v>#REF!</v>
      </c>
      <c r="Q61" s="111" t="e">
        <f t="shared" si="16"/>
        <v>#REF!</v>
      </c>
      <c r="R61" s="111" t="e">
        <f t="shared" si="17"/>
        <v>#REF!</v>
      </c>
      <c r="S61" s="111" t="e">
        <f t="shared" si="10"/>
        <v>#REF!</v>
      </c>
      <c r="T61" s="111" t="e">
        <f t="shared" si="11"/>
        <v>#REF!</v>
      </c>
    </row>
    <row r="62" spans="2:20" x14ac:dyDescent="0.25">
      <c r="B62" s="111" t="e">
        <f>'07'!C69</f>
        <v>#REF!</v>
      </c>
      <c r="C62" s="111" t="e">
        <f>'03'!#REF!</f>
        <v>#REF!</v>
      </c>
      <c r="D62" s="111" t="e">
        <f>'03'!#REF!</f>
        <v>#REF!</v>
      </c>
      <c r="E62" s="111" t="e">
        <f t="shared" si="0"/>
        <v>#REF!</v>
      </c>
      <c r="F62" s="111" t="e">
        <f t="shared" si="1"/>
        <v>#REF!</v>
      </c>
      <c r="G62" s="111" t="e">
        <f t="shared" si="2"/>
        <v>#REF!</v>
      </c>
      <c r="H62" s="111" t="e">
        <f t="shared" si="3"/>
        <v>#REF!</v>
      </c>
      <c r="I62" s="111" t="e">
        <f>'03'!#REF!</f>
        <v>#REF!</v>
      </c>
      <c r="J62" s="111" t="e">
        <f>'03'!#REF!</f>
        <v>#REF!</v>
      </c>
      <c r="K62" s="111" t="e">
        <f t="shared" si="12"/>
        <v>#REF!</v>
      </c>
      <c r="L62" s="111" t="e">
        <f t="shared" si="13"/>
        <v>#REF!</v>
      </c>
      <c r="M62" s="111" t="e">
        <f t="shared" si="14"/>
        <v>#REF!</v>
      </c>
      <c r="N62" s="111" t="e">
        <f t="shared" si="15"/>
        <v>#REF!</v>
      </c>
      <c r="O62" s="111" t="e">
        <f>'05'!#REF!</f>
        <v>#REF!</v>
      </c>
      <c r="P62" s="111" t="e">
        <f>'05'!#REF!</f>
        <v>#REF!</v>
      </c>
      <c r="Q62" s="111" t="e">
        <f t="shared" si="16"/>
        <v>#REF!</v>
      </c>
      <c r="R62" s="111" t="e">
        <f t="shared" si="17"/>
        <v>#REF!</v>
      </c>
      <c r="S62" s="111" t="e">
        <f t="shared" si="10"/>
        <v>#REF!</v>
      </c>
      <c r="T62" s="111" t="e">
        <f t="shared" si="11"/>
        <v>#REF!</v>
      </c>
    </row>
    <row r="63" spans="2:20" x14ac:dyDescent="0.25">
      <c r="B63" s="111" t="e">
        <f>'07'!C70</f>
        <v>#REF!</v>
      </c>
      <c r="C63" s="111" t="e">
        <f>'03'!#REF!</f>
        <v>#REF!</v>
      </c>
      <c r="D63" s="111" t="e">
        <f>'03'!#REF!</f>
        <v>#REF!</v>
      </c>
      <c r="E63" s="111" t="e">
        <f t="shared" si="0"/>
        <v>#REF!</v>
      </c>
      <c r="F63" s="111" t="e">
        <f t="shared" si="1"/>
        <v>#REF!</v>
      </c>
      <c r="G63" s="111" t="e">
        <f t="shared" si="2"/>
        <v>#REF!</v>
      </c>
      <c r="H63" s="111" t="e">
        <f t="shared" si="3"/>
        <v>#REF!</v>
      </c>
      <c r="I63" s="111" t="e">
        <f>'03'!#REF!</f>
        <v>#REF!</v>
      </c>
      <c r="J63" s="111" t="e">
        <f>'03'!#REF!</f>
        <v>#REF!</v>
      </c>
      <c r="K63" s="111" t="e">
        <f t="shared" si="12"/>
        <v>#REF!</v>
      </c>
      <c r="L63" s="111" t="e">
        <f t="shared" si="13"/>
        <v>#REF!</v>
      </c>
      <c r="M63" s="111" t="e">
        <f t="shared" si="14"/>
        <v>#REF!</v>
      </c>
      <c r="N63" s="111" t="e">
        <f t="shared" si="15"/>
        <v>#REF!</v>
      </c>
      <c r="O63" s="111" t="e">
        <f>'05'!#REF!</f>
        <v>#REF!</v>
      </c>
      <c r="P63" s="111" t="e">
        <f>'05'!#REF!</f>
        <v>#REF!</v>
      </c>
      <c r="Q63" s="111" t="e">
        <f t="shared" si="16"/>
        <v>#REF!</v>
      </c>
      <c r="R63" s="111" t="e">
        <f t="shared" si="17"/>
        <v>#REF!</v>
      </c>
      <c r="S63" s="111" t="e">
        <f t="shared" si="10"/>
        <v>#REF!</v>
      </c>
      <c r="T63" s="111" t="e">
        <f t="shared" si="11"/>
        <v>#REF!</v>
      </c>
    </row>
    <row r="64" spans="2:20" x14ac:dyDescent="0.25">
      <c r="B64" s="111" t="e">
        <f>'07'!C71</f>
        <v>#REF!</v>
      </c>
      <c r="C64" s="111" t="e">
        <f>'03'!#REF!</f>
        <v>#REF!</v>
      </c>
      <c r="D64" s="111" t="e">
        <f>'03'!#REF!</f>
        <v>#REF!</v>
      </c>
      <c r="E64" s="111" t="e">
        <f t="shared" si="0"/>
        <v>#REF!</v>
      </c>
      <c r="F64" s="111" t="e">
        <f t="shared" si="1"/>
        <v>#REF!</v>
      </c>
      <c r="G64" s="111" t="e">
        <f t="shared" si="2"/>
        <v>#REF!</v>
      </c>
      <c r="H64" s="111" t="e">
        <f t="shared" si="3"/>
        <v>#REF!</v>
      </c>
      <c r="I64" s="111" t="e">
        <f>'03'!#REF!</f>
        <v>#REF!</v>
      </c>
      <c r="J64" s="111" t="e">
        <f>'03'!#REF!</f>
        <v>#REF!</v>
      </c>
      <c r="K64" s="111" t="e">
        <f t="shared" si="12"/>
        <v>#REF!</v>
      </c>
      <c r="L64" s="111" t="e">
        <f t="shared" si="13"/>
        <v>#REF!</v>
      </c>
      <c r="M64" s="111" t="e">
        <f t="shared" si="14"/>
        <v>#REF!</v>
      </c>
      <c r="N64" s="111" t="e">
        <f t="shared" si="15"/>
        <v>#REF!</v>
      </c>
      <c r="O64" s="111" t="e">
        <f>'05'!#REF!</f>
        <v>#REF!</v>
      </c>
      <c r="P64" s="111" t="e">
        <f>'05'!#REF!</f>
        <v>#REF!</v>
      </c>
      <c r="Q64" s="111" t="e">
        <f t="shared" si="16"/>
        <v>#REF!</v>
      </c>
      <c r="R64" s="111" t="e">
        <f t="shared" si="17"/>
        <v>#REF!</v>
      </c>
      <c r="S64" s="111" t="e">
        <f t="shared" si="10"/>
        <v>#REF!</v>
      </c>
      <c r="T64" s="111" t="e">
        <f t="shared" si="11"/>
        <v>#REF!</v>
      </c>
    </row>
    <row r="65" spans="2:20" x14ac:dyDescent="0.25">
      <c r="B65" s="111" t="e">
        <f>'07'!C72</f>
        <v>#REF!</v>
      </c>
      <c r="C65" s="111" t="e">
        <f>'03'!#REF!</f>
        <v>#REF!</v>
      </c>
      <c r="D65" s="111" t="e">
        <f>'03'!#REF!</f>
        <v>#REF!</v>
      </c>
      <c r="E65" s="111" t="e">
        <f t="shared" si="0"/>
        <v>#REF!</v>
      </c>
      <c r="F65" s="111" t="e">
        <f t="shared" si="1"/>
        <v>#REF!</v>
      </c>
      <c r="G65" s="111" t="e">
        <f t="shared" si="2"/>
        <v>#REF!</v>
      </c>
      <c r="H65" s="111" t="e">
        <f t="shared" si="3"/>
        <v>#REF!</v>
      </c>
      <c r="I65" s="111" t="e">
        <f>'03'!#REF!</f>
        <v>#REF!</v>
      </c>
      <c r="J65" s="111" t="e">
        <f>'03'!#REF!</f>
        <v>#REF!</v>
      </c>
      <c r="K65" s="111" t="e">
        <f t="shared" si="12"/>
        <v>#REF!</v>
      </c>
      <c r="L65" s="111" t="e">
        <f t="shared" si="13"/>
        <v>#REF!</v>
      </c>
      <c r="M65" s="111" t="e">
        <f t="shared" si="14"/>
        <v>#REF!</v>
      </c>
      <c r="N65" s="111" t="e">
        <f t="shared" si="15"/>
        <v>#REF!</v>
      </c>
      <c r="O65" s="111" t="e">
        <f>'05'!#REF!</f>
        <v>#REF!</v>
      </c>
      <c r="P65" s="111" t="e">
        <f>'05'!#REF!</f>
        <v>#REF!</v>
      </c>
      <c r="Q65" s="111" t="e">
        <f t="shared" si="16"/>
        <v>#REF!</v>
      </c>
      <c r="R65" s="111" t="e">
        <f t="shared" si="17"/>
        <v>#REF!</v>
      </c>
      <c r="S65" s="111" t="e">
        <f t="shared" si="10"/>
        <v>#REF!</v>
      </c>
      <c r="T65" s="111" t="e">
        <f t="shared" si="11"/>
        <v>#REF!</v>
      </c>
    </row>
    <row r="66" spans="2:20" x14ac:dyDescent="0.25">
      <c r="B66" s="111" t="e">
        <f>'07'!C73</f>
        <v>#REF!</v>
      </c>
      <c r="C66" s="111" t="e">
        <f>'03'!#REF!</f>
        <v>#REF!</v>
      </c>
      <c r="D66" s="111" t="e">
        <f>'03'!#REF!</f>
        <v>#REF!</v>
      </c>
      <c r="E66" s="111" t="e">
        <f t="shared" si="0"/>
        <v>#REF!</v>
      </c>
      <c r="F66" s="111" t="e">
        <f t="shared" si="1"/>
        <v>#REF!</v>
      </c>
      <c r="G66" s="111" t="e">
        <f t="shared" si="2"/>
        <v>#REF!</v>
      </c>
      <c r="H66" s="111" t="e">
        <f t="shared" si="3"/>
        <v>#REF!</v>
      </c>
      <c r="I66" s="111" t="e">
        <f>'03'!#REF!</f>
        <v>#REF!</v>
      </c>
      <c r="J66" s="111" t="e">
        <f>'03'!#REF!</f>
        <v>#REF!</v>
      </c>
      <c r="K66" s="111" t="e">
        <f t="shared" si="12"/>
        <v>#REF!</v>
      </c>
      <c r="L66" s="111" t="e">
        <f t="shared" si="13"/>
        <v>#REF!</v>
      </c>
      <c r="M66" s="111" t="e">
        <f t="shared" si="14"/>
        <v>#REF!</v>
      </c>
      <c r="N66" s="111" t="e">
        <f t="shared" si="15"/>
        <v>#REF!</v>
      </c>
      <c r="O66" s="111" t="e">
        <f>'05'!#REF!</f>
        <v>#REF!</v>
      </c>
      <c r="P66" s="111" t="e">
        <f>'05'!#REF!</f>
        <v>#REF!</v>
      </c>
      <c r="Q66" s="111" t="e">
        <f t="shared" si="16"/>
        <v>#REF!</v>
      </c>
      <c r="R66" s="111" t="e">
        <f t="shared" si="17"/>
        <v>#REF!</v>
      </c>
      <c r="S66" s="111" t="e">
        <f t="shared" si="10"/>
        <v>#REF!</v>
      </c>
      <c r="T66" s="111" t="e">
        <f t="shared" si="11"/>
        <v>#REF!</v>
      </c>
    </row>
    <row r="67" spans="2:20" x14ac:dyDescent="0.25">
      <c r="B67" s="111" t="e">
        <f>'07'!C74</f>
        <v>#REF!</v>
      </c>
      <c r="C67" s="111" t="e">
        <f>'03'!#REF!</f>
        <v>#REF!</v>
      </c>
      <c r="D67" s="111" t="e">
        <f>'03'!#REF!</f>
        <v>#REF!</v>
      </c>
      <c r="E67" s="111" t="e">
        <f t="shared" si="0"/>
        <v>#REF!</v>
      </c>
      <c r="F67" s="111" t="e">
        <f t="shared" si="1"/>
        <v>#REF!</v>
      </c>
      <c r="G67" s="111" t="e">
        <f t="shared" si="2"/>
        <v>#REF!</v>
      </c>
      <c r="H67" s="111" t="e">
        <f t="shared" si="3"/>
        <v>#REF!</v>
      </c>
      <c r="I67" s="111" t="e">
        <f>'03'!#REF!</f>
        <v>#REF!</v>
      </c>
      <c r="J67" s="111" t="e">
        <f>'03'!#REF!</f>
        <v>#REF!</v>
      </c>
      <c r="K67" s="111" t="e">
        <f t="shared" si="12"/>
        <v>#REF!</v>
      </c>
      <c r="L67" s="111" t="e">
        <f t="shared" si="13"/>
        <v>#REF!</v>
      </c>
      <c r="M67" s="111" t="e">
        <f t="shared" si="14"/>
        <v>#REF!</v>
      </c>
      <c r="N67" s="111" t="e">
        <f t="shared" si="15"/>
        <v>#REF!</v>
      </c>
      <c r="O67" s="111" t="e">
        <f>'05'!#REF!</f>
        <v>#REF!</v>
      </c>
      <c r="P67" s="111" t="e">
        <f>'05'!#REF!</f>
        <v>#REF!</v>
      </c>
      <c r="Q67" s="111" t="e">
        <f t="shared" si="16"/>
        <v>#REF!</v>
      </c>
      <c r="R67" s="111" t="e">
        <f t="shared" si="17"/>
        <v>#REF!</v>
      </c>
      <c r="S67" s="111" t="e">
        <f t="shared" si="10"/>
        <v>#REF!</v>
      </c>
      <c r="T67" s="111" t="e">
        <f t="shared" si="11"/>
        <v>#REF!</v>
      </c>
    </row>
    <row r="68" spans="2:20" x14ac:dyDescent="0.25">
      <c r="B68" s="111" t="e">
        <f>'07'!C75</f>
        <v>#REF!</v>
      </c>
      <c r="C68" s="111" t="e">
        <f>'03'!#REF!</f>
        <v>#REF!</v>
      </c>
      <c r="D68" s="111" t="e">
        <f>'03'!#REF!</f>
        <v>#REF!</v>
      </c>
      <c r="E68" s="111" t="e">
        <f t="shared" si="0"/>
        <v>#REF!</v>
      </c>
      <c r="F68" s="111" t="e">
        <f t="shared" si="1"/>
        <v>#REF!</v>
      </c>
      <c r="G68" s="111" t="e">
        <f t="shared" si="2"/>
        <v>#REF!</v>
      </c>
      <c r="H68" s="111" t="e">
        <f t="shared" si="3"/>
        <v>#REF!</v>
      </c>
      <c r="I68" s="111" t="e">
        <f>'03'!#REF!</f>
        <v>#REF!</v>
      </c>
      <c r="J68" s="111" t="e">
        <f>'03'!#REF!</f>
        <v>#REF!</v>
      </c>
      <c r="K68" s="111" t="e">
        <f t="shared" si="12"/>
        <v>#REF!</v>
      </c>
      <c r="L68" s="111" t="e">
        <f t="shared" si="13"/>
        <v>#REF!</v>
      </c>
      <c r="M68" s="111" t="e">
        <f t="shared" si="14"/>
        <v>#REF!</v>
      </c>
      <c r="N68" s="111" t="e">
        <f t="shared" si="15"/>
        <v>#REF!</v>
      </c>
      <c r="O68" s="111" t="e">
        <f>'05'!#REF!</f>
        <v>#REF!</v>
      </c>
      <c r="P68" s="111" t="e">
        <f>'05'!#REF!</f>
        <v>#REF!</v>
      </c>
      <c r="Q68" s="111" t="e">
        <f t="shared" si="16"/>
        <v>#REF!</v>
      </c>
      <c r="R68" s="111" t="e">
        <f t="shared" si="17"/>
        <v>#REF!</v>
      </c>
      <c r="S68" s="111" t="e">
        <f t="shared" si="10"/>
        <v>#REF!</v>
      </c>
      <c r="T68" s="111" t="e">
        <f t="shared" si="11"/>
        <v>#REF!</v>
      </c>
    </row>
    <row r="69" spans="2:20" x14ac:dyDescent="0.25">
      <c r="B69" s="111" t="e">
        <f>'07'!C76</f>
        <v>#REF!</v>
      </c>
      <c r="C69" s="111" t="e">
        <f>'03'!#REF!</f>
        <v>#REF!</v>
      </c>
      <c r="D69" s="111" t="e">
        <f>'03'!#REF!</f>
        <v>#REF!</v>
      </c>
      <c r="E69" s="111" t="e">
        <f t="shared" ref="E69:F132" si="18">VALUE(C69)</f>
        <v>#REF!</v>
      </c>
      <c r="F69" s="111" t="e">
        <f t="shared" si="18"/>
        <v>#REF!</v>
      </c>
      <c r="G69" s="111" t="e">
        <f t="shared" ref="G69:H132" si="19">E69-0.5</f>
        <v>#REF!</v>
      </c>
      <c r="H69" s="111" t="e">
        <f t="shared" si="19"/>
        <v>#REF!</v>
      </c>
      <c r="I69" s="111" t="e">
        <f>'03'!#REF!</f>
        <v>#REF!</v>
      </c>
      <c r="J69" s="111" t="e">
        <f>'03'!#REF!</f>
        <v>#REF!</v>
      </c>
      <c r="K69" s="111" t="e">
        <f t="shared" si="12"/>
        <v>#REF!</v>
      </c>
      <c r="L69" s="111" t="e">
        <f t="shared" si="13"/>
        <v>#REF!</v>
      </c>
      <c r="M69" s="111" t="e">
        <f t="shared" si="14"/>
        <v>#REF!</v>
      </c>
      <c r="N69" s="111" t="e">
        <f t="shared" si="15"/>
        <v>#REF!</v>
      </c>
      <c r="O69" s="111" t="e">
        <f>'05'!#REF!</f>
        <v>#REF!</v>
      </c>
      <c r="P69" s="111" t="e">
        <f>'05'!#REF!</f>
        <v>#REF!</v>
      </c>
      <c r="Q69" s="111" t="e">
        <f t="shared" si="16"/>
        <v>#REF!</v>
      </c>
      <c r="R69" s="111" t="e">
        <f t="shared" si="17"/>
        <v>#REF!</v>
      </c>
      <c r="S69" s="111" t="e">
        <f t="shared" ref="S69:S132" si="20">Q69-0.5</f>
        <v>#REF!</v>
      </c>
      <c r="T69" s="111" t="e">
        <f t="shared" ref="T69:T132" si="21">R69-0.5</f>
        <v>#REF!</v>
      </c>
    </row>
    <row r="70" spans="2:20" x14ac:dyDescent="0.25">
      <c r="B70" s="111" t="e">
        <f>'07'!C77</f>
        <v>#REF!</v>
      </c>
      <c r="C70" s="111" t="e">
        <f>'03'!#REF!</f>
        <v>#REF!</v>
      </c>
      <c r="D70" s="111" t="e">
        <f>'03'!#REF!</f>
        <v>#REF!</v>
      </c>
      <c r="E70" s="111" t="e">
        <f t="shared" si="18"/>
        <v>#REF!</v>
      </c>
      <c r="F70" s="111" t="e">
        <f t="shared" si="18"/>
        <v>#REF!</v>
      </c>
      <c r="G70" s="111" t="e">
        <f t="shared" si="19"/>
        <v>#REF!</v>
      </c>
      <c r="H70" s="111" t="e">
        <f t="shared" si="19"/>
        <v>#REF!</v>
      </c>
      <c r="I70" s="111" t="e">
        <f>'03'!#REF!</f>
        <v>#REF!</v>
      </c>
      <c r="J70" s="111" t="e">
        <f>'03'!#REF!</f>
        <v>#REF!</v>
      </c>
      <c r="K70" s="111" t="e">
        <f t="shared" si="12"/>
        <v>#REF!</v>
      </c>
      <c r="L70" s="111" t="e">
        <f t="shared" si="13"/>
        <v>#REF!</v>
      </c>
      <c r="M70" s="111" t="e">
        <f t="shared" si="14"/>
        <v>#REF!</v>
      </c>
      <c r="N70" s="111" t="e">
        <f t="shared" si="15"/>
        <v>#REF!</v>
      </c>
      <c r="O70" s="111" t="e">
        <f>'05'!#REF!</f>
        <v>#REF!</v>
      </c>
      <c r="P70" s="111" t="e">
        <f>'05'!#REF!</f>
        <v>#REF!</v>
      </c>
      <c r="Q70" s="111" t="e">
        <f t="shared" si="16"/>
        <v>#REF!</v>
      </c>
      <c r="R70" s="111" t="e">
        <f t="shared" si="17"/>
        <v>#REF!</v>
      </c>
      <c r="S70" s="111" t="e">
        <f t="shared" si="20"/>
        <v>#REF!</v>
      </c>
      <c r="T70" s="111" t="e">
        <f t="shared" si="21"/>
        <v>#REF!</v>
      </c>
    </row>
    <row r="71" spans="2:20" x14ac:dyDescent="0.25">
      <c r="B71" s="111" t="e">
        <f>'07'!C78</f>
        <v>#REF!</v>
      </c>
      <c r="C71" s="111" t="e">
        <f>'03'!#REF!</f>
        <v>#REF!</v>
      </c>
      <c r="D71" s="111" t="e">
        <f>'03'!#REF!</f>
        <v>#REF!</v>
      </c>
      <c r="E71" s="111" t="e">
        <f t="shared" si="18"/>
        <v>#REF!</v>
      </c>
      <c r="F71" s="111" t="e">
        <f t="shared" si="18"/>
        <v>#REF!</v>
      </c>
      <c r="G71" s="111" t="e">
        <f t="shared" si="19"/>
        <v>#REF!</v>
      </c>
      <c r="H71" s="111" t="e">
        <f t="shared" si="19"/>
        <v>#REF!</v>
      </c>
      <c r="I71" s="111" t="e">
        <f>'03'!#REF!</f>
        <v>#REF!</v>
      </c>
      <c r="J71" s="111" t="e">
        <f>'03'!#REF!</f>
        <v>#REF!</v>
      </c>
      <c r="K71" s="111" t="e">
        <f t="shared" si="12"/>
        <v>#REF!</v>
      </c>
      <c r="L71" s="111" t="e">
        <f t="shared" si="13"/>
        <v>#REF!</v>
      </c>
      <c r="M71" s="111" t="e">
        <f t="shared" si="14"/>
        <v>#REF!</v>
      </c>
      <c r="N71" s="111" t="e">
        <f t="shared" si="15"/>
        <v>#REF!</v>
      </c>
      <c r="O71" s="111" t="e">
        <f>'05'!#REF!</f>
        <v>#REF!</v>
      </c>
      <c r="P71" s="111" t="e">
        <f>'05'!#REF!</f>
        <v>#REF!</v>
      </c>
      <c r="Q71" s="111" t="e">
        <f t="shared" si="16"/>
        <v>#REF!</v>
      </c>
      <c r="R71" s="111" t="e">
        <f t="shared" si="17"/>
        <v>#REF!</v>
      </c>
      <c r="S71" s="111" t="e">
        <f t="shared" si="20"/>
        <v>#REF!</v>
      </c>
      <c r="T71" s="111" t="e">
        <f t="shared" si="21"/>
        <v>#REF!</v>
      </c>
    </row>
    <row r="72" spans="2:20" x14ac:dyDescent="0.25">
      <c r="B72" s="111" t="e">
        <f>'07'!C79</f>
        <v>#REF!</v>
      </c>
      <c r="C72" s="111" t="e">
        <f>'03'!#REF!</f>
        <v>#REF!</v>
      </c>
      <c r="D72" s="111" t="e">
        <f>'03'!#REF!</f>
        <v>#REF!</v>
      </c>
      <c r="E72" s="111" t="e">
        <f t="shared" si="18"/>
        <v>#REF!</v>
      </c>
      <c r="F72" s="111" t="e">
        <f t="shared" si="18"/>
        <v>#REF!</v>
      </c>
      <c r="G72" s="111" t="e">
        <f t="shared" si="19"/>
        <v>#REF!</v>
      </c>
      <c r="H72" s="111" t="e">
        <f t="shared" si="19"/>
        <v>#REF!</v>
      </c>
      <c r="I72" s="111" t="e">
        <f>'03'!#REF!</f>
        <v>#REF!</v>
      </c>
      <c r="J72" s="111" t="e">
        <f>'03'!#REF!</f>
        <v>#REF!</v>
      </c>
      <c r="K72" s="111" t="e">
        <f t="shared" si="12"/>
        <v>#REF!</v>
      </c>
      <c r="L72" s="111" t="e">
        <f t="shared" si="13"/>
        <v>#REF!</v>
      </c>
      <c r="M72" s="111" t="e">
        <f t="shared" si="14"/>
        <v>#REF!</v>
      </c>
      <c r="N72" s="111" t="e">
        <f t="shared" si="15"/>
        <v>#REF!</v>
      </c>
      <c r="O72" s="111" t="e">
        <f>'05'!#REF!</f>
        <v>#REF!</v>
      </c>
      <c r="P72" s="111" t="e">
        <f>'05'!#REF!</f>
        <v>#REF!</v>
      </c>
      <c r="Q72" s="111" t="e">
        <f t="shared" si="16"/>
        <v>#REF!</v>
      </c>
      <c r="R72" s="111" t="e">
        <f t="shared" si="17"/>
        <v>#REF!</v>
      </c>
      <c r="S72" s="111" t="e">
        <f t="shared" si="20"/>
        <v>#REF!</v>
      </c>
      <c r="T72" s="111" t="e">
        <f t="shared" si="21"/>
        <v>#REF!</v>
      </c>
    </row>
    <row r="73" spans="2:20" x14ac:dyDescent="0.25">
      <c r="B73" s="111" t="e">
        <f>'07'!C80</f>
        <v>#REF!</v>
      </c>
      <c r="C73" s="111" t="e">
        <f>'03'!#REF!</f>
        <v>#REF!</v>
      </c>
      <c r="D73" s="111" t="e">
        <f>'03'!#REF!</f>
        <v>#REF!</v>
      </c>
      <c r="E73" s="111" t="e">
        <f t="shared" si="18"/>
        <v>#REF!</v>
      </c>
      <c r="F73" s="111" t="e">
        <f t="shared" si="18"/>
        <v>#REF!</v>
      </c>
      <c r="G73" s="111" t="e">
        <f t="shared" si="19"/>
        <v>#REF!</v>
      </c>
      <c r="H73" s="111" t="e">
        <f t="shared" si="19"/>
        <v>#REF!</v>
      </c>
      <c r="I73" s="111" t="e">
        <f>'03'!#REF!</f>
        <v>#REF!</v>
      </c>
      <c r="J73" s="111" t="e">
        <f>'03'!#REF!</f>
        <v>#REF!</v>
      </c>
      <c r="K73" s="111" t="e">
        <f t="shared" si="12"/>
        <v>#REF!</v>
      </c>
      <c r="L73" s="111" t="e">
        <f t="shared" si="13"/>
        <v>#REF!</v>
      </c>
      <c r="M73" s="111" t="e">
        <f t="shared" si="14"/>
        <v>#REF!</v>
      </c>
      <c r="N73" s="111" t="e">
        <f t="shared" si="15"/>
        <v>#REF!</v>
      </c>
      <c r="O73" s="111" t="e">
        <f>'05'!#REF!</f>
        <v>#REF!</v>
      </c>
      <c r="P73" s="111" t="e">
        <f>'05'!#REF!</f>
        <v>#REF!</v>
      </c>
      <c r="Q73" s="111" t="e">
        <f t="shared" si="16"/>
        <v>#REF!</v>
      </c>
      <c r="R73" s="111" t="e">
        <f t="shared" si="17"/>
        <v>#REF!</v>
      </c>
      <c r="S73" s="111" t="e">
        <f t="shared" si="20"/>
        <v>#REF!</v>
      </c>
      <c r="T73" s="111" t="e">
        <f t="shared" si="21"/>
        <v>#REF!</v>
      </c>
    </row>
    <row r="74" spans="2:20" x14ac:dyDescent="0.25">
      <c r="B74" s="111" t="e">
        <f>'07'!C81</f>
        <v>#REF!</v>
      </c>
      <c r="C74" s="111" t="e">
        <f>'03'!#REF!</f>
        <v>#REF!</v>
      </c>
      <c r="D74" s="111" t="e">
        <f>'03'!#REF!</f>
        <v>#REF!</v>
      </c>
      <c r="E74" s="111" t="e">
        <f t="shared" si="18"/>
        <v>#REF!</v>
      </c>
      <c r="F74" s="111" t="e">
        <f t="shared" si="18"/>
        <v>#REF!</v>
      </c>
      <c r="G74" s="111" t="e">
        <f t="shared" si="19"/>
        <v>#REF!</v>
      </c>
      <c r="H74" s="111" t="e">
        <f t="shared" si="19"/>
        <v>#REF!</v>
      </c>
      <c r="I74" s="111" t="e">
        <f>'03'!#REF!</f>
        <v>#REF!</v>
      </c>
      <c r="J74" s="111" t="e">
        <f>'03'!#REF!</f>
        <v>#REF!</v>
      </c>
      <c r="K74" s="111" t="e">
        <f t="shared" si="12"/>
        <v>#REF!</v>
      </c>
      <c r="L74" s="111" t="e">
        <f t="shared" si="13"/>
        <v>#REF!</v>
      </c>
      <c r="M74" s="111" t="e">
        <f t="shared" si="14"/>
        <v>#REF!</v>
      </c>
      <c r="N74" s="111" t="e">
        <f t="shared" si="15"/>
        <v>#REF!</v>
      </c>
      <c r="O74" s="111" t="e">
        <f>'05'!#REF!</f>
        <v>#REF!</v>
      </c>
      <c r="P74" s="111" t="e">
        <f>'05'!#REF!</f>
        <v>#REF!</v>
      </c>
      <c r="Q74" s="111" t="e">
        <f t="shared" si="16"/>
        <v>#REF!</v>
      </c>
      <c r="R74" s="111" t="e">
        <f t="shared" si="17"/>
        <v>#REF!</v>
      </c>
      <c r="S74" s="111" t="e">
        <f t="shared" si="20"/>
        <v>#REF!</v>
      </c>
      <c r="T74" s="111" t="e">
        <f t="shared" si="21"/>
        <v>#REF!</v>
      </c>
    </row>
    <row r="75" spans="2:20" x14ac:dyDescent="0.25">
      <c r="B75" s="111" t="e">
        <f>'07'!C82</f>
        <v>#REF!</v>
      </c>
      <c r="C75" s="111" t="e">
        <f>'03'!#REF!</f>
        <v>#REF!</v>
      </c>
      <c r="D75" s="111" t="e">
        <f>'03'!#REF!</f>
        <v>#REF!</v>
      </c>
      <c r="E75" s="111" t="e">
        <f t="shared" si="18"/>
        <v>#REF!</v>
      </c>
      <c r="F75" s="111" t="e">
        <f t="shared" si="18"/>
        <v>#REF!</v>
      </c>
      <c r="G75" s="111" t="e">
        <f t="shared" si="19"/>
        <v>#REF!</v>
      </c>
      <c r="H75" s="111" t="e">
        <f t="shared" si="19"/>
        <v>#REF!</v>
      </c>
      <c r="I75" s="111" t="e">
        <f>'03'!#REF!</f>
        <v>#REF!</v>
      </c>
      <c r="J75" s="111" t="e">
        <f>'03'!#REF!</f>
        <v>#REF!</v>
      </c>
      <c r="K75" s="111" t="e">
        <f t="shared" si="12"/>
        <v>#REF!</v>
      </c>
      <c r="L75" s="111" t="e">
        <f t="shared" si="13"/>
        <v>#REF!</v>
      </c>
      <c r="M75" s="111" t="e">
        <f t="shared" si="14"/>
        <v>#REF!</v>
      </c>
      <c r="N75" s="111" t="e">
        <f t="shared" si="15"/>
        <v>#REF!</v>
      </c>
      <c r="O75" s="111" t="e">
        <f>'05'!#REF!</f>
        <v>#REF!</v>
      </c>
      <c r="P75" s="111" t="e">
        <f>'05'!#REF!</f>
        <v>#REF!</v>
      </c>
      <c r="Q75" s="111" t="e">
        <f t="shared" si="16"/>
        <v>#REF!</v>
      </c>
      <c r="R75" s="111" t="e">
        <f t="shared" si="17"/>
        <v>#REF!</v>
      </c>
      <c r="S75" s="111" t="e">
        <f t="shared" si="20"/>
        <v>#REF!</v>
      </c>
      <c r="T75" s="111" t="e">
        <f t="shared" si="21"/>
        <v>#REF!</v>
      </c>
    </row>
    <row r="76" spans="2:20" x14ac:dyDescent="0.25">
      <c r="B76" s="111" t="e">
        <f>'07'!C83</f>
        <v>#REF!</v>
      </c>
      <c r="C76" s="111" t="e">
        <f>'03'!#REF!</f>
        <v>#REF!</v>
      </c>
      <c r="D76" s="111" t="e">
        <f>'03'!#REF!</f>
        <v>#REF!</v>
      </c>
      <c r="E76" s="111" t="e">
        <f t="shared" si="18"/>
        <v>#REF!</v>
      </c>
      <c r="F76" s="111" t="e">
        <f t="shared" si="18"/>
        <v>#REF!</v>
      </c>
      <c r="G76" s="111" t="e">
        <f t="shared" si="19"/>
        <v>#REF!</v>
      </c>
      <c r="H76" s="111" t="e">
        <f t="shared" si="19"/>
        <v>#REF!</v>
      </c>
      <c r="I76" s="111" t="e">
        <f>'03'!#REF!</f>
        <v>#REF!</v>
      </c>
      <c r="J76" s="111" t="e">
        <f>'03'!#REF!</f>
        <v>#REF!</v>
      </c>
      <c r="K76" s="111" t="e">
        <f t="shared" si="12"/>
        <v>#REF!</v>
      </c>
      <c r="L76" s="111" t="e">
        <f t="shared" si="13"/>
        <v>#REF!</v>
      </c>
      <c r="M76" s="111" t="e">
        <f t="shared" si="14"/>
        <v>#REF!</v>
      </c>
      <c r="N76" s="111" t="e">
        <f t="shared" si="15"/>
        <v>#REF!</v>
      </c>
      <c r="O76" s="111" t="e">
        <f>'05'!#REF!</f>
        <v>#REF!</v>
      </c>
      <c r="P76" s="111" t="e">
        <f>'05'!#REF!</f>
        <v>#REF!</v>
      </c>
      <c r="Q76" s="111" t="e">
        <f t="shared" si="16"/>
        <v>#REF!</v>
      </c>
      <c r="R76" s="111" t="e">
        <f t="shared" si="17"/>
        <v>#REF!</v>
      </c>
      <c r="S76" s="111" t="e">
        <f t="shared" si="20"/>
        <v>#REF!</v>
      </c>
      <c r="T76" s="111" t="e">
        <f t="shared" si="21"/>
        <v>#REF!</v>
      </c>
    </row>
    <row r="77" spans="2:20" x14ac:dyDescent="0.25">
      <c r="B77" s="111" t="e">
        <f>'07'!C84</f>
        <v>#REF!</v>
      </c>
      <c r="C77" s="111" t="e">
        <f>'03'!#REF!</f>
        <v>#REF!</v>
      </c>
      <c r="D77" s="111" t="e">
        <f>'03'!#REF!</f>
        <v>#REF!</v>
      </c>
      <c r="E77" s="111" t="e">
        <f t="shared" si="18"/>
        <v>#REF!</v>
      </c>
      <c r="F77" s="111" t="e">
        <f t="shared" si="18"/>
        <v>#REF!</v>
      </c>
      <c r="G77" s="111" t="e">
        <f t="shared" si="19"/>
        <v>#REF!</v>
      </c>
      <c r="H77" s="111" t="e">
        <f t="shared" si="19"/>
        <v>#REF!</v>
      </c>
      <c r="I77" s="111" t="e">
        <f>'03'!#REF!</f>
        <v>#REF!</v>
      </c>
      <c r="J77" s="111" t="e">
        <f>'03'!#REF!</f>
        <v>#REF!</v>
      </c>
      <c r="K77" s="111" t="e">
        <f t="shared" si="12"/>
        <v>#REF!</v>
      </c>
      <c r="L77" s="111" t="e">
        <f t="shared" si="13"/>
        <v>#REF!</v>
      </c>
      <c r="M77" s="111" t="e">
        <f t="shared" si="14"/>
        <v>#REF!</v>
      </c>
      <c r="N77" s="111" t="e">
        <f t="shared" si="15"/>
        <v>#REF!</v>
      </c>
      <c r="O77" s="111" t="e">
        <f>'05'!#REF!</f>
        <v>#REF!</v>
      </c>
      <c r="P77" s="111" t="e">
        <f>'05'!#REF!</f>
        <v>#REF!</v>
      </c>
      <c r="Q77" s="111" t="e">
        <f t="shared" si="16"/>
        <v>#REF!</v>
      </c>
      <c r="R77" s="111" t="e">
        <f t="shared" si="17"/>
        <v>#REF!</v>
      </c>
      <c r="S77" s="111" t="e">
        <f t="shared" si="20"/>
        <v>#REF!</v>
      </c>
      <c r="T77" s="111" t="e">
        <f t="shared" si="21"/>
        <v>#REF!</v>
      </c>
    </row>
    <row r="78" spans="2:20" x14ac:dyDescent="0.25">
      <c r="B78" s="111" t="e">
        <f>'07'!C85</f>
        <v>#REF!</v>
      </c>
      <c r="C78" s="111" t="e">
        <f>'03'!#REF!</f>
        <v>#REF!</v>
      </c>
      <c r="D78" s="111" t="e">
        <f>'03'!#REF!</f>
        <v>#REF!</v>
      </c>
      <c r="E78" s="111" t="e">
        <f t="shared" si="18"/>
        <v>#REF!</v>
      </c>
      <c r="F78" s="111" t="e">
        <f t="shared" si="18"/>
        <v>#REF!</v>
      </c>
      <c r="G78" s="111" t="e">
        <f t="shared" si="19"/>
        <v>#REF!</v>
      </c>
      <c r="H78" s="111" t="e">
        <f t="shared" si="19"/>
        <v>#REF!</v>
      </c>
      <c r="I78" s="111" t="e">
        <f>'03'!#REF!</f>
        <v>#REF!</v>
      </c>
      <c r="J78" s="111" t="e">
        <f>'03'!#REF!</f>
        <v>#REF!</v>
      </c>
      <c r="K78" s="111" t="e">
        <f t="shared" si="12"/>
        <v>#REF!</v>
      </c>
      <c r="L78" s="111" t="e">
        <f t="shared" si="13"/>
        <v>#REF!</v>
      </c>
      <c r="M78" s="111" t="e">
        <f t="shared" si="14"/>
        <v>#REF!</v>
      </c>
      <c r="N78" s="111" t="e">
        <f t="shared" si="15"/>
        <v>#REF!</v>
      </c>
      <c r="O78" s="111" t="e">
        <f>'05'!#REF!</f>
        <v>#REF!</v>
      </c>
      <c r="P78" s="111" t="e">
        <f>'05'!#REF!</f>
        <v>#REF!</v>
      </c>
      <c r="Q78" s="111" t="e">
        <f t="shared" si="16"/>
        <v>#REF!</v>
      </c>
      <c r="R78" s="111" t="e">
        <f t="shared" si="17"/>
        <v>#REF!</v>
      </c>
      <c r="S78" s="111" t="e">
        <f t="shared" si="20"/>
        <v>#REF!</v>
      </c>
      <c r="T78" s="111" t="e">
        <f t="shared" si="21"/>
        <v>#REF!</v>
      </c>
    </row>
    <row r="79" spans="2:20" x14ac:dyDescent="0.25">
      <c r="B79" s="111" t="e">
        <f>'07'!C86</f>
        <v>#REF!</v>
      </c>
      <c r="C79" s="111" t="e">
        <f>'03'!#REF!</f>
        <v>#REF!</v>
      </c>
      <c r="D79" s="111" t="e">
        <f>'03'!#REF!</f>
        <v>#REF!</v>
      </c>
      <c r="E79" s="111" t="e">
        <f t="shared" si="18"/>
        <v>#REF!</v>
      </c>
      <c r="F79" s="111" t="e">
        <f t="shared" si="18"/>
        <v>#REF!</v>
      </c>
      <c r="G79" s="111" t="e">
        <f t="shared" si="19"/>
        <v>#REF!</v>
      </c>
      <c r="H79" s="111" t="e">
        <f t="shared" si="19"/>
        <v>#REF!</v>
      </c>
      <c r="I79" s="111" t="e">
        <f>'03'!#REF!</f>
        <v>#REF!</v>
      </c>
      <c r="J79" s="111" t="e">
        <f>'03'!#REF!</f>
        <v>#REF!</v>
      </c>
      <c r="K79" s="111" t="e">
        <f t="shared" si="12"/>
        <v>#REF!</v>
      </c>
      <c r="L79" s="111" t="e">
        <f t="shared" si="13"/>
        <v>#REF!</v>
      </c>
      <c r="M79" s="111" t="e">
        <f t="shared" si="14"/>
        <v>#REF!</v>
      </c>
      <c r="N79" s="111" t="e">
        <f t="shared" si="15"/>
        <v>#REF!</v>
      </c>
      <c r="O79" s="111" t="e">
        <f>'05'!#REF!</f>
        <v>#REF!</v>
      </c>
      <c r="P79" s="111" t="e">
        <f>'05'!#REF!</f>
        <v>#REF!</v>
      </c>
      <c r="Q79" s="111" t="e">
        <f t="shared" si="16"/>
        <v>#REF!</v>
      </c>
      <c r="R79" s="111" t="e">
        <f t="shared" si="17"/>
        <v>#REF!</v>
      </c>
      <c r="S79" s="111" t="e">
        <f t="shared" si="20"/>
        <v>#REF!</v>
      </c>
      <c r="T79" s="111" t="e">
        <f t="shared" si="21"/>
        <v>#REF!</v>
      </c>
    </row>
    <row r="80" spans="2:20" x14ac:dyDescent="0.25">
      <c r="B80" s="111" t="e">
        <f>'07'!C87</f>
        <v>#REF!</v>
      </c>
      <c r="C80" s="111" t="e">
        <f>'03'!#REF!</f>
        <v>#REF!</v>
      </c>
      <c r="D80" s="111" t="e">
        <f>'03'!#REF!</f>
        <v>#REF!</v>
      </c>
      <c r="E80" s="111" t="e">
        <f t="shared" si="18"/>
        <v>#REF!</v>
      </c>
      <c r="F80" s="111" t="e">
        <f t="shared" si="18"/>
        <v>#REF!</v>
      </c>
      <c r="G80" s="111" t="e">
        <f t="shared" si="19"/>
        <v>#REF!</v>
      </c>
      <c r="H80" s="111" t="e">
        <f t="shared" si="19"/>
        <v>#REF!</v>
      </c>
      <c r="I80" s="111" t="e">
        <f>'03'!#REF!</f>
        <v>#REF!</v>
      </c>
      <c r="J80" s="111" t="e">
        <f>'03'!#REF!</f>
        <v>#REF!</v>
      </c>
      <c r="K80" s="111" t="e">
        <f t="shared" si="12"/>
        <v>#REF!</v>
      </c>
      <c r="L80" s="111" t="e">
        <f t="shared" si="13"/>
        <v>#REF!</v>
      </c>
      <c r="M80" s="111" t="e">
        <f t="shared" si="14"/>
        <v>#REF!</v>
      </c>
      <c r="N80" s="111" t="e">
        <f t="shared" si="15"/>
        <v>#REF!</v>
      </c>
      <c r="O80" s="111" t="e">
        <f>'05'!#REF!</f>
        <v>#REF!</v>
      </c>
      <c r="P80" s="111" t="e">
        <f>'05'!#REF!</f>
        <v>#REF!</v>
      </c>
      <c r="Q80" s="111" t="e">
        <f t="shared" si="16"/>
        <v>#REF!</v>
      </c>
      <c r="R80" s="111" t="e">
        <f t="shared" si="17"/>
        <v>#REF!</v>
      </c>
      <c r="S80" s="111" t="e">
        <f t="shared" si="20"/>
        <v>#REF!</v>
      </c>
      <c r="T80" s="111" t="e">
        <f t="shared" si="21"/>
        <v>#REF!</v>
      </c>
    </row>
    <row r="81" spans="2:20" x14ac:dyDescent="0.25">
      <c r="B81" s="111" t="e">
        <f>'07'!C88</f>
        <v>#REF!</v>
      </c>
      <c r="C81" s="111" t="e">
        <f>'03'!#REF!</f>
        <v>#REF!</v>
      </c>
      <c r="D81" s="111" t="e">
        <f>'03'!#REF!</f>
        <v>#REF!</v>
      </c>
      <c r="E81" s="111" t="e">
        <f t="shared" si="18"/>
        <v>#REF!</v>
      </c>
      <c r="F81" s="111" t="e">
        <f t="shared" si="18"/>
        <v>#REF!</v>
      </c>
      <c r="G81" s="111" t="e">
        <f t="shared" si="19"/>
        <v>#REF!</v>
      </c>
      <c r="H81" s="111" t="e">
        <f t="shared" si="19"/>
        <v>#REF!</v>
      </c>
      <c r="I81" s="111" t="e">
        <f>'03'!#REF!</f>
        <v>#REF!</v>
      </c>
      <c r="J81" s="111" t="e">
        <f>'03'!#REF!</f>
        <v>#REF!</v>
      </c>
      <c r="K81" s="111" t="e">
        <f t="shared" si="12"/>
        <v>#REF!</v>
      </c>
      <c r="L81" s="111" t="e">
        <f t="shared" si="13"/>
        <v>#REF!</v>
      </c>
      <c r="M81" s="111" t="e">
        <f t="shared" si="14"/>
        <v>#REF!</v>
      </c>
      <c r="N81" s="111" t="e">
        <f t="shared" si="15"/>
        <v>#REF!</v>
      </c>
      <c r="O81" s="111" t="e">
        <f>'05'!#REF!</f>
        <v>#REF!</v>
      </c>
      <c r="P81" s="111" t="e">
        <f>'05'!#REF!</f>
        <v>#REF!</v>
      </c>
      <c r="Q81" s="111" t="e">
        <f t="shared" si="16"/>
        <v>#REF!</v>
      </c>
      <c r="R81" s="111" t="e">
        <f t="shared" si="17"/>
        <v>#REF!</v>
      </c>
      <c r="S81" s="111" t="e">
        <f t="shared" si="20"/>
        <v>#REF!</v>
      </c>
      <c r="T81" s="111" t="e">
        <f t="shared" si="21"/>
        <v>#REF!</v>
      </c>
    </row>
    <row r="82" spans="2:20" x14ac:dyDescent="0.25">
      <c r="B82" s="111" t="e">
        <f>'07'!C89</f>
        <v>#REF!</v>
      </c>
      <c r="C82" s="111" t="e">
        <f>'03'!#REF!</f>
        <v>#REF!</v>
      </c>
      <c r="D82" s="111" t="e">
        <f>'03'!#REF!</f>
        <v>#REF!</v>
      </c>
      <c r="E82" s="111" t="e">
        <f t="shared" si="18"/>
        <v>#REF!</v>
      </c>
      <c r="F82" s="111" t="e">
        <f t="shared" si="18"/>
        <v>#REF!</v>
      </c>
      <c r="G82" s="111" t="e">
        <f t="shared" si="19"/>
        <v>#REF!</v>
      </c>
      <c r="H82" s="111" t="e">
        <f t="shared" si="19"/>
        <v>#REF!</v>
      </c>
      <c r="I82" s="111" t="e">
        <f>'03'!#REF!</f>
        <v>#REF!</v>
      </c>
      <c r="J82" s="111" t="e">
        <f>'03'!#REF!</f>
        <v>#REF!</v>
      </c>
      <c r="K82" s="111" t="e">
        <f t="shared" si="12"/>
        <v>#REF!</v>
      </c>
      <c r="L82" s="111" t="e">
        <f t="shared" si="13"/>
        <v>#REF!</v>
      </c>
      <c r="M82" s="111" t="e">
        <f t="shared" si="14"/>
        <v>#REF!</v>
      </c>
      <c r="N82" s="111" t="e">
        <f t="shared" si="15"/>
        <v>#REF!</v>
      </c>
      <c r="O82" s="111" t="e">
        <f>'05'!#REF!</f>
        <v>#REF!</v>
      </c>
      <c r="P82" s="111" t="e">
        <f>'05'!#REF!</f>
        <v>#REF!</v>
      </c>
      <c r="Q82" s="111" t="e">
        <f t="shared" si="16"/>
        <v>#REF!</v>
      </c>
      <c r="R82" s="111" t="e">
        <f t="shared" si="17"/>
        <v>#REF!</v>
      </c>
      <c r="S82" s="111" t="e">
        <f t="shared" si="20"/>
        <v>#REF!</v>
      </c>
      <c r="T82" s="111" t="e">
        <f t="shared" si="21"/>
        <v>#REF!</v>
      </c>
    </row>
    <row r="83" spans="2:20" x14ac:dyDescent="0.25">
      <c r="B83" s="111" t="e">
        <f>'07'!C90</f>
        <v>#REF!</v>
      </c>
      <c r="C83" s="111" t="e">
        <f>'03'!#REF!</f>
        <v>#REF!</v>
      </c>
      <c r="D83" s="111" t="e">
        <f>'03'!#REF!</f>
        <v>#REF!</v>
      </c>
      <c r="E83" s="111" t="e">
        <f t="shared" si="18"/>
        <v>#REF!</v>
      </c>
      <c r="F83" s="111" t="e">
        <f t="shared" si="18"/>
        <v>#REF!</v>
      </c>
      <c r="G83" s="111" t="e">
        <f t="shared" si="19"/>
        <v>#REF!</v>
      </c>
      <c r="H83" s="111" t="e">
        <f t="shared" si="19"/>
        <v>#REF!</v>
      </c>
      <c r="I83" s="111" t="e">
        <f>'03'!#REF!</f>
        <v>#REF!</v>
      </c>
      <c r="J83" s="111" t="e">
        <f>'03'!#REF!</f>
        <v>#REF!</v>
      </c>
      <c r="K83" s="111" t="e">
        <f t="shared" si="12"/>
        <v>#REF!</v>
      </c>
      <c r="L83" s="111" t="e">
        <f t="shared" si="13"/>
        <v>#REF!</v>
      </c>
      <c r="M83" s="111" t="e">
        <f t="shared" si="14"/>
        <v>#REF!</v>
      </c>
      <c r="N83" s="111" t="e">
        <f t="shared" si="15"/>
        <v>#REF!</v>
      </c>
      <c r="O83" s="111" t="e">
        <f>'05'!#REF!</f>
        <v>#REF!</v>
      </c>
      <c r="P83" s="111" t="e">
        <f>'05'!#REF!</f>
        <v>#REF!</v>
      </c>
      <c r="Q83" s="111" t="e">
        <f t="shared" si="16"/>
        <v>#REF!</v>
      </c>
      <c r="R83" s="111" t="e">
        <f t="shared" si="17"/>
        <v>#REF!</v>
      </c>
      <c r="S83" s="111" t="e">
        <f t="shared" si="20"/>
        <v>#REF!</v>
      </c>
      <c r="T83" s="111" t="e">
        <f t="shared" si="21"/>
        <v>#REF!</v>
      </c>
    </row>
    <row r="84" spans="2:20" x14ac:dyDescent="0.25">
      <c r="B84" s="111" t="e">
        <f>'07'!C91</f>
        <v>#REF!</v>
      </c>
      <c r="C84" s="111" t="e">
        <f>'03'!#REF!</f>
        <v>#REF!</v>
      </c>
      <c r="D84" s="111" t="e">
        <f>'03'!#REF!</f>
        <v>#REF!</v>
      </c>
      <c r="E84" s="111" t="e">
        <f t="shared" si="18"/>
        <v>#REF!</v>
      </c>
      <c r="F84" s="111" t="e">
        <f t="shared" si="18"/>
        <v>#REF!</v>
      </c>
      <c r="G84" s="111" t="e">
        <f t="shared" si="19"/>
        <v>#REF!</v>
      </c>
      <c r="H84" s="111" t="e">
        <f t="shared" si="19"/>
        <v>#REF!</v>
      </c>
      <c r="I84" s="111" t="e">
        <f>'03'!#REF!</f>
        <v>#REF!</v>
      </c>
      <c r="J84" s="111" t="e">
        <f>'03'!#REF!</f>
        <v>#REF!</v>
      </c>
      <c r="K84" s="111" t="e">
        <f t="shared" si="12"/>
        <v>#REF!</v>
      </c>
      <c r="L84" s="111" t="e">
        <f t="shared" si="13"/>
        <v>#REF!</v>
      </c>
      <c r="M84" s="111" t="e">
        <f t="shared" si="14"/>
        <v>#REF!</v>
      </c>
      <c r="N84" s="111" t="e">
        <f t="shared" si="15"/>
        <v>#REF!</v>
      </c>
      <c r="O84" s="111" t="e">
        <f>'05'!#REF!</f>
        <v>#REF!</v>
      </c>
      <c r="P84" s="111" t="e">
        <f>'05'!#REF!</f>
        <v>#REF!</v>
      </c>
      <c r="Q84" s="111" t="e">
        <f t="shared" si="16"/>
        <v>#REF!</v>
      </c>
      <c r="R84" s="111" t="e">
        <f t="shared" si="17"/>
        <v>#REF!</v>
      </c>
      <c r="S84" s="111" t="e">
        <f t="shared" si="20"/>
        <v>#REF!</v>
      </c>
      <c r="T84" s="111" t="e">
        <f t="shared" si="21"/>
        <v>#REF!</v>
      </c>
    </row>
    <row r="85" spans="2:20" x14ac:dyDescent="0.25">
      <c r="B85" s="111" t="e">
        <f>'07'!C92</f>
        <v>#REF!</v>
      </c>
      <c r="C85" s="111" t="e">
        <f>'03'!#REF!</f>
        <v>#REF!</v>
      </c>
      <c r="D85" s="111" t="e">
        <f>'03'!#REF!</f>
        <v>#REF!</v>
      </c>
      <c r="E85" s="111" t="e">
        <f t="shared" si="18"/>
        <v>#REF!</v>
      </c>
      <c r="F85" s="111" t="e">
        <f t="shared" si="18"/>
        <v>#REF!</v>
      </c>
      <c r="G85" s="111" t="e">
        <f t="shared" si="19"/>
        <v>#REF!</v>
      </c>
      <c r="H85" s="111" t="e">
        <f t="shared" si="19"/>
        <v>#REF!</v>
      </c>
      <c r="I85" s="111" t="e">
        <f>'03'!#REF!</f>
        <v>#REF!</v>
      </c>
      <c r="J85" s="111" t="e">
        <f>'03'!#REF!</f>
        <v>#REF!</v>
      </c>
      <c r="K85" s="111" t="e">
        <f t="shared" si="12"/>
        <v>#REF!</v>
      </c>
      <c r="L85" s="111" t="e">
        <f t="shared" si="13"/>
        <v>#REF!</v>
      </c>
      <c r="M85" s="111" t="e">
        <f t="shared" si="14"/>
        <v>#REF!</v>
      </c>
      <c r="N85" s="111" t="e">
        <f t="shared" si="15"/>
        <v>#REF!</v>
      </c>
      <c r="O85" s="111" t="e">
        <f>'05'!#REF!</f>
        <v>#REF!</v>
      </c>
      <c r="P85" s="111" t="e">
        <f>'05'!#REF!</f>
        <v>#REF!</v>
      </c>
      <c r="Q85" s="111" t="e">
        <f t="shared" si="16"/>
        <v>#REF!</v>
      </c>
      <c r="R85" s="111" t="e">
        <f t="shared" si="17"/>
        <v>#REF!</v>
      </c>
      <c r="S85" s="111" t="e">
        <f t="shared" si="20"/>
        <v>#REF!</v>
      </c>
      <c r="T85" s="111" t="e">
        <f t="shared" si="21"/>
        <v>#REF!</v>
      </c>
    </row>
    <row r="86" spans="2:20" x14ac:dyDescent="0.25">
      <c r="B86" s="111" t="e">
        <f>'07'!C93</f>
        <v>#REF!</v>
      </c>
      <c r="C86" s="111" t="e">
        <f>'03'!#REF!</f>
        <v>#REF!</v>
      </c>
      <c r="D86" s="111" t="e">
        <f>'03'!#REF!</f>
        <v>#REF!</v>
      </c>
      <c r="E86" s="111" t="e">
        <f t="shared" si="18"/>
        <v>#REF!</v>
      </c>
      <c r="F86" s="111" t="e">
        <f t="shared" si="18"/>
        <v>#REF!</v>
      </c>
      <c r="G86" s="111" t="e">
        <f t="shared" si="19"/>
        <v>#REF!</v>
      </c>
      <c r="H86" s="111" t="e">
        <f t="shared" si="19"/>
        <v>#REF!</v>
      </c>
      <c r="I86" s="111" t="e">
        <f>'03'!#REF!</f>
        <v>#REF!</v>
      </c>
      <c r="J86" s="111" t="e">
        <f>'03'!#REF!</f>
        <v>#REF!</v>
      </c>
      <c r="K86" s="111" t="e">
        <f t="shared" si="12"/>
        <v>#REF!</v>
      </c>
      <c r="L86" s="111" t="e">
        <f t="shared" si="13"/>
        <v>#REF!</v>
      </c>
      <c r="M86" s="111" t="e">
        <f t="shared" si="14"/>
        <v>#REF!</v>
      </c>
      <c r="N86" s="111" t="e">
        <f t="shared" si="15"/>
        <v>#REF!</v>
      </c>
      <c r="O86" s="111" t="e">
        <f>'05'!#REF!</f>
        <v>#REF!</v>
      </c>
      <c r="P86" s="111" t="e">
        <f>'05'!#REF!</f>
        <v>#REF!</v>
      </c>
      <c r="Q86" s="111" t="e">
        <f t="shared" si="16"/>
        <v>#REF!</v>
      </c>
      <c r="R86" s="111" t="e">
        <f t="shared" si="17"/>
        <v>#REF!</v>
      </c>
      <c r="S86" s="111" t="e">
        <f t="shared" si="20"/>
        <v>#REF!</v>
      </c>
      <c r="T86" s="111" t="e">
        <f t="shared" si="21"/>
        <v>#REF!</v>
      </c>
    </row>
    <row r="87" spans="2:20" x14ac:dyDescent="0.25">
      <c r="B87" s="111" t="e">
        <f>'07'!C94</f>
        <v>#REF!</v>
      </c>
      <c r="C87" s="111" t="e">
        <f>'03'!#REF!</f>
        <v>#REF!</v>
      </c>
      <c r="D87" s="111" t="e">
        <f>'03'!#REF!</f>
        <v>#REF!</v>
      </c>
      <c r="E87" s="111" t="e">
        <f t="shared" si="18"/>
        <v>#REF!</v>
      </c>
      <c r="F87" s="111" t="e">
        <f t="shared" si="18"/>
        <v>#REF!</v>
      </c>
      <c r="G87" s="111" t="e">
        <f t="shared" si="19"/>
        <v>#REF!</v>
      </c>
      <c r="H87" s="111" t="e">
        <f t="shared" si="19"/>
        <v>#REF!</v>
      </c>
      <c r="I87" s="111" t="e">
        <f>'03'!#REF!</f>
        <v>#REF!</v>
      </c>
      <c r="J87" s="111" t="e">
        <f>'03'!#REF!</f>
        <v>#REF!</v>
      </c>
      <c r="K87" s="111" t="e">
        <f t="shared" si="12"/>
        <v>#REF!</v>
      </c>
      <c r="L87" s="111" t="e">
        <f t="shared" si="13"/>
        <v>#REF!</v>
      </c>
      <c r="M87" s="111" t="e">
        <f t="shared" si="14"/>
        <v>#REF!</v>
      </c>
      <c r="N87" s="111" t="e">
        <f t="shared" si="15"/>
        <v>#REF!</v>
      </c>
      <c r="O87" s="111" t="e">
        <f>'05'!#REF!</f>
        <v>#REF!</v>
      </c>
      <c r="P87" s="111" t="e">
        <f>'05'!#REF!</f>
        <v>#REF!</v>
      </c>
      <c r="Q87" s="111" t="e">
        <f t="shared" si="16"/>
        <v>#REF!</v>
      </c>
      <c r="R87" s="111" t="e">
        <f t="shared" si="17"/>
        <v>#REF!</v>
      </c>
      <c r="S87" s="111" t="e">
        <f t="shared" si="20"/>
        <v>#REF!</v>
      </c>
      <c r="T87" s="111" t="e">
        <f t="shared" si="21"/>
        <v>#REF!</v>
      </c>
    </row>
    <row r="88" spans="2:20" x14ac:dyDescent="0.25">
      <c r="B88" s="111" t="e">
        <f>'07'!C95</f>
        <v>#REF!</v>
      </c>
      <c r="C88" s="111" t="e">
        <f>'03'!#REF!</f>
        <v>#REF!</v>
      </c>
      <c r="D88" s="111" t="e">
        <f>'03'!#REF!</f>
        <v>#REF!</v>
      </c>
      <c r="E88" s="111" t="e">
        <f t="shared" si="18"/>
        <v>#REF!</v>
      </c>
      <c r="F88" s="111" t="e">
        <f t="shared" si="18"/>
        <v>#REF!</v>
      </c>
      <c r="G88" s="111" t="e">
        <f t="shared" si="19"/>
        <v>#REF!</v>
      </c>
      <c r="H88" s="111" t="e">
        <f t="shared" si="19"/>
        <v>#REF!</v>
      </c>
      <c r="I88" s="111" t="e">
        <f>'03'!#REF!</f>
        <v>#REF!</v>
      </c>
      <c r="J88" s="111" t="e">
        <f>'03'!#REF!</f>
        <v>#REF!</v>
      </c>
      <c r="K88" s="111" t="e">
        <f t="shared" si="12"/>
        <v>#REF!</v>
      </c>
      <c r="L88" s="111" t="e">
        <f t="shared" si="13"/>
        <v>#REF!</v>
      </c>
      <c r="M88" s="111" t="e">
        <f t="shared" si="14"/>
        <v>#REF!</v>
      </c>
      <c r="N88" s="111" t="e">
        <f t="shared" si="15"/>
        <v>#REF!</v>
      </c>
      <c r="O88" s="111" t="e">
        <f>'05'!#REF!</f>
        <v>#REF!</v>
      </c>
      <c r="P88" s="111" t="e">
        <f>'05'!#REF!</f>
        <v>#REF!</v>
      </c>
      <c r="Q88" s="111" t="e">
        <f t="shared" si="16"/>
        <v>#REF!</v>
      </c>
      <c r="R88" s="111" t="e">
        <f t="shared" si="17"/>
        <v>#REF!</v>
      </c>
      <c r="S88" s="111" t="e">
        <f t="shared" si="20"/>
        <v>#REF!</v>
      </c>
      <c r="T88" s="111" t="e">
        <f t="shared" si="21"/>
        <v>#REF!</v>
      </c>
    </row>
    <row r="89" spans="2:20" x14ac:dyDescent="0.25">
      <c r="B89" s="111" t="e">
        <f>'07'!C96</f>
        <v>#REF!</v>
      </c>
      <c r="C89" s="111" t="e">
        <f>'03'!#REF!</f>
        <v>#REF!</v>
      </c>
      <c r="D89" s="111" t="e">
        <f>'03'!#REF!</f>
        <v>#REF!</v>
      </c>
      <c r="E89" s="111" t="e">
        <f t="shared" si="18"/>
        <v>#REF!</v>
      </c>
      <c r="F89" s="111" t="e">
        <f t="shared" si="18"/>
        <v>#REF!</v>
      </c>
      <c r="G89" s="111" t="e">
        <f t="shared" si="19"/>
        <v>#REF!</v>
      </c>
      <c r="H89" s="111" t="e">
        <f t="shared" si="19"/>
        <v>#REF!</v>
      </c>
      <c r="I89" s="111" t="e">
        <f>'03'!#REF!</f>
        <v>#REF!</v>
      </c>
      <c r="J89" s="111" t="e">
        <f>'03'!#REF!</f>
        <v>#REF!</v>
      </c>
      <c r="K89" s="111" t="e">
        <f t="shared" si="12"/>
        <v>#REF!</v>
      </c>
      <c r="L89" s="111" t="e">
        <f t="shared" si="13"/>
        <v>#REF!</v>
      </c>
      <c r="M89" s="111" t="e">
        <f t="shared" si="14"/>
        <v>#REF!</v>
      </c>
      <c r="N89" s="111" t="e">
        <f t="shared" si="15"/>
        <v>#REF!</v>
      </c>
      <c r="O89" s="111" t="e">
        <f>'05'!#REF!</f>
        <v>#REF!</v>
      </c>
      <c r="P89" s="111" t="e">
        <f>'05'!#REF!</f>
        <v>#REF!</v>
      </c>
      <c r="Q89" s="111" t="e">
        <f t="shared" si="16"/>
        <v>#REF!</v>
      </c>
      <c r="R89" s="111" t="e">
        <f t="shared" si="17"/>
        <v>#REF!</v>
      </c>
      <c r="S89" s="111" t="e">
        <f t="shared" si="20"/>
        <v>#REF!</v>
      </c>
      <c r="T89" s="111" t="e">
        <f t="shared" si="21"/>
        <v>#REF!</v>
      </c>
    </row>
    <row r="90" spans="2:20" x14ac:dyDescent="0.25">
      <c r="B90" s="111" t="e">
        <f>'07'!C97</f>
        <v>#REF!</v>
      </c>
      <c r="C90" s="111" t="e">
        <f>'03'!#REF!</f>
        <v>#REF!</v>
      </c>
      <c r="D90" s="111" t="e">
        <f>'03'!#REF!</f>
        <v>#REF!</v>
      </c>
      <c r="E90" s="111" t="e">
        <f t="shared" si="18"/>
        <v>#REF!</v>
      </c>
      <c r="F90" s="111" t="e">
        <f t="shared" si="18"/>
        <v>#REF!</v>
      </c>
      <c r="G90" s="111" t="e">
        <f t="shared" si="19"/>
        <v>#REF!</v>
      </c>
      <c r="H90" s="111" t="e">
        <f t="shared" si="19"/>
        <v>#REF!</v>
      </c>
      <c r="I90" s="111" t="e">
        <f>'03'!#REF!</f>
        <v>#REF!</v>
      </c>
      <c r="J90" s="111" t="e">
        <f>'03'!#REF!</f>
        <v>#REF!</v>
      </c>
      <c r="K90" s="111" t="e">
        <f t="shared" si="12"/>
        <v>#REF!</v>
      </c>
      <c r="L90" s="111" t="e">
        <f t="shared" si="13"/>
        <v>#REF!</v>
      </c>
      <c r="M90" s="111" t="e">
        <f t="shared" si="14"/>
        <v>#REF!</v>
      </c>
      <c r="N90" s="111" t="e">
        <f t="shared" si="15"/>
        <v>#REF!</v>
      </c>
      <c r="O90" s="111" t="e">
        <f>'05'!#REF!</f>
        <v>#REF!</v>
      </c>
      <c r="P90" s="111" t="e">
        <f>'05'!#REF!</f>
        <v>#REF!</v>
      </c>
      <c r="Q90" s="111" t="e">
        <f t="shared" si="16"/>
        <v>#REF!</v>
      </c>
      <c r="R90" s="111" t="e">
        <f t="shared" si="17"/>
        <v>#REF!</v>
      </c>
      <c r="S90" s="111" t="e">
        <f t="shared" si="20"/>
        <v>#REF!</v>
      </c>
      <c r="T90" s="111" t="e">
        <f t="shared" si="21"/>
        <v>#REF!</v>
      </c>
    </row>
    <row r="91" spans="2:20" x14ac:dyDescent="0.25">
      <c r="B91" s="111" t="e">
        <f>'07'!C98</f>
        <v>#REF!</v>
      </c>
      <c r="C91" s="111" t="e">
        <f>'03'!#REF!</f>
        <v>#REF!</v>
      </c>
      <c r="D91" s="111" t="e">
        <f>'03'!#REF!</f>
        <v>#REF!</v>
      </c>
      <c r="E91" s="111" t="e">
        <f t="shared" si="18"/>
        <v>#REF!</v>
      </c>
      <c r="F91" s="111" t="e">
        <f t="shared" si="18"/>
        <v>#REF!</v>
      </c>
      <c r="G91" s="111" t="e">
        <f t="shared" si="19"/>
        <v>#REF!</v>
      </c>
      <c r="H91" s="111" t="e">
        <f t="shared" si="19"/>
        <v>#REF!</v>
      </c>
      <c r="I91" s="111" t="e">
        <f>'03'!#REF!</f>
        <v>#REF!</v>
      </c>
      <c r="J91" s="111" t="e">
        <f>'03'!#REF!</f>
        <v>#REF!</v>
      </c>
      <c r="K91" s="111" t="e">
        <f t="shared" si="12"/>
        <v>#REF!</v>
      </c>
      <c r="L91" s="111" t="e">
        <f t="shared" si="13"/>
        <v>#REF!</v>
      </c>
      <c r="M91" s="111" t="e">
        <f t="shared" si="14"/>
        <v>#REF!</v>
      </c>
      <c r="N91" s="111" t="e">
        <f t="shared" si="15"/>
        <v>#REF!</v>
      </c>
      <c r="O91" s="111" t="e">
        <f>'05'!#REF!</f>
        <v>#REF!</v>
      </c>
      <c r="P91" s="111" t="e">
        <f>'05'!#REF!</f>
        <v>#REF!</v>
      </c>
      <c r="Q91" s="111" t="e">
        <f t="shared" si="16"/>
        <v>#REF!</v>
      </c>
      <c r="R91" s="111" t="e">
        <f t="shared" si="17"/>
        <v>#REF!</v>
      </c>
      <c r="S91" s="111" t="e">
        <f t="shared" si="20"/>
        <v>#REF!</v>
      </c>
      <c r="T91" s="111" t="e">
        <f t="shared" si="21"/>
        <v>#REF!</v>
      </c>
    </row>
    <row r="92" spans="2:20" x14ac:dyDescent="0.25">
      <c r="B92" s="111" t="e">
        <f>'07'!C99</f>
        <v>#REF!</v>
      </c>
      <c r="C92" s="111" t="e">
        <f>'03'!#REF!</f>
        <v>#REF!</v>
      </c>
      <c r="D92" s="111" t="e">
        <f>'03'!#REF!</f>
        <v>#REF!</v>
      </c>
      <c r="E92" s="111" t="e">
        <f t="shared" si="18"/>
        <v>#REF!</v>
      </c>
      <c r="F92" s="111" t="e">
        <f t="shared" si="18"/>
        <v>#REF!</v>
      </c>
      <c r="G92" s="111" t="e">
        <f t="shared" si="19"/>
        <v>#REF!</v>
      </c>
      <c r="H92" s="111" t="e">
        <f t="shared" si="19"/>
        <v>#REF!</v>
      </c>
      <c r="I92" s="111" t="e">
        <f>'03'!#REF!</f>
        <v>#REF!</v>
      </c>
      <c r="J92" s="111" t="e">
        <f>'03'!#REF!</f>
        <v>#REF!</v>
      </c>
      <c r="K92" s="111" t="e">
        <f t="shared" si="12"/>
        <v>#REF!</v>
      </c>
      <c r="L92" s="111" t="e">
        <f t="shared" si="13"/>
        <v>#REF!</v>
      </c>
      <c r="M92" s="111" t="e">
        <f t="shared" si="14"/>
        <v>#REF!</v>
      </c>
      <c r="N92" s="111" t="e">
        <f t="shared" si="15"/>
        <v>#REF!</v>
      </c>
      <c r="O92" s="111" t="e">
        <f>'05'!#REF!</f>
        <v>#REF!</v>
      </c>
      <c r="P92" s="111" t="e">
        <f>'05'!#REF!</f>
        <v>#REF!</v>
      </c>
      <c r="Q92" s="111" t="e">
        <f t="shared" si="16"/>
        <v>#REF!</v>
      </c>
      <c r="R92" s="111" t="e">
        <f t="shared" si="17"/>
        <v>#REF!</v>
      </c>
      <c r="S92" s="111" t="e">
        <f t="shared" si="20"/>
        <v>#REF!</v>
      </c>
      <c r="T92" s="111" t="e">
        <f t="shared" si="21"/>
        <v>#REF!</v>
      </c>
    </row>
    <row r="93" spans="2:20" x14ac:dyDescent="0.25">
      <c r="B93" s="111" t="e">
        <f>'07'!C100</f>
        <v>#REF!</v>
      </c>
      <c r="C93" s="111" t="e">
        <f>'03'!#REF!</f>
        <v>#REF!</v>
      </c>
      <c r="D93" s="111" t="e">
        <f>'03'!#REF!</f>
        <v>#REF!</v>
      </c>
      <c r="E93" s="111" t="e">
        <f t="shared" si="18"/>
        <v>#REF!</v>
      </c>
      <c r="F93" s="111" t="e">
        <f t="shared" si="18"/>
        <v>#REF!</v>
      </c>
      <c r="G93" s="111" t="e">
        <f t="shared" si="19"/>
        <v>#REF!</v>
      </c>
      <c r="H93" s="111" t="e">
        <f t="shared" si="19"/>
        <v>#REF!</v>
      </c>
      <c r="I93" s="111" t="e">
        <f>'03'!#REF!</f>
        <v>#REF!</v>
      </c>
      <c r="J93" s="111" t="e">
        <f>'03'!#REF!</f>
        <v>#REF!</v>
      </c>
      <c r="K93" s="111" t="e">
        <f t="shared" si="12"/>
        <v>#REF!</v>
      </c>
      <c r="L93" s="111" t="e">
        <f t="shared" si="13"/>
        <v>#REF!</v>
      </c>
      <c r="M93" s="111" t="e">
        <f t="shared" si="14"/>
        <v>#REF!</v>
      </c>
      <c r="N93" s="111" t="e">
        <f t="shared" si="15"/>
        <v>#REF!</v>
      </c>
      <c r="O93" s="111" t="e">
        <f>'05'!#REF!</f>
        <v>#REF!</v>
      </c>
      <c r="P93" s="111" t="e">
        <f>'05'!#REF!</f>
        <v>#REF!</v>
      </c>
      <c r="Q93" s="111" t="e">
        <f t="shared" si="16"/>
        <v>#REF!</v>
      </c>
      <c r="R93" s="111" t="e">
        <f t="shared" si="17"/>
        <v>#REF!</v>
      </c>
      <c r="S93" s="111" t="e">
        <f t="shared" si="20"/>
        <v>#REF!</v>
      </c>
      <c r="T93" s="111" t="e">
        <f t="shared" si="21"/>
        <v>#REF!</v>
      </c>
    </row>
    <row r="94" spans="2:20" x14ac:dyDescent="0.25">
      <c r="B94" s="111">
        <f>'07'!C101</f>
        <v>0</v>
      </c>
      <c r="C94" s="111" t="e">
        <f>'03'!#REF!</f>
        <v>#REF!</v>
      </c>
      <c r="D94" s="111" t="e">
        <f>'03'!#REF!</f>
        <v>#REF!</v>
      </c>
      <c r="E94" s="111" t="e">
        <f t="shared" si="18"/>
        <v>#REF!</v>
      </c>
      <c r="F94" s="111" t="e">
        <f t="shared" si="18"/>
        <v>#REF!</v>
      </c>
      <c r="G94" s="111" t="e">
        <f t="shared" si="19"/>
        <v>#REF!</v>
      </c>
      <c r="H94" s="111" t="e">
        <f t="shared" si="19"/>
        <v>#REF!</v>
      </c>
      <c r="I94" s="111" t="e">
        <f>'03'!#REF!</f>
        <v>#REF!</v>
      </c>
      <c r="J94" s="111" t="e">
        <f>'03'!#REF!</f>
        <v>#REF!</v>
      </c>
      <c r="K94" s="111" t="e">
        <f t="shared" si="12"/>
        <v>#REF!</v>
      </c>
      <c r="L94" s="111" t="e">
        <f t="shared" si="13"/>
        <v>#REF!</v>
      </c>
      <c r="M94" s="111" t="e">
        <f t="shared" si="14"/>
        <v>#REF!</v>
      </c>
      <c r="N94" s="111" t="e">
        <f t="shared" si="15"/>
        <v>#REF!</v>
      </c>
      <c r="O94" s="111" t="e">
        <f>'05'!#REF!</f>
        <v>#REF!</v>
      </c>
      <c r="P94" s="111" t="e">
        <f>'05'!#REF!</f>
        <v>#REF!</v>
      </c>
      <c r="Q94" s="111" t="e">
        <f t="shared" si="16"/>
        <v>#REF!</v>
      </c>
      <c r="R94" s="111" t="e">
        <f t="shared" si="17"/>
        <v>#REF!</v>
      </c>
      <c r="S94" s="111" t="e">
        <f t="shared" si="20"/>
        <v>#REF!</v>
      </c>
      <c r="T94" s="111" t="e">
        <f t="shared" si="21"/>
        <v>#REF!</v>
      </c>
    </row>
    <row r="95" spans="2:20" x14ac:dyDescent="0.25">
      <c r="B95" s="111">
        <f>'07'!C102</f>
        <v>0</v>
      </c>
      <c r="C95" s="111" t="e">
        <f>'03'!#REF!</f>
        <v>#REF!</v>
      </c>
      <c r="D95" s="111" t="e">
        <f>'03'!#REF!</f>
        <v>#REF!</v>
      </c>
      <c r="E95" s="111" t="e">
        <f t="shared" si="18"/>
        <v>#REF!</v>
      </c>
      <c r="F95" s="111" t="e">
        <f t="shared" si="18"/>
        <v>#REF!</v>
      </c>
      <c r="G95" s="111" t="e">
        <f t="shared" si="19"/>
        <v>#REF!</v>
      </c>
      <c r="H95" s="111" t="e">
        <f t="shared" si="19"/>
        <v>#REF!</v>
      </c>
      <c r="I95" s="111" t="e">
        <f>'03'!#REF!</f>
        <v>#REF!</v>
      </c>
      <c r="J95" s="111" t="e">
        <f>'03'!#REF!</f>
        <v>#REF!</v>
      </c>
      <c r="K95" s="111" t="e">
        <f t="shared" ref="K95:K144" si="22">VALUE(I95)</f>
        <v>#REF!</v>
      </c>
      <c r="L95" s="111" t="e">
        <f t="shared" ref="L95:L144" si="23">VALUE(J95)</f>
        <v>#REF!</v>
      </c>
      <c r="M95" s="111" t="e">
        <f t="shared" ref="M95:M144" si="24">K95-0.5</f>
        <v>#REF!</v>
      </c>
      <c r="N95" s="111" t="e">
        <f t="shared" ref="N95:N144" si="25">L95-0.5</f>
        <v>#REF!</v>
      </c>
      <c r="O95" s="111" t="e">
        <f>'05'!#REF!</f>
        <v>#REF!</v>
      </c>
      <c r="P95" s="111" t="e">
        <f>'05'!#REF!</f>
        <v>#REF!</v>
      </c>
      <c r="Q95" s="111" t="e">
        <f t="shared" ref="Q95:Q144" si="26">VALUE(O95)</f>
        <v>#REF!</v>
      </c>
      <c r="R95" s="111" t="e">
        <f t="shared" ref="R95:R144" si="27">VALUE(P95)</f>
        <v>#REF!</v>
      </c>
      <c r="S95" s="111" t="e">
        <f t="shared" si="20"/>
        <v>#REF!</v>
      </c>
      <c r="T95" s="111" t="e">
        <f t="shared" si="21"/>
        <v>#REF!</v>
      </c>
    </row>
    <row r="96" spans="2:20" x14ac:dyDescent="0.25">
      <c r="B96" s="111">
        <f>'07'!C103</f>
        <v>0</v>
      </c>
      <c r="C96" s="111" t="e">
        <f>'03'!#REF!</f>
        <v>#REF!</v>
      </c>
      <c r="D96" s="111" t="e">
        <f>'03'!#REF!</f>
        <v>#REF!</v>
      </c>
      <c r="E96" s="111" t="e">
        <f t="shared" si="18"/>
        <v>#REF!</v>
      </c>
      <c r="F96" s="111" t="e">
        <f t="shared" si="18"/>
        <v>#REF!</v>
      </c>
      <c r="G96" s="111" t="e">
        <f t="shared" si="19"/>
        <v>#REF!</v>
      </c>
      <c r="H96" s="111" t="e">
        <f t="shared" si="19"/>
        <v>#REF!</v>
      </c>
      <c r="I96" s="111" t="e">
        <f>'03'!#REF!</f>
        <v>#REF!</v>
      </c>
      <c r="J96" s="111" t="e">
        <f>'03'!#REF!</f>
        <v>#REF!</v>
      </c>
      <c r="K96" s="111" t="e">
        <f t="shared" si="22"/>
        <v>#REF!</v>
      </c>
      <c r="L96" s="111" t="e">
        <f t="shared" si="23"/>
        <v>#REF!</v>
      </c>
      <c r="M96" s="111" t="e">
        <f t="shared" si="24"/>
        <v>#REF!</v>
      </c>
      <c r="N96" s="111" t="e">
        <f t="shared" si="25"/>
        <v>#REF!</v>
      </c>
      <c r="O96" s="111" t="e">
        <f>'05'!#REF!</f>
        <v>#REF!</v>
      </c>
      <c r="P96" s="111" t="e">
        <f>'05'!#REF!</f>
        <v>#REF!</v>
      </c>
      <c r="Q96" s="111" t="e">
        <f t="shared" si="26"/>
        <v>#REF!</v>
      </c>
      <c r="R96" s="111" t="e">
        <f t="shared" si="27"/>
        <v>#REF!</v>
      </c>
      <c r="S96" s="111" t="e">
        <f t="shared" si="20"/>
        <v>#REF!</v>
      </c>
      <c r="T96" s="111" t="e">
        <f t="shared" si="21"/>
        <v>#REF!</v>
      </c>
    </row>
    <row r="97" spans="2:20" x14ac:dyDescent="0.25">
      <c r="B97" s="111">
        <f>'07'!C104</f>
        <v>0</v>
      </c>
      <c r="C97" s="111" t="e">
        <f>'03'!#REF!</f>
        <v>#REF!</v>
      </c>
      <c r="D97" s="111" t="e">
        <f>'03'!#REF!</f>
        <v>#REF!</v>
      </c>
      <c r="E97" s="111" t="e">
        <f t="shared" si="18"/>
        <v>#REF!</v>
      </c>
      <c r="F97" s="111" t="e">
        <f t="shared" si="18"/>
        <v>#REF!</v>
      </c>
      <c r="G97" s="111" t="e">
        <f t="shared" si="19"/>
        <v>#REF!</v>
      </c>
      <c r="H97" s="111" t="e">
        <f t="shared" si="19"/>
        <v>#REF!</v>
      </c>
      <c r="I97" s="111" t="e">
        <f>'03'!#REF!</f>
        <v>#REF!</v>
      </c>
      <c r="J97" s="111" t="e">
        <f>'03'!#REF!</f>
        <v>#REF!</v>
      </c>
      <c r="K97" s="111" t="e">
        <f t="shared" si="22"/>
        <v>#REF!</v>
      </c>
      <c r="L97" s="111" t="e">
        <f t="shared" si="23"/>
        <v>#REF!</v>
      </c>
      <c r="M97" s="111" t="e">
        <f t="shared" si="24"/>
        <v>#REF!</v>
      </c>
      <c r="N97" s="111" t="e">
        <f t="shared" si="25"/>
        <v>#REF!</v>
      </c>
      <c r="O97" s="111" t="e">
        <f>'05'!#REF!</f>
        <v>#REF!</v>
      </c>
      <c r="P97" s="111" t="e">
        <f>'05'!#REF!</f>
        <v>#REF!</v>
      </c>
      <c r="Q97" s="111" t="e">
        <f t="shared" si="26"/>
        <v>#REF!</v>
      </c>
      <c r="R97" s="111" t="e">
        <f t="shared" si="27"/>
        <v>#REF!</v>
      </c>
      <c r="S97" s="111" t="e">
        <f t="shared" si="20"/>
        <v>#REF!</v>
      </c>
      <c r="T97" s="111" t="e">
        <f t="shared" si="21"/>
        <v>#REF!</v>
      </c>
    </row>
    <row r="98" spans="2:20" x14ac:dyDescent="0.25">
      <c r="B98" s="111">
        <f>'07'!C105</f>
        <v>0</v>
      </c>
      <c r="C98" s="111" t="e">
        <f>'03'!#REF!</f>
        <v>#REF!</v>
      </c>
      <c r="D98" s="111" t="e">
        <f>'03'!#REF!</f>
        <v>#REF!</v>
      </c>
      <c r="E98" s="111" t="e">
        <f t="shared" si="18"/>
        <v>#REF!</v>
      </c>
      <c r="F98" s="111" t="e">
        <f t="shared" si="18"/>
        <v>#REF!</v>
      </c>
      <c r="G98" s="111" t="e">
        <f t="shared" si="19"/>
        <v>#REF!</v>
      </c>
      <c r="H98" s="111" t="e">
        <f t="shared" si="19"/>
        <v>#REF!</v>
      </c>
      <c r="I98" s="111" t="e">
        <f>'03'!#REF!</f>
        <v>#REF!</v>
      </c>
      <c r="J98" s="111" t="e">
        <f>'03'!#REF!</f>
        <v>#REF!</v>
      </c>
      <c r="K98" s="111" t="e">
        <f t="shared" si="22"/>
        <v>#REF!</v>
      </c>
      <c r="L98" s="111" t="e">
        <f t="shared" si="23"/>
        <v>#REF!</v>
      </c>
      <c r="M98" s="111" t="e">
        <f t="shared" si="24"/>
        <v>#REF!</v>
      </c>
      <c r="N98" s="111" t="e">
        <f t="shared" si="25"/>
        <v>#REF!</v>
      </c>
      <c r="O98" s="111" t="e">
        <f>'05'!#REF!</f>
        <v>#REF!</v>
      </c>
      <c r="P98" s="111" t="e">
        <f>'05'!#REF!</f>
        <v>#REF!</v>
      </c>
      <c r="Q98" s="111" t="e">
        <f t="shared" si="26"/>
        <v>#REF!</v>
      </c>
      <c r="R98" s="111" t="e">
        <f t="shared" si="27"/>
        <v>#REF!</v>
      </c>
      <c r="S98" s="111" t="e">
        <f t="shared" si="20"/>
        <v>#REF!</v>
      </c>
      <c r="T98" s="111" t="e">
        <f t="shared" si="21"/>
        <v>#REF!</v>
      </c>
    </row>
    <row r="99" spans="2:20" x14ac:dyDescent="0.25">
      <c r="B99" s="111">
        <f>'07'!C106</f>
        <v>0</v>
      </c>
      <c r="C99" s="111" t="e">
        <f>'03'!#REF!</f>
        <v>#REF!</v>
      </c>
      <c r="D99" s="111" t="e">
        <f>'03'!#REF!</f>
        <v>#REF!</v>
      </c>
      <c r="E99" s="111" t="e">
        <f t="shared" si="18"/>
        <v>#REF!</v>
      </c>
      <c r="F99" s="111" t="e">
        <f t="shared" si="18"/>
        <v>#REF!</v>
      </c>
      <c r="G99" s="111" t="e">
        <f t="shared" si="19"/>
        <v>#REF!</v>
      </c>
      <c r="H99" s="111" t="e">
        <f t="shared" si="19"/>
        <v>#REF!</v>
      </c>
      <c r="I99" s="111" t="e">
        <f>'03'!#REF!</f>
        <v>#REF!</v>
      </c>
      <c r="J99" s="111" t="e">
        <f>'03'!#REF!</f>
        <v>#REF!</v>
      </c>
      <c r="K99" s="111" t="e">
        <f t="shared" si="22"/>
        <v>#REF!</v>
      </c>
      <c r="L99" s="111" t="e">
        <f t="shared" si="23"/>
        <v>#REF!</v>
      </c>
      <c r="M99" s="111" t="e">
        <f t="shared" si="24"/>
        <v>#REF!</v>
      </c>
      <c r="N99" s="111" t="e">
        <f t="shared" si="25"/>
        <v>#REF!</v>
      </c>
      <c r="O99" s="111" t="e">
        <f>'05'!#REF!</f>
        <v>#REF!</v>
      </c>
      <c r="P99" s="111" t="e">
        <f>'05'!#REF!</f>
        <v>#REF!</v>
      </c>
      <c r="Q99" s="111" t="e">
        <f t="shared" si="26"/>
        <v>#REF!</v>
      </c>
      <c r="R99" s="111" t="e">
        <f t="shared" si="27"/>
        <v>#REF!</v>
      </c>
      <c r="S99" s="111" t="e">
        <f t="shared" si="20"/>
        <v>#REF!</v>
      </c>
      <c r="T99" s="111" t="e">
        <f t="shared" si="21"/>
        <v>#REF!</v>
      </c>
    </row>
    <row r="100" spans="2:20" x14ac:dyDescent="0.25">
      <c r="B100" s="111">
        <f>'07'!C107</f>
        <v>0</v>
      </c>
      <c r="C100" s="111" t="e">
        <f>'03'!#REF!</f>
        <v>#REF!</v>
      </c>
      <c r="D100" s="111" t="e">
        <f>'03'!#REF!</f>
        <v>#REF!</v>
      </c>
      <c r="E100" s="111" t="e">
        <f t="shared" si="18"/>
        <v>#REF!</v>
      </c>
      <c r="F100" s="111" t="e">
        <f t="shared" si="18"/>
        <v>#REF!</v>
      </c>
      <c r="G100" s="111" t="e">
        <f t="shared" si="19"/>
        <v>#REF!</v>
      </c>
      <c r="H100" s="111" t="e">
        <f t="shared" si="19"/>
        <v>#REF!</v>
      </c>
      <c r="I100" s="111" t="e">
        <f>'03'!#REF!</f>
        <v>#REF!</v>
      </c>
      <c r="J100" s="111" t="e">
        <f>'03'!#REF!</f>
        <v>#REF!</v>
      </c>
      <c r="K100" s="111" t="e">
        <f t="shared" si="22"/>
        <v>#REF!</v>
      </c>
      <c r="L100" s="111" t="e">
        <f t="shared" si="23"/>
        <v>#REF!</v>
      </c>
      <c r="M100" s="111" t="e">
        <f t="shared" si="24"/>
        <v>#REF!</v>
      </c>
      <c r="N100" s="111" t="e">
        <f t="shared" si="25"/>
        <v>#REF!</v>
      </c>
      <c r="O100" s="111" t="e">
        <f>'05'!#REF!</f>
        <v>#REF!</v>
      </c>
      <c r="P100" s="111" t="e">
        <f>'05'!#REF!</f>
        <v>#REF!</v>
      </c>
      <c r="Q100" s="111" t="e">
        <f t="shared" si="26"/>
        <v>#REF!</v>
      </c>
      <c r="R100" s="111" t="e">
        <f t="shared" si="27"/>
        <v>#REF!</v>
      </c>
      <c r="S100" s="111" t="e">
        <f t="shared" si="20"/>
        <v>#REF!</v>
      </c>
      <c r="T100" s="111" t="e">
        <f t="shared" si="21"/>
        <v>#REF!</v>
      </c>
    </row>
    <row r="101" spans="2:20" x14ac:dyDescent="0.25">
      <c r="B101" s="111">
        <f>'07'!C108</f>
        <v>0</v>
      </c>
      <c r="C101" s="111" t="e">
        <f>'03'!#REF!</f>
        <v>#REF!</v>
      </c>
      <c r="D101" s="111" t="e">
        <f>'03'!#REF!</f>
        <v>#REF!</v>
      </c>
      <c r="E101" s="111" t="e">
        <f t="shared" si="18"/>
        <v>#REF!</v>
      </c>
      <c r="F101" s="111" t="e">
        <f t="shared" si="18"/>
        <v>#REF!</v>
      </c>
      <c r="G101" s="111" t="e">
        <f t="shared" si="19"/>
        <v>#REF!</v>
      </c>
      <c r="H101" s="111" t="e">
        <f t="shared" si="19"/>
        <v>#REF!</v>
      </c>
      <c r="I101" s="111" t="e">
        <f>'03'!#REF!</f>
        <v>#REF!</v>
      </c>
      <c r="J101" s="111" t="e">
        <f>'03'!#REF!</f>
        <v>#REF!</v>
      </c>
      <c r="K101" s="111" t="e">
        <f t="shared" si="22"/>
        <v>#REF!</v>
      </c>
      <c r="L101" s="111" t="e">
        <f t="shared" si="23"/>
        <v>#REF!</v>
      </c>
      <c r="M101" s="111" t="e">
        <f t="shared" si="24"/>
        <v>#REF!</v>
      </c>
      <c r="N101" s="111" t="e">
        <f t="shared" si="25"/>
        <v>#REF!</v>
      </c>
      <c r="O101" s="111" t="e">
        <f>'05'!#REF!</f>
        <v>#REF!</v>
      </c>
      <c r="P101" s="111" t="e">
        <f>'05'!#REF!</f>
        <v>#REF!</v>
      </c>
      <c r="Q101" s="111" t="e">
        <f t="shared" si="26"/>
        <v>#REF!</v>
      </c>
      <c r="R101" s="111" t="e">
        <f t="shared" si="27"/>
        <v>#REF!</v>
      </c>
      <c r="S101" s="111" t="e">
        <f t="shared" si="20"/>
        <v>#REF!</v>
      </c>
      <c r="T101" s="111" t="e">
        <f t="shared" si="21"/>
        <v>#REF!</v>
      </c>
    </row>
    <row r="102" spans="2:20" x14ac:dyDescent="0.25">
      <c r="B102" s="111">
        <f>'07'!C109</f>
        <v>0</v>
      </c>
      <c r="C102" s="111" t="e">
        <f>'03'!#REF!</f>
        <v>#REF!</v>
      </c>
      <c r="D102" s="111" t="e">
        <f>'03'!#REF!</f>
        <v>#REF!</v>
      </c>
      <c r="E102" s="111" t="e">
        <f t="shared" si="18"/>
        <v>#REF!</v>
      </c>
      <c r="F102" s="111" t="e">
        <f t="shared" si="18"/>
        <v>#REF!</v>
      </c>
      <c r="G102" s="111" t="e">
        <f t="shared" si="19"/>
        <v>#REF!</v>
      </c>
      <c r="H102" s="111" t="e">
        <f t="shared" si="19"/>
        <v>#REF!</v>
      </c>
      <c r="I102" s="111" t="e">
        <f>'03'!#REF!</f>
        <v>#REF!</v>
      </c>
      <c r="J102" s="111" t="e">
        <f>'03'!#REF!</f>
        <v>#REF!</v>
      </c>
      <c r="K102" s="111" t="e">
        <f t="shared" si="22"/>
        <v>#REF!</v>
      </c>
      <c r="L102" s="111" t="e">
        <f t="shared" si="23"/>
        <v>#REF!</v>
      </c>
      <c r="M102" s="111" t="e">
        <f t="shared" si="24"/>
        <v>#REF!</v>
      </c>
      <c r="N102" s="111" t="e">
        <f t="shared" si="25"/>
        <v>#REF!</v>
      </c>
      <c r="O102" s="111" t="e">
        <f>'05'!#REF!</f>
        <v>#REF!</v>
      </c>
      <c r="P102" s="111" t="e">
        <f>'05'!#REF!</f>
        <v>#REF!</v>
      </c>
      <c r="Q102" s="111" t="e">
        <f t="shared" si="26"/>
        <v>#REF!</v>
      </c>
      <c r="R102" s="111" t="e">
        <f t="shared" si="27"/>
        <v>#REF!</v>
      </c>
      <c r="S102" s="111" t="e">
        <f t="shared" si="20"/>
        <v>#REF!</v>
      </c>
      <c r="T102" s="111" t="e">
        <f t="shared" si="21"/>
        <v>#REF!</v>
      </c>
    </row>
    <row r="103" spans="2:20" x14ac:dyDescent="0.25">
      <c r="B103" s="111">
        <f>'07'!C110</f>
        <v>0</v>
      </c>
      <c r="C103" s="111" t="e">
        <f>'03'!#REF!</f>
        <v>#REF!</v>
      </c>
      <c r="D103" s="111" t="e">
        <f>'03'!#REF!</f>
        <v>#REF!</v>
      </c>
      <c r="E103" s="111" t="e">
        <f t="shared" si="18"/>
        <v>#REF!</v>
      </c>
      <c r="F103" s="111" t="e">
        <f t="shared" si="18"/>
        <v>#REF!</v>
      </c>
      <c r="G103" s="111" t="e">
        <f t="shared" si="19"/>
        <v>#REF!</v>
      </c>
      <c r="H103" s="111" t="e">
        <f t="shared" si="19"/>
        <v>#REF!</v>
      </c>
      <c r="I103" s="111" t="e">
        <f>'03'!#REF!</f>
        <v>#REF!</v>
      </c>
      <c r="J103" s="111" t="e">
        <f>'03'!#REF!</f>
        <v>#REF!</v>
      </c>
      <c r="K103" s="111" t="e">
        <f t="shared" si="22"/>
        <v>#REF!</v>
      </c>
      <c r="L103" s="111" t="e">
        <f t="shared" si="23"/>
        <v>#REF!</v>
      </c>
      <c r="M103" s="111" t="e">
        <f t="shared" si="24"/>
        <v>#REF!</v>
      </c>
      <c r="N103" s="111" t="e">
        <f t="shared" si="25"/>
        <v>#REF!</v>
      </c>
      <c r="O103" s="111" t="e">
        <f>'05'!#REF!</f>
        <v>#REF!</v>
      </c>
      <c r="P103" s="111" t="e">
        <f>'05'!#REF!</f>
        <v>#REF!</v>
      </c>
      <c r="Q103" s="111" t="e">
        <f t="shared" si="26"/>
        <v>#REF!</v>
      </c>
      <c r="R103" s="111" t="e">
        <f t="shared" si="27"/>
        <v>#REF!</v>
      </c>
      <c r="S103" s="111" t="e">
        <f t="shared" si="20"/>
        <v>#REF!</v>
      </c>
      <c r="T103" s="111" t="e">
        <f t="shared" si="21"/>
        <v>#REF!</v>
      </c>
    </row>
    <row r="104" spans="2:20" x14ac:dyDescent="0.25">
      <c r="B104" s="111">
        <f>'07'!C111</f>
        <v>0</v>
      </c>
      <c r="C104" s="111" t="e">
        <f>'03'!#REF!</f>
        <v>#REF!</v>
      </c>
      <c r="D104" s="111" t="e">
        <f>'03'!#REF!</f>
        <v>#REF!</v>
      </c>
      <c r="E104" s="111" t="e">
        <f t="shared" si="18"/>
        <v>#REF!</v>
      </c>
      <c r="F104" s="111" t="e">
        <f t="shared" si="18"/>
        <v>#REF!</v>
      </c>
      <c r="G104" s="111" t="e">
        <f t="shared" si="19"/>
        <v>#REF!</v>
      </c>
      <c r="H104" s="111" t="e">
        <f t="shared" si="19"/>
        <v>#REF!</v>
      </c>
      <c r="I104" s="111" t="e">
        <f>'03'!#REF!</f>
        <v>#REF!</v>
      </c>
      <c r="J104" s="111" t="e">
        <f>'03'!#REF!</f>
        <v>#REF!</v>
      </c>
      <c r="K104" s="111" t="e">
        <f t="shared" si="22"/>
        <v>#REF!</v>
      </c>
      <c r="L104" s="111" t="e">
        <f t="shared" si="23"/>
        <v>#REF!</v>
      </c>
      <c r="M104" s="111" t="e">
        <f t="shared" si="24"/>
        <v>#REF!</v>
      </c>
      <c r="N104" s="111" t="e">
        <f t="shared" si="25"/>
        <v>#REF!</v>
      </c>
      <c r="O104" s="111" t="e">
        <f>'05'!#REF!</f>
        <v>#REF!</v>
      </c>
      <c r="P104" s="111" t="e">
        <f>'05'!#REF!</f>
        <v>#REF!</v>
      </c>
      <c r="Q104" s="111" t="e">
        <f t="shared" si="26"/>
        <v>#REF!</v>
      </c>
      <c r="R104" s="111" t="e">
        <f t="shared" si="27"/>
        <v>#REF!</v>
      </c>
      <c r="S104" s="111" t="e">
        <f t="shared" si="20"/>
        <v>#REF!</v>
      </c>
      <c r="T104" s="111" t="e">
        <f t="shared" si="21"/>
        <v>#REF!</v>
      </c>
    </row>
    <row r="105" spans="2:20" x14ac:dyDescent="0.25">
      <c r="B105" s="111">
        <f>'07'!C112</f>
        <v>0</v>
      </c>
      <c r="C105" s="111" t="e">
        <f>'03'!#REF!</f>
        <v>#REF!</v>
      </c>
      <c r="D105" s="111" t="e">
        <f>'03'!#REF!</f>
        <v>#REF!</v>
      </c>
      <c r="E105" s="111" t="e">
        <f t="shared" si="18"/>
        <v>#REF!</v>
      </c>
      <c r="F105" s="111" t="e">
        <f t="shared" si="18"/>
        <v>#REF!</v>
      </c>
      <c r="G105" s="111" t="e">
        <f t="shared" si="19"/>
        <v>#REF!</v>
      </c>
      <c r="H105" s="111" t="e">
        <f t="shared" si="19"/>
        <v>#REF!</v>
      </c>
      <c r="I105" s="111" t="e">
        <f>'03'!#REF!</f>
        <v>#REF!</v>
      </c>
      <c r="J105" s="111" t="e">
        <f>'03'!#REF!</f>
        <v>#REF!</v>
      </c>
      <c r="K105" s="111" t="e">
        <f t="shared" si="22"/>
        <v>#REF!</v>
      </c>
      <c r="L105" s="111" t="e">
        <f t="shared" si="23"/>
        <v>#REF!</v>
      </c>
      <c r="M105" s="111" t="e">
        <f t="shared" si="24"/>
        <v>#REF!</v>
      </c>
      <c r="N105" s="111" t="e">
        <f t="shared" si="25"/>
        <v>#REF!</v>
      </c>
      <c r="O105" s="111" t="e">
        <f>'05'!#REF!</f>
        <v>#REF!</v>
      </c>
      <c r="P105" s="111" t="e">
        <f>'05'!#REF!</f>
        <v>#REF!</v>
      </c>
      <c r="Q105" s="111" t="e">
        <f t="shared" si="26"/>
        <v>#REF!</v>
      </c>
      <c r="R105" s="111" t="e">
        <f t="shared" si="27"/>
        <v>#REF!</v>
      </c>
      <c r="S105" s="111" t="e">
        <f t="shared" si="20"/>
        <v>#REF!</v>
      </c>
      <c r="T105" s="111" t="e">
        <f t="shared" si="21"/>
        <v>#REF!</v>
      </c>
    </row>
    <row r="106" spans="2:20" x14ac:dyDescent="0.25">
      <c r="B106" s="111">
        <f>'07'!C113</f>
        <v>0</v>
      </c>
      <c r="C106" s="111" t="e">
        <f>'03'!#REF!</f>
        <v>#REF!</v>
      </c>
      <c r="D106" s="111" t="e">
        <f>'03'!#REF!</f>
        <v>#REF!</v>
      </c>
      <c r="E106" s="111" t="e">
        <f t="shared" si="18"/>
        <v>#REF!</v>
      </c>
      <c r="F106" s="111" t="e">
        <f t="shared" si="18"/>
        <v>#REF!</v>
      </c>
      <c r="G106" s="111" t="e">
        <f t="shared" si="19"/>
        <v>#REF!</v>
      </c>
      <c r="H106" s="111" t="e">
        <f t="shared" si="19"/>
        <v>#REF!</v>
      </c>
      <c r="I106" s="111" t="e">
        <f>'03'!#REF!</f>
        <v>#REF!</v>
      </c>
      <c r="J106" s="111" t="e">
        <f>'03'!#REF!</f>
        <v>#REF!</v>
      </c>
      <c r="K106" s="111" t="e">
        <f t="shared" si="22"/>
        <v>#REF!</v>
      </c>
      <c r="L106" s="111" t="e">
        <f t="shared" si="23"/>
        <v>#REF!</v>
      </c>
      <c r="M106" s="111" t="e">
        <f t="shared" si="24"/>
        <v>#REF!</v>
      </c>
      <c r="N106" s="111" t="e">
        <f t="shared" si="25"/>
        <v>#REF!</v>
      </c>
      <c r="O106" s="111">
        <f>'05'!R14</f>
        <v>0</v>
      </c>
      <c r="P106" s="111">
        <f>'05'!Q14</f>
        <v>0</v>
      </c>
      <c r="Q106" s="111">
        <f t="shared" si="26"/>
        <v>0</v>
      </c>
      <c r="R106" s="111">
        <f t="shared" si="27"/>
        <v>0</v>
      </c>
      <c r="S106" s="111">
        <f t="shared" si="20"/>
        <v>-0.5</v>
      </c>
      <c r="T106" s="111">
        <f t="shared" si="21"/>
        <v>-0.5</v>
      </c>
    </row>
    <row r="107" spans="2:20" x14ac:dyDescent="0.25">
      <c r="B107" s="111">
        <f>'07'!C114</f>
        <v>0</v>
      </c>
      <c r="C107" s="111" t="e">
        <f>'03'!#REF!</f>
        <v>#REF!</v>
      </c>
      <c r="D107" s="111" t="e">
        <f>'03'!#REF!</f>
        <v>#REF!</v>
      </c>
      <c r="E107" s="111" t="e">
        <f t="shared" si="18"/>
        <v>#REF!</v>
      </c>
      <c r="F107" s="111" t="e">
        <f t="shared" si="18"/>
        <v>#REF!</v>
      </c>
      <c r="G107" s="111" t="e">
        <f t="shared" si="19"/>
        <v>#REF!</v>
      </c>
      <c r="H107" s="111" t="e">
        <f t="shared" si="19"/>
        <v>#REF!</v>
      </c>
      <c r="I107" s="111" t="e">
        <f>'03'!#REF!</f>
        <v>#REF!</v>
      </c>
      <c r="J107" s="111" t="e">
        <f>'03'!#REF!</f>
        <v>#REF!</v>
      </c>
      <c r="K107" s="111" t="e">
        <f t="shared" si="22"/>
        <v>#REF!</v>
      </c>
      <c r="L107" s="111" t="e">
        <f t="shared" si="23"/>
        <v>#REF!</v>
      </c>
      <c r="M107" s="111" t="e">
        <f t="shared" si="24"/>
        <v>#REF!</v>
      </c>
      <c r="N107" s="111" t="e">
        <f t="shared" si="25"/>
        <v>#REF!</v>
      </c>
      <c r="O107" s="111">
        <f>'05'!R15</f>
        <v>0</v>
      </c>
      <c r="P107" s="111">
        <f>'05'!Q15</f>
        <v>0</v>
      </c>
      <c r="Q107" s="111">
        <f t="shared" si="26"/>
        <v>0</v>
      </c>
      <c r="R107" s="111">
        <f t="shared" si="27"/>
        <v>0</v>
      </c>
      <c r="S107" s="111">
        <f t="shared" si="20"/>
        <v>-0.5</v>
      </c>
      <c r="T107" s="111">
        <f t="shared" si="21"/>
        <v>-0.5</v>
      </c>
    </row>
    <row r="108" spans="2:20" x14ac:dyDescent="0.25">
      <c r="B108" s="111">
        <f>'07'!C115</f>
        <v>0</v>
      </c>
      <c r="C108" s="111" t="e">
        <f>'03'!#REF!</f>
        <v>#REF!</v>
      </c>
      <c r="D108" s="111" t="e">
        <f>'03'!#REF!</f>
        <v>#REF!</v>
      </c>
      <c r="E108" s="111" t="e">
        <f t="shared" si="18"/>
        <v>#REF!</v>
      </c>
      <c r="F108" s="111" t="e">
        <f t="shared" si="18"/>
        <v>#REF!</v>
      </c>
      <c r="G108" s="111" t="e">
        <f t="shared" si="19"/>
        <v>#REF!</v>
      </c>
      <c r="H108" s="111" t="e">
        <f t="shared" si="19"/>
        <v>#REF!</v>
      </c>
      <c r="I108" s="111" t="e">
        <f>'03'!#REF!</f>
        <v>#REF!</v>
      </c>
      <c r="J108" s="111" t="e">
        <f>'03'!#REF!</f>
        <v>#REF!</v>
      </c>
      <c r="K108" s="111" t="e">
        <f t="shared" si="22"/>
        <v>#REF!</v>
      </c>
      <c r="L108" s="111" t="e">
        <f t="shared" si="23"/>
        <v>#REF!</v>
      </c>
      <c r="M108" s="111" t="e">
        <f t="shared" si="24"/>
        <v>#REF!</v>
      </c>
      <c r="N108" s="111" t="e">
        <f t="shared" si="25"/>
        <v>#REF!</v>
      </c>
      <c r="O108" s="111">
        <f>'05'!R16</f>
        <v>0</v>
      </c>
      <c r="P108" s="111">
        <f>'05'!Q16</f>
        <v>0</v>
      </c>
      <c r="Q108" s="111">
        <f t="shared" si="26"/>
        <v>0</v>
      </c>
      <c r="R108" s="111">
        <f t="shared" si="27"/>
        <v>0</v>
      </c>
      <c r="S108" s="111">
        <f t="shared" si="20"/>
        <v>-0.5</v>
      </c>
      <c r="T108" s="111">
        <f t="shared" si="21"/>
        <v>-0.5</v>
      </c>
    </row>
    <row r="109" spans="2:20" x14ac:dyDescent="0.25">
      <c r="B109" s="111">
        <f>'07'!C116</f>
        <v>0</v>
      </c>
      <c r="C109" s="111" t="e">
        <f>'03'!#REF!</f>
        <v>#REF!</v>
      </c>
      <c r="D109" s="111" t="e">
        <f>'03'!#REF!</f>
        <v>#REF!</v>
      </c>
      <c r="E109" s="111" t="e">
        <f t="shared" si="18"/>
        <v>#REF!</v>
      </c>
      <c r="F109" s="111" t="e">
        <f t="shared" si="18"/>
        <v>#REF!</v>
      </c>
      <c r="G109" s="111" t="e">
        <f t="shared" si="19"/>
        <v>#REF!</v>
      </c>
      <c r="H109" s="111" t="e">
        <f t="shared" si="19"/>
        <v>#REF!</v>
      </c>
      <c r="I109" s="111" t="e">
        <f>'03'!#REF!</f>
        <v>#REF!</v>
      </c>
      <c r="J109" s="111" t="e">
        <f>'03'!#REF!</f>
        <v>#REF!</v>
      </c>
      <c r="K109" s="111" t="e">
        <f t="shared" si="22"/>
        <v>#REF!</v>
      </c>
      <c r="L109" s="111" t="e">
        <f t="shared" si="23"/>
        <v>#REF!</v>
      </c>
      <c r="M109" s="111" t="e">
        <f t="shared" si="24"/>
        <v>#REF!</v>
      </c>
      <c r="N109" s="111" t="e">
        <f t="shared" si="25"/>
        <v>#REF!</v>
      </c>
      <c r="O109" s="111">
        <f>'05'!R17</f>
        <v>0</v>
      </c>
      <c r="P109" s="111">
        <f>'05'!Q17</f>
        <v>0</v>
      </c>
      <c r="Q109" s="111">
        <f t="shared" si="26"/>
        <v>0</v>
      </c>
      <c r="R109" s="111">
        <f t="shared" si="27"/>
        <v>0</v>
      </c>
      <c r="S109" s="111">
        <f t="shared" si="20"/>
        <v>-0.5</v>
      </c>
      <c r="T109" s="111">
        <f t="shared" si="21"/>
        <v>-0.5</v>
      </c>
    </row>
    <row r="110" spans="2:20" x14ac:dyDescent="0.25">
      <c r="B110" s="111">
        <f>'07'!C117</f>
        <v>0</v>
      </c>
      <c r="C110" s="111" t="e">
        <f>'03'!#REF!</f>
        <v>#REF!</v>
      </c>
      <c r="D110" s="111" t="e">
        <f>'03'!#REF!</f>
        <v>#REF!</v>
      </c>
      <c r="E110" s="111" t="e">
        <f t="shared" si="18"/>
        <v>#REF!</v>
      </c>
      <c r="F110" s="111" t="e">
        <f t="shared" si="18"/>
        <v>#REF!</v>
      </c>
      <c r="G110" s="111" t="e">
        <f t="shared" si="19"/>
        <v>#REF!</v>
      </c>
      <c r="H110" s="111" t="e">
        <f t="shared" si="19"/>
        <v>#REF!</v>
      </c>
      <c r="I110" s="111" t="e">
        <f>'03'!#REF!</f>
        <v>#REF!</v>
      </c>
      <c r="J110" s="111" t="e">
        <f>'03'!#REF!</f>
        <v>#REF!</v>
      </c>
      <c r="K110" s="111" t="e">
        <f t="shared" si="22"/>
        <v>#REF!</v>
      </c>
      <c r="L110" s="111" t="e">
        <f t="shared" si="23"/>
        <v>#REF!</v>
      </c>
      <c r="M110" s="111" t="e">
        <f t="shared" si="24"/>
        <v>#REF!</v>
      </c>
      <c r="N110" s="111" t="e">
        <f t="shared" si="25"/>
        <v>#REF!</v>
      </c>
      <c r="O110" s="111">
        <f>'05'!R18</f>
        <v>0</v>
      </c>
      <c r="P110" s="111">
        <f>'05'!Q18</f>
        <v>0</v>
      </c>
      <c r="Q110" s="111">
        <f t="shared" si="26"/>
        <v>0</v>
      </c>
      <c r="R110" s="111">
        <f t="shared" si="27"/>
        <v>0</v>
      </c>
      <c r="S110" s="111">
        <f t="shared" si="20"/>
        <v>-0.5</v>
      </c>
      <c r="T110" s="111">
        <f t="shared" si="21"/>
        <v>-0.5</v>
      </c>
    </row>
    <row r="111" spans="2:20" x14ac:dyDescent="0.25">
      <c r="B111" s="111">
        <f>'07'!C118</f>
        <v>0</v>
      </c>
      <c r="C111" s="111" t="e">
        <f>'03'!#REF!</f>
        <v>#REF!</v>
      </c>
      <c r="D111" s="111" t="e">
        <f>'03'!#REF!</f>
        <v>#REF!</v>
      </c>
      <c r="E111" s="111" t="e">
        <f t="shared" si="18"/>
        <v>#REF!</v>
      </c>
      <c r="F111" s="111" t="e">
        <f t="shared" si="18"/>
        <v>#REF!</v>
      </c>
      <c r="G111" s="111" t="e">
        <f t="shared" si="19"/>
        <v>#REF!</v>
      </c>
      <c r="H111" s="111" t="e">
        <f t="shared" si="19"/>
        <v>#REF!</v>
      </c>
      <c r="I111" s="111" t="e">
        <f>'03'!#REF!</f>
        <v>#REF!</v>
      </c>
      <c r="J111" s="111" t="e">
        <f>'03'!#REF!</f>
        <v>#REF!</v>
      </c>
      <c r="K111" s="111" t="e">
        <f t="shared" si="22"/>
        <v>#REF!</v>
      </c>
      <c r="L111" s="111" t="e">
        <f t="shared" si="23"/>
        <v>#REF!</v>
      </c>
      <c r="M111" s="111" t="e">
        <f t="shared" si="24"/>
        <v>#REF!</v>
      </c>
      <c r="N111" s="111" t="e">
        <f t="shared" si="25"/>
        <v>#REF!</v>
      </c>
      <c r="O111" s="111">
        <f>'05'!R19</f>
        <v>0</v>
      </c>
      <c r="P111" s="111">
        <f>'05'!Q19</f>
        <v>0</v>
      </c>
      <c r="Q111" s="111">
        <f t="shared" si="26"/>
        <v>0</v>
      </c>
      <c r="R111" s="111">
        <f t="shared" si="27"/>
        <v>0</v>
      </c>
      <c r="S111" s="111">
        <f t="shared" si="20"/>
        <v>-0.5</v>
      </c>
      <c r="T111" s="111">
        <f t="shared" si="21"/>
        <v>-0.5</v>
      </c>
    </row>
    <row r="112" spans="2:20" x14ac:dyDescent="0.25">
      <c r="B112" s="111">
        <f>'07'!C119</f>
        <v>0</v>
      </c>
      <c r="C112" s="111" t="e">
        <f>'03'!#REF!</f>
        <v>#REF!</v>
      </c>
      <c r="D112" s="111" t="e">
        <f>'03'!#REF!</f>
        <v>#REF!</v>
      </c>
      <c r="E112" s="111" t="e">
        <f t="shared" si="18"/>
        <v>#REF!</v>
      </c>
      <c r="F112" s="111" t="e">
        <f t="shared" si="18"/>
        <v>#REF!</v>
      </c>
      <c r="G112" s="111" t="e">
        <f t="shared" si="19"/>
        <v>#REF!</v>
      </c>
      <c r="H112" s="111" t="e">
        <f t="shared" si="19"/>
        <v>#REF!</v>
      </c>
      <c r="I112" s="111" t="e">
        <f>'03'!#REF!</f>
        <v>#REF!</v>
      </c>
      <c r="J112" s="111" t="e">
        <f>'03'!#REF!</f>
        <v>#REF!</v>
      </c>
      <c r="K112" s="111" t="e">
        <f t="shared" si="22"/>
        <v>#REF!</v>
      </c>
      <c r="L112" s="111" t="e">
        <f t="shared" si="23"/>
        <v>#REF!</v>
      </c>
      <c r="M112" s="111" t="e">
        <f t="shared" si="24"/>
        <v>#REF!</v>
      </c>
      <c r="N112" s="111" t="e">
        <f t="shared" si="25"/>
        <v>#REF!</v>
      </c>
      <c r="O112" s="111">
        <f>'05'!R20</f>
        <v>0</v>
      </c>
      <c r="P112" s="111">
        <f>'05'!Q20</f>
        <v>0</v>
      </c>
      <c r="Q112" s="111">
        <f t="shared" si="26"/>
        <v>0</v>
      </c>
      <c r="R112" s="111">
        <f t="shared" si="27"/>
        <v>0</v>
      </c>
      <c r="S112" s="111">
        <f t="shared" si="20"/>
        <v>-0.5</v>
      </c>
      <c r="T112" s="111">
        <f t="shared" si="21"/>
        <v>-0.5</v>
      </c>
    </row>
    <row r="113" spans="2:20" x14ac:dyDescent="0.25">
      <c r="B113" s="111">
        <f>'07'!C120</f>
        <v>0</v>
      </c>
      <c r="C113" s="111" t="e">
        <f>'03'!#REF!</f>
        <v>#REF!</v>
      </c>
      <c r="D113" s="111" t="e">
        <f>'03'!#REF!</f>
        <v>#REF!</v>
      </c>
      <c r="E113" s="111" t="e">
        <f t="shared" si="18"/>
        <v>#REF!</v>
      </c>
      <c r="F113" s="111" t="e">
        <f t="shared" si="18"/>
        <v>#REF!</v>
      </c>
      <c r="G113" s="111" t="e">
        <f t="shared" si="19"/>
        <v>#REF!</v>
      </c>
      <c r="H113" s="111" t="e">
        <f t="shared" si="19"/>
        <v>#REF!</v>
      </c>
      <c r="I113" s="111" t="e">
        <f>'03'!#REF!</f>
        <v>#REF!</v>
      </c>
      <c r="J113" s="111" t="e">
        <f>'03'!#REF!</f>
        <v>#REF!</v>
      </c>
      <c r="K113" s="111" t="e">
        <f t="shared" si="22"/>
        <v>#REF!</v>
      </c>
      <c r="L113" s="111" t="e">
        <f t="shared" si="23"/>
        <v>#REF!</v>
      </c>
      <c r="M113" s="111" t="e">
        <f t="shared" si="24"/>
        <v>#REF!</v>
      </c>
      <c r="N113" s="111" t="e">
        <f t="shared" si="25"/>
        <v>#REF!</v>
      </c>
      <c r="O113" s="111">
        <f>'05'!R21</f>
        <v>0</v>
      </c>
      <c r="P113" s="111">
        <f>'05'!Q21</f>
        <v>0</v>
      </c>
      <c r="Q113" s="111">
        <f t="shared" si="26"/>
        <v>0</v>
      </c>
      <c r="R113" s="111">
        <f t="shared" si="27"/>
        <v>0</v>
      </c>
      <c r="S113" s="111">
        <f t="shared" si="20"/>
        <v>-0.5</v>
      </c>
      <c r="T113" s="111">
        <f t="shared" si="21"/>
        <v>-0.5</v>
      </c>
    </row>
    <row r="114" spans="2:20" x14ac:dyDescent="0.25">
      <c r="B114" s="111">
        <f>'07'!C121</f>
        <v>0</v>
      </c>
      <c r="C114" s="111" t="e">
        <f>'03'!#REF!</f>
        <v>#REF!</v>
      </c>
      <c r="D114" s="111" t="e">
        <f>'03'!#REF!</f>
        <v>#REF!</v>
      </c>
      <c r="E114" s="111" t="e">
        <f t="shared" si="18"/>
        <v>#REF!</v>
      </c>
      <c r="F114" s="111" t="e">
        <f t="shared" si="18"/>
        <v>#REF!</v>
      </c>
      <c r="G114" s="111" t="e">
        <f t="shared" si="19"/>
        <v>#REF!</v>
      </c>
      <c r="H114" s="111" t="e">
        <f t="shared" si="19"/>
        <v>#REF!</v>
      </c>
      <c r="I114" s="111" t="e">
        <f>'03'!#REF!</f>
        <v>#REF!</v>
      </c>
      <c r="J114" s="111" t="e">
        <f>'03'!#REF!</f>
        <v>#REF!</v>
      </c>
      <c r="K114" s="111" t="e">
        <f t="shared" si="22"/>
        <v>#REF!</v>
      </c>
      <c r="L114" s="111" t="e">
        <f t="shared" si="23"/>
        <v>#REF!</v>
      </c>
      <c r="M114" s="111" t="e">
        <f t="shared" si="24"/>
        <v>#REF!</v>
      </c>
      <c r="N114" s="111" t="e">
        <f t="shared" si="25"/>
        <v>#REF!</v>
      </c>
      <c r="O114" s="111">
        <f>'05'!R22</f>
        <v>0</v>
      </c>
      <c r="P114" s="111">
        <f>'05'!Q22</f>
        <v>0</v>
      </c>
      <c r="Q114" s="111">
        <f t="shared" si="26"/>
        <v>0</v>
      </c>
      <c r="R114" s="111">
        <f t="shared" si="27"/>
        <v>0</v>
      </c>
      <c r="S114" s="111">
        <f t="shared" si="20"/>
        <v>-0.5</v>
      </c>
      <c r="T114" s="111">
        <f t="shared" si="21"/>
        <v>-0.5</v>
      </c>
    </row>
    <row r="115" spans="2:20" x14ac:dyDescent="0.25">
      <c r="B115" s="111">
        <f>'07'!C122</f>
        <v>0</v>
      </c>
      <c r="C115" s="111" t="e">
        <f>'03'!#REF!</f>
        <v>#REF!</v>
      </c>
      <c r="D115" s="111" t="e">
        <f>'03'!#REF!</f>
        <v>#REF!</v>
      </c>
      <c r="E115" s="111" t="e">
        <f t="shared" si="18"/>
        <v>#REF!</v>
      </c>
      <c r="F115" s="111" t="e">
        <f t="shared" si="18"/>
        <v>#REF!</v>
      </c>
      <c r="G115" s="111" t="e">
        <f t="shared" si="19"/>
        <v>#REF!</v>
      </c>
      <c r="H115" s="111" t="e">
        <f t="shared" si="19"/>
        <v>#REF!</v>
      </c>
      <c r="I115" s="111" t="e">
        <f>'03'!#REF!</f>
        <v>#REF!</v>
      </c>
      <c r="J115" s="111" t="e">
        <f>'03'!#REF!</f>
        <v>#REF!</v>
      </c>
      <c r="K115" s="111" t="e">
        <f t="shared" si="22"/>
        <v>#REF!</v>
      </c>
      <c r="L115" s="111" t="e">
        <f t="shared" si="23"/>
        <v>#REF!</v>
      </c>
      <c r="M115" s="111" t="e">
        <f t="shared" si="24"/>
        <v>#REF!</v>
      </c>
      <c r="N115" s="111" t="e">
        <f t="shared" si="25"/>
        <v>#REF!</v>
      </c>
      <c r="O115" s="111">
        <f>'05'!R23</f>
        <v>0</v>
      </c>
      <c r="P115" s="111">
        <f>'05'!Q23</f>
        <v>0</v>
      </c>
      <c r="Q115" s="111">
        <f t="shared" si="26"/>
        <v>0</v>
      </c>
      <c r="R115" s="111">
        <f t="shared" si="27"/>
        <v>0</v>
      </c>
      <c r="S115" s="111">
        <f t="shared" si="20"/>
        <v>-0.5</v>
      </c>
      <c r="T115" s="111">
        <f t="shared" si="21"/>
        <v>-0.5</v>
      </c>
    </row>
    <row r="116" spans="2:20" x14ac:dyDescent="0.25">
      <c r="B116" s="111">
        <f>'07'!C123</f>
        <v>0</v>
      </c>
      <c r="C116" s="111" t="e">
        <f>'03'!#REF!</f>
        <v>#REF!</v>
      </c>
      <c r="D116" s="111" t="e">
        <f>'03'!#REF!</f>
        <v>#REF!</v>
      </c>
      <c r="E116" s="111" t="e">
        <f t="shared" si="18"/>
        <v>#REF!</v>
      </c>
      <c r="F116" s="111" t="e">
        <f t="shared" si="18"/>
        <v>#REF!</v>
      </c>
      <c r="G116" s="111" t="e">
        <f t="shared" si="19"/>
        <v>#REF!</v>
      </c>
      <c r="H116" s="111" t="e">
        <f t="shared" si="19"/>
        <v>#REF!</v>
      </c>
      <c r="I116" s="111" t="e">
        <f>'03'!#REF!</f>
        <v>#REF!</v>
      </c>
      <c r="J116" s="111" t="e">
        <f>'03'!#REF!</f>
        <v>#REF!</v>
      </c>
      <c r="K116" s="111" t="e">
        <f t="shared" si="22"/>
        <v>#REF!</v>
      </c>
      <c r="L116" s="111" t="e">
        <f t="shared" si="23"/>
        <v>#REF!</v>
      </c>
      <c r="M116" s="111" t="e">
        <f t="shared" si="24"/>
        <v>#REF!</v>
      </c>
      <c r="N116" s="111" t="e">
        <f t="shared" si="25"/>
        <v>#REF!</v>
      </c>
      <c r="O116" s="111">
        <f>'05'!R24</f>
        <v>0</v>
      </c>
      <c r="P116" s="111">
        <f>'05'!Q24</f>
        <v>0</v>
      </c>
      <c r="Q116" s="111">
        <f t="shared" si="26"/>
        <v>0</v>
      </c>
      <c r="R116" s="111">
        <f t="shared" si="27"/>
        <v>0</v>
      </c>
      <c r="S116" s="111">
        <f t="shared" si="20"/>
        <v>-0.5</v>
      </c>
      <c r="T116" s="111">
        <f t="shared" si="21"/>
        <v>-0.5</v>
      </c>
    </row>
    <row r="117" spans="2:20" x14ac:dyDescent="0.25">
      <c r="B117" s="111">
        <f>'07'!C124</f>
        <v>0</v>
      </c>
      <c r="C117" s="111" t="e">
        <f>'03'!#REF!</f>
        <v>#REF!</v>
      </c>
      <c r="D117" s="111" t="e">
        <f>'03'!#REF!</f>
        <v>#REF!</v>
      </c>
      <c r="E117" s="111" t="e">
        <f t="shared" si="18"/>
        <v>#REF!</v>
      </c>
      <c r="F117" s="111" t="e">
        <f t="shared" si="18"/>
        <v>#REF!</v>
      </c>
      <c r="G117" s="111" t="e">
        <f t="shared" si="19"/>
        <v>#REF!</v>
      </c>
      <c r="H117" s="111" t="e">
        <f t="shared" si="19"/>
        <v>#REF!</v>
      </c>
      <c r="I117" s="111" t="e">
        <f>'03'!#REF!</f>
        <v>#REF!</v>
      </c>
      <c r="J117" s="111" t="e">
        <f>'03'!#REF!</f>
        <v>#REF!</v>
      </c>
      <c r="K117" s="111" t="e">
        <f t="shared" si="22"/>
        <v>#REF!</v>
      </c>
      <c r="L117" s="111" t="e">
        <f t="shared" si="23"/>
        <v>#REF!</v>
      </c>
      <c r="M117" s="111" t="e">
        <f t="shared" si="24"/>
        <v>#REF!</v>
      </c>
      <c r="N117" s="111" t="e">
        <f t="shared" si="25"/>
        <v>#REF!</v>
      </c>
      <c r="O117" s="111">
        <f>'05'!R25</f>
        <v>0</v>
      </c>
      <c r="P117" s="111">
        <f>'05'!Q25</f>
        <v>0</v>
      </c>
      <c r="Q117" s="111">
        <f t="shared" si="26"/>
        <v>0</v>
      </c>
      <c r="R117" s="111">
        <f t="shared" si="27"/>
        <v>0</v>
      </c>
      <c r="S117" s="111">
        <f t="shared" si="20"/>
        <v>-0.5</v>
      </c>
      <c r="T117" s="111">
        <f t="shared" si="21"/>
        <v>-0.5</v>
      </c>
    </row>
    <row r="118" spans="2:20" x14ac:dyDescent="0.25">
      <c r="B118" s="111">
        <f>'07'!C125</f>
        <v>0</v>
      </c>
      <c r="C118" s="111" t="e">
        <f>'03'!#REF!</f>
        <v>#REF!</v>
      </c>
      <c r="D118" s="111" t="e">
        <f>'03'!#REF!</f>
        <v>#REF!</v>
      </c>
      <c r="E118" s="111" t="e">
        <f t="shared" si="18"/>
        <v>#REF!</v>
      </c>
      <c r="F118" s="111" t="e">
        <f t="shared" si="18"/>
        <v>#REF!</v>
      </c>
      <c r="G118" s="111" t="e">
        <f t="shared" si="19"/>
        <v>#REF!</v>
      </c>
      <c r="H118" s="111" t="e">
        <f t="shared" si="19"/>
        <v>#REF!</v>
      </c>
      <c r="I118" s="111" t="e">
        <f>'03'!#REF!</f>
        <v>#REF!</v>
      </c>
      <c r="J118" s="111" t="e">
        <f>'03'!#REF!</f>
        <v>#REF!</v>
      </c>
      <c r="K118" s="111" t="e">
        <f t="shared" si="22"/>
        <v>#REF!</v>
      </c>
      <c r="L118" s="111" t="e">
        <f t="shared" si="23"/>
        <v>#REF!</v>
      </c>
      <c r="M118" s="111" t="e">
        <f t="shared" si="24"/>
        <v>#REF!</v>
      </c>
      <c r="N118" s="111" t="e">
        <f t="shared" si="25"/>
        <v>#REF!</v>
      </c>
      <c r="O118" s="111">
        <f>'05'!R26</f>
        <v>0</v>
      </c>
      <c r="P118" s="111">
        <f>'05'!Q26</f>
        <v>0</v>
      </c>
      <c r="Q118" s="111">
        <f t="shared" si="26"/>
        <v>0</v>
      </c>
      <c r="R118" s="111">
        <f t="shared" si="27"/>
        <v>0</v>
      </c>
      <c r="S118" s="111">
        <f t="shared" si="20"/>
        <v>-0.5</v>
      </c>
      <c r="T118" s="111">
        <f t="shared" si="21"/>
        <v>-0.5</v>
      </c>
    </row>
    <row r="119" spans="2:20" x14ac:dyDescent="0.25">
      <c r="B119" s="111">
        <f>'07'!C126</f>
        <v>0</v>
      </c>
      <c r="C119" s="111" t="e">
        <f>'03'!#REF!</f>
        <v>#REF!</v>
      </c>
      <c r="D119" s="111" t="e">
        <f>'03'!#REF!</f>
        <v>#REF!</v>
      </c>
      <c r="E119" s="111" t="e">
        <f t="shared" si="18"/>
        <v>#REF!</v>
      </c>
      <c r="F119" s="111" t="e">
        <f t="shared" si="18"/>
        <v>#REF!</v>
      </c>
      <c r="G119" s="111" t="e">
        <f t="shared" si="19"/>
        <v>#REF!</v>
      </c>
      <c r="H119" s="111" t="e">
        <f t="shared" si="19"/>
        <v>#REF!</v>
      </c>
      <c r="I119" s="111" t="e">
        <f>'03'!#REF!</f>
        <v>#REF!</v>
      </c>
      <c r="J119" s="111" t="e">
        <f>'03'!#REF!</f>
        <v>#REF!</v>
      </c>
      <c r="K119" s="111" t="e">
        <f t="shared" si="22"/>
        <v>#REF!</v>
      </c>
      <c r="L119" s="111" t="e">
        <f t="shared" si="23"/>
        <v>#REF!</v>
      </c>
      <c r="M119" s="111" t="e">
        <f t="shared" si="24"/>
        <v>#REF!</v>
      </c>
      <c r="N119" s="111" t="e">
        <f t="shared" si="25"/>
        <v>#REF!</v>
      </c>
      <c r="O119" s="111">
        <f>'05'!R27</f>
        <v>0</v>
      </c>
      <c r="P119" s="111">
        <f>'05'!Q27</f>
        <v>0</v>
      </c>
      <c r="Q119" s="111">
        <f t="shared" si="26"/>
        <v>0</v>
      </c>
      <c r="R119" s="111">
        <f t="shared" si="27"/>
        <v>0</v>
      </c>
      <c r="S119" s="111">
        <f t="shared" si="20"/>
        <v>-0.5</v>
      </c>
      <c r="T119" s="111">
        <f t="shared" si="21"/>
        <v>-0.5</v>
      </c>
    </row>
    <row r="120" spans="2:20" x14ac:dyDescent="0.25">
      <c r="B120" s="111">
        <f>'07'!C127</f>
        <v>0</v>
      </c>
      <c r="C120" s="111" t="e">
        <f>'03'!#REF!</f>
        <v>#REF!</v>
      </c>
      <c r="D120" s="111" t="e">
        <f>'03'!#REF!</f>
        <v>#REF!</v>
      </c>
      <c r="E120" s="111" t="e">
        <f t="shared" si="18"/>
        <v>#REF!</v>
      </c>
      <c r="F120" s="111" t="e">
        <f t="shared" si="18"/>
        <v>#REF!</v>
      </c>
      <c r="G120" s="111" t="e">
        <f t="shared" si="19"/>
        <v>#REF!</v>
      </c>
      <c r="H120" s="111" t="e">
        <f t="shared" si="19"/>
        <v>#REF!</v>
      </c>
      <c r="I120" s="111" t="e">
        <f>'03'!#REF!</f>
        <v>#REF!</v>
      </c>
      <c r="J120" s="111" t="e">
        <f>'03'!#REF!</f>
        <v>#REF!</v>
      </c>
      <c r="K120" s="111" t="e">
        <f t="shared" si="22"/>
        <v>#REF!</v>
      </c>
      <c r="L120" s="111" t="e">
        <f t="shared" si="23"/>
        <v>#REF!</v>
      </c>
      <c r="M120" s="111" t="e">
        <f t="shared" si="24"/>
        <v>#REF!</v>
      </c>
      <c r="N120" s="111" t="e">
        <f t="shared" si="25"/>
        <v>#REF!</v>
      </c>
      <c r="O120" s="111">
        <f>'05'!R28</f>
        <v>0</v>
      </c>
      <c r="P120" s="111">
        <f>'05'!Q28</f>
        <v>0</v>
      </c>
      <c r="Q120" s="111">
        <f t="shared" si="26"/>
        <v>0</v>
      </c>
      <c r="R120" s="111">
        <f t="shared" si="27"/>
        <v>0</v>
      </c>
      <c r="S120" s="111">
        <f t="shared" si="20"/>
        <v>-0.5</v>
      </c>
      <c r="T120" s="111">
        <f t="shared" si="21"/>
        <v>-0.5</v>
      </c>
    </row>
    <row r="121" spans="2:20" x14ac:dyDescent="0.25">
      <c r="B121" s="111">
        <f>'07'!C128</f>
        <v>0</v>
      </c>
      <c r="C121" s="111" t="e">
        <f>'03'!#REF!</f>
        <v>#REF!</v>
      </c>
      <c r="D121" s="111" t="e">
        <f>'03'!#REF!</f>
        <v>#REF!</v>
      </c>
      <c r="E121" s="111" t="e">
        <f t="shared" si="18"/>
        <v>#REF!</v>
      </c>
      <c r="F121" s="111" t="e">
        <f t="shared" si="18"/>
        <v>#REF!</v>
      </c>
      <c r="G121" s="111" t="e">
        <f t="shared" si="19"/>
        <v>#REF!</v>
      </c>
      <c r="H121" s="111" t="e">
        <f t="shared" si="19"/>
        <v>#REF!</v>
      </c>
      <c r="I121" s="111" t="e">
        <f>'03'!#REF!</f>
        <v>#REF!</v>
      </c>
      <c r="J121" s="111" t="e">
        <f>'03'!#REF!</f>
        <v>#REF!</v>
      </c>
      <c r="K121" s="111" t="e">
        <f t="shared" si="22"/>
        <v>#REF!</v>
      </c>
      <c r="L121" s="111" t="e">
        <f t="shared" si="23"/>
        <v>#REF!</v>
      </c>
      <c r="M121" s="111" t="e">
        <f t="shared" si="24"/>
        <v>#REF!</v>
      </c>
      <c r="N121" s="111" t="e">
        <f t="shared" si="25"/>
        <v>#REF!</v>
      </c>
      <c r="O121" s="111">
        <f>'05'!R29</f>
        <v>0</v>
      </c>
      <c r="P121" s="111">
        <f>'05'!Q29</f>
        <v>0</v>
      </c>
      <c r="Q121" s="111">
        <f t="shared" si="26"/>
        <v>0</v>
      </c>
      <c r="R121" s="111">
        <f t="shared" si="27"/>
        <v>0</v>
      </c>
      <c r="S121" s="111">
        <f t="shared" si="20"/>
        <v>-0.5</v>
      </c>
      <c r="T121" s="111">
        <f t="shared" si="21"/>
        <v>-0.5</v>
      </c>
    </row>
    <row r="122" spans="2:20" x14ac:dyDescent="0.25">
      <c r="B122" s="111">
        <f>'07'!C129</f>
        <v>0</v>
      </c>
      <c r="C122" s="111" t="e">
        <f>'03'!#REF!</f>
        <v>#REF!</v>
      </c>
      <c r="D122" s="111" t="e">
        <f>'03'!#REF!</f>
        <v>#REF!</v>
      </c>
      <c r="E122" s="111" t="e">
        <f t="shared" si="18"/>
        <v>#REF!</v>
      </c>
      <c r="F122" s="111" t="e">
        <f t="shared" si="18"/>
        <v>#REF!</v>
      </c>
      <c r="G122" s="111" t="e">
        <f t="shared" si="19"/>
        <v>#REF!</v>
      </c>
      <c r="H122" s="111" t="e">
        <f t="shared" si="19"/>
        <v>#REF!</v>
      </c>
      <c r="I122" s="111" t="e">
        <f>'03'!#REF!</f>
        <v>#REF!</v>
      </c>
      <c r="J122" s="111" t="e">
        <f>'03'!#REF!</f>
        <v>#REF!</v>
      </c>
      <c r="K122" s="111" t="e">
        <f t="shared" si="22"/>
        <v>#REF!</v>
      </c>
      <c r="L122" s="111" t="e">
        <f t="shared" si="23"/>
        <v>#REF!</v>
      </c>
      <c r="M122" s="111" t="e">
        <f t="shared" si="24"/>
        <v>#REF!</v>
      </c>
      <c r="N122" s="111" t="e">
        <f t="shared" si="25"/>
        <v>#REF!</v>
      </c>
      <c r="O122" s="111">
        <f>'05'!R30</f>
        <v>0</v>
      </c>
      <c r="P122" s="111">
        <f>'05'!Q30</f>
        <v>0</v>
      </c>
      <c r="Q122" s="111">
        <f t="shared" si="26"/>
        <v>0</v>
      </c>
      <c r="R122" s="111">
        <f t="shared" si="27"/>
        <v>0</v>
      </c>
      <c r="S122" s="111">
        <f t="shared" si="20"/>
        <v>-0.5</v>
      </c>
      <c r="T122" s="111">
        <f t="shared" si="21"/>
        <v>-0.5</v>
      </c>
    </row>
    <row r="123" spans="2:20" x14ac:dyDescent="0.25">
      <c r="B123" s="111">
        <f>'07'!C130</f>
        <v>0</v>
      </c>
      <c r="C123" s="111" t="e">
        <f>'03'!#REF!</f>
        <v>#REF!</v>
      </c>
      <c r="D123" s="111" t="e">
        <f>'03'!#REF!</f>
        <v>#REF!</v>
      </c>
      <c r="E123" s="111" t="e">
        <f t="shared" si="18"/>
        <v>#REF!</v>
      </c>
      <c r="F123" s="111" t="e">
        <f t="shared" si="18"/>
        <v>#REF!</v>
      </c>
      <c r="G123" s="111" t="e">
        <f t="shared" si="19"/>
        <v>#REF!</v>
      </c>
      <c r="H123" s="111" t="e">
        <f t="shared" si="19"/>
        <v>#REF!</v>
      </c>
      <c r="I123" s="111" t="e">
        <f>'03'!#REF!</f>
        <v>#REF!</v>
      </c>
      <c r="J123" s="111" t="e">
        <f>'03'!#REF!</f>
        <v>#REF!</v>
      </c>
      <c r="K123" s="111" t="e">
        <f t="shared" si="22"/>
        <v>#REF!</v>
      </c>
      <c r="L123" s="111" t="e">
        <f t="shared" si="23"/>
        <v>#REF!</v>
      </c>
      <c r="M123" s="111" t="e">
        <f t="shared" si="24"/>
        <v>#REF!</v>
      </c>
      <c r="N123" s="111" t="e">
        <f t="shared" si="25"/>
        <v>#REF!</v>
      </c>
      <c r="O123" s="111">
        <f>'05'!R31</f>
        <v>0</v>
      </c>
      <c r="P123" s="111">
        <f>'05'!Q31</f>
        <v>0</v>
      </c>
      <c r="Q123" s="111">
        <f t="shared" si="26"/>
        <v>0</v>
      </c>
      <c r="R123" s="111">
        <f t="shared" si="27"/>
        <v>0</v>
      </c>
      <c r="S123" s="111">
        <f t="shared" si="20"/>
        <v>-0.5</v>
      </c>
      <c r="T123" s="111">
        <f t="shared" si="21"/>
        <v>-0.5</v>
      </c>
    </row>
    <row r="124" spans="2:20" x14ac:dyDescent="0.25">
      <c r="B124" s="111">
        <f>'07'!C131</f>
        <v>0</v>
      </c>
      <c r="C124" s="111" t="e">
        <f>'03'!#REF!</f>
        <v>#REF!</v>
      </c>
      <c r="D124" s="111" t="e">
        <f>'03'!#REF!</f>
        <v>#REF!</v>
      </c>
      <c r="E124" s="111" t="e">
        <f t="shared" si="18"/>
        <v>#REF!</v>
      </c>
      <c r="F124" s="111" t="e">
        <f t="shared" si="18"/>
        <v>#REF!</v>
      </c>
      <c r="G124" s="111" t="e">
        <f t="shared" si="19"/>
        <v>#REF!</v>
      </c>
      <c r="H124" s="111" t="e">
        <f t="shared" si="19"/>
        <v>#REF!</v>
      </c>
      <c r="I124" s="111" t="e">
        <f>'03'!#REF!</f>
        <v>#REF!</v>
      </c>
      <c r="J124" s="111" t="e">
        <f>'03'!#REF!</f>
        <v>#REF!</v>
      </c>
      <c r="K124" s="111" t="e">
        <f t="shared" si="22"/>
        <v>#REF!</v>
      </c>
      <c r="L124" s="111" t="e">
        <f t="shared" si="23"/>
        <v>#REF!</v>
      </c>
      <c r="M124" s="111" t="e">
        <f t="shared" si="24"/>
        <v>#REF!</v>
      </c>
      <c r="N124" s="111" t="e">
        <f t="shared" si="25"/>
        <v>#REF!</v>
      </c>
      <c r="O124" s="111">
        <f>'05'!R32</f>
        <v>0</v>
      </c>
      <c r="P124" s="111">
        <f>'05'!Q32</f>
        <v>0</v>
      </c>
      <c r="Q124" s="111">
        <f t="shared" si="26"/>
        <v>0</v>
      </c>
      <c r="R124" s="111">
        <f t="shared" si="27"/>
        <v>0</v>
      </c>
      <c r="S124" s="111">
        <f t="shared" si="20"/>
        <v>-0.5</v>
      </c>
      <c r="T124" s="111">
        <f t="shared" si="21"/>
        <v>-0.5</v>
      </c>
    </row>
    <row r="125" spans="2:20" x14ac:dyDescent="0.25">
      <c r="B125" s="111">
        <f>'07'!C132</f>
        <v>0</v>
      </c>
      <c r="C125" s="111" t="e">
        <f>'03'!#REF!</f>
        <v>#REF!</v>
      </c>
      <c r="D125" s="111" t="e">
        <f>'03'!#REF!</f>
        <v>#REF!</v>
      </c>
      <c r="E125" s="111" t="e">
        <f t="shared" si="18"/>
        <v>#REF!</v>
      </c>
      <c r="F125" s="111" t="e">
        <f t="shared" si="18"/>
        <v>#REF!</v>
      </c>
      <c r="G125" s="111" t="e">
        <f t="shared" si="19"/>
        <v>#REF!</v>
      </c>
      <c r="H125" s="111" t="e">
        <f t="shared" si="19"/>
        <v>#REF!</v>
      </c>
      <c r="I125" s="111" t="e">
        <f>'03'!#REF!</f>
        <v>#REF!</v>
      </c>
      <c r="J125" s="111" t="e">
        <f>'03'!#REF!</f>
        <v>#REF!</v>
      </c>
      <c r="K125" s="111" t="e">
        <f t="shared" si="22"/>
        <v>#REF!</v>
      </c>
      <c r="L125" s="111" t="e">
        <f t="shared" si="23"/>
        <v>#REF!</v>
      </c>
      <c r="M125" s="111" t="e">
        <f t="shared" si="24"/>
        <v>#REF!</v>
      </c>
      <c r="N125" s="111" t="e">
        <f t="shared" si="25"/>
        <v>#REF!</v>
      </c>
      <c r="O125" s="111">
        <f>'05'!R33</f>
        <v>0</v>
      </c>
      <c r="P125" s="111">
        <f>'05'!Q33</f>
        <v>0</v>
      </c>
      <c r="Q125" s="111">
        <f t="shared" si="26"/>
        <v>0</v>
      </c>
      <c r="R125" s="111">
        <f t="shared" si="27"/>
        <v>0</v>
      </c>
      <c r="S125" s="111">
        <f t="shared" si="20"/>
        <v>-0.5</v>
      </c>
      <c r="T125" s="111">
        <f t="shared" si="21"/>
        <v>-0.5</v>
      </c>
    </row>
    <row r="126" spans="2:20" x14ac:dyDescent="0.25">
      <c r="B126" s="111">
        <f>'07'!C133</f>
        <v>0</v>
      </c>
      <c r="C126" s="111" t="e">
        <f>'03'!#REF!</f>
        <v>#REF!</v>
      </c>
      <c r="D126" s="111" t="e">
        <f>'03'!#REF!</f>
        <v>#REF!</v>
      </c>
      <c r="E126" s="111" t="e">
        <f t="shared" si="18"/>
        <v>#REF!</v>
      </c>
      <c r="F126" s="111" t="e">
        <f t="shared" si="18"/>
        <v>#REF!</v>
      </c>
      <c r="G126" s="111" t="e">
        <f t="shared" si="19"/>
        <v>#REF!</v>
      </c>
      <c r="H126" s="111" t="e">
        <f t="shared" si="19"/>
        <v>#REF!</v>
      </c>
      <c r="I126" s="111" t="e">
        <f>'03'!#REF!</f>
        <v>#REF!</v>
      </c>
      <c r="J126" s="111" t="e">
        <f>'03'!#REF!</f>
        <v>#REF!</v>
      </c>
      <c r="K126" s="111" t="e">
        <f t="shared" si="22"/>
        <v>#REF!</v>
      </c>
      <c r="L126" s="111" t="e">
        <f t="shared" si="23"/>
        <v>#REF!</v>
      </c>
      <c r="M126" s="111" t="e">
        <f t="shared" si="24"/>
        <v>#REF!</v>
      </c>
      <c r="N126" s="111" t="e">
        <f t="shared" si="25"/>
        <v>#REF!</v>
      </c>
      <c r="O126" s="111">
        <f>'05'!R34</f>
        <v>0</v>
      </c>
      <c r="P126" s="111">
        <f>'05'!Q34</f>
        <v>0</v>
      </c>
      <c r="Q126" s="111">
        <f t="shared" si="26"/>
        <v>0</v>
      </c>
      <c r="R126" s="111">
        <f t="shared" si="27"/>
        <v>0</v>
      </c>
      <c r="S126" s="111">
        <f t="shared" si="20"/>
        <v>-0.5</v>
      </c>
      <c r="T126" s="111">
        <f t="shared" si="21"/>
        <v>-0.5</v>
      </c>
    </row>
    <row r="127" spans="2:20" x14ac:dyDescent="0.25">
      <c r="B127" s="111">
        <f>'07'!C134</f>
        <v>0</v>
      </c>
      <c r="C127" s="111" t="e">
        <f>'03'!#REF!</f>
        <v>#REF!</v>
      </c>
      <c r="D127" s="111" t="e">
        <f>'03'!#REF!</f>
        <v>#REF!</v>
      </c>
      <c r="E127" s="111" t="e">
        <f t="shared" si="18"/>
        <v>#REF!</v>
      </c>
      <c r="F127" s="111" t="e">
        <f t="shared" si="18"/>
        <v>#REF!</v>
      </c>
      <c r="G127" s="111" t="e">
        <f t="shared" si="19"/>
        <v>#REF!</v>
      </c>
      <c r="H127" s="111" t="e">
        <f t="shared" si="19"/>
        <v>#REF!</v>
      </c>
      <c r="I127" s="111" t="e">
        <f>'03'!#REF!</f>
        <v>#REF!</v>
      </c>
      <c r="J127" s="111" t="e">
        <f>'03'!#REF!</f>
        <v>#REF!</v>
      </c>
      <c r="K127" s="111" t="e">
        <f t="shared" si="22"/>
        <v>#REF!</v>
      </c>
      <c r="L127" s="111" t="e">
        <f t="shared" si="23"/>
        <v>#REF!</v>
      </c>
      <c r="M127" s="111" t="e">
        <f t="shared" si="24"/>
        <v>#REF!</v>
      </c>
      <c r="N127" s="111" t="e">
        <f t="shared" si="25"/>
        <v>#REF!</v>
      </c>
      <c r="O127" s="111">
        <f>'05'!R35</f>
        <v>0</v>
      </c>
      <c r="P127" s="111">
        <f>'05'!Q35</f>
        <v>0</v>
      </c>
      <c r="Q127" s="111">
        <f t="shared" si="26"/>
        <v>0</v>
      </c>
      <c r="R127" s="111">
        <f t="shared" si="27"/>
        <v>0</v>
      </c>
      <c r="S127" s="111">
        <f t="shared" si="20"/>
        <v>-0.5</v>
      </c>
      <c r="T127" s="111">
        <f t="shared" si="21"/>
        <v>-0.5</v>
      </c>
    </row>
    <row r="128" spans="2:20" x14ac:dyDescent="0.25">
      <c r="B128" s="111">
        <f>'07'!C135</f>
        <v>0</v>
      </c>
      <c r="C128" s="111" t="e">
        <f>'03'!#REF!</f>
        <v>#REF!</v>
      </c>
      <c r="D128" s="111" t="e">
        <f>'03'!#REF!</f>
        <v>#REF!</v>
      </c>
      <c r="E128" s="111" t="e">
        <f t="shared" si="18"/>
        <v>#REF!</v>
      </c>
      <c r="F128" s="111" t="e">
        <f t="shared" si="18"/>
        <v>#REF!</v>
      </c>
      <c r="G128" s="111" t="e">
        <f t="shared" si="19"/>
        <v>#REF!</v>
      </c>
      <c r="H128" s="111" t="e">
        <f t="shared" si="19"/>
        <v>#REF!</v>
      </c>
      <c r="I128" s="111" t="e">
        <f>'03'!#REF!</f>
        <v>#REF!</v>
      </c>
      <c r="J128" s="111" t="e">
        <f>'03'!#REF!</f>
        <v>#REF!</v>
      </c>
      <c r="K128" s="111" t="e">
        <f t="shared" si="22"/>
        <v>#REF!</v>
      </c>
      <c r="L128" s="111" t="e">
        <f t="shared" si="23"/>
        <v>#REF!</v>
      </c>
      <c r="M128" s="111" t="e">
        <f t="shared" si="24"/>
        <v>#REF!</v>
      </c>
      <c r="N128" s="111" t="e">
        <f t="shared" si="25"/>
        <v>#REF!</v>
      </c>
      <c r="O128" s="111">
        <f>'05'!R36</f>
        <v>0</v>
      </c>
      <c r="P128" s="111">
        <f>'05'!Q36</f>
        <v>0</v>
      </c>
      <c r="Q128" s="111">
        <f t="shared" si="26"/>
        <v>0</v>
      </c>
      <c r="R128" s="111">
        <f t="shared" si="27"/>
        <v>0</v>
      </c>
      <c r="S128" s="111">
        <f t="shared" si="20"/>
        <v>-0.5</v>
      </c>
      <c r="T128" s="111">
        <f t="shared" si="21"/>
        <v>-0.5</v>
      </c>
    </row>
    <row r="129" spans="2:20" x14ac:dyDescent="0.25">
      <c r="B129" s="111">
        <f>'07'!C136</f>
        <v>0</v>
      </c>
      <c r="C129" s="111" t="e">
        <f>'03'!#REF!</f>
        <v>#REF!</v>
      </c>
      <c r="D129" s="111" t="e">
        <f>'03'!#REF!</f>
        <v>#REF!</v>
      </c>
      <c r="E129" s="111" t="e">
        <f t="shared" si="18"/>
        <v>#REF!</v>
      </c>
      <c r="F129" s="111" t="e">
        <f t="shared" si="18"/>
        <v>#REF!</v>
      </c>
      <c r="G129" s="111" t="e">
        <f t="shared" si="19"/>
        <v>#REF!</v>
      </c>
      <c r="H129" s="111" t="e">
        <f t="shared" si="19"/>
        <v>#REF!</v>
      </c>
      <c r="I129" s="111" t="e">
        <f>'03'!#REF!</f>
        <v>#REF!</v>
      </c>
      <c r="J129" s="111" t="e">
        <f>'03'!#REF!</f>
        <v>#REF!</v>
      </c>
      <c r="K129" s="111" t="e">
        <f t="shared" si="22"/>
        <v>#REF!</v>
      </c>
      <c r="L129" s="111" t="e">
        <f t="shared" si="23"/>
        <v>#REF!</v>
      </c>
      <c r="M129" s="111" t="e">
        <f t="shared" si="24"/>
        <v>#REF!</v>
      </c>
      <c r="N129" s="111" t="e">
        <f t="shared" si="25"/>
        <v>#REF!</v>
      </c>
      <c r="O129" s="111">
        <f>'05'!R37</f>
        <v>0</v>
      </c>
      <c r="P129" s="111">
        <f>'05'!Q37</f>
        <v>0</v>
      </c>
      <c r="Q129" s="111">
        <f t="shared" si="26"/>
        <v>0</v>
      </c>
      <c r="R129" s="111">
        <f t="shared" si="27"/>
        <v>0</v>
      </c>
      <c r="S129" s="111">
        <f t="shared" si="20"/>
        <v>-0.5</v>
      </c>
      <c r="T129" s="111">
        <f t="shared" si="21"/>
        <v>-0.5</v>
      </c>
    </row>
    <row r="130" spans="2:20" x14ac:dyDescent="0.25">
      <c r="B130" s="111">
        <f>'07'!C137</f>
        <v>0</v>
      </c>
      <c r="C130" s="111" t="e">
        <f>'03'!#REF!</f>
        <v>#REF!</v>
      </c>
      <c r="D130" s="111" t="e">
        <f>'03'!#REF!</f>
        <v>#REF!</v>
      </c>
      <c r="E130" s="111" t="e">
        <f t="shared" si="18"/>
        <v>#REF!</v>
      </c>
      <c r="F130" s="111" t="e">
        <f t="shared" si="18"/>
        <v>#REF!</v>
      </c>
      <c r="G130" s="111" t="e">
        <f t="shared" si="19"/>
        <v>#REF!</v>
      </c>
      <c r="H130" s="111" t="e">
        <f t="shared" si="19"/>
        <v>#REF!</v>
      </c>
      <c r="I130" s="111" t="e">
        <f>'03'!#REF!</f>
        <v>#REF!</v>
      </c>
      <c r="J130" s="111" t="e">
        <f>'03'!#REF!</f>
        <v>#REF!</v>
      </c>
      <c r="K130" s="111" t="e">
        <f t="shared" si="22"/>
        <v>#REF!</v>
      </c>
      <c r="L130" s="111" t="e">
        <f t="shared" si="23"/>
        <v>#REF!</v>
      </c>
      <c r="M130" s="111" t="e">
        <f t="shared" si="24"/>
        <v>#REF!</v>
      </c>
      <c r="N130" s="111" t="e">
        <f t="shared" si="25"/>
        <v>#REF!</v>
      </c>
      <c r="O130" s="111">
        <f>'05'!R38</f>
        <v>0</v>
      </c>
      <c r="P130" s="111">
        <f>'05'!Q38</f>
        <v>0</v>
      </c>
      <c r="Q130" s="111">
        <f t="shared" si="26"/>
        <v>0</v>
      </c>
      <c r="R130" s="111">
        <f t="shared" si="27"/>
        <v>0</v>
      </c>
      <c r="S130" s="111">
        <f t="shared" si="20"/>
        <v>-0.5</v>
      </c>
      <c r="T130" s="111">
        <f t="shared" si="21"/>
        <v>-0.5</v>
      </c>
    </row>
    <row r="131" spans="2:20" x14ac:dyDescent="0.25">
      <c r="B131" s="111">
        <f>'07'!C138</f>
        <v>0</v>
      </c>
      <c r="C131" s="111" t="e">
        <f>'03'!#REF!</f>
        <v>#REF!</v>
      </c>
      <c r="D131" s="111" t="e">
        <f>'03'!#REF!</f>
        <v>#REF!</v>
      </c>
      <c r="E131" s="111" t="e">
        <f t="shared" si="18"/>
        <v>#REF!</v>
      </c>
      <c r="F131" s="111" t="e">
        <f t="shared" si="18"/>
        <v>#REF!</v>
      </c>
      <c r="G131" s="111" t="e">
        <f t="shared" si="19"/>
        <v>#REF!</v>
      </c>
      <c r="H131" s="111" t="e">
        <f t="shared" si="19"/>
        <v>#REF!</v>
      </c>
      <c r="I131" s="111" t="e">
        <f>'03'!#REF!</f>
        <v>#REF!</v>
      </c>
      <c r="J131" s="111" t="e">
        <f>'03'!#REF!</f>
        <v>#REF!</v>
      </c>
      <c r="K131" s="111" t="e">
        <f t="shared" si="22"/>
        <v>#REF!</v>
      </c>
      <c r="L131" s="111" t="e">
        <f t="shared" si="23"/>
        <v>#REF!</v>
      </c>
      <c r="M131" s="111" t="e">
        <f t="shared" si="24"/>
        <v>#REF!</v>
      </c>
      <c r="N131" s="111" t="e">
        <f t="shared" si="25"/>
        <v>#REF!</v>
      </c>
      <c r="O131" s="111">
        <f>'05'!R39</f>
        <v>0</v>
      </c>
      <c r="P131" s="111">
        <f>'05'!Q39</f>
        <v>0</v>
      </c>
      <c r="Q131" s="111">
        <f t="shared" si="26"/>
        <v>0</v>
      </c>
      <c r="R131" s="111">
        <f t="shared" si="27"/>
        <v>0</v>
      </c>
      <c r="S131" s="111">
        <f t="shared" si="20"/>
        <v>-0.5</v>
      </c>
      <c r="T131" s="111">
        <f t="shared" si="21"/>
        <v>-0.5</v>
      </c>
    </row>
    <row r="132" spans="2:20" x14ac:dyDescent="0.25">
      <c r="B132" s="111">
        <f>'07'!C139</f>
        <v>0</v>
      </c>
      <c r="C132" s="111" t="e">
        <f>'03'!#REF!</f>
        <v>#REF!</v>
      </c>
      <c r="D132" s="111" t="e">
        <f>'03'!#REF!</f>
        <v>#REF!</v>
      </c>
      <c r="E132" s="111" t="e">
        <f t="shared" si="18"/>
        <v>#REF!</v>
      </c>
      <c r="F132" s="111" t="e">
        <f t="shared" si="18"/>
        <v>#REF!</v>
      </c>
      <c r="G132" s="111" t="e">
        <f t="shared" si="19"/>
        <v>#REF!</v>
      </c>
      <c r="H132" s="111" t="e">
        <f t="shared" si="19"/>
        <v>#REF!</v>
      </c>
      <c r="I132" s="111" t="e">
        <f>'03'!#REF!</f>
        <v>#REF!</v>
      </c>
      <c r="J132" s="111" t="e">
        <f>'03'!#REF!</f>
        <v>#REF!</v>
      </c>
      <c r="K132" s="111" t="e">
        <f t="shared" si="22"/>
        <v>#REF!</v>
      </c>
      <c r="L132" s="111" t="e">
        <f t="shared" si="23"/>
        <v>#REF!</v>
      </c>
      <c r="M132" s="111" t="e">
        <f t="shared" si="24"/>
        <v>#REF!</v>
      </c>
      <c r="N132" s="111" t="e">
        <f t="shared" si="25"/>
        <v>#REF!</v>
      </c>
      <c r="O132" s="111">
        <f>'05'!R40</f>
        <v>0</v>
      </c>
      <c r="P132" s="111">
        <f>'05'!Q40</f>
        <v>0</v>
      </c>
      <c r="Q132" s="111">
        <f t="shared" si="26"/>
        <v>0</v>
      </c>
      <c r="R132" s="111">
        <f t="shared" si="27"/>
        <v>0</v>
      </c>
      <c r="S132" s="111">
        <f t="shared" si="20"/>
        <v>-0.5</v>
      </c>
      <c r="T132" s="111">
        <f t="shared" si="21"/>
        <v>-0.5</v>
      </c>
    </row>
    <row r="133" spans="2:20" x14ac:dyDescent="0.25">
      <c r="B133" s="111">
        <f>'07'!C140</f>
        <v>0</v>
      </c>
      <c r="C133" s="111" t="e">
        <f>'03'!#REF!</f>
        <v>#REF!</v>
      </c>
      <c r="D133" s="111" t="e">
        <f>'03'!#REF!</f>
        <v>#REF!</v>
      </c>
      <c r="E133" s="111" t="e">
        <f t="shared" ref="E133:F144" si="28">VALUE(C133)</f>
        <v>#REF!</v>
      </c>
      <c r="F133" s="111" t="e">
        <f t="shared" si="28"/>
        <v>#REF!</v>
      </c>
      <c r="G133" s="111" t="e">
        <f t="shared" ref="G133:H144" si="29">E133-0.5</f>
        <v>#REF!</v>
      </c>
      <c r="H133" s="111" t="e">
        <f t="shared" si="29"/>
        <v>#REF!</v>
      </c>
      <c r="I133" s="111" t="e">
        <f>'03'!#REF!</f>
        <v>#REF!</v>
      </c>
      <c r="J133" s="111" t="e">
        <f>'03'!#REF!</f>
        <v>#REF!</v>
      </c>
      <c r="K133" s="111" t="e">
        <f t="shared" si="22"/>
        <v>#REF!</v>
      </c>
      <c r="L133" s="111" t="e">
        <f t="shared" si="23"/>
        <v>#REF!</v>
      </c>
      <c r="M133" s="111" t="e">
        <f t="shared" si="24"/>
        <v>#REF!</v>
      </c>
      <c r="N133" s="111" t="e">
        <f t="shared" si="25"/>
        <v>#REF!</v>
      </c>
      <c r="O133" s="111">
        <f>'05'!R41</f>
        <v>0</v>
      </c>
      <c r="P133" s="111">
        <f>'05'!Q41</f>
        <v>0</v>
      </c>
      <c r="Q133" s="111">
        <f t="shared" si="26"/>
        <v>0</v>
      </c>
      <c r="R133" s="111">
        <f t="shared" si="27"/>
        <v>0</v>
      </c>
      <c r="S133" s="111">
        <f t="shared" ref="S133:S144" si="30">Q133-0.5</f>
        <v>-0.5</v>
      </c>
      <c r="T133" s="111">
        <f t="shared" ref="T133:T144" si="31">R133-0.5</f>
        <v>-0.5</v>
      </c>
    </row>
    <row r="134" spans="2:20" x14ac:dyDescent="0.25">
      <c r="B134" s="111">
        <f>'07'!C141</f>
        <v>0</v>
      </c>
      <c r="C134" s="111" t="e">
        <f>'03'!#REF!</f>
        <v>#REF!</v>
      </c>
      <c r="D134" s="111" t="e">
        <f>'03'!#REF!</f>
        <v>#REF!</v>
      </c>
      <c r="E134" s="111" t="e">
        <f t="shared" si="28"/>
        <v>#REF!</v>
      </c>
      <c r="F134" s="111" t="e">
        <f t="shared" si="28"/>
        <v>#REF!</v>
      </c>
      <c r="G134" s="111" t="e">
        <f t="shared" si="29"/>
        <v>#REF!</v>
      </c>
      <c r="H134" s="111" t="e">
        <f t="shared" si="29"/>
        <v>#REF!</v>
      </c>
      <c r="I134" s="111" t="e">
        <f>'03'!#REF!</f>
        <v>#REF!</v>
      </c>
      <c r="J134" s="111" t="e">
        <f>'03'!#REF!</f>
        <v>#REF!</v>
      </c>
      <c r="K134" s="111" t="e">
        <f t="shared" si="22"/>
        <v>#REF!</v>
      </c>
      <c r="L134" s="111" t="e">
        <f t="shared" si="23"/>
        <v>#REF!</v>
      </c>
      <c r="M134" s="111" t="e">
        <f t="shared" si="24"/>
        <v>#REF!</v>
      </c>
      <c r="N134" s="111" t="e">
        <f t="shared" si="25"/>
        <v>#REF!</v>
      </c>
      <c r="O134" s="111">
        <f>'05'!R42</f>
        <v>0</v>
      </c>
      <c r="P134" s="111">
        <f>'05'!Q42</f>
        <v>0</v>
      </c>
      <c r="Q134" s="111">
        <f t="shared" si="26"/>
        <v>0</v>
      </c>
      <c r="R134" s="111">
        <f t="shared" si="27"/>
        <v>0</v>
      </c>
      <c r="S134" s="111">
        <f t="shared" si="30"/>
        <v>-0.5</v>
      </c>
      <c r="T134" s="111">
        <f t="shared" si="31"/>
        <v>-0.5</v>
      </c>
    </row>
    <row r="135" spans="2:20" x14ac:dyDescent="0.25">
      <c r="B135" s="111">
        <f>'07'!C142</f>
        <v>0</v>
      </c>
      <c r="C135" s="111" t="e">
        <f>'03'!#REF!</f>
        <v>#REF!</v>
      </c>
      <c r="D135" s="111" t="e">
        <f>'03'!#REF!</f>
        <v>#REF!</v>
      </c>
      <c r="E135" s="111" t="e">
        <f t="shared" si="28"/>
        <v>#REF!</v>
      </c>
      <c r="F135" s="111" t="e">
        <f t="shared" si="28"/>
        <v>#REF!</v>
      </c>
      <c r="G135" s="111" t="e">
        <f t="shared" si="29"/>
        <v>#REF!</v>
      </c>
      <c r="H135" s="111" t="e">
        <f t="shared" si="29"/>
        <v>#REF!</v>
      </c>
      <c r="I135" s="111" t="e">
        <f>'03'!#REF!</f>
        <v>#REF!</v>
      </c>
      <c r="J135" s="111" t="e">
        <f>'03'!#REF!</f>
        <v>#REF!</v>
      </c>
      <c r="K135" s="111" t="e">
        <f t="shared" si="22"/>
        <v>#REF!</v>
      </c>
      <c r="L135" s="111" t="e">
        <f t="shared" si="23"/>
        <v>#REF!</v>
      </c>
      <c r="M135" s="111" t="e">
        <f t="shared" si="24"/>
        <v>#REF!</v>
      </c>
      <c r="N135" s="111" t="e">
        <f t="shared" si="25"/>
        <v>#REF!</v>
      </c>
      <c r="O135" s="111">
        <f>'05'!R43</f>
        <v>0</v>
      </c>
      <c r="P135" s="111">
        <f>'05'!Q43</f>
        <v>0</v>
      </c>
      <c r="Q135" s="111">
        <f t="shared" si="26"/>
        <v>0</v>
      </c>
      <c r="R135" s="111">
        <f t="shared" si="27"/>
        <v>0</v>
      </c>
      <c r="S135" s="111">
        <f t="shared" si="30"/>
        <v>-0.5</v>
      </c>
      <c r="T135" s="111">
        <f t="shared" si="31"/>
        <v>-0.5</v>
      </c>
    </row>
    <row r="136" spans="2:20" x14ac:dyDescent="0.25">
      <c r="B136" s="111">
        <f>'07'!C143</f>
        <v>0</v>
      </c>
      <c r="C136" s="111" t="e">
        <f>'03'!#REF!</f>
        <v>#REF!</v>
      </c>
      <c r="D136" s="111" t="e">
        <f>'03'!#REF!</f>
        <v>#REF!</v>
      </c>
      <c r="E136" s="111" t="e">
        <f t="shared" si="28"/>
        <v>#REF!</v>
      </c>
      <c r="F136" s="111" t="e">
        <f t="shared" si="28"/>
        <v>#REF!</v>
      </c>
      <c r="G136" s="111" t="e">
        <f t="shared" si="29"/>
        <v>#REF!</v>
      </c>
      <c r="H136" s="111" t="e">
        <f t="shared" si="29"/>
        <v>#REF!</v>
      </c>
      <c r="I136" s="111" t="e">
        <f>'03'!#REF!</f>
        <v>#REF!</v>
      </c>
      <c r="J136" s="111" t="e">
        <f>'03'!#REF!</f>
        <v>#REF!</v>
      </c>
      <c r="K136" s="111" t="e">
        <f t="shared" si="22"/>
        <v>#REF!</v>
      </c>
      <c r="L136" s="111" t="e">
        <f t="shared" si="23"/>
        <v>#REF!</v>
      </c>
      <c r="M136" s="111" t="e">
        <f t="shared" si="24"/>
        <v>#REF!</v>
      </c>
      <c r="N136" s="111" t="e">
        <f t="shared" si="25"/>
        <v>#REF!</v>
      </c>
      <c r="O136" s="111">
        <f>'05'!R44</f>
        <v>0</v>
      </c>
      <c r="P136" s="111">
        <f>'05'!Q44</f>
        <v>0</v>
      </c>
      <c r="Q136" s="111">
        <f t="shared" si="26"/>
        <v>0</v>
      </c>
      <c r="R136" s="111">
        <f t="shared" si="27"/>
        <v>0</v>
      </c>
      <c r="S136" s="111">
        <f t="shared" si="30"/>
        <v>-0.5</v>
      </c>
      <c r="T136" s="111">
        <f t="shared" si="31"/>
        <v>-0.5</v>
      </c>
    </row>
    <row r="137" spans="2:20" x14ac:dyDescent="0.25">
      <c r="B137" s="111">
        <f>'07'!C144</f>
        <v>0</v>
      </c>
      <c r="C137" s="111" t="e">
        <f>'03'!#REF!</f>
        <v>#REF!</v>
      </c>
      <c r="D137" s="111" t="e">
        <f>'03'!#REF!</f>
        <v>#REF!</v>
      </c>
      <c r="E137" s="111" t="e">
        <f t="shared" si="28"/>
        <v>#REF!</v>
      </c>
      <c r="F137" s="111" t="e">
        <f t="shared" si="28"/>
        <v>#REF!</v>
      </c>
      <c r="G137" s="111" t="e">
        <f t="shared" si="29"/>
        <v>#REF!</v>
      </c>
      <c r="H137" s="111" t="e">
        <f t="shared" si="29"/>
        <v>#REF!</v>
      </c>
      <c r="I137" s="111" t="e">
        <f>'03'!#REF!</f>
        <v>#REF!</v>
      </c>
      <c r="J137" s="111" t="e">
        <f>'03'!#REF!</f>
        <v>#REF!</v>
      </c>
      <c r="K137" s="111" t="e">
        <f t="shared" si="22"/>
        <v>#REF!</v>
      </c>
      <c r="L137" s="111" t="e">
        <f t="shared" si="23"/>
        <v>#REF!</v>
      </c>
      <c r="M137" s="111" t="e">
        <f t="shared" si="24"/>
        <v>#REF!</v>
      </c>
      <c r="N137" s="111" t="e">
        <f t="shared" si="25"/>
        <v>#REF!</v>
      </c>
      <c r="O137" s="111">
        <f>'05'!R45</f>
        <v>0</v>
      </c>
      <c r="P137" s="111">
        <f>'05'!Q45</f>
        <v>0</v>
      </c>
      <c r="Q137" s="111">
        <f t="shared" si="26"/>
        <v>0</v>
      </c>
      <c r="R137" s="111">
        <f t="shared" si="27"/>
        <v>0</v>
      </c>
      <c r="S137" s="111">
        <f t="shared" si="30"/>
        <v>-0.5</v>
      </c>
      <c r="T137" s="111">
        <f t="shared" si="31"/>
        <v>-0.5</v>
      </c>
    </row>
    <row r="138" spans="2:20" x14ac:dyDescent="0.25">
      <c r="B138" s="111">
        <f>'07'!C145</f>
        <v>0</v>
      </c>
      <c r="C138" s="111" t="e">
        <f>'03'!#REF!</f>
        <v>#REF!</v>
      </c>
      <c r="D138" s="111" t="e">
        <f>'03'!#REF!</f>
        <v>#REF!</v>
      </c>
      <c r="E138" s="111" t="e">
        <f t="shared" si="28"/>
        <v>#REF!</v>
      </c>
      <c r="F138" s="111" t="e">
        <f t="shared" si="28"/>
        <v>#REF!</v>
      </c>
      <c r="G138" s="111" t="e">
        <f t="shared" si="29"/>
        <v>#REF!</v>
      </c>
      <c r="H138" s="111" t="e">
        <f t="shared" si="29"/>
        <v>#REF!</v>
      </c>
      <c r="I138" s="111" t="e">
        <f>'03'!#REF!</f>
        <v>#REF!</v>
      </c>
      <c r="J138" s="111" t="e">
        <f>'03'!#REF!</f>
        <v>#REF!</v>
      </c>
      <c r="K138" s="111" t="e">
        <f t="shared" si="22"/>
        <v>#REF!</v>
      </c>
      <c r="L138" s="111" t="e">
        <f t="shared" si="23"/>
        <v>#REF!</v>
      </c>
      <c r="M138" s="111" t="e">
        <f t="shared" si="24"/>
        <v>#REF!</v>
      </c>
      <c r="N138" s="111" t="e">
        <f t="shared" si="25"/>
        <v>#REF!</v>
      </c>
      <c r="O138" s="111">
        <f>'05'!R46</f>
        <v>0</v>
      </c>
      <c r="P138" s="111">
        <f>'05'!Q46</f>
        <v>0</v>
      </c>
      <c r="Q138" s="111">
        <f t="shared" si="26"/>
        <v>0</v>
      </c>
      <c r="R138" s="111">
        <f t="shared" si="27"/>
        <v>0</v>
      </c>
      <c r="S138" s="111">
        <f t="shared" si="30"/>
        <v>-0.5</v>
      </c>
      <c r="T138" s="111">
        <f t="shared" si="31"/>
        <v>-0.5</v>
      </c>
    </row>
    <row r="139" spans="2:20" x14ac:dyDescent="0.25">
      <c r="B139" s="111">
        <f>'07'!C146</f>
        <v>0</v>
      </c>
      <c r="C139" s="111" t="e">
        <f>'03'!#REF!</f>
        <v>#REF!</v>
      </c>
      <c r="D139" s="111" t="e">
        <f>'03'!#REF!</f>
        <v>#REF!</v>
      </c>
      <c r="E139" s="111" t="e">
        <f t="shared" si="28"/>
        <v>#REF!</v>
      </c>
      <c r="F139" s="111" t="e">
        <f t="shared" si="28"/>
        <v>#REF!</v>
      </c>
      <c r="G139" s="111" t="e">
        <f t="shared" si="29"/>
        <v>#REF!</v>
      </c>
      <c r="H139" s="111" t="e">
        <f t="shared" si="29"/>
        <v>#REF!</v>
      </c>
      <c r="I139" s="111" t="e">
        <f>'03'!#REF!</f>
        <v>#REF!</v>
      </c>
      <c r="J139" s="111" t="e">
        <f>'03'!#REF!</f>
        <v>#REF!</v>
      </c>
      <c r="K139" s="111" t="e">
        <f t="shared" si="22"/>
        <v>#REF!</v>
      </c>
      <c r="L139" s="111" t="e">
        <f t="shared" si="23"/>
        <v>#REF!</v>
      </c>
      <c r="M139" s="111" t="e">
        <f t="shared" si="24"/>
        <v>#REF!</v>
      </c>
      <c r="N139" s="111" t="e">
        <f t="shared" si="25"/>
        <v>#REF!</v>
      </c>
      <c r="O139" s="111">
        <f>'05'!R47</f>
        <v>0</v>
      </c>
      <c r="P139" s="111">
        <f>'05'!Q47</f>
        <v>0</v>
      </c>
      <c r="Q139" s="111">
        <f t="shared" si="26"/>
        <v>0</v>
      </c>
      <c r="R139" s="111">
        <f t="shared" si="27"/>
        <v>0</v>
      </c>
      <c r="S139" s="111">
        <f t="shared" si="30"/>
        <v>-0.5</v>
      </c>
      <c r="T139" s="111">
        <f t="shared" si="31"/>
        <v>-0.5</v>
      </c>
    </row>
    <row r="140" spans="2:20" x14ac:dyDescent="0.25">
      <c r="B140" s="111">
        <f>'07'!C147</f>
        <v>0</v>
      </c>
      <c r="C140" s="111" t="e">
        <f>'03'!#REF!</f>
        <v>#REF!</v>
      </c>
      <c r="D140" s="111" t="e">
        <f>'03'!#REF!</f>
        <v>#REF!</v>
      </c>
      <c r="E140" s="111" t="e">
        <f t="shared" si="28"/>
        <v>#REF!</v>
      </c>
      <c r="F140" s="111" t="e">
        <f t="shared" si="28"/>
        <v>#REF!</v>
      </c>
      <c r="G140" s="111" t="e">
        <f t="shared" si="29"/>
        <v>#REF!</v>
      </c>
      <c r="H140" s="111" t="e">
        <f t="shared" si="29"/>
        <v>#REF!</v>
      </c>
      <c r="I140" s="111" t="e">
        <f>'03'!#REF!</f>
        <v>#REF!</v>
      </c>
      <c r="J140" s="111" t="e">
        <f>'03'!#REF!</f>
        <v>#REF!</v>
      </c>
      <c r="K140" s="111" t="e">
        <f t="shared" si="22"/>
        <v>#REF!</v>
      </c>
      <c r="L140" s="111" t="e">
        <f t="shared" si="23"/>
        <v>#REF!</v>
      </c>
      <c r="M140" s="111" t="e">
        <f t="shared" si="24"/>
        <v>#REF!</v>
      </c>
      <c r="N140" s="111" t="e">
        <f t="shared" si="25"/>
        <v>#REF!</v>
      </c>
      <c r="O140" s="111">
        <f>'05'!R48</f>
        <v>0</v>
      </c>
      <c r="P140" s="111">
        <f>'05'!Q48</f>
        <v>0</v>
      </c>
      <c r="Q140" s="111">
        <f t="shared" si="26"/>
        <v>0</v>
      </c>
      <c r="R140" s="111">
        <f t="shared" si="27"/>
        <v>0</v>
      </c>
      <c r="S140" s="111">
        <f t="shared" si="30"/>
        <v>-0.5</v>
      </c>
      <c r="T140" s="111">
        <f t="shared" si="31"/>
        <v>-0.5</v>
      </c>
    </row>
    <row r="141" spans="2:20" x14ac:dyDescent="0.25">
      <c r="B141" s="111">
        <f>'07'!C148</f>
        <v>0</v>
      </c>
      <c r="C141" s="111" t="e">
        <f>'03'!#REF!</f>
        <v>#REF!</v>
      </c>
      <c r="D141" s="111" t="e">
        <f>'03'!#REF!</f>
        <v>#REF!</v>
      </c>
      <c r="E141" s="111" t="e">
        <f t="shared" si="28"/>
        <v>#REF!</v>
      </c>
      <c r="F141" s="111" t="e">
        <f t="shared" si="28"/>
        <v>#REF!</v>
      </c>
      <c r="G141" s="111" t="e">
        <f t="shared" si="29"/>
        <v>#REF!</v>
      </c>
      <c r="H141" s="111" t="e">
        <f t="shared" si="29"/>
        <v>#REF!</v>
      </c>
      <c r="I141" s="111" t="e">
        <f>'03'!#REF!</f>
        <v>#REF!</v>
      </c>
      <c r="J141" s="111" t="e">
        <f>'03'!#REF!</f>
        <v>#REF!</v>
      </c>
      <c r="K141" s="111" t="e">
        <f t="shared" si="22"/>
        <v>#REF!</v>
      </c>
      <c r="L141" s="111" t="e">
        <f t="shared" si="23"/>
        <v>#REF!</v>
      </c>
      <c r="M141" s="111" t="e">
        <f t="shared" si="24"/>
        <v>#REF!</v>
      </c>
      <c r="N141" s="111" t="e">
        <f t="shared" si="25"/>
        <v>#REF!</v>
      </c>
      <c r="O141" s="111">
        <f>'05'!R49</f>
        <v>0</v>
      </c>
      <c r="P141" s="111">
        <f>'05'!Q49</f>
        <v>0</v>
      </c>
      <c r="Q141" s="111">
        <f t="shared" si="26"/>
        <v>0</v>
      </c>
      <c r="R141" s="111">
        <f t="shared" si="27"/>
        <v>0</v>
      </c>
      <c r="S141" s="111">
        <f t="shared" si="30"/>
        <v>-0.5</v>
      </c>
      <c r="T141" s="111">
        <f t="shared" si="31"/>
        <v>-0.5</v>
      </c>
    </row>
    <row r="142" spans="2:20" x14ac:dyDescent="0.25">
      <c r="B142" s="111">
        <f>'07'!C149</f>
        <v>0</v>
      </c>
      <c r="C142" s="111" t="e">
        <f>'03'!#REF!</f>
        <v>#REF!</v>
      </c>
      <c r="D142" s="111" t="e">
        <f>'03'!#REF!</f>
        <v>#REF!</v>
      </c>
      <c r="E142" s="111" t="e">
        <f t="shared" si="28"/>
        <v>#REF!</v>
      </c>
      <c r="F142" s="111" t="e">
        <f t="shared" si="28"/>
        <v>#REF!</v>
      </c>
      <c r="G142" s="111" t="e">
        <f t="shared" si="29"/>
        <v>#REF!</v>
      </c>
      <c r="H142" s="111" t="e">
        <f t="shared" si="29"/>
        <v>#REF!</v>
      </c>
      <c r="I142" s="111" t="e">
        <f>'03'!#REF!</f>
        <v>#REF!</v>
      </c>
      <c r="J142" s="111" t="e">
        <f>'03'!#REF!</f>
        <v>#REF!</v>
      </c>
      <c r="K142" s="111" t="e">
        <f t="shared" si="22"/>
        <v>#REF!</v>
      </c>
      <c r="L142" s="111" t="e">
        <f t="shared" si="23"/>
        <v>#REF!</v>
      </c>
      <c r="M142" s="111" t="e">
        <f t="shared" si="24"/>
        <v>#REF!</v>
      </c>
      <c r="N142" s="111" t="e">
        <f t="shared" si="25"/>
        <v>#REF!</v>
      </c>
      <c r="O142" s="111">
        <f>'05'!R50</f>
        <v>0</v>
      </c>
      <c r="P142" s="111">
        <f>'05'!Q50</f>
        <v>0</v>
      </c>
      <c r="Q142" s="111">
        <f t="shared" si="26"/>
        <v>0</v>
      </c>
      <c r="R142" s="111">
        <f t="shared" si="27"/>
        <v>0</v>
      </c>
      <c r="S142" s="111">
        <f t="shared" si="30"/>
        <v>-0.5</v>
      </c>
      <c r="T142" s="111">
        <f t="shared" si="31"/>
        <v>-0.5</v>
      </c>
    </row>
    <row r="143" spans="2:20" x14ac:dyDescent="0.25">
      <c r="B143" s="111">
        <f>'07'!C150</f>
        <v>0</v>
      </c>
      <c r="C143" s="111" t="e">
        <f>'03'!#REF!</f>
        <v>#REF!</v>
      </c>
      <c r="D143" s="111" t="e">
        <f>'03'!#REF!</f>
        <v>#REF!</v>
      </c>
      <c r="E143" s="111" t="e">
        <f t="shared" si="28"/>
        <v>#REF!</v>
      </c>
      <c r="F143" s="111" t="e">
        <f t="shared" si="28"/>
        <v>#REF!</v>
      </c>
      <c r="G143" s="111" t="e">
        <f t="shared" si="29"/>
        <v>#REF!</v>
      </c>
      <c r="H143" s="111" t="e">
        <f t="shared" si="29"/>
        <v>#REF!</v>
      </c>
      <c r="I143" s="111" t="e">
        <f>'03'!#REF!</f>
        <v>#REF!</v>
      </c>
      <c r="J143" s="111" t="e">
        <f>'03'!#REF!</f>
        <v>#REF!</v>
      </c>
      <c r="K143" s="111" t="e">
        <f t="shared" si="22"/>
        <v>#REF!</v>
      </c>
      <c r="L143" s="111" t="e">
        <f t="shared" si="23"/>
        <v>#REF!</v>
      </c>
      <c r="M143" s="111" t="e">
        <f t="shared" si="24"/>
        <v>#REF!</v>
      </c>
      <c r="N143" s="111" t="e">
        <f t="shared" si="25"/>
        <v>#REF!</v>
      </c>
      <c r="O143" s="111">
        <f>'05'!R51</f>
        <v>0</v>
      </c>
      <c r="P143" s="111">
        <f>'05'!Q51</f>
        <v>0</v>
      </c>
      <c r="Q143" s="111">
        <f t="shared" si="26"/>
        <v>0</v>
      </c>
      <c r="R143" s="111">
        <f t="shared" si="27"/>
        <v>0</v>
      </c>
      <c r="S143" s="111">
        <f t="shared" si="30"/>
        <v>-0.5</v>
      </c>
      <c r="T143" s="111">
        <f t="shared" si="31"/>
        <v>-0.5</v>
      </c>
    </row>
    <row r="144" spans="2:20" x14ac:dyDescent="0.25">
      <c r="B144" s="111">
        <f>'07'!C151</f>
        <v>0</v>
      </c>
      <c r="C144" s="111" t="e">
        <f>'03'!#REF!</f>
        <v>#REF!</v>
      </c>
      <c r="D144" s="111" t="e">
        <f>'03'!#REF!</f>
        <v>#REF!</v>
      </c>
      <c r="E144" s="111" t="e">
        <f t="shared" si="28"/>
        <v>#REF!</v>
      </c>
      <c r="F144" s="111" t="e">
        <f t="shared" si="28"/>
        <v>#REF!</v>
      </c>
      <c r="G144" s="111" t="e">
        <f t="shared" si="29"/>
        <v>#REF!</v>
      </c>
      <c r="H144" s="111" t="e">
        <f t="shared" si="29"/>
        <v>#REF!</v>
      </c>
      <c r="I144" s="111" t="e">
        <f>'03'!#REF!</f>
        <v>#REF!</v>
      </c>
      <c r="J144" s="111" t="e">
        <f>'03'!#REF!</f>
        <v>#REF!</v>
      </c>
      <c r="K144" s="111" t="e">
        <f t="shared" si="22"/>
        <v>#REF!</v>
      </c>
      <c r="L144" s="111" t="e">
        <f t="shared" si="23"/>
        <v>#REF!</v>
      </c>
      <c r="M144" s="111" t="e">
        <f t="shared" si="24"/>
        <v>#REF!</v>
      </c>
      <c r="N144" s="111" t="e">
        <f t="shared" si="25"/>
        <v>#REF!</v>
      </c>
      <c r="O144" s="111">
        <f>'05'!R52</f>
        <v>0</v>
      </c>
      <c r="P144" s="111">
        <f>'05'!Q52</f>
        <v>0</v>
      </c>
      <c r="Q144" s="111">
        <f t="shared" si="26"/>
        <v>0</v>
      </c>
      <c r="R144" s="111">
        <f t="shared" si="27"/>
        <v>0</v>
      </c>
      <c r="S144" s="111">
        <f t="shared" si="30"/>
        <v>-0.5</v>
      </c>
      <c r="T144" s="111">
        <f t="shared" si="31"/>
        <v>-0.5</v>
      </c>
    </row>
  </sheetData>
  <mergeCells count="20">
    <mergeCell ref="M2:M3"/>
    <mergeCell ref="N2:N3"/>
    <mergeCell ref="S2:S3"/>
    <mergeCell ref="T2:T3"/>
    <mergeCell ref="C2:D2"/>
    <mergeCell ref="AD2:AF2"/>
    <mergeCell ref="AO2:AQ2"/>
    <mergeCell ref="B2:B3"/>
    <mergeCell ref="AC2:AC3"/>
    <mergeCell ref="AN2:AN3"/>
    <mergeCell ref="E2:E3"/>
    <mergeCell ref="R2:R3"/>
    <mergeCell ref="F2:F3"/>
    <mergeCell ref="I2:J2"/>
    <mergeCell ref="K2:K3"/>
    <mergeCell ref="L2:L3"/>
    <mergeCell ref="O2:P2"/>
    <mergeCell ref="Q2:Q3"/>
    <mergeCell ref="G2:G3"/>
    <mergeCell ref="H2:H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D8" sqref="D8"/>
    </sheetView>
  </sheetViews>
  <sheetFormatPr defaultRowHeight="15" x14ac:dyDescent="0.25"/>
  <cols>
    <col min="3" max="3" width="34.7109375" bestFit="1" customWidth="1"/>
    <col min="4" max="4" width="33.140625" customWidth="1"/>
    <col min="5" max="5" width="30.28515625" customWidth="1"/>
    <col min="6" max="6" width="34.85546875" customWidth="1"/>
  </cols>
  <sheetData>
    <row r="2" spans="2:6" ht="18" x14ac:dyDescent="0.25">
      <c r="B2" s="294" t="s">
        <v>440</v>
      </c>
      <c r="C2" s="294"/>
      <c r="D2" s="294"/>
      <c r="E2" s="294"/>
      <c r="F2" s="294"/>
    </row>
    <row r="3" spans="2:6" ht="18" x14ac:dyDescent="0.25">
      <c r="B3" s="295" t="s">
        <v>355</v>
      </c>
      <c r="C3" s="295"/>
      <c r="D3" s="295"/>
      <c r="E3" s="295"/>
      <c r="F3" s="295"/>
    </row>
    <row r="4" spans="2:6" ht="18" x14ac:dyDescent="0.25">
      <c r="B4" s="144"/>
      <c r="C4" s="144"/>
      <c r="D4" s="144"/>
      <c r="E4" s="144"/>
      <c r="F4" s="144"/>
    </row>
    <row r="5" spans="2:6" x14ac:dyDescent="0.25">
      <c r="B5" s="150" t="s">
        <v>295</v>
      </c>
      <c r="C5" s="150" t="s">
        <v>297</v>
      </c>
      <c r="D5" s="150" t="s">
        <v>244</v>
      </c>
      <c r="E5" s="150" t="s">
        <v>296</v>
      </c>
      <c r="F5" s="150" t="s">
        <v>356</v>
      </c>
    </row>
    <row r="6" spans="2:6" ht="30" x14ac:dyDescent="0.25">
      <c r="B6" s="146">
        <v>1</v>
      </c>
      <c r="C6" s="104" t="s">
        <v>137</v>
      </c>
      <c r="D6" s="21" t="s">
        <v>438</v>
      </c>
      <c r="E6" s="21" t="s">
        <v>441</v>
      </c>
      <c r="F6" s="21" t="s">
        <v>439</v>
      </c>
    </row>
    <row r="7" spans="2:6" ht="45" x14ac:dyDescent="0.25">
      <c r="B7" s="300">
        <v>2</v>
      </c>
      <c r="C7" s="117" t="s">
        <v>146</v>
      </c>
      <c r="D7" s="117" t="s">
        <v>427</v>
      </c>
      <c r="E7" s="118"/>
      <c r="F7" s="118"/>
    </row>
    <row r="8" spans="2:6" ht="45" x14ac:dyDescent="0.25">
      <c r="B8" s="300"/>
      <c r="C8" s="117" t="s">
        <v>421</v>
      </c>
      <c r="D8" s="147" t="s">
        <v>339</v>
      </c>
      <c r="E8" s="147" t="s">
        <v>414</v>
      </c>
      <c r="F8" s="119">
        <v>42462</v>
      </c>
    </row>
    <row r="9" spans="2:6" ht="45" x14ac:dyDescent="0.25">
      <c r="B9" s="300"/>
      <c r="C9" s="117" t="s">
        <v>283</v>
      </c>
      <c r="D9" s="147" t="s">
        <v>338</v>
      </c>
      <c r="E9" s="147" t="s">
        <v>415</v>
      </c>
      <c r="F9" s="147" t="s">
        <v>416</v>
      </c>
    </row>
    <row r="10" spans="2:6" ht="60" x14ac:dyDescent="0.25">
      <c r="B10" s="300">
        <v>3</v>
      </c>
      <c r="C10" s="117" t="s">
        <v>147</v>
      </c>
      <c r="D10" s="117" t="s">
        <v>428</v>
      </c>
      <c r="E10" s="118"/>
      <c r="F10" s="118"/>
    </row>
    <row r="11" spans="2:6" ht="45" x14ac:dyDescent="0.25">
      <c r="B11" s="300"/>
      <c r="C11" s="117" t="s">
        <v>151</v>
      </c>
      <c r="D11" s="117" t="s">
        <v>329</v>
      </c>
      <c r="E11" s="118"/>
      <c r="F11" s="118"/>
    </row>
    <row r="12" spans="2:6" ht="90" x14ac:dyDescent="0.25">
      <c r="B12" s="300"/>
      <c r="C12" s="117" t="s">
        <v>422</v>
      </c>
      <c r="D12" s="117" t="s">
        <v>429</v>
      </c>
      <c r="E12" s="117" t="s">
        <v>442</v>
      </c>
      <c r="F12" s="117" t="s">
        <v>94</v>
      </c>
    </row>
    <row r="13" spans="2:6" ht="60" x14ac:dyDescent="0.25">
      <c r="B13" s="300"/>
      <c r="C13" s="117" t="s">
        <v>156</v>
      </c>
      <c r="D13" s="117" t="s">
        <v>430</v>
      </c>
      <c r="E13" s="117" t="s">
        <v>443</v>
      </c>
      <c r="F13" s="52" t="s">
        <v>353</v>
      </c>
    </row>
    <row r="14" spans="2:6" ht="90" x14ac:dyDescent="0.25">
      <c r="B14" s="300"/>
      <c r="C14" s="117" t="s">
        <v>117</v>
      </c>
      <c r="D14" s="148" t="s">
        <v>433</v>
      </c>
      <c r="E14" s="117" t="s">
        <v>444</v>
      </c>
      <c r="F14" s="151" t="s">
        <v>437</v>
      </c>
    </row>
    <row r="15" spans="2:6" ht="45" x14ac:dyDescent="0.25">
      <c r="B15" s="300"/>
      <c r="C15" s="117" t="s">
        <v>423</v>
      </c>
      <c r="D15" s="117" t="s">
        <v>331</v>
      </c>
      <c r="E15" s="118"/>
      <c r="F15" s="118"/>
    </row>
    <row r="16" spans="2:6" ht="75" x14ac:dyDescent="0.25">
      <c r="B16" s="300"/>
      <c r="C16" s="117" t="s">
        <v>424</v>
      </c>
      <c r="D16" s="117" t="s">
        <v>431</v>
      </c>
      <c r="E16" s="117" t="s">
        <v>445</v>
      </c>
      <c r="F16" s="117" t="s">
        <v>94</v>
      </c>
    </row>
    <row r="17" spans="2:6" ht="60" x14ac:dyDescent="0.25">
      <c r="B17" s="300"/>
      <c r="C17" s="117" t="s">
        <v>156</v>
      </c>
      <c r="D17" s="117" t="s">
        <v>432</v>
      </c>
      <c r="E17" s="117" t="s">
        <v>446</v>
      </c>
      <c r="F17" s="52" t="s">
        <v>353</v>
      </c>
    </row>
    <row r="18" spans="2:6" ht="90" x14ac:dyDescent="0.25">
      <c r="B18" s="300"/>
      <c r="C18" s="117" t="s">
        <v>117</v>
      </c>
      <c r="D18" s="148" t="s">
        <v>433</v>
      </c>
      <c r="E18" s="117" t="s">
        <v>447</v>
      </c>
      <c r="F18" s="151" t="s">
        <v>437</v>
      </c>
    </row>
    <row r="19" spans="2:6" ht="90" x14ac:dyDescent="0.25">
      <c r="B19" s="149">
        <v>4</v>
      </c>
      <c r="C19" s="117" t="s">
        <v>425</v>
      </c>
      <c r="D19" s="117" t="s">
        <v>434</v>
      </c>
      <c r="E19" s="117" t="s">
        <v>448</v>
      </c>
      <c r="F19" s="117" t="s">
        <v>354</v>
      </c>
    </row>
    <row r="20" spans="2:6" ht="45" x14ac:dyDescent="0.25">
      <c r="B20" s="149">
        <v>5</v>
      </c>
      <c r="C20" s="117" t="s">
        <v>154</v>
      </c>
      <c r="D20" s="147" t="s">
        <v>342</v>
      </c>
      <c r="E20" s="147" t="s">
        <v>417</v>
      </c>
      <c r="F20" s="147">
        <v>4</v>
      </c>
    </row>
    <row r="21" spans="2:6" ht="60" x14ac:dyDescent="0.25">
      <c r="B21" s="149">
        <v>6</v>
      </c>
      <c r="C21" s="117" t="s">
        <v>426</v>
      </c>
      <c r="D21" s="147" t="s">
        <v>418</v>
      </c>
      <c r="E21" s="147" t="s">
        <v>419</v>
      </c>
      <c r="F21" s="147"/>
    </row>
    <row r="22" spans="2:6" ht="60" x14ac:dyDescent="0.25">
      <c r="B22" s="149">
        <v>7</v>
      </c>
      <c r="C22" s="117" t="s">
        <v>141</v>
      </c>
      <c r="D22" s="117" t="s">
        <v>435</v>
      </c>
      <c r="E22" s="117" t="s">
        <v>449</v>
      </c>
      <c r="F22" s="117" t="s">
        <v>96</v>
      </c>
    </row>
    <row r="23" spans="2:6" ht="60" x14ac:dyDescent="0.25">
      <c r="B23" s="149">
        <v>8</v>
      </c>
      <c r="C23" s="117" t="s">
        <v>142</v>
      </c>
      <c r="D23" s="117" t="s">
        <v>436</v>
      </c>
      <c r="E23" s="117" t="s">
        <v>450</v>
      </c>
      <c r="F23" s="117" t="s">
        <v>96</v>
      </c>
    </row>
  </sheetData>
  <mergeCells count="4">
    <mergeCell ref="B2:F2"/>
    <mergeCell ref="B3:F3"/>
    <mergeCell ref="B10:B18"/>
    <mergeCell ref="B7:B9"/>
  </mergeCells>
  <dataValidations count="1">
    <dataValidation allowBlank="1" showInputMessage="1" showErrorMessage="1" sqref="F13 F17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3"/>
  <sheetViews>
    <sheetView showGridLines="0" topLeftCell="A12" zoomScale="115" zoomScaleNormal="115" workbookViewId="0">
      <selection activeCell="C18" sqref="C18:C20"/>
    </sheetView>
  </sheetViews>
  <sheetFormatPr defaultColWidth="9.140625" defaultRowHeight="12" x14ac:dyDescent="0.2"/>
  <cols>
    <col min="1" max="1" width="2.7109375" style="169" customWidth="1"/>
    <col min="2" max="2" width="7.28515625" style="169" customWidth="1"/>
    <col min="3" max="3" width="22.42578125" style="216" customWidth="1"/>
    <col min="4" max="4" width="17.85546875" style="169" customWidth="1"/>
    <col min="5" max="5" width="30.85546875" style="169" bestFit="1" customWidth="1"/>
    <col min="6" max="6" width="32" style="169" customWidth="1"/>
    <col min="7" max="7" width="9.140625" style="169"/>
    <col min="8" max="8" width="9.140625" style="210"/>
    <col min="9" max="10" width="9.140625" style="169"/>
    <col min="11" max="11" width="11.5703125" style="169" customWidth="1"/>
    <col min="12" max="16384" width="9.140625" style="169"/>
  </cols>
  <sheetData>
    <row r="1" spans="2:13" x14ac:dyDescent="0.2">
      <c r="B1" s="168"/>
      <c r="C1" s="211"/>
      <c r="D1" s="168"/>
    </row>
    <row r="2" spans="2:13" x14ac:dyDescent="0.2">
      <c r="B2" s="170" t="s">
        <v>572</v>
      </c>
      <c r="C2" s="212"/>
      <c r="D2" s="168"/>
    </row>
    <row r="3" spans="2:13" x14ac:dyDescent="0.2">
      <c r="B3" s="171" t="s">
        <v>571</v>
      </c>
      <c r="C3" s="213"/>
      <c r="D3" s="172" t="s">
        <v>535</v>
      </c>
    </row>
    <row r="4" spans="2:13" x14ac:dyDescent="0.2">
      <c r="B4" s="171" t="s">
        <v>294</v>
      </c>
      <c r="C4" s="213"/>
      <c r="D4" s="172" t="s">
        <v>536</v>
      </c>
    </row>
    <row r="5" spans="2:13" ht="15" customHeight="1" x14ac:dyDescent="0.2">
      <c r="B5" s="173"/>
      <c r="C5" s="173"/>
      <c r="D5" s="174"/>
      <c r="E5" s="175"/>
      <c r="F5" s="176"/>
      <c r="M5" s="177"/>
    </row>
    <row r="6" spans="2:13" x14ac:dyDescent="0.2">
      <c r="B6" s="173"/>
      <c r="C6" s="173"/>
      <c r="D6" s="178"/>
      <c r="E6" s="179"/>
      <c r="F6" s="176"/>
    </row>
    <row r="7" spans="2:13" s="216" customFormat="1" ht="12.75" thickBot="1" x14ac:dyDescent="0.3">
      <c r="B7" s="214" t="s">
        <v>0</v>
      </c>
      <c r="C7" s="214" t="s">
        <v>293</v>
      </c>
      <c r="D7" s="214" t="s">
        <v>1</v>
      </c>
      <c r="E7" s="214" t="s">
        <v>4</v>
      </c>
      <c r="F7" s="214" t="s">
        <v>2</v>
      </c>
      <c r="H7" s="210"/>
    </row>
    <row r="8" spans="2:13" x14ac:dyDescent="0.2">
      <c r="C8" s="215">
        <v>1</v>
      </c>
      <c r="D8" s="180">
        <v>2</v>
      </c>
      <c r="E8" s="180">
        <f>D8+1</f>
        <v>3</v>
      </c>
      <c r="F8" s="228">
        <f>E8+1</f>
        <v>4</v>
      </c>
      <c r="G8" s="181"/>
    </row>
    <row r="9" spans="2:13" ht="36" x14ac:dyDescent="0.2">
      <c r="B9" s="309">
        <v>1</v>
      </c>
      <c r="C9" s="310" t="s">
        <v>532</v>
      </c>
      <c r="D9" s="310" t="s">
        <v>573</v>
      </c>
      <c r="E9" s="202" t="s">
        <v>554</v>
      </c>
      <c r="F9" s="229" t="s">
        <v>541</v>
      </c>
    </row>
    <row r="10" spans="2:13" ht="36" x14ac:dyDescent="0.2">
      <c r="B10" s="309"/>
      <c r="C10" s="310"/>
      <c r="D10" s="310"/>
      <c r="E10" s="202" t="s">
        <v>530</v>
      </c>
      <c r="F10" s="229" t="s">
        <v>537</v>
      </c>
    </row>
    <row r="11" spans="2:13" ht="36" x14ac:dyDescent="0.2">
      <c r="B11" s="309"/>
      <c r="C11" s="310"/>
      <c r="D11" s="310"/>
      <c r="E11" s="202" t="s">
        <v>531</v>
      </c>
      <c r="F11" s="229" t="s">
        <v>556</v>
      </c>
    </row>
    <row r="12" spans="2:13" ht="72" x14ac:dyDescent="0.2">
      <c r="B12" s="307">
        <v>2</v>
      </c>
      <c r="C12" s="279" t="s">
        <v>579</v>
      </c>
      <c r="D12" s="303" t="s">
        <v>574</v>
      </c>
      <c r="E12" s="202" t="s">
        <v>578</v>
      </c>
      <c r="F12" s="229" t="s">
        <v>581</v>
      </c>
    </row>
    <row r="13" spans="2:13" ht="24" x14ac:dyDescent="0.2">
      <c r="B13" s="308"/>
      <c r="C13" s="280"/>
      <c r="D13" s="304"/>
      <c r="E13" s="202" t="s">
        <v>576</v>
      </c>
      <c r="F13" s="229" t="s">
        <v>577</v>
      </c>
    </row>
    <row r="14" spans="2:13" ht="72" x14ac:dyDescent="0.2">
      <c r="B14" s="308"/>
      <c r="C14" s="280"/>
      <c r="D14" s="304"/>
      <c r="E14" s="202" t="s">
        <v>580</v>
      </c>
      <c r="F14" s="229" t="s">
        <v>582</v>
      </c>
    </row>
    <row r="15" spans="2:13" x14ac:dyDescent="0.2">
      <c r="B15" s="308"/>
      <c r="C15" s="280"/>
      <c r="D15" s="304"/>
      <c r="E15" s="202"/>
      <c r="F15" s="229"/>
    </row>
    <row r="16" spans="2:13" x14ac:dyDescent="0.2">
      <c r="B16" s="307">
        <v>3</v>
      </c>
      <c r="C16" s="303"/>
      <c r="D16" s="303"/>
      <c r="E16" s="204"/>
      <c r="F16" s="229"/>
    </row>
    <row r="17" spans="2:11" x14ac:dyDescent="0.2">
      <c r="B17" s="308"/>
      <c r="C17" s="304"/>
      <c r="D17" s="304"/>
      <c r="E17" s="204"/>
      <c r="F17" s="229"/>
    </row>
    <row r="18" spans="2:11" x14ac:dyDescent="0.2">
      <c r="B18" s="301">
        <v>4</v>
      </c>
      <c r="C18" s="303"/>
      <c r="D18" s="303"/>
      <c r="E18" s="202"/>
      <c r="F18" s="230"/>
      <c r="G18" s="182"/>
      <c r="I18" s="182"/>
      <c r="J18" s="182"/>
      <c r="K18" s="182"/>
    </row>
    <row r="19" spans="2:11" x14ac:dyDescent="0.2">
      <c r="B19" s="302"/>
      <c r="C19" s="304"/>
      <c r="D19" s="304"/>
      <c r="E19" s="202"/>
      <c r="F19" s="229"/>
      <c r="G19" s="182"/>
      <c r="I19" s="182"/>
      <c r="J19" s="182"/>
      <c r="K19" s="182"/>
    </row>
    <row r="20" spans="2:11" x14ac:dyDescent="0.2">
      <c r="B20" s="302"/>
      <c r="C20" s="304"/>
      <c r="D20" s="304"/>
      <c r="E20" s="202"/>
      <c r="F20" s="229"/>
      <c r="I20" s="182"/>
      <c r="J20" s="182"/>
      <c r="K20" s="182"/>
    </row>
    <row r="21" spans="2:11" x14ac:dyDescent="0.2">
      <c r="B21" s="311">
        <v>5</v>
      </c>
      <c r="C21" s="310"/>
      <c r="D21" s="310"/>
      <c r="E21" s="203"/>
      <c r="F21" s="231"/>
    </row>
    <row r="22" spans="2:11" ht="43.5" customHeight="1" x14ac:dyDescent="0.2">
      <c r="B22" s="311"/>
      <c r="C22" s="310"/>
      <c r="D22" s="310"/>
      <c r="E22" s="203"/>
      <c r="F22" s="231"/>
    </row>
    <row r="23" spans="2:11" x14ac:dyDescent="0.2">
      <c r="B23" s="311"/>
      <c r="C23" s="310"/>
      <c r="D23" s="310"/>
      <c r="E23" s="202"/>
      <c r="F23" s="231"/>
    </row>
    <row r="24" spans="2:11" x14ac:dyDescent="0.2">
      <c r="B24" s="307">
        <v>6</v>
      </c>
      <c r="C24" s="303"/>
      <c r="D24" s="303"/>
      <c r="E24" s="202"/>
      <c r="F24" s="229"/>
    </row>
    <row r="25" spans="2:11" x14ac:dyDescent="0.2">
      <c r="B25" s="308"/>
      <c r="C25" s="304"/>
      <c r="D25" s="304"/>
      <c r="E25" s="202"/>
      <c r="F25" s="229"/>
    </row>
    <row r="26" spans="2:11" x14ac:dyDescent="0.2">
      <c r="B26" s="307">
        <v>7</v>
      </c>
      <c r="C26" s="303"/>
      <c r="D26" s="303"/>
      <c r="E26" s="204"/>
      <c r="F26" s="232"/>
    </row>
    <row r="27" spans="2:11" x14ac:dyDescent="0.2">
      <c r="B27" s="308"/>
      <c r="C27" s="304"/>
      <c r="D27" s="304"/>
      <c r="E27" s="204"/>
      <c r="F27" s="232"/>
    </row>
    <row r="28" spans="2:11" x14ac:dyDescent="0.2">
      <c r="B28" s="301">
        <v>8</v>
      </c>
      <c r="C28" s="303"/>
      <c r="D28" s="303"/>
      <c r="E28" s="202"/>
      <c r="F28" s="232"/>
    </row>
    <row r="29" spans="2:11" x14ac:dyDescent="0.2">
      <c r="B29" s="302"/>
      <c r="C29" s="304"/>
      <c r="D29" s="304"/>
      <c r="E29" s="202"/>
      <c r="F29" s="232"/>
    </row>
    <row r="30" spans="2:11" x14ac:dyDescent="0.2">
      <c r="B30" s="305"/>
      <c r="C30" s="306"/>
      <c r="D30" s="306"/>
      <c r="E30" s="202"/>
      <c r="F30" s="232"/>
    </row>
    <row r="31" spans="2:11" x14ac:dyDescent="0.2">
      <c r="B31" s="301">
        <v>9</v>
      </c>
      <c r="C31" s="303"/>
      <c r="D31" s="303"/>
      <c r="E31" s="202"/>
      <c r="F31" s="232"/>
    </row>
    <row r="32" spans="2:11" x14ac:dyDescent="0.2">
      <c r="B32" s="302"/>
      <c r="C32" s="304"/>
      <c r="D32" s="304"/>
      <c r="E32" s="202"/>
      <c r="F32" s="232"/>
    </row>
    <row r="33" spans="2:8" x14ac:dyDescent="0.2">
      <c r="B33" s="301">
        <v>10</v>
      </c>
      <c r="C33" s="303"/>
      <c r="D33" s="303"/>
      <c r="E33" s="202"/>
      <c r="F33" s="232"/>
    </row>
    <row r="34" spans="2:8" x14ac:dyDescent="0.2">
      <c r="B34" s="302"/>
      <c r="C34" s="304"/>
      <c r="D34" s="304"/>
      <c r="E34" s="202"/>
      <c r="F34" s="232"/>
    </row>
    <row r="35" spans="2:8" x14ac:dyDescent="0.2">
      <c r="B35" s="301">
        <v>11</v>
      </c>
      <c r="C35" s="303"/>
      <c r="D35" s="303"/>
      <c r="E35" s="202"/>
      <c r="F35" s="232"/>
    </row>
    <row r="36" spans="2:8" x14ac:dyDescent="0.2">
      <c r="B36" s="302"/>
      <c r="C36" s="304"/>
      <c r="D36" s="304"/>
      <c r="E36" s="202"/>
      <c r="F36" s="232"/>
    </row>
    <row r="37" spans="2:8" x14ac:dyDescent="0.2">
      <c r="B37" s="302"/>
      <c r="C37" s="304"/>
      <c r="D37" s="304"/>
      <c r="E37" s="202"/>
      <c r="F37" s="232"/>
    </row>
    <row r="38" spans="2:8" x14ac:dyDescent="0.2">
      <c r="B38" s="301">
        <v>12</v>
      </c>
      <c r="C38" s="303"/>
      <c r="D38" s="303"/>
      <c r="E38" s="202"/>
      <c r="F38" s="232"/>
    </row>
    <row r="39" spans="2:8" x14ac:dyDescent="0.2">
      <c r="B39" s="302"/>
      <c r="C39" s="304"/>
      <c r="D39" s="304"/>
      <c r="E39" s="202"/>
      <c r="F39" s="232"/>
    </row>
    <row r="40" spans="2:8" x14ac:dyDescent="0.2">
      <c r="B40" s="302"/>
      <c r="C40" s="304"/>
      <c r="D40" s="304"/>
      <c r="E40" s="202"/>
      <c r="F40" s="232"/>
    </row>
    <row r="41" spans="2:8" x14ac:dyDescent="0.2">
      <c r="B41" s="305"/>
      <c r="C41" s="306"/>
      <c r="D41" s="306"/>
      <c r="E41" s="202"/>
      <c r="F41" s="232"/>
    </row>
    <row r="42" spans="2:8" ht="9.75" customHeight="1" x14ac:dyDescent="0.2">
      <c r="B42" s="195"/>
      <c r="C42" s="196"/>
      <c r="D42" s="196"/>
      <c r="E42" s="197"/>
      <c r="F42" s="198"/>
    </row>
    <row r="43" spans="2:8" x14ac:dyDescent="0.2">
      <c r="B43" s="168" t="s">
        <v>57</v>
      </c>
    </row>
    <row r="44" spans="2:8" x14ac:dyDescent="0.2">
      <c r="B44" s="169" t="s">
        <v>519</v>
      </c>
    </row>
    <row r="45" spans="2:8" x14ac:dyDescent="0.2">
      <c r="B45" s="169" t="s">
        <v>527</v>
      </c>
    </row>
    <row r="46" spans="2:8" s="182" customFormat="1" x14ac:dyDescent="0.2">
      <c r="B46" s="176" t="s">
        <v>136</v>
      </c>
      <c r="C46" s="242"/>
      <c r="H46" s="243"/>
    </row>
    <row r="47" spans="2:8" s="182" customFormat="1" x14ac:dyDescent="0.2">
      <c r="B47" s="176" t="s">
        <v>135</v>
      </c>
      <c r="C47" s="242"/>
      <c r="H47" s="243"/>
    </row>
    <row r="51" spans="3:3" x14ac:dyDescent="0.2">
      <c r="C51" s="217" t="s">
        <v>529</v>
      </c>
    </row>
    <row r="52" spans="3:3" x14ac:dyDescent="0.2">
      <c r="C52" s="216" t="s">
        <v>533</v>
      </c>
    </row>
    <row r="53" spans="3:3" x14ac:dyDescent="0.2">
      <c r="C53" s="216" t="s">
        <v>534</v>
      </c>
    </row>
  </sheetData>
  <mergeCells count="35">
    <mergeCell ref="B21:B23"/>
    <mergeCell ref="C21:C23"/>
    <mergeCell ref="D21:D23"/>
    <mergeCell ref="B16:B17"/>
    <mergeCell ref="C16:C17"/>
    <mergeCell ref="D16:D17"/>
    <mergeCell ref="B18:B20"/>
    <mergeCell ref="C18:C20"/>
    <mergeCell ref="D18:D20"/>
    <mergeCell ref="B9:B11"/>
    <mergeCell ref="C9:C11"/>
    <mergeCell ref="D9:D11"/>
    <mergeCell ref="B12:B15"/>
    <mergeCell ref="D12:D15"/>
    <mergeCell ref="B28:B30"/>
    <mergeCell ref="C28:C30"/>
    <mergeCell ref="D28:D30"/>
    <mergeCell ref="B24:B25"/>
    <mergeCell ref="C24:C25"/>
    <mergeCell ref="D24:D25"/>
    <mergeCell ref="B26:B27"/>
    <mergeCell ref="C26:C27"/>
    <mergeCell ref="D26:D27"/>
    <mergeCell ref="B31:B32"/>
    <mergeCell ref="C31:C32"/>
    <mergeCell ref="D31:D32"/>
    <mergeCell ref="B33:B34"/>
    <mergeCell ref="C33:C34"/>
    <mergeCell ref="D33:D34"/>
    <mergeCell ref="B35:B37"/>
    <mergeCell ref="C35:C37"/>
    <mergeCell ref="D35:D37"/>
    <mergeCell ref="B38:B41"/>
    <mergeCell ref="C38:C41"/>
    <mergeCell ref="D38:D41"/>
  </mergeCells>
  <hyperlinks>
    <hyperlink ref="B2" location="'Daftar isi'!A1" display="Sasaran Divisi"/>
  </hyperlinks>
  <pageMargins left="0.7" right="0.7" top="0.75" bottom="0.75" header="0.3" footer="0.3"/>
  <pageSetup paperSize="9" scale="80" fitToHeight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showGridLines="0" zoomScale="90" zoomScaleNormal="90" workbookViewId="0">
      <selection activeCell="F12" sqref="F12"/>
    </sheetView>
  </sheetViews>
  <sheetFormatPr defaultColWidth="9.140625" defaultRowHeight="12.75" x14ac:dyDescent="0.2"/>
  <cols>
    <col min="1" max="1" width="2.28515625" style="183" customWidth="1"/>
    <col min="2" max="2" width="6.42578125" style="187" customWidth="1"/>
    <col min="3" max="3" width="26.42578125" style="218" customWidth="1"/>
    <col min="4" max="4" width="11.85546875" style="183" customWidth="1"/>
    <col min="5" max="5" width="24.5703125" style="218" customWidth="1"/>
    <col min="6" max="6" width="46.28515625" style="183" customWidth="1"/>
    <col min="7" max="7" width="26" style="183" customWidth="1"/>
    <col min="8" max="8" width="16.42578125" style="183" customWidth="1"/>
    <col min="9" max="16384" width="9.140625" style="183"/>
  </cols>
  <sheetData>
    <row r="1" spans="1:12" x14ac:dyDescent="0.2">
      <c r="B1" s="184"/>
    </row>
    <row r="2" spans="1:12" x14ac:dyDescent="0.2">
      <c r="B2" s="185" t="s">
        <v>3</v>
      </c>
    </row>
    <row r="3" spans="1:12" x14ac:dyDescent="0.2">
      <c r="B3" s="186"/>
      <c r="C3" s="221"/>
      <c r="E3" s="219"/>
    </row>
    <row r="4" spans="1:12" x14ac:dyDescent="0.2">
      <c r="B4" s="186"/>
      <c r="C4" s="219"/>
    </row>
    <row r="5" spans="1:12" s="184" customFormat="1" ht="36.75" customHeight="1" thickBot="1" x14ac:dyDescent="0.3">
      <c r="B5" s="223" t="s">
        <v>0</v>
      </c>
      <c r="C5" s="224" t="s">
        <v>345</v>
      </c>
      <c r="D5" s="223" t="s">
        <v>5</v>
      </c>
      <c r="E5" s="224" t="s">
        <v>60</v>
      </c>
      <c r="F5" s="223" t="s">
        <v>7</v>
      </c>
      <c r="G5" s="223" t="s">
        <v>61</v>
      </c>
      <c r="H5" s="223" t="s">
        <v>62</v>
      </c>
      <c r="L5" s="184" t="s">
        <v>516</v>
      </c>
    </row>
    <row r="6" spans="1:12" x14ac:dyDescent="0.2">
      <c r="C6" s="220">
        <v>1</v>
      </c>
      <c r="D6" s="188">
        <f>C6+1</f>
        <v>2</v>
      </c>
      <c r="E6" s="220">
        <f>D6+1</f>
        <v>3</v>
      </c>
      <c r="F6" s="188">
        <f>E6+1</f>
        <v>4</v>
      </c>
      <c r="G6" s="188">
        <f>F6+1</f>
        <v>5</v>
      </c>
      <c r="H6" s="188">
        <f>G6+1</f>
        <v>6</v>
      </c>
      <c r="L6" s="183" t="s">
        <v>517</v>
      </c>
    </row>
    <row r="7" spans="1:12" s="238" customFormat="1" ht="102" x14ac:dyDescent="0.2">
      <c r="A7" s="234" t="s">
        <v>127</v>
      </c>
      <c r="B7" s="233">
        <v>1</v>
      </c>
      <c r="C7" s="235" t="s">
        <v>532</v>
      </c>
      <c r="D7" s="222" t="s">
        <v>538</v>
      </c>
      <c r="E7" s="236" t="s">
        <v>555</v>
      </c>
      <c r="F7" s="263" t="s">
        <v>559</v>
      </c>
      <c r="G7" s="237" t="s">
        <v>562</v>
      </c>
      <c r="H7" s="194" t="s">
        <v>565</v>
      </c>
      <c r="L7" s="239" t="s">
        <v>518</v>
      </c>
    </row>
    <row r="8" spans="1:12" s="192" customFormat="1" ht="89.25" x14ac:dyDescent="0.2">
      <c r="B8" s="193">
        <v>2</v>
      </c>
      <c r="C8" s="235" t="s">
        <v>532</v>
      </c>
      <c r="D8" s="222" t="s">
        <v>539</v>
      </c>
      <c r="E8" s="229" t="s">
        <v>542</v>
      </c>
      <c r="F8" s="263" t="s">
        <v>560</v>
      </c>
      <c r="G8" s="237" t="s">
        <v>564</v>
      </c>
      <c r="H8" s="222" t="s">
        <v>543</v>
      </c>
    </row>
    <row r="9" spans="1:12" s="192" customFormat="1" ht="167.25" customHeight="1" x14ac:dyDescent="0.2">
      <c r="B9" s="233">
        <v>3</v>
      </c>
      <c r="C9" s="235" t="s">
        <v>532</v>
      </c>
      <c r="D9" s="222" t="s">
        <v>540</v>
      </c>
      <c r="E9" s="229" t="s">
        <v>551</v>
      </c>
      <c r="F9" s="263" t="s">
        <v>561</v>
      </c>
      <c r="G9" s="237" t="s">
        <v>563</v>
      </c>
      <c r="H9" s="222" t="s">
        <v>543</v>
      </c>
    </row>
    <row r="10" spans="1:12" s="192" customFormat="1" x14ac:dyDescent="0.2">
      <c r="B10" s="193"/>
      <c r="C10" s="240"/>
      <c r="D10" s="222"/>
      <c r="E10" s="229" t="s">
        <v>126</v>
      </c>
      <c r="F10" s="263"/>
      <c r="G10" s="237"/>
      <c r="H10" s="222"/>
    </row>
    <row r="11" spans="1:12" s="192" customFormat="1" ht="72.75" customHeight="1" x14ac:dyDescent="0.2">
      <c r="B11" s="233">
        <v>5</v>
      </c>
      <c r="C11" s="240" t="str">
        <f>'01'!C12</f>
        <v>Mendapatkan persutujuan OJK atas pengajuan produk baru.</v>
      </c>
      <c r="D11" s="222" t="s">
        <v>583</v>
      </c>
      <c r="E11" s="229" t="s">
        <v>585</v>
      </c>
      <c r="F11" s="263" t="s">
        <v>586</v>
      </c>
      <c r="G11" s="237" t="s">
        <v>575</v>
      </c>
      <c r="H11" s="194" t="s">
        <v>584</v>
      </c>
    </row>
    <row r="12" spans="1:12" s="192" customFormat="1" x14ac:dyDescent="0.2">
      <c r="B12" s="193">
        <v>6</v>
      </c>
      <c r="C12" s="240"/>
      <c r="D12" s="222"/>
      <c r="E12" s="229"/>
      <c r="F12" s="263"/>
      <c r="G12" s="237"/>
      <c r="H12" s="194"/>
    </row>
    <row r="13" spans="1:12" s="192" customFormat="1" ht="44.25" customHeight="1" x14ac:dyDescent="0.2">
      <c r="B13" s="233">
        <v>7</v>
      </c>
      <c r="C13" s="240"/>
      <c r="D13" s="222"/>
      <c r="E13" s="229"/>
      <c r="F13" s="263"/>
      <c r="G13" s="237"/>
      <c r="H13" s="222"/>
    </row>
    <row r="14" spans="1:12" s="192" customFormat="1" x14ac:dyDescent="0.2">
      <c r="B14" s="193">
        <v>8</v>
      </c>
      <c r="C14" s="240"/>
      <c r="D14" s="222"/>
      <c r="E14" s="229"/>
      <c r="F14" s="264"/>
      <c r="G14" s="237"/>
      <c r="H14" s="194"/>
    </row>
    <row r="15" spans="1:12" s="192" customFormat="1" x14ac:dyDescent="0.2">
      <c r="B15" s="233">
        <v>9</v>
      </c>
      <c r="C15" s="240"/>
      <c r="D15" s="222"/>
      <c r="E15" s="229"/>
      <c r="F15" s="263"/>
      <c r="G15" s="237"/>
      <c r="H15" s="222"/>
    </row>
    <row r="16" spans="1:12" s="192" customFormat="1" x14ac:dyDescent="0.2">
      <c r="B16" s="193">
        <v>10</v>
      </c>
      <c r="C16" s="222"/>
      <c r="D16" s="222"/>
      <c r="E16" s="241"/>
      <c r="F16" s="263"/>
      <c r="G16" s="237"/>
      <c r="H16" s="222"/>
    </row>
    <row r="17" spans="1:8" s="192" customFormat="1" x14ac:dyDescent="0.2">
      <c r="B17" s="233">
        <v>11</v>
      </c>
      <c r="C17" s="222"/>
      <c r="D17" s="222"/>
      <c r="E17" s="241"/>
      <c r="F17" s="263"/>
      <c r="G17" s="237"/>
      <c r="H17" s="222"/>
    </row>
    <row r="18" spans="1:8" s="192" customFormat="1" x14ac:dyDescent="0.2">
      <c r="B18" s="193">
        <v>12</v>
      </c>
      <c r="C18" s="222"/>
      <c r="D18" s="222"/>
      <c r="E18" s="194"/>
      <c r="F18" s="263"/>
      <c r="G18" s="237"/>
      <c r="H18" s="222"/>
    </row>
    <row r="19" spans="1:8" s="192" customFormat="1" ht="50.25" customHeight="1" x14ac:dyDescent="0.2">
      <c r="B19" s="233">
        <v>13</v>
      </c>
      <c r="C19" s="222"/>
      <c r="D19" s="222"/>
      <c r="E19" s="222"/>
      <c r="F19" s="265"/>
      <c r="G19" s="222"/>
      <c r="H19" s="222"/>
    </row>
    <row r="20" spans="1:8" s="192" customFormat="1" ht="52.5" customHeight="1" x14ac:dyDescent="0.2">
      <c r="B20" s="193">
        <v>14</v>
      </c>
      <c r="C20" s="222"/>
      <c r="D20" s="222"/>
      <c r="E20" s="222"/>
      <c r="F20" s="265"/>
      <c r="G20" s="222"/>
      <c r="H20" s="222"/>
    </row>
    <row r="21" spans="1:8" s="192" customFormat="1" ht="49.5" customHeight="1" x14ac:dyDescent="0.2">
      <c r="B21" s="233">
        <v>15</v>
      </c>
      <c r="C21" s="222"/>
      <c r="D21" s="222"/>
      <c r="E21" s="222"/>
      <c r="F21" s="265"/>
      <c r="G21" s="222"/>
      <c r="H21" s="222"/>
    </row>
    <row r="22" spans="1:8" s="192" customFormat="1" ht="54.75" customHeight="1" x14ac:dyDescent="0.2">
      <c r="B22" s="193">
        <v>16</v>
      </c>
      <c r="C22" s="222"/>
      <c r="D22" s="222"/>
      <c r="E22" s="222"/>
      <c r="F22" s="265"/>
      <c r="G22" s="222"/>
      <c r="H22" s="222"/>
    </row>
    <row r="23" spans="1:8" s="192" customFormat="1" x14ac:dyDescent="0.2">
      <c r="B23" s="233">
        <v>17</v>
      </c>
      <c r="C23" s="222"/>
      <c r="D23" s="222"/>
      <c r="E23" s="222"/>
      <c r="F23" s="265"/>
      <c r="G23" s="222"/>
      <c r="H23" s="222"/>
    </row>
    <row r="24" spans="1:8" s="192" customFormat="1" x14ac:dyDescent="0.2">
      <c r="B24" s="193">
        <v>18</v>
      </c>
      <c r="C24" s="222"/>
      <c r="D24" s="222"/>
      <c r="E24" s="222"/>
      <c r="F24" s="265"/>
      <c r="G24" s="222"/>
      <c r="H24" s="222"/>
    </row>
    <row r="25" spans="1:8" s="192" customFormat="1" x14ac:dyDescent="0.2">
      <c r="A25" s="192" t="s">
        <v>126</v>
      </c>
      <c r="B25" s="233">
        <v>19</v>
      </c>
      <c r="C25" s="222"/>
      <c r="D25" s="222"/>
      <c r="E25" s="222"/>
      <c r="F25" s="265"/>
      <c r="G25" s="222"/>
      <c r="H25" s="222"/>
    </row>
    <row r="26" spans="1:8" s="192" customFormat="1" x14ac:dyDescent="0.2">
      <c r="B26" s="193">
        <v>20</v>
      </c>
      <c r="C26" s="222"/>
      <c r="D26" s="222"/>
      <c r="E26" s="222"/>
      <c r="F26" s="265"/>
      <c r="G26" s="222"/>
      <c r="H26" s="222"/>
    </row>
    <row r="27" spans="1:8" s="192" customFormat="1" x14ac:dyDescent="0.2">
      <c r="B27" s="233">
        <v>21</v>
      </c>
      <c r="C27" s="222"/>
      <c r="D27" s="222"/>
      <c r="E27" s="222"/>
      <c r="F27" s="265"/>
      <c r="G27" s="222"/>
      <c r="H27" s="222"/>
    </row>
    <row r="28" spans="1:8" s="192" customFormat="1" x14ac:dyDescent="0.2">
      <c r="B28" s="193">
        <v>22</v>
      </c>
      <c r="C28" s="222"/>
      <c r="D28" s="222"/>
      <c r="E28" s="222"/>
      <c r="F28" s="265"/>
      <c r="G28" s="222"/>
      <c r="H28" s="222"/>
    </row>
    <row r="29" spans="1:8" s="192" customFormat="1" x14ac:dyDescent="0.2">
      <c r="B29" s="233">
        <v>23</v>
      </c>
      <c r="C29" s="222"/>
      <c r="D29" s="222"/>
      <c r="E29" s="222"/>
      <c r="F29" s="265"/>
      <c r="G29" s="222"/>
      <c r="H29" s="222"/>
    </row>
    <row r="30" spans="1:8" s="192" customFormat="1" x14ac:dyDescent="0.2">
      <c r="B30" s="193">
        <v>24</v>
      </c>
      <c r="C30" s="222"/>
      <c r="D30" s="222"/>
      <c r="E30" s="222"/>
      <c r="F30" s="265"/>
      <c r="G30" s="222"/>
      <c r="H30" s="222"/>
    </row>
    <row r="31" spans="1:8" s="192" customFormat="1" x14ac:dyDescent="0.2">
      <c r="B31" s="233">
        <v>25</v>
      </c>
      <c r="C31" s="222"/>
      <c r="D31" s="222"/>
      <c r="E31" s="222"/>
      <c r="F31" s="265"/>
      <c r="G31" s="222"/>
      <c r="H31" s="222"/>
    </row>
    <row r="32" spans="1:8" s="192" customFormat="1" x14ac:dyDescent="0.2">
      <c r="B32" s="193">
        <v>26</v>
      </c>
      <c r="C32" s="222"/>
      <c r="D32" s="222"/>
      <c r="E32" s="222"/>
      <c r="F32" s="265"/>
      <c r="G32" s="222"/>
      <c r="H32" s="222"/>
    </row>
    <row r="33" spans="2:8" s="192" customFormat="1" x14ac:dyDescent="0.2">
      <c r="B33" s="233">
        <v>27</v>
      </c>
      <c r="C33" s="222"/>
      <c r="D33" s="222"/>
      <c r="E33" s="222"/>
      <c r="F33" s="265"/>
      <c r="G33" s="222"/>
      <c r="H33" s="265"/>
    </row>
    <row r="34" spans="2:8" s="192" customFormat="1" ht="112.5" customHeight="1" x14ac:dyDescent="0.2">
      <c r="B34" s="193">
        <v>28</v>
      </c>
      <c r="C34" s="222"/>
      <c r="D34" s="222"/>
      <c r="E34" s="222"/>
      <c r="F34" s="265"/>
      <c r="G34" s="222"/>
      <c r="H34" s="222"/>
    </row>
    <row r="35" spans="2:8" s="192" customFormat="1" x14ac:dyDescent="0.2">
      <c r="B35" s="233">
        <v>29</v>
      </c>
      <c r="C35" s="222"/>
      <c r="D35" s="222"/>
      <c r="E35" s="222"/>
      <c r="F35" s="265"/>
      <c r="G35" s="222"/>
      <c r="H35" s="222"/>
    </row>
    <row r="36" spans="2:8" s="192" customFormat="1" x14ac:dyDescent="0.2">
      <c r="B36" s="193">
        <v>30</v>
      </c>
      <c r="C36" s="222"/>
      <c r="D36" s="222"/>
      <c r="E36" s="222"/>
      <c r="F36" s="265"/>
      <c r="G36" s="222"/>
      <c r="H36" s="222"/>
    </row>
    <row r="37" spans="2:8" s="192" customFormat="1" x14ac:dyDescent="0.2">
      <c r="B37" s="233">
        <v>31</v>
      </c>
      <c r="C37" s="222"/>
      <c r="D37" s="222"/>
      <c r="E37" s="222"/>
      <c r="F37" s="265"/>
      <c r="G37" s="222"/>
      <c r="H37" s="222"/>
    </row>
    <row r="38" spans="2:8" s="192" customFormat="1" x14ac:dyDescent="0.2">
      <c r="B38" s="193">
        <v>32</v>
      </c>
      <c r="C38" s="222"/>
      <c r="D38" s="222"/>
      <c r="E38" s="222"/>
      <c r="F38" s="265"/>
      <c r="G38" s="222"/>
      <c r="H38" s="265"/>
    </row>
    <row r="39" spans="2:8" s="192" customFormat="1" x14ac:dyDescent="0.2">
      <c r="B39" s="233">
        <v>33</v>
      </c>
      <c r="C39" s="222"/>
      <c r="D39" s="222"/>
      <c r="E39" s="222"/>
      <c r="F39" s="265"/>
      <c r="G39" s="222"/>
      <c r="H39" s="222"/>
    </row>
    <row r="40" spans="2:8" x14ac:dyDescent="0.2">
      <c r="B40" s="191">
        <v>34</v>
      </c>
      <c r="C40" s="190"/>
      <c r="D40" s="190"/>
      <c r="E40" s="190"/>
      <c r="F40" s="190"/>
      <c r="G40" s="190"/>
      <c r="H40" s="190"/>
    </row>
    <row r="41" spans="2:8" x14ac:dyDescent="0.2">
      <c r="B41" s="189">
        <v>35</v>
      </c>
      <c r="C41" s="190"/>
      <c r="D41" s="190"/>
      <c r="E41" s="190"/>
      <c r="F41" s="190"/>
      <c r="G41" s="190"/>
      <c r="H41" s="190"/>
    </row>
    <row r="42" spans="2:8" x14ac:dyDescent="0.2">
      <c r="B42" s="191">
        <v>36</v>
      </c>
      <c r="C42" s="190"/>
      <c r="D42" s="190"/>
      <c r="E42" s="190"/>
      <c r="F42" s="190"/>
      <c r="G42" s="190"/>
      <c r="H42" s="190"/>
    </row>
    <row r="43" spans="2:8" x14ac:dyDescent="0.2">
      <c r="B43" s="189">
        <v>37</v>
      </c>
      <c r="C43" s="190"/>
      <c r="D43" s="190"/>
      <c r="E43" s="190"/>
      <c r="F43" s="190"/>
      <c r="G43" s="190"/>
      <c r="H43" s="190"/>
    </row>
    <row r="44" spans="2:8" x14ac:dyDescent="0.2">
      <c r="B44" s="191">
        <v>38</v>
      </c>
      <c r="C44" s="190"/>
      <c r="D44" s="190"/>
      <c r="E44" s="190"/>
      <c r="F44" s="190"/>
      <c r="G44" s="190"/>
      <c r="H44" s="190"/>
    </row>
    <row r="45" spans="2:8" x14ac:dyDescent="0.2">
      <c r="B45" s="189">
        <v>39</v>
      </c>
      <c r="C45" s="190"/>
      <c r="D45" s="190"/>
      <c r="E45" s="190"/>
      <c r="F45" s="190"/>
      <c r="G45" s="190"/>
      <c r="H45" s="190"/>
    </row>
    <row r="46" spans="2:8" x14ac:dyDescent="0.2">
      <c r="B46" s="191">
        <v>40</v>
      </c>
      <c r="C46" s="190"/>
      <c r="D46" s="190"/>
      <c r="E46" s="190"/>
      <c r="F46" s="190"/>
      <c r="G46" s="190"/>
      <c r="H46" s="190"/>
    </row>
    <row r="47" spans="2:8" x14ac:dyDescent="0.2">
      <c r="B47" s="189">
        <v>41</v>
      </c>
      <c r="C47" s="190"/>
      <c r="D47" s="190"/>
      <c r="E47" s="190"/>
      <c r="F47" s="190"/>
      <c r="G47" s="190"/>
      <c r="H47" s="190"/>
    </row>
    <row r="48" spans="2:8" x14ac:dyDescent="0.2">
      <c r="B48" s="191">
        <v>42</v>
      </c>
      <c r="C48" s="190"/>
      <c r="D48" s="190"/>
      <c r="E48" s="190"/>
      <c r="F48" s="190"/>
      <c r="G48" s="190"/>
      <c r="H48" s="190"/>
    </row>
    <row r="49" spans="2:8" x14ac:dyDescent="0.2">
      <c r="B49" s="189">
        <v>43</v>
      </c>
      <c r="C49" s="190"/>
      <c r="D49" s="190"/>
      <c r="E49" s="190"/>
      <c r="F49" s="190"/>
      <c r="G49" s="190"/>
      <c r="H49" s="190"/>
    </row>
    <row r="50" spans="2:8" x14ac:dyDescent="0.2">
      <c r="B50" s="191">
        <v>44</v>
      </c>
      <c r="C50" s="190"/>
      <c r="D50" s="190"/>
      <c r="E50" s="190"/>
      <c r="F50" s="190"/>
      <c r="G50" s="190"/>
      <c r="H50" s="190"/>
    </row>
    <row r="51" spans="2:8" x14ac:dyDescent="0.2">
      <c r="B51" s="189">
        <v>45</v>
      </c>
      <c r="C51" s="190"/>
      <c r="D51" s="190"/>
      <c r="E51" s="190"/>
      <c r="F51" s="190"/>
      <c r="G51" s="190"/>
      <c r="H51" s="190"/>
    </row>
    <row r="52" spans="2:8" x14ac:dyDescent="0.2">
      <c r="B52" s="191">
        <v>46</v>
      </c>
      <c r="C52" s="190"/>
      <c r="D52" s="190"/>
      <c r="E52" s="190"/>
      <c r="F52" s="190"/>
      <c r="G52" s="190"/>
      <c r="H52" s="190"/>
    </row>
    <row r="53" spans="2:8" x14ac:dyDescent="0.2">
      <c r="B53" s="189">
        <v>47</v>
      </c>
      <c r="C53" s="190"/>
      <c r="D53" s="190"/>
      <c r="E53" s="190"/>
      <c r="F53" s="190"/>
      <c r="G53" s="190"/>
      <c r="H53" s="190"/>
    </row>
    <row r="54" spans="2:8" x14ac:dyDescent="0.2">
      <c r="B54" s="191">
        <v>48</v>
      </c>
      <c r="C54" s="190"/>
      <c r="D54" s="190"/>
      <c r="E54" s="190"/>
      <c r="F54" s="190"/>
      <c r="G54" s="190"/>
      <c r="H54" s="190"/>
    </row>
    <row r="55" spans="2:8" x14ac:dyDescent="0.2">
      <c r="B55" s="189">
        <v>49</v>
      </c>
      <c r="C55" s="190"/>
      <c r="D55" s="190"/>
      <c r="E55" s="190"/>
      <c r="F55" s="190"/>
      <c r="G55" s="190"/>
      <c r="H55" s="190"/>
    </row>
    <row r="56" spans="2:8" x14ac:dyDescent="0.2">
      <c r="B56" s="191">
        <v>50</v>
      </c>
      <c r="C56" s="190"/>
      <c r="D56" s="190"/>
      <c r="E56" s="190"/>
      <c r="F56" s="190"/>
      <c r="G56" s="190"/>
      <c r="H56" s="190"/>
    </row>
    <row r="57" spans="2:8" x14ac:dyDescent="0.2">
      <c r="B57" s="189">
        <v>51</v>
      </c>
      <c r="C57" s="190"/>
      <c r="D57" s="190"/>
      <c r="E57" s="190"/>
      <c r="F57" s="190"/>
      <c r="G57" s="190"/>
      <c r="H57" s="190"/>
    </row>
    <row r="58" spans="2:8" x14ac:dyDescent="0.2">
      <c r="B58" s="191">
        <v>52</v>
      </c>
      <c r="C58" s="190"/>
      <c r="D58" s="190"/>
      <c r="E58" s="190"/>
      <c r="F58" s="190"/>
      <c r="G58" s="190"/>
      <c r="H58" s="190"/>
    </row>
    <row r="59" spans="2:8" x14ac:dyDescent="0.2">
      <c r="B59" s="189">
        <v>53</v>
      </c>
      <c r="C59" s="190"/>
      <c r="D59" s="190"/>
      <c r="E59" s="190"/>
      <c r="F59" s="190"/>
      <c r="G59" s="190"/>
      <c r="H59" s="190"/>
    </row>
    <row r="60" spans="2:8" x14ac:dyDescent="0.2">
      <c r="B60" s="191">
        <v>54</v>
      </c>
      <c r="C60" s="190"/>
      <c r="D60" s="190"/>
      <c r="E60" s="190"/>
      <c r="F60" s="190"/>
      <c r="G60" s="190"/>
      <c r="H60" s="190"/>
    </row>
    <row r="61" spans="2:8" x14ac:dyDescent="0.2">
      <c r="B61" s="189">
        <v>55</v>
      </c>
      <c r="C61" s="190"/>
      <c r="D61" s="190"/>
      <c r="E61" s="190"/>
      <c r="F61" s="190"/>
      <c r="G61" s="190"/>
      <c r="H61" s="190"/>
    </row>
    <row r="62" spans="2:8" x14ac:dyDescent="0.2">
      <c r="B62" s="191">
        <v>56</v>
      </c>
      <c r="C62" s="190"/>
      <c r="D62" s="190"/>
      <c r="E62" s="190"/>
      <c r="F62" s="190"/>
      <c r="G62" s="190"/>
      <c r="H62" s="190"/>
    </row>
    <row r="63" spans="2:8" x14ac:dyDescent="0.2">
      <c r="B63" s="189">
        <v>57</v>
      </c>
      <c r="C63" s="190"/>
      <c r="D63" s="190"/>
      <c r="E63" s="190"/>
      <c r="F63" s="190"/>
      <c r="G63" s="190"/>
      <c r="H63" s="190"/>
    </row>
    <row r="64" spans="2:8" x14ac:dyDescent="0.2">
      <c r="B64" s="191">
        <v>58</v>
      </c>
      <c r="C64" s="190"/>
      <c r="D64" s="190"/>
      <c r="E64" s="190"/>
      <c r="F64" s="190"/>
      <c r="G64" s="190"/>
      <c r="H64" s="190"/>
    </row>
    <row r="65" spans="2:8" x14ac:dyDescent="0.2">
      <c r="B65" s="189">
        <v>59</v>
      </c>
      <c r="C65" s="190"/>
      <c r="D65" s="190"/>
      <c r="E65" s="190"/>
      <c r="F65" s="190"/>
      <c r="G65" s="190"/>
      <c r="H65" s="190"/>
    </row>
    <row r="66" spans="2:8" x14ac:dyDescent="0.2">
      <c r="B66" s="191">
        <v>60</v>
      </c>
      <c r="C66" s="190"/>
      <c r="D66" s="190"/>
      <c r="E66" s="190"/>
      <c r="F66" s="190"/>
      <c r="G66" s="190"/>
      <c r="H66" s="190"/>
    </row>
    <row r="67" spans="2:8" x14ac:dyDescent="0.2">
      <c r="B67" s="189">
        <v>61</v>
      </c>
      <c r="C67" s="190"/>
      <c r="D67" s="190"/>
      <c r="E67" s="190"/>
      <c r="F67" s="190"/>
      <c r="G67" s="190"/>
      <c r="H67" s="190"/>
    </row>
    <row r="68" spans="2:8" x14ac:dyDescent="0.2">
      <c r="B68" s="191">
        <v>62</v>
      </c>
      <c r="C68" s="190"/>
      <c r="D68" s="190"/>
      <c r="E68" s="190"/>
      <c r="F68" s="190"/>
      <c r="G68" s="190"/>
      <c r="H68" s="190"/>
    </row>
    <row r="69" spans="2:8" x14ac:dyDescent="0.2">
      <c r="B69" s="189">
        <v>63</v>
      </c>
      <c r="C69" s="190"/>
      <c r="D69" s="190"/>
      <c r="E69" s="190"/>
      <c r="F69" s="190"/>
      <c r="G69" s="190"/>
      <c r="H69" s="190"/>
    </row>
    <row r="70" spans="2:8" x14ac:dyDescent="0.2">
      <c r="B70" s="191">
        <v>64</v>
      </c>
      <c r="C70" s="190"/>
      <c r="D70" s="190"/>
      <c r="E70" s="190"/>
      <c r="F70" s="190"/>
      <c r="G70" s="190"/>
      <c r="H70" s="190"/>
    </row>
    <row r="71" spans="2:8" x14ac:dyDescent="0.2">
      <c r="B71" s="189">
        <v>65</v>
      </c>
      <c r="C71" s="190"/>
      <c r="D71" s="190"/>
      <c r="E71" s="190"/>
      <c r="F71" s="190"/>
      <c r="G71" s="190"/>
      <c r="H71" s="190"/>
    </row>
    <row r="72" spans="2:8" x14ac:dyDescent="0.2">
      <c r="B72" s="191">
        <v>66</v>
      </c>
      <c r="C72" s="190"/>
      <c r="D72" s="190"/>
      <c r="E72" s="190"/>
      <c r="F72" s="190"/>
      <c r="G72" s="190"/>
      <c r="H72" s="190"/>
    </row>
    <row r="73" spans="2:8" x14ac:dyDescent="0.2">
      <c r="B73" s="189">
        <v>67</v>
      </c>
      <c r="C73" s="190"/>
      <c r="D73" s="190"/>
      <c r="E73" s="190"/>
      <c r="F73" s="190"/>
      <c r="G73" s="190"/>
      <c r="H73" s="190"/>
    </row>
    <row r="74" spans="2:8" x14ac:dyDescent="0.2">
      <c r="B74" s="191">
        <v>68</v>
      </c>
      <c r="C74" s="190"/>
      <c r="D74" s="190"/>
      <c r="E74" s="190"/>
      <c r="F74" s="190"/>
      <c r="G74" s="190"/>
      <c r="H74" s="190"/>
    </row>
    <row r="75" spans="2:8" x14ac:dyDescent="0.2">
      <c r="B75" s="189">
        <v>69</v>
      </c>
      <c r="C75" s="190"/>
      <c r="D75" s="190"/>
      <c r="E75" s="190"/>
      <c r="F75" s="190"/>
      <c r="G75" s="190"/>
      <c r="H75" s="190"/>
    </row>
    <row r="76" spans="2:8" x14ac:dyDescent="0.2">
      <c r="B76" s="191">
        <v>70</v>
      </c>
      <c r="C76" s="190"/>
      <c r="D76" s="190"/>
      <c r="E76" s="190"/>
      <c r="F76" s="190"/>
      <c r="G76" s="190"/>
      <c r="H76" s="190"/>
    </row>
    <row r="77" spans="2:8" x14ac:dyDescent="0.2">
      <c r="B77" s="189">
        <v>71</v>
      </c>
      <c r="C77" s="190"/>
      <c r="D77" s="190"/>
      <c r="E77" s="190"/>
      <c r="F77" s="190"/>
      <c r="G77" s="190"/>
      <c r="H77" s="190"/>
    </row>
    <row r="78" spans="2:8" x14ac:dyDescent="0.2">
      <c r="B78" s="191">
        <v>72</v>
      </c>
      <c r="C78" s="190"/>
      <c r="D78" s="190"/>
      <c r="E78" s="190"/>
      <c r="F78" s="190"/>
      <c r="G78" s="190"/>
      <c r="H78" s="190"/>
    </row>
    <row r="79" spans="2:8" x14ac:dyDescent="0.2">
      <c r="B79" s="189">
        <v>73</v>
      </c>
      <c r="C79" s="190"/>
      <c r="D79" s="190"/>
      <c r="E79" s="190"/>
      <c r="F79" s="190"/>
      <c r="G79" s="190"/>
      <c r="H79" s="190"/>
    </row>
    <row r="80" spans="2:8" x14ac:dyDescent="0.2">
      <c r="B80" s="191">
        <v>74</v>
      </c>
      <c r="C80" s="190"/>
      <c r="D80" s="190"/>
      <c r="E80" s="190"/>
      <c r="F80" s="190"/>
      <c r="G80" s="190"/>
      <c r="H80" s="190"/>
    </row>
    <row r="81" spans="2:8" x14ac:dyDescent="0.2">
      <c r="B81" s="189">
        <v>75</v>
      </c>
      <c r="C81" s="190"/>
      <c r="D81" s="190"/>
      <c r="E81" s="190"/>
      <c r="F81" s="190"/>
      <c r="G81" s="190"/>
      <c r="H81" s="190"/>
    </row>
    <row r="82" spans="2:8" x14ac:dyDescent="0.2">
      <c r="B82" s="191">
        <v>76</v>
      </c>
      <c r="C82" s="190"/>
      <c r="D82" s="190"/>
      <c r="E82" s="190"/>
      <c r="F82" s="190"/>
      <c r="G82" s="190"/>
      <c r="H82" s="190"/>
    </row>
    <row r="83" spans="2:8" x14ac:dyDescent="0.2">
      <c r="B83" s="189">
        <v>77</v>
      </c>
      <c r="C83" s="190"/>
      <c r="D83" s="190"/>
      <c r="E83" s="190"/>
      <c r="F83" s="190"/>
      <c r="G83" s="190"/>
      <c r="H83" s="190"/>
    </row>
    <row r="84" spans="2:8" x14ac:dyDescent="0.2">
      <c r="B84" s="191">
        <v>78</v>
      </c>
      <c r="C84" s="190"/>
      <c r="D84" s="190"/>
      <c r="E84" s="190"/>
      <c r="F84" s="190"/>
      <c r="G84" s="190"/>
      <c r="H84" s="190"/>
    </row>
    <row r="85" spans="2:8" x14ac:dyDescent="0.2">
      <c r="B85" s="189">
        <v>79</v>
      </c>
      <c r="C85" s="190"/>
      <c r="D85" s="190"/>
      <c r="E85" s="190"/>
      <c r="F85" s="190"/>
      <c r="G85" s="190"/>
      <c r="H85" s="190"/>
    </row>
    <row r="86" spans="2:8" x14ac:dyDescent="0.2">
      <c r="B86" s="191">
        <v>80</v>
      </c>
      <c r="C86" s="190"/>
      <c r="D86" s="190"/>
      <c r="E86" s="190"/>
      <c r="F86" s="190"/>
      <c r="G86" s="190"/>
      <c r="H86" s="190"/>
    </row>
    <row r="87" spans="2:8" x14ac:dyDescent="0.2">
      <c r="B87" s="189">
        <v>81</v>
      </c>
      <c r="C87" s="190"/>
      <c r="D87" s="190"/>
      <c r="E87" s="190"/>
      <c r="F87" s="190"/>
      <c r="G87" s="190"/>
      <c r="H87" s="190"/>
    </row>
    <row r="88" spans="2:8" x14ac:dyDescent="0.2">
      <c r="B88" s="191">
        <v>82</v>
      </c>
      <c r="C88" s="190"/>
      <c r="D88" s="190"/>
      <c r="E88" s="190"/>
      <c r="F88" s="190"/>
      <c r="G88" s="190"/>
      <c r="H88" s="190"/>
    </row>
    <row r="89" spans="2:8" x14ac:dyDescent="0.2">
      <c r="B89" s="189">
        <v>83</v>
      </c>
      <c r="C89" s="190"/>
      <c r="D89" s="190"/>
      <c r="E89" s="190"/>
      <c r="F89" s="190"/>
      <c r="G89" s="190"/>
      <c r="H89" s="190"/>
    </row>
    <row r="90" spans="2:8" x14ac:dyDescent="0.2">
      <c r="B90" s="191">
        <v>84</v>
      </c>
      <c r="C90" s="190"/>
      <c r="D90" s="190"/>
      <c r="E90" s="190"/>
      <c r="F90" s="190"/>
      <c r="G90" s="190"/>
      <c r="H90" s="190"/>
    </row>
    <row r="91" spans="2:8" x14ac:dyDescent="0.2">
      <c r="B91" s="189">
        <v>85</v>
      </c>
      <c r="C91" s="190"/>
      <c r="D91" s="190"/>
      <c r="E91" s="190"/>
      <c r="F91" s="190"/>
      <c r="G91" s="190"/>
      <c r="H91" s="190"/>
    </row>
    <row r="92" spans="2:8" x14ac:dyDescent="0.2">
      <c r="B92" s="191">
        <v>86</v>
      </c>
      <c r="C92" s="190"/>
      <c r="D92" s="190"/>
      <c r="E92" s="190"/>
      <c r="F92" s="190"/>
      <c r="G92" s="190"/>
      <c r="H92" s="190"/>
    </row>
    <row r="93" spans="2:8" x14ac:dyDescent="0.2">
      <c r="B93" s="189">
        <v>87</v>
      </c>
      <c r="C93" s="190"/>
      <c r="D93" s="190"/>
      <c r="E93" s="190"/>
      <c r="F93" s="190"/>
      <c r="G93" s="190"/>
      <c r="H93" s="190"/>
    </row>
    <row r="94" spans="2:8" x14ac:dyDescent="0.2">
      <c r="B94" s="191">
        <v>88</v>
      </c>
      <c r="C94" s="190"/>
      <c r="D94" s="190"/>
      <c r="E94" s="190"/>
      <c r="F94" s="190"/>
      <c r="G94" s="190"/>
      <c r="H94" s="190"/>
    </row>
    <row r="95" spans="2:8" x14ac:dyDescent="0.2">
      <c r="B95" s="189">
        <v>89</v>
      </c>
      <c r="C95" s="190"/>
      <c r="D95" s="190"/>
      <c r="E95" s="190"/>
      <c r="F95" s="190"/>
      <c r="G95" s="190"/>
      <c r="H95" s="190"/>
    </row>
    <row r="96" spans="2:8" x14ac:dyDescent="0.2">
      <c r="B96" s="191">
        <v>90</v>
      </c>
      <c r="C96" s="190"/>
      <c r="D96" s="190"/>
      <c r="E96" s="190"/>
      <c r="F96" s="190"/>
      <c r="G96" s="190"/>
      <c r="H96" s="190"/>
    </row>
    <row r="97" spans="2:8" x14ac:dyDescent="0.2">
      <c r="B97" s="189">
        <v>91</v>
      </c>
      <c r="C97" s="190"/>
      <c r="D97" s="190"/>
      <c r="E97" s="190"/>
      <c r="F97" s="190"/>
      <c r="G97" s="190"/>
      <c r="H97" s="190"/>
    </row>
    <row r="98" spans="2:8" x14ac:dyDescent="0.2">
      <c r="B98" s="191">
        <v>92</v>
      </c>
      <c r="C98" s="190"/>
      <c r="D98" s="190"/>
      <c r="E98" s="190"/>
      <c r="F98" s="190"/>
      <c r="G98" s="190"/>
      <c r="H98" s="190"/>
    </row>
    <row r="99" spans="2:8" x14ac:dyDescent="0.2">
      <c r="B99" s="189">
        <v>93</v>
      </c>
      <c r="C99" s="190"/>
      <c r="D99" s="190"/>
      <c r="E99" s="190"/>
      <c r="F99" s="190"/>
      <c r="G99" s="190"/>
      <c r="H99" s="190"/>
    </row>
    <row r="100" spans="2:8" x14ac:dyDescent="0.2">
      <c r="B100" s="189">
        <v>94</v>
      </c>
      <c r="C100" s="190"/>
      <c r="D100" s="190"/>
      <c r="E100" s="190"/>
      <c r="F100" s="190"/>
      <c r="G100" s="190"/>
      <c r="H100" s="190"/>
    </row>
    <row r="101" spans="2:8" x14ac:dyDescent="0.2">
      <c r="B101" s="191">
        <v>95</v>
      </c>
      <c r="C101" s="190"/>
      <c r="D101" s="190"/>
      <c r="E101" s="190"/>
      <c r="F101" s="190"/>
      <c r="G101" s="190"/>
      <c r="H101" s="190"/>
    </row>
    <row r="102" spans="2:8" x14ac:dyDescent="0.2">
      <c r="B102" s="189">
        <v>96</v>
      </c>
      <c r="C102" s="190"/>
      <c r="D102" s="190"/>
      <c r="E102" s="190"/>
      <c r="F102" s="190"/>
      <c r="G102" s="190"/>
      <c r="H102" s="190"/>
    </row>
    <row r="103" spans="2:8" x14ac:dyDescent="0.2">
      <c r="B103" s="189">
        <v>97</v>
      </c>
      <c r="C103" s="190"/>
      <c r="D103" s="190"/>
      <c r="E103" s="190"/>
      <c r="F103" s="190"/>
      <c r="G103" s="190"/>
      <c r="H103" s="190"/>
    </row>
    <row r="104" spans="2:8" x14ac:dyDescent="0.2">
      <c r="B104" s="191">
        <v>98</v>
      </c>
      <c r="C104" s="190"/>
      <c r="D104" s="190"/>
      <c r="E104" s="190"/>
      <c r="F104" s="190"/>
      <c r="G104" s="190"/>
      <c r="H104" s="190"/>
    </row>
    <row r="105" spans="2:8" x14ac:dyDescent="0.2">
      <c r="B105" s="189">
        <v>99</v>
      </c>
      <c r="C105" s="190"/>
      <c r="D105" s="190"/>
      <c r="E105" s="190"/>
      <c r="F105" s="190"/>
      <c r="G105" s="190"/>
      <c r="H105" s="190"/>
    </row>
    <row r="106" spans="2:8" x14ac:dyDescent="0.2">
      <c r="B106" s="191">
        <v>100</v>
      </c>
      <c r="C106" s="190"/>
      <c r="D106" s="190"/>
      <c r="E106" s="190"/>
      <c r="F106" s="190"/>
      <c r="G106" s="190"/>
      <c r="H106" s="190"/>
    </row>
  </sheetData>
  <hyperlinks>
    <hyperlink ref="B2" location="'Daftar isi'!A1" display="Identifikasi potensi risiko utama"/>
  </hyperlinks>
  <pageMargins left="0.7" right="0.7" top="0.75" bottom="0.75" header="0.3" footer="0.3"/>
  <pageSetup paperSize="9" scale="78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B1:AH14"/>
  <sheetViews>
    <sheetView showGridLines="0" topLeftCell="O7" zoomScaleNormal="100" workbookViewId="0">
      <selection activeCell="X10" sqref="X10"/>
    </sheetView>
  </sheetViews>
  <sheetFormatPr defaultColWidth="9.140625" defaultRowHeight="15" x14ac:dyDescent="0.25"/>
  <cols>
    <col min="1" max="1" width="2.140625" style="57" customWidth="1"/>
    <col min="2" max="2" width="6.42578125" style="57" customWidth="1"/>
    <col min="3" max="3" width="11.5703125" style="57" customWidth="1"/>
    <col min="4" max="4" width="30" style="57" customWidth="1"/>
    <col min="5" max="5" width="31.5703125" style="57" customWidth="1"/>
    <col min="6" max="6" width="27.42578125" style="57" customWidth="1"/>
    <col min="7" max="7" width="18" style="165" customWidth="1"/>
    <col min="8" max="8" width="17.28515625" style="227" customWidth="1"/>
    <col min="9" max="9" width="13.7109375" style="226" customWidth="1"/>
    <col min="10" max="10" width="10.85546875" style="57" customWidth="1"/>
    <col min="11" max="11" width="53.85546875" style="227" customWidth="1"/>
    <col min="12" max="12" width="5.5703125" style="57" bestFit="1" customWidth="1"/>
    <col min="13" max="13" width="12.85546875" style="57" customWidth="1"/>
    <col min="14" max="14" width="35.7109375" style="244" customWidth="1"/>
    <col min="15" max="15" width="18.42578125" style="244" customWidth="1"/>
    <col min="16" max="16" width="25.85546875" style="57" customWidth="1"/>
    <col min="17" max="17" width="18.42578125" style="57" customWidth="1"/>
    <col min="18" max="18" width="11.42578125" style="57" customWidth="1"/>
    <col min="19" max="20" width="7.7109375" style="57" customWidth="1"/>
    <col min="21" max="21" width="12.140625" style="57" customWidth="1"/>
    <col min="22" max="22" width="5.7109375" style="57" customWidth="1"/>
    <col min="23" max="23" width="8.85546875" style="57" bestFit="1" customWidth="1"/>
    <col min="24" max="24" width="14" style="57" customWidth="1"/>
    <col min="25" max="25" width="10" style="57" customWidth="1"/>
    <col min="26" max="26" width="28.7109375" style="57" hidden="1" customWidth="1"/>
    <col min="27" max="28" width="9.140625" style="57" hidden="1" customWidth="1"/>
    <col min="29" max="29" width="9.85546875" style="57" hidden="1" customWidth="1"/>
    <col min="30" max="30" width="17" style="57" customWidth="1"/>
    <col min="31" max="33" width="9.140625" style="57"/>
    <col min="34" max="34" width="40.85546875" style="261" customWidth="1"/>
    <col min="35" max="16384" width="9.140625" style="57"/>
  </cols>
  <sheetData>
    <row r="1" spans="2:34" s="15" customFormat="1" x14ac:dyDescent="0.25">
      <c r="B1" s="22"/>
      <c r="G1" s="164"/>
      <c r="H1" s="24"/>
      <c r="I1" s="225"/>
      <c r="K1" s="24"/>
      <c r="N1" s="205"/>
      <c r="O1" s="205"/>
      <c r="AH1" s="260"/>
    </row>
    <row r="2" spans="2:34" s="15" customFormat="1" x14ac:dyDescent="0.25">
      <c r="B2" s="14" t="s">
        <v>9</v>
      </c>
      <c r="G2" s="164"/>
      <c r="H2" s="24"/>
      <c r="I2" s="225"/>
      <c r="K2" s="24"/>
      <c r="N2" s="205"/>
      <c r="O2" s="205"/>
      <c r="AH2" s="260"/>
    </row>
    <row r="3" spans="2:34" s="15" customFormat="1" x14ac:dyDescent="0.25">
      <c r="B3" s="17"/>
      <c r="C3" s="17"/>
      <c r="G3" s="164"/>
      <c r="H3" s="24"/>
      <c r="I3" s="225"/>
      <c r="K3" s="24"/>
      <c r="N3" s="205"/>
      <c r="O3" s="205"/>
      <c r="AH3" s="260"/>
    </row>
    <row r="4" spans="2:34" s="15" customFormat="1" x14ac:dyDescent="0.25">
      <c r="B4" s="17"/>
      <c r="C4" s="17"/>
      <c r="G4" s="164"/>
      <c r="H4" s="24"/>
      <c r="I4" s="225"/>
      <c r="K4" s="24"/>
      <c r="N4" s="205"/>
      <c r="O4" s="205"/>
      <c r="AH4" s="260"/>
    </row>
    <row r="5" spans="2:34" x14ac:dyDescent="0.25">
      <c r="B5" s="96"/>
      <c r="C5" s="96"/>
    </row>
    <row r="6" spans="2:34" s="15" customFormat="1" ht="30" customHeight="1" x14ac:dyDescent="0.25">
      <c r="B6" s="318" t="s">
        <v>0</v>
      </c>
      <c r="C6" s="318" t="s">
        <v>5</v>
      </c>
      <c r="D6" s="318" t="s">
        <v>6</v>
      </c>
      <c r="E6" s="318" t="s">
        <v>7</v>
      </c>
      <c r="F6" s="318" t="s">
        <v>61</v>
      </c>
      <c r="G6" s="312" t="s">
        <v>62</v>
      </c>
      <c r="H6" s="315" t="s">
        <v>281</v>
      </c>
      <c r="I6" s="321" t="s">
        <v>63</v>
      </c>
      <c r="J6" s="327"/>
      <c r="K6" s="327"/>
      <c r="L6" s="327"/>
      <c r="M6" s="322"/>
      <c r="N6" s="315" t="s">
        <v>67</v>
      </c>
      <c r="O6" s="328" t="s">
        <v>70</v>
      </c>
      <c r="P6" s="329"/>
      <c r="Q6" s="330"/>
      <c r="R6" s="318" t="s">
        <v>69</v>
      </c>
      <c r="S6" s="323" t="s">
        <v>73</v>
      </c>
      <c r="T6" s="326"/>
      <c r="U6" s="326"/>
      <c r="V6" s="326"/>
      <c r="W6" s="324"/>
      <c r="X6" s="318" t="s">
        <v>71</v>
      </c>
      <c r="Y6" s="318" t="s">
        <v>115</v>
      </c>
      <c r="Z6" s="318" t="s">
        <v>120</v>
      </c>
      <c r="AD6" s="325" t="s">
        <v>526</v>
      </c>
      <c r="AH6" s="260"/>
    </row>
    <row r="7" spans="2:34" s="15" customFormat="1" ht="57.75" customHeight="1" x14ac:dyDescent="0.25">
      <c r="B7" s="319"/>
      <c r="C7" s="319"/>
      <c r="D7" s="319"/>
      <c r="E7" s="319"/>
      <c r="F7" s="319"/>
      <c r="G7" s="313"/>
      <c r="H7" s="316"/>
      <c r="I7" s="321" t="s">
        <v>8</v>
      </c>
      <c r="J7" s="322"/>
      <c r="K7" s="321" t="s">
        <v>65</v>
      </c>
      <c r="L7" s="322"/>
      <c r="M7" s="315" t="s">
        <v>66</v>
      </c>
      <c r="N7" s="316"/>
      <c r="O7" s="315" t="s">
        <v>162</v>
      </c>
      <c r="P7" s="318" t="s">
        <v>68</v>
      </c>
      <c r="Q7" s="318" t="s">
        <v>163</v>
      </c>
      <c r="R7" s="319"/>
      <c r="S7" s="323" t="s">
        <v>8</v>
      </c>
      <c r="T7" s="324"/>
      <c r="U7" s="323" t="s">
        <v>65</v>
      </c>
      <c r="V7" s="324"/>
      <c r="W7" s="318" t="s">
        <v>66</v>
      </c>
      <c r="X7" s="319"/>
      <c r="Y7" s="319"/>
      <c r="Z7" s="319"/>
      <c r="AD7" s="325"/>
      <c r="AH7" s="260"/>
    </row>
    <row r="8" spans="2:34" s="15" customFormat="1" ht="57.75" customHeight="1" thickBot="1" x14ac:dyDescent="0.3">
      <c r="B8" s="320"/>
      <c r="C8" s="320"/>
      <c r="D8" s="320"/>
      <c r="E8" s="320"/>
      <c r="F8" s="320"/>
      <c r="G8" s="314"/>
      <c r="H8" s="317"/>
      <c r="I8" s="249" t="s">
        <v>64</v>
      </c>
      <c r="J8" s="250" t="s">
        <v>12</v>
      </c>
      <c r="K8" s="250" t="s">
        <v>244</v>
      </c>
      <c r="L8" s="250" t="s">
        <v>12</v>
      </c>
      <c r="M8" s="317"/>
      <c r="N8" s="317"/>
      <c r="O8" s="317"/>
      <c r="P8" s="320"/>
      <c r="Q8" s="320"/>
      <c r="R8" s="320"/>
      <c r="S8" s="23" t="s">
        <v>64</v>
      </c>
      <c r="T8" s="23" t="s">
        <v>12</v>
      </c>
      <c r="U8" s="23" t="s">
        <v>244</v>
      </c>
      <c r="V8" s="23" t="s">
        <v>12</v>
      </c>
      <c r="W8" s="320"/>
      <c r="X8" s="320"/>
      <c r="Y8" s="320"/>
      <c r="Z8" s="320"/>
      <c r="AD8" s="325"/>
      <c r="AH8" s="260"/>
    </row>
    <row r="9" spans="2:34" s="15" customFormat="1" x14ac:dyDescent="0.25">
      <c r="B9" s="19"/>
      <c r="C9" s="18">
        <v>1</v>
      </c>
      <c r="D9" s="18">
        <f>C9+1</f>
        <v>2</v>
      </c>
      <c r="E9" s="18">
        <f t="shared" ref="E9:G9" si="0">D9+1</f>
        <v>3</v>
      </c>
      <c r="F9" s="18">
        <f t="shared" si="0"/>
        <v>4</v>
      </c>
      <c r="G9" s="166">
        <f t="shared" si="0"/>
        <v>5</v>
      </c>
      <c r="H9" s="245">
        <f t="shared" ref="H9" si="1">G9+1</f>
        <v>6</v>
      </c>
      <c r="I9" s="251">
        <f t="shared" ref="I9" si="2">H9+1</f>
        <v>7</v>
      </c>
      <c r="J9" s="245">
        <f t="shared" ref="J9" si="3">I9+1</f>
        <v>8</v>
      </c>
      <c r="K9" s="245">
        <f t="shared" ref="K9" si="4">J9+1</f>
        <v>9</v>
      </c>
      <c r="L9" s="245">
        <f t="shared" ref="L9" si="5">K9+1</f>
        <v>10</v>
      </c>
      <c r="M9" s="245">
        <f t="shared" ref="M9" si="6">L9+1</f>
        <v>11</v>
      </c>
      <c r="N9" s="245">
        <f t="shared" ref="N9" si="7">M9+1</f>
        <v>12</v>
      </c>
      <c r="O9" s="245">
        <f t="shared" ref="O9" si="8">N9+1</f>
        <v>13</v>
      </c>
      <c r="P9" s="18">
        <f t="shared" ref="P9" si="9">O9+1</f>
        <v>14</v>
      </c>
      <c r="Q9" s="18">
        <f t="shared" ref="Q9" si="10">P9+1</f>
        <v>15</v>
      </c>
      <c r="R9" s="18">
        <f t="shared" ref="R9" si="11">Q9+1</f>
        <v>16</v>
      </c>
      <c r="S9" s="18">
        <f t="shared" ref="S9" si="12">R9+1</f>
        <v>17</v>
      </c>
      <c r="T9" s="18">
        <f t="shared" ref="T9" si="13">S9+1</f>
        <v>18</v>
      </c>
      <c r="U9" s="18">
        <f t="shared" ref="U9" si="14">T9+1</f>
        <v>19</v>
      </c>
      <c r="V9" s="18">
        <f t="shared" ref="V9" si="15">U9+1</f>
        <v>20</v>
      </c>
      <c r="W9" s="18">
        <f t="shared" ref="W9" si="16">V9+1</f>
        <v>21</v>
      </c>
      <c r="X9" s="18">
        <f t="shared" ref="X9" si="17">W9+1</f>
        <v>22</v>
      </c>
      <c r="Y9" s="18">
        <f t="shared" ref="Y9" si="18">X9+1</f>
        <v>23</v>
      </c>
      <c r="Z9" s="18">
        <f t="shared" ref="Z9" si="19">Y9+1</f>
        <v>24</v>
      </c>
      <c r="AD9" s="116">
        <v>25</v>
      </c>
      <c r="AH9" s="260"/>
    </row>
    <row r="10" spans="2:34" ht="135" x14ac:dyDescent="0.25">
      <c r="B10" s="51">
        <v>1</v>
      </c>
      <c r="C10" s="97" t="str">
        <f>'02'!D7</f>
        <v>MRAKT0001</v>
      </c>
      <c r="D10" s="248" t="str">
        <f>'02'!E7</f>
        <v>data portofolio, biaya asuransi dan data rincian laporan keuangan yang tidak valid atau telat diterima</v>
      </c>
      <c r="E10" s="248" t="str">
        <f>'02'!F7</f>
        <v xml:space="preserve">Man : Kecerobohan dalam melakukan pengolahan data (Human error)
Machine : Sistem eror
Money : -
Method : Kesalahan dalam memilih teknik pengolahan data 
Materials : Data yang diberikan penyedia data tidak valid </v>
      </c>
      <c r="F10" s="248" t="str">
        <f>'02'!G7</f>
        <v>1. data input perhitungan tidak ada
2. data input tidak valid 
3. data tidak menggambarkan situasi sebenarnya</v>
      </c>
      <c r="G10" s="248" t="str">
        <f>'02'!H7</f>
        <v>1. Waktu
2. Kinerja penunjang Operasional &amp; pelayanan</v>
      </c>
      <c r="H10" s="252" t="s">
        <v>525</v>
      </c>
      <c r="I10" s="253">
        <v>0.05</v>
      </c>
      <c r="J10" s="254" t="str">
        <f>IF(I10&lt;21%,"1",IF(I10&lt;41%,"2",IF(I10&lt;61%,"3",IF(I10&lt;81%,"4","5"))))</f>
        <v>1</v>
      </c>
      <c r="K10" s="255" t="s">
        <v>224</v>
      </c>
      <c r="L10" s="247">
        <f>VLOOKUP(K10,Bantu3!$K$4:$L$43,2,0)</f>
        <v>4</v>
      </c>
      <c r="M10" s="256">
        <f>J10*L10</f>
        <v>4</v>
      </c>
      <c r="N10" s="246" t="s">
        <v>544</v>
      </c>
      <c r="O10" s="276">
        <v>1</v>
      </c>
      <c r="P10" s="51">
        <v>1</v>
      </c>
      <c r="Q10" s="51">
        <v>1</v>
      </c>
      <c r="R10" s="259">
        <f>VLOOKUP(VALUE(SUM(O10:Q10)),EC!$B$23:$C$31,2,FALSE)</f>
        <v>0.25</v>
      </c>
      <c r="S10" s="258">
        <f>IF(ISERROR(I10*R10)," ",(I10*R10))</f>
        <v>1.2500000000000001E-2</v>
      </c>
      <c r="T10" s="55" t="str">
        <f>IF(S10&lt;21%,"1",IF(S10&lt;41%,"2",IF(S10&lt;61%,"3",IF(S10&lt;81%,"4","5"))))</f>
        <v>1</v>
      </c>
      <c r="U10" s="100" t="str">
        <f>Bantu4!AA3</f>
        <v>Menimbulkan penundaan aktifitas (proses tidak dapat dijalankan ) &lt; 12 jam</v>
      </c>
      <c r="V10" s="55">
        <f>VLOOKUP(U10,Bantu3!$K$4:$L$43,2,0)</f>
        <v>1</v>
      </c>
      <c r="W10" s="56">
        <f t="shared" ref="W10" si="20">IF(T10*V10&gt;0,IF(T10*V10&lt;1,1,(V10*T10)),"")</f>
        <v>1</v>
      </c>
      <c r="X10" s="56" t="str">
        <f>IF(ISERROR(VLOOKUP(W10,'Perlakuan Risk.'!$B$29:$E$53,3))," ",(VLOOKUP(W10,'Perlakuan Risk.'!$B$29:$E$53,3)))</f>
        <v xml:space="preserve">Risiko rendah </v>
      </c>
      <c r="Y10" s="56">
        <f>IF(ISERROR(VLOOKUP(W10,'Perlakuan Risk.'!$B$29:$E$53,2))," ",(VLOOKUP(W10,'Perlakuan Risk.'!$B$29:$E$53,2)))</f>
        <v>4</v>
      </c>
      <c r="Z10" s="56" t="str">
        <f>IF(ISERROR(VLOOKUP(W10,'Perlakuan Risk.'!$B$29:$E$53,4))," ",(VLOOKUP(W10,'Perlakuan Risk.'!$B$29:$E$53,4)))</f>
        <v xml:space="preserve">Tidak perlu penanganan khusus, hanya perlu dimonitor saja </v>
      </c>
      <c r="AB10" s="98">
        <f>VLOOKUP(K10,EC!$B$33:$C$72,2,FALSE)</f>
        <v>0.8</v>
      </c>
      <c r="AC10" s="99">
        <f>AB10*R10</f>
        <v>0.2</v>
      </c>
      <c r="AD10" s="167">
        <v>43901</v>
      </c>
      <c r="AE10" s="98"/>
    </row>
    <row r="11" spans="2:34" ht="135" x14ac:dyDescent="0.25">
      <c r="B11" s="51">
        <f>B10+1</f>
        <v>2</v>
      </c>
      <c r="C11" s="97" t="str">
        <f>'02'!D8</f>
        <v>MRAKT0002</v>
      </c>
      <c r="D11" s="248" t="str">
        <f>'02'!E8</f>
        <v>input data perhitungan yang tidak valid</v>
      </c>
      <c r="E11" s="248" t="str">
        <f>'02'!F8</f>
        <v xml:space="preserve">Man : Ketidaktelitian dalam pengolahan data, pengecekan data input tidak komprehensif
Machine : Sistem eror
Money : -
Method : Kurang tepatnya metode yang dipilih
Materials : Data yang diberikan penyedia data tidak valid </v>
      </c>
      <c r="F11" s="248" t="str">
        <f>'02'!G8</f>
        <v>hasil perhitungan tidak wajar dan tidak adil bagi pemegang polis</v>
      </c>
      <c r="G11" s="248" t="str">
        <f>'02'!H8</f>
        <v xml:space="preserve">kinerja penunjang operasional dan pelayanan </v>
      </c>
      <c r="H11" s="278" t="s">
        <v>524</v>
      </c>
      <c r="I11" s="253">
        <v>0.03</v>
      </c>
      <c r="J11" s="254" t="str">
        <f t="shared" ref="J11:J14" si="21">IF(I11&lt;21%,"1",IF(I11&lt;41%,"2",IF(I11&lt;61%,"3",IF(I11&lt;81%,"4","5"))))</f>
        <v>1</v>
      </c>
      <c r="K11" s="255" t="s">
        <v>176</v>
      </c>
      <c r="L11" s="247">
        <f>VLOOKUP(K11,Bantu3!$K$4:$L$43,2,0)</f>
        <v>5</v>
      </c>
      <c r="M11" s="256">
        <f t="shared" ref="M11" si="22">J11*L11</f>
        <v>5</v>
      </c>
      <c r="N11" s="246" t="s">
        <v>557</v>
      </c>
      <c r="O11" s="276">
        <v>3</v>
      </c>
      <c r="P11" s="51">
        <v>2</v>
      </c>
      <c r="Q11" s="51">
        <v>1</v>
      </c>
      <c r="R11" s="259">
        <f>VLOOKUP(VALUE(SUM(O11:Q11)),EC!$B$23:$C$31,2,FALSE)</f>
        <v>0.75</v>
      </c>
      <c r="S11" s="258">
        <f t="shared" ref="S11:S12" si="23">IF(ISERROR(I11*R11)," ",(I11*R11))</f>
        <v>2.2499999999999999E-2</v>
      </c>
      <c r="T11" s="55" t="str">
        <f t="shared" ref="T11:T14" si="24">IF(S11&lt;21%,"1",IF(S11&lt;41%,"2",IF(S11&lt;61%,"3",IF(S11&lt;81%,"4","5"))))</f>
        <v>1</v>
      </c>
      <c r="U11" s="100" t="str">
        <f>Bantu4!AA4</f>
        <v>16% - 20% target realisasi pekerjaan tidak tercapai</v>
      </c>
      <c r="V11" s="55">
        <f>VLOOKUP(U11,Bantu3!$K$4:$L$43,2,0)</f>
        <v>3</v>
      </c>
      <c r="W11" s="56">
        <f t="shared" ref="W11:W14" si="25">IF(T11*V11&gt;0,IF(T11*V11&lt;1,1,(V11*T11)),"")</f>
        <v>3</v>
      </c>
      <c r="X11" s="56" t="str">
        <f>IF(ISERROR(VLOOKUP(W11,'Perlakuan Risk.'!$B$29:$E$53,3))," ",(VLOOKUP(W11,'Perlakuan Risk.'!$B$29:$E$53,3)))</f>
        <v xml:space="preserve">Risiko rendah </v>
      </c>
      <c r="Y11" s="56">
        <f>IF(ISERROR(VLOOKUP(W11,'Perlakuan Risk.'!$B$29:$E$53,2))," ",(VLOOKUP(W11,'Perlakuan Risk.'!$B$29:$E$53,2)))</f>
        <v>4</v>
      </c>
      <c r="Z11" s="56" t="str">
        <f>IF(ISERROR(VLOOKUP(W11,'Perlakuan Risk.'!$B$29:$E$53,4))," ",(VLOOKUP(W11,'Perlakuan Risk.'!$B$29:$E$53,4)))</f>
        <v xml:space="preserve">Tidak perlu penanganan khusus, hanya perlu dimonitor saja </v>
      </c>
      <c r="AB11" s="98">
        <f>VLOOKUP(K11,EC!$B$33:$C$72,2,FALSE)</f>
        <v>0.25</v>
      </c>
      <c r="AC11" s="99">
        <f t="shared" ref="AC11:AC12" si="26">AB11*R11</f>
        <v>0.1875</v>
      </c>
      <c r="AD11" s="167">
        <v>43901</v>
      </c>
    </row>
    <row r="12" spans="2:34" ht="193.5" customHeight="1" x14ac:dyDescent="0.25">
      <c r="B12" s="51">
        <f t="shared" ref="B12:B14" si="27">B11+1</f>
        <v>3</v>
      </c>
      <c r="C12" s="97" t="str">
        <f>'02'!D9</f>
        <v>MRAKT0003</v>
      </c>
      <c r="D12" s="248" t="str">
        <f>'02'!E9</f>
        <v xml:space="preserve">asumsi mortality, expense, lapse, profitabilitas produk serta nilai embedded value sesuai tidak wajar </v>
      </c>
      <c r="E12" s="194" t="str">
        <f>'02'!F9</f>
        <v>Man : Ketidaktelitian pada saat melakukan perhitungan dan rekapitulasi
Machine : Aplikasi hitung yang digunakan mengalami error atau miscalculation (galat perhitungan)
Money : Modal perusahaan terhadap lisensi mesin hitung (contoh: Prophet) atau remunerasi karyawan sesuai beban kerja tidak tersedia
Method : metode hitung yang salah
Materials : Arahan dari Aktuaris/Kepala Divisi/Kepala Bagian keliru</v>
      </c>
      <c r="F12" s="248" t="str">
        <f>'02'!G9</f>
        <v>hasil perhitungan tidak wajar dan akurat sehingga memengaruhi kualitas keputusan aktuaria yang diambil</v>
      </c>
      <c r="G12" s="248" t="str">
        <f>'02'!H9</f>
        <v xml:space="preserve">kinerja penunjang operasional dan pelayanan </v>
      </c>
      <c r="H12" s="278" t="s">
        <v>524</v>
      </c>
      <c r="I12" s="253">
        <v>0.01</v>
      </c>
      <c r="J12" s="254" t="str">
        <f t="shared" si="21"/>
        <v>1</v>
      </c>
      <c r="K12" s="255" t="s">
        <v>174</v>
      </c>
      <c r="L12" s="247">
        <f>VLOOKUP(K12,Bantu3!$K$4:$L$43,2,0)</f>
        <v>3</v>
      </c>
      <c r="M12" s="256">
        <f>J12*L12</f>
        <v>3</v>
      </c>
      <c r="N12" s="246" t="s">
        <v>558</v>
      </c>
      <c r="O12" s="247">
        <v>3</v>
      </c>
      <c r="P12" s="51">
        <v>2</v>
      </c>
      <c r="Q12" s="51">
        <v>1</v>
      </c>
      <c r="R12" s="259">
        <f>VLOOKUP(VALUE(SUM(O12:Q12)),EC!$B$23:$C$31,2,FALSE)</f>
        <v>0.75</v>
      </c>
      <c r="S12" s="258">
        <f t="shared" si="23"/>
        <v>7.4999999999999997E-3</v>
      </c>
      <c r="T12" s="55" t="str">
        <f t="shared" si="24"/>
        <v>1</v>
      </c>
      <c r="U12" s="100" t="str">
        <f>Bantu4!AA5</f>
        <v>11% - 15% target realisasi pekerjaan tidak tercapai</v>
      </c>
      <c r="V12" s="55">
        <f>VLOOKUP(U12,Bantu3!$K$4:$L$43,2,0)</f>
        <v>2</v>
      </c>
      <c r="W12" s="56">
        <f t="shared" si="25"/>
        <v>2</v>
      </c>
      <c r="X12" s="56" t="str">
        <f>IF(ISERROR(VLOOKUP(W12,'Perlakuan Risk.'!$B$29:$E$53,3))," ",(VLOOKUP(W12,'Perlakuan Risk.'!$B$29:$E$53,3)))</f>
        <v xml:space="preserve">Risiko rendah </v>
      </c>
      <c r="Y12" s="56">
        <f>IF(ISERROR(VLOOKUP(W12,'Perlakuan Risk.'!$B$29:$E$53,2))," ",(VLOOKUP(W12,'Perlakuan Risk.'!$B$29:$E$53,2)))</f>
        <v>4</v>
      </c>
      <c r="Z12" s="56" t="str">
        <f>IF(ISERROR(VLOOKUP(W12,'Perlakuan Risk.'!$B$29:$E$53,4))," ",(VLOOKUP(W12,'Perlakuan Risk.'!$B$29:$E$53,4)))</f>
        <v xml:space="preserve">Tidak perlu penanganan khusus, hanya perlu dimonitor saja </v>
      </c>
      <c r="AB12" s="98">
        <f>VLOOKUP(K12,EC!$B$33:$C$72,2,FALSE)</f>
        <v>0.18</v>
      </c>
      <c r="AC12" s="99">
        <f t="shared" si="26"/>
        <v>0.13500000000000001</v>
      </c>
      <c r="AD12" s="167">
        <v>43901</v>
      </c>
    </row>
    <row r="13" spans="2:34" s="244" customFormat="1" x14ac:dyDescent="0.25">
      <c r="B13" s="247">
        <f t="shared" si="27"/>
        <v>4</v>
      </c>
      <c r="C13" s="252"/>
      <c r="D13" s="268"/>
      <c r="E13" s="268"/>
      <c r="F13" s="268"/>
      <c r="G13" s="268"/>
      <c r="H13" s="252"/>
      <c r="I13" s="253"/>
      <c r="J13" s="254"/>
      <c r="K13" s="267"/>
      <c r="L13" s="247"/>
      <c r="M13" s="256"/>
      <c r="N13" s="246"/>
      <c r="O13" s="247"/>
      <c r="P13" s="247"/>
      <c r="Q13" s="247"/>
      <c r="R13" s="269"/>
      <c r="S13" s="270"/>
      <c r="T13" s="254"/>
      <c r="U13" s="271"/>
      <c r="V13" s="254"/>
      <c r="W13" s="257"/>
      <c r="X13" s="257"/>
      <c r="Y13" s="257"/>
      <c r="Z13" s="257"/>
      <c r="AB13" s="272"/>
      <c r="AC13" s="273"/>
      <c r="AD13" s="274"/>
      <c r="AH13" s="275"/>
    </row>
    <row r="14" spans="2:34" ht="105" x14ac:dyDescent="0.25">
      <c r="B14" s="51">
        <f t="shared" si="27"/>
        <v>5</v>
      </c>
      <c r="C14" s="97" t="str">
        <f>'02'!D11</f>
        <v>MR yyy</v>
      </c>
      <c r="D14" s="248" t="str">
        <f>'02'!E11</f>
        <v>Hasil Riset Pemasaran yang dilakukan tidak komprehensif dan tidak memberikan kesimpulan yang spesifik</v>
      </c>
      <c r="E14" s="248" t="str">
        <f>'02'!F11</f>
        <v xml:space="preserve">Money: 'Biaya Riset harus mengacu kepada anggaran yang tersedia lebih banyak dialokasikan kepada kegiatan promosi produk
Man : Staf riset tidak kompeten
</v>
      </c>
      <c r="F14" s="248" t="str">
        <f>'02'!G11</f>
        <v>Target penerimaan
premi pada tahun
2022 tidak
meningkat sampai
20%</v>
      </c>
      <c r="G14" s="248" t="str">
        <f>'02'!H11</f>
        <v>Kinerja waktu,
kinerja target,
Keuangan perusahan</v>
      </c>
      <c r="H14" s="266" t="s">
        <v>461</v>
      </c>
      <c r="I14" s="253">
        <v>0.5</v>
      </c>
      <c r="J14" s="254" t="str">
        <f t="shared" si="21"/>
        <v>3</v>
      </c>
      <c r="K14" s="267" t="s">
        <v>218</v>
      </c>
      <c r="L14" s="247">
        <f>VLOOKUP(K14,Bantu3!$K$4:$L$43,2,0)</f>
        <v>5</v>
      </c>
      <c r="M14" s="256">
        <f>J14*L14</f>
        <v>15</v>
      </c>
      <c r="N14" s="246" t="s">
        <v>587</v>
      </c>
      <c r="O14" s="262">
        <v>1</v>
      </c>
      <c r="P14" s="51">
        <v>3</v>
      </c>
      <c r="Q14" s="51">
        <v>2</v>
      </c>
      <c r="R14" s="259">
        <f>VLOOKUP(VALUE(SUM(O14:Q14)),EC!$B$23:$C$31,2,FALSE)</f>
        <v>0.75</v>
      </c>
      <c r="S14" s="258">
        <f>IF(ISERROR(I14*R14)," ",(I14*R14))</f>
        <v>0.375</v>
      </c>
      <c r="T14" s="55" t="str">
        <f t="shared" si="24"/>
        <v>2</v>
      </c>
      <c r="U14" s="255" t="s">
        <v>218</v>
      </c>
      <c r="V14" s="55">
        <f>VLOOKUP(U14,Bantu3!$K$4:$L$43,2,0)</f>
        <v>5</v>
      </c>
      <c r="W14" s="56">
        <f t="shared" si="25"/>
        <v>10</v>
      </c>
      <c r="X14" s="56" t="str">
        <f>IF(ISERROR(VLOOKUP(W14,'Perlakuan Risk.'!$B$29:$E$53,3))," ",(VLOOKUP(W14,'Perlakuan Risk.'!$B$29:$E$53,3)))</f>
        <v>Risiko sedang tinggi</v>
      </c>
      <c r="Y14" s="56">
        <f>IF(ISERROR(VLOOKUP(W14,'Perlakuan Risk.'!$B$29:$E$53,2))," ",(VLOOKUP(W14,'Perlakuan Risk.'!$B$29:$E$53,2)))</f>
        <v>2</v>
      </c>
      <c r="Z14" s="56"/>
      <c r="AB14" s="98"/>
      <c r="AC14" s="99"/>
      <c r="AD14" s="167">
        <v>44480</v>
      </c>
    </row>
  </sheetData>
  <mergeCells count="25">
    <mergeCell ref="AD6:AD8"/>
    <mergeCell ref="S6:W6"/>
    <mergeCell ref="I6:M6"/>
    <mergeCell ref="N6:N8"/>
    <mergeCell ref="O6:Q6"/>
    <mergeCell ref="R6:R8"/>
    <mergeCell ref="P7:P8"/>
    <mergeCell ref="Q7:Q8"/>
    <mergeCell ref="B6:B8"/>
    <mergeCell ref="C6:C8"/>
    <mergeCell ref="D6:D8"/>
    <mergeCell ref="E6:E8"/>
    <mergeCell ref="F6:F8"/>
    <mergeCell ref="G6:G8"/>
    <mergeCell ref="H6:H8"/>
    <mergeCell ref="Y6:Y8"/>
    <mergeCell ref="Z6:Z8"/>
    <mergeCell ref="X6:X8"/>
    <mergeCell ref="I7:J7"/>
    <mergeCell ref="M7:M8"/>
    <mergeCell ref="K7:L7"/>
    <mergeCell ref="O7:O8"/>
    <mergeCell ref="S7:T7"/>
    <mergeCell ref="U7:V7"/>
    <mergeCell ref="W7:W8"/>
  </mergeCells>
  <conditionalFormatting sqref="M10:M14">
    <cfRule type="cellIs" dxfId="203" priority="60" operator="between">
      <formula>20</formula>
      <formula>25</formula>
    </cfRule>
    <cfRule type="cellIs" dxfId="202" priority="61" operator="between">
      <formula>15</formula>
      <formula>16</formula>
    </cfRule>
    <cfRule type="cellIs" dxfId="201" priority="62" operator="between">
      <formula>9</formula>
      <formula>12</formula>
    </cfRule>
    <cfRule type="cellIs" dxfId="200" priority="63" operator="between">
      <formula>6</formula>
      <formula>8</formula>
    </cfRule>
    <cfRule type="cellIs" dxfId="199" priority="64" operator="between">
      <formula>1</formula>
      <formula>5</formula>
    </cfRule>
    <cfRule type="cellIs" dxfId="198" priority="65" operator="between">
      <formula>6</formula>
      <formula>8</formula>
    </cfRule>
    <cfRule type="cellIs" dxfId="197" priority="66" operator="between">
      <formula>1</formula>
      <formula>5</formula>
    </cfRule>
    <cfRule type="dataBar" priority="67">
      <dataBar>
        <cfvo type="num" val="20"/>
        <cfvo type="num" val="25"/>
        <color rgb="FFC00000"/>
      </dataBar>
      <extLst>
        <ext xmlns:x14="http://schemas.microsoft.com/office/spreadsheetml/2009/9/main" uri="{B025F937-C7B1-47D3-B67F-A62EFF666E3E}">
          <x14:id>{A11C1976-754E-468C-8858-A9A6B300EBB8}</x14:id>
        </ext>
      </extLst>
    </cfRule>
    <cfRule type="dataBar" priority="68">
      <dataBar>
        <cfvo type="num" val="15"/>
        <cfvo type="num" val="16"/>
        <color rgb="FFFF0000"/>
      </dataBar>
      <extLst>
        <ext xmlns:x14="http://schemas.microsoft.com/office/spreadsheetml/2009/9/main" uri="{B025F937-C7B1-47D3-B67F-A62EFF666E3E}">
          <x14:id>{96266A0E-2445-44F7-96D4-4839D7459548}</x14:id>
        </ext>
      </extLst>
    </cfRule>
    <cfRule type="dataBar" priority="69">
      <dataBar>
        <cfvo type="num" val="9"/>
        <cfvo type="num" val="12"/>
        <color rgb="FFFFC000"/>
      </dataBar>
      <extLst>
        <ext xmlns:x14="http://schemas.microsoft.com/office/spreadsheetml/2009/9/main" uri="{B025F937-C7B1-47D3-B67F-A62EFF666E3E}">
          <x14:id>{E1538B0E-5161-45A9-935C-0D24905E1925}</x14:id>
        </ext>
      </extLst>
    </cfRule>
    <cfRule type="dataBar" priority="70">
      <dataBar>
        <cfvo type="num" val="6"/>
        <cfvo type="num" val="8"/>
        <color rgb="FFFFFF00"/>
      </dataBar>
      <extLst>
        <ext xmlns:x14="http://schemas.microsoft.com/office/spreadsheetml/2009/9/main" uri="{B025F937-C7B1-47D3-B67F-A62EFF666E3E}">
          <x14:id>{3A11B2FC-D533-4C1A-9439-10AB3896C31A}</x14:id>
        </ext>
      </extLst>
    </cfRule>
    <cfRule type="dataBar" priority="71">
      <dataBar>
        <cfvo type="num" val="1"/>
        <cfvo type="num" val="5"/>
        <color rgb="FF00B050"/>
      </dataBar>
      <extLst>
        <ext xmlns:x14="http://schemas.microsoft.com/office/spreadsheetml/2009/9/main" uri="{B025F937-C7B1-47D3-B67F-A62EFF666E3E}">
          <x14:id>{C693DAAC-FA96-426B-A2F3-514C40652956}</x14:id>
        </ext>
      </extLst>
    </cfRule>
  </conditionalFormatting>
  <conditionalFormatting sqref="W10:W14">
    <cfRule type="cellIs" dxfId="196" priority="49" operator="between">
      <formula>20</formula>
      <formula>25</formula>
    </cfRule>
    <cfRule type="cellIs" dxfId="195" priority="50" operator="between">
      <formula>15</formula>
      <formula>16</formula>
    </cfRule>
    <cfRule type="cellIs" dxfId="194" priority="51" operator="between">
      <formula>9</formula>
      <formula>12</formula>
    </cfRule>
    <cfRule type="cellIs" dxfId="193" priority="52" operator="between">
      <formula>6</formula>
      <formula>8</formula>
    </cfRule>
    <cfRule type="cellIs" dxfId="192" priority="53" operator="between">
      <formula>6</formula>
      <formula>8</formula>
    </cfRule>
    <cfRule type="cellIs" dxfId="191" priority="54" operator="between">
      <formula>1</formula>
      <formula>5</formula>
    </cfRule>
    <cfRule type="cellIs" dxfId="190" priority="55" operator="between">
      <formula>20</formula>
      <formula>25</formula>
    </cfRule>
    <cfRule type="cellIs" dxfId="189" priority="56" operator="between">
      <formula>15</formula>
      <formula>16</formula>
    </cfRule>
    <cfRule type="cellIs" dxfId="188" priority="57" operator="between">
      <formula>9</formula>
      <formula>12</formula>
    </cfRule>
    <cfRule type="cellIs" dxfId="187" priority="58" operator="between">
      <formula>6</formula>
      <formula>8</formula>
    </cfRule>
    <cfRule type="cellIs" dxfId="186" priority="59" operator="between">
      <formula>1</formula>
      <formula>5</formula>
    </cfRule>
  </conditionalFormatting>
  <conditionalFormatting sqref="X10:X14">
    <cfRule type="containsText" dxfId="185" priority="31" operator="containsText" text="risiko sedang rendah">
      <formula>NOT(ISERROR(SEARCH("risiko sedang rendah",X10)))</formula>
    </cfRule>
    <cfRule type="containsText" dxfId="184" priority="32" operator="containsText" text="risiko sangat tinggi">
      <formula>NOT(ISERROR(SEARCH("risiko sangat tinggi",X10)))</formula>
    </cfRule>
    <cfRule type="containsText" dxfId="183" priority="33" operator="containsText" text="risiko tinggi">
      <formula>NOT(ISERROR(SEARCH("risiko tinggi",X10)))</formula>
    </cfRule>
    <cfRule type="containsText" dxfId="182" priority="34" operator="containsText" text="risiko sedang rendah">
      <formula>NOT(ISERROR(SEARCH("risiko sedang rendah",X10)))</formula>
    </cfRule>
    <cfRule type="containsText" dxfId="181" priority="35" operator="containsText" text="Risiko sedang tinggi">
      <formula>NOT(ISERROR(SEARCH("Risiko sedang tinggi",X10)))</formula>
    </cfRule>
    <cfRule type="containsText" dxfId="180" priority="36" operator="containsText" text="Risiko sedang rendah">
      <formula>NOT(ISERROR(SEARCH("Risiko sedang rendah",X10)))</formula>
    </cfRule>
    <cfRule type="containsText" dxfId="179" priority="37" operator="containsText" text="Risiko rendah">
      <formula>NOT(ISERROR(SEARCH("Risiko rendah",X10)))</formula>
    </cfRule>
  </conditionalFormatting>
  <dataValidations count="4">
    <dataValidation type="list" showInputMessage="1" showErrorMessage="1" sqref="H10:H14">
      <formula1>tabel</formula1>
    </dataValidation>
    <dataValidation type="whole" showInputMessage="1" showErrorMessage="1" errorTitle="Peringatan" error="Pengisian pada cell ini hanya bernilai 1 sd 3. Silahkan baca keterangan pada sheet EC" promptTitle="Informasi" prompt="Nilai 1 : Kontrol saat ini sudah dilaksanakan secara konsisten_x000a_Nilai 2 : Kontrol saat ini sudah dilakukan namun belum konsisten_x000a_Nilai 3 : Kontrol saat ini belum dilakukan (baru perencanaan)_x000a_" sqref="Q10:Q14">
      <formula1>1</formula1>
      <formula2>3</formula2>
    </dataValidation>
    <dataValidation type="whole" showInputMessage="1" showErrorMessage="1" errorTitle="Peringatan" error="Pengisian pada cell ini hanya bernilai 1 sd 3. Silahkan baca keterangan pada sheet EC" promptTitle="Informasi" prompt="Nilai 1 : Kontrol saat ini sudah didokumentasikan dan dikomunikasikan secara resmi_x000a_Nilai 2 : Kontrol saat ini sudah didokumentasikan atau dikomunikasikan secara resmi_x000a_Nilai 3 : Kontrol saat ini belum didokumentasikan maupun dikomunikasikan secara resmi" sqref="P10:P14">
      <formula1>1</formula1>
      <formula2>3</formula2>
    </dataValidation>
    <dataValidation type="list" allowBlank="1" showInputMessage="1" showErrorMessage="1" sqref="K10:K14 U14">
      <formula1>INDIRECT(VLOOKUP(H10,tabel2,2,FALSE))</formula1>
    </dataValidation>
  </dataValidations>
  <hyperlinks>
    <hyperlink ref="B2" location="'Daftar isi'!A1" display="Analisis &amp; Evaluasi Risiko"/>
  </hyperlinks>
  <pageMargins left="0.7" right="0.7" top="0.75" bottom="0.75" header="0.3" footer="0.3"/>
  <pageSetup paperSize="9" scale="37" fitToHeight="0" orientation="landscape" horizontalDpi="4294967295" verticalDpi="4294967295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C1976-754E-468C-8858-A9A6B300EBB8}">
            <x14:dataBar minLength="0" maxLength="100" gradient="0">
              <x14:cfvo type="num">
                <xm:f>20</xm:f>
              </x14:cfvo>
              <x14:cfvo type="num">
                <xm:f>25</xm:f>
              </x14:cfvo>
              <x14:negativeFillColor rgb="FFFF0000"/>
              <x14:axisColor rgb="FF000000"/>
            </x14:dataBar>
          </x14:cfRule>
          <x14:cfRule type="dataBar" id="{96266A0E-2445-44F7-96D4-4839D7459548}">
            <x14:dataBar minLength="0" maxLength="100" gradient="0">
              <x14:cfvo type="num">
                <xm:f>15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14:cfRule type="dataBar" id="{E1538B0E-5161-45A9-935C-0D24905E1925}">
            <x14:dataBar minLength="0" maxLength="100" gradient="0">
              <x14:cfvo type="num">
                <xm:f>9</xm:f>
              </x14:cfvo>
              <x14:cfvo type="num">
                <xm:f>12</xm:f>
              </x14:cfvo>
              <x14:negativeFillColor rgb="FFFF0000"/>
              <x14:axisColor rgb="FF000000"/>
            </x14:dataBar>
          </x14:cfRule>
          <x14:cfRule type="dataBar" id="{3A11B2FC-D533-4C1A-9439-10AB3896C31A}">
            <x14:dataBar minLength="0" maxLength="100" gradient="0">
              <x14:cfvo type="num">
                <xm:f>6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14:cfRule type="dataBar" id="{C693DAAC-FA96-426B-A2F3-514C40652956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M10:M14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Informasi" prompt="6 = Kontrol belum bersifat Preventif dan protektif_x000a_3 = Kontrol bersifat hanya preventif atau protektif_x000a_1 = Kontrol telah bersifat Preventif dan Protektif">
          <x14:formula1>
            <xm:f>Likelihood!$B$14:$B$16</xm:f>
          </x14:formula1>
          <xm:sqref>O10:O14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3"/>
  <sheetViews>
    <sheetView showGridLines="0" tabSelected="1" topLeftCell="F11" zoomScale="81" zoomScaleNormal="81" workbookViewId="0">
      <selection activeCell="M12" sqref="M12"/>
    </sheetView>
  </sheetViews>
  <sheetFormatPr defaultColWidth="9.140625" defaultRowHeight="15" x14ac:dyDescent="0.25"/>
  <cols>
    <col min="1" max="1" width="2.42578125" style="15" customWidth="1"/>
    <col min="2" max="2" width="6.28515625" style="15" customWidth="1"/>
    <col min="3" max="3" width="11.28515625" style="164" customWidth="1"/>
    <col min="4" max="4" width="28.5703125" style="164" bestFit="1" customWidth="1"/>
    <col min="5" max="5" width="40" style="164" bestFit="1" customWidth="1"/>
    <col min="6" max="6" width="24.7109375" style="164" customWidth="1"/>
    <col min="7" max="7" width="13.140625" style="164" customWidth="1"/>
    <col min="8" max="8" width="13.140625" style="15" customWidth="1"/>
    <col min="9" max="10" width="7.5703125" style="15" customWidth="1"/>
    <col min="11" max="11" width="15.85546875" style="15" customWidth="1"/>
    <col min="12" max="12" width="5.28515625" style="15" customWidth="1"/>
    <col min="13" max="13" width="7.28515625" style="15" customWidth="1"/>
    <col min="14" max="16" width="19.7109375" style="53" customWidth="1"/>
    <col min="17" max="17" width="12.7109375" style="15" customWidth="1"/>
    <col min="18" max="18" width="9.7109375" style="15" customWidth="1"/>
    <col min="19" max="19" width="9.140625" style="15"/>
    <col min="20" max="20" width="17.7109375" style="15" bestFit="1" customWidth="1"/>
    <col min="21" max="21" width="11.42578125" style="15" customWidth="1"/>
    <col min="22" max="22" width="16.5703125" style="15" hidden="1" customWidth="1"/>
    <col min="23" max="23" width="13.140625" style="15" hidden="1" customWidth="1"/>
    <col min="24" max="25" width="14.5703125" style="15" hidden="1" customWidth="1"/>
    <col min="26" max="26" width="10.28515625" style="15" customWidth="1"/>
    <col min="27" max="27" width="9.140625" style="15" customWidth="1"/>
    <col min="28" max="28" width="11.5703125" style="15" bestFit="1" customWidth="1"/>
    <col min="29" max="16384" width="9.140625" style="15"/>
  </cols>
  <sheetData>
    <row r="1" spans="2:28" x14ac:dyDescent="0.25">
      <c r="B1" s="22"/>
    </row>
    <row r="2" spans="2:28" x14ac:dyDescent="0.25">
      <c r="B2" s="14" t="s">
        <v>72</v>
      </c>
    </row>
    <row r="3" spans="2:28" x14ac:dyDescent="0.25">
      <c r="B3" s="17"/>
    </row>
    <row r="4" spans="2:28" x14ac:dyDescent="0.25">
      <c r="B4" s="17"/>
    </row>
    <row r="5" spans="2:28" ht="26.25" customHeight="1" x14ac:dyDescent="0.25">
      <c r="B5" s="335" t="s">
        <v>0</v>
      </c>
      <c r="C5" s="338" t="s">
        <v>5</v>
      </c>
      <c r="D5" s="341" t="s">
        <v>6</v>
      </c>
      <c r="E5" s="341" t="s">
        <v>7</v>
      </c>
      <c r="F5" s="341" t="s">
        <v>61</v>
      </c>
      <c r="G5" s="341" t="s">
        <v>62</v>
      </c>
      <c r="H5" s="333" t="s">
        <v>282</v>
      </c>
      <c r="I5" s="331" t="s">
        <v>73</v>
      </c>
      <c r="J5" s="344"/>
      <c r="K5" s="344"/>
      <c r="L5" s="344"/>
      <c r="M5" s="332"/>
      <c r="N5" s="346" t="s">
        <v>166</v>
      </c>
      <c r="O5" s="347"/>
      <c r="P5" s="333" t="s">
        <v>420</v>
      </c>
      <c r="Q5" s="346" t="s">
        <v>75</v>
      </c>
      <c r="R5" s="350"/>
      <c r="S5" s="347"/>
      <c r="T5" s="333" t="s">
        <v>76</v>
      </c>
      <c r="U5" s="333" t="s">
        <v>77</v>
      </c>
      <c r="V5" s="331" t="s">
        <v>79</v>
      </c>
      <c r="W5" s="344"/>
      <c r="X5" s="344"/>
      <c r="Y5" s="332"/>
    </row>
    <row r="6" spans="2:28" ht="26.25" customHeight="1" x14ac:dyDescent="0.25">
      <c r="B6" s="336"/>
      <c r="C6" s="339"/>
      <c r="D6" s="342"/>
      <c r="E6" s="342"/>
      <c r="F6" s="342"/>
      <c r="G6" s="342"/>
      <c r="H6" s="345"/>
      <c r="I6" s="331" t="s">
        <v>8</v>
      </c>
      <c r="J6" s="332"/>
      <c r="K6" s="331" t="s">
        <v>65</v>
      </c>
      <c r="L6" s="332"/>
      <c r="M6" s="333" t="s">
        <v>66</v>
      </c>
      <c r="N6" s="348"/>
      <c r="O6" s="349"/>
      <c r="P6" s="345"/>
      <c r="Q6" s="348"/>
      <c r="R6" s="351"/>
      <c r="S6" s="349"/>
      <c r="T6" s="345"/>
      <c r="U6" s="345"/>
      <c r="V6" s="331" t="s">
        <v>78</v>
      </c>
      <c r="W6" s="332"/>
      <c r="X6" s="331" t="s">
        <v>73</v>
      </c>
      <c r="Y6" s="332"/>
    </row>
    <row r="7" spans="2:28" ht="26.25" thickBot="1" x14ac:dyDescent="0.3">
      <c r="B7" s="337"/>
      <c r="C7" s="340"/>
      <c r="D7" s="343"/>
      <c r="E7" s="343"/>
      <c r="F7" s="343"/>
      <c r="G7" s="343"/>
      <c r="H7" s="334"/>
      <c r="I7" s="29" t="s">
        <v>64</v>
      </c>
      <c r="J7" s="29" t="s">
        <v>12</v>
      </c>
      <c r="K7" s="29" t="s">
        <v>244</v>
      </c>
      <c r="L7" s="29" t="s">
        <v>12</v>
      </c>
      <c r="M7" s="334"/>
      <c r="N7" s="47" t="s">
        <v>164</v>
      </c>
      <c r="O7" s="47" t="s">
        <v>165</v>
      </c>
      <c r="P7" s="334"/>
      <c r="Q7" s="30" t="s">
        <v>8</v>
      </c>
      <c r="R7" s="30" t="s">
        <v>65</v>
      </c>
      <c r="S7" s="30" t="s">
        <v>66</v>
      </c>
      <c r="T7" s="334"/>
      <c r="U7" s="334"/>
      <c r="V7" s="31" t="s">
        <v>116</v>
      </c>
      <c r="W7" s="31" t="s">
        <v>283</v>
      </c>
      <c r="X7" s="31" t="s">
        <v>118</v>
      </c>
      <c r="Y7" s="31" t="s">
        <v>80</v>
      </c>
    </row>
    <row r="8" spans="2:28" x14ac:dyDescent="0.25">
      <c r="B8" s="19"/>
      <c r="C8" s="166">
        <v>1</v>
      </c>
      <c r="D8" s="166">
        <f>C8+1</f>
        <v>2</v>
      </c>
      <c r="E8" s="166">
        <f t="shared" ref="E8:G8" si="0">D8+1</f>
        <v>3</v>
      </c>
      <c r="F8" s="166">
        <f t="shared" si="0"/>
        <v>4</v>
      </c>
      <c r="G8" s="166">
        <f t="shared" si="0"/>
        <v>5</v>
      </c>
      <c r="H8" s="18">
        <f t="shared" ref="H8" si="1">G8+1</f>
        <v>6</v>
      </c>
      <c r="I8" s="18">
        <f t="shared" ref="I8" si="2">H8+1</f>
        <v>7</v>
      </c>
      <c r="J8" s="18">
        <f>I8+1</f>
        <v>8</v>
      </c>
      <c r="K8" s="18">
        <f t="shared" ref="K8" si="3">J8+1</f>
        <v>9</v>
      </c>
      <c r="L8" s="18">
        <f t="shared" ref="L8" si="4">K8+1</f>
        <v>10</v>
      </c>
      <c r="M8" s="18">
        <f t="shared" ref="M8" si="5">L8+1</f>
        <v>11</v>
      </c>
      <c r="N8" s="18">
        <f t="shared" ref="N8" si="6">M8+1</f>
        <v>12</v>
      </c>
      <c r="O8" s="18">
        <f t="shared" ref="O8" si="7">N8+1</f>
        <v>13</v>
      </c>
      <c r="P8" s="18">
        <f t="shared" ref="P8" si="8">O8+1</f>
        <v>14</v>
      </c>
      <c r="Q8" s="18">
        <f t="shared" ref="Q8" si="9">P8+1</f>
        <v>15</v>
      </c>
      <c r="R8" s="18">
        <f t="shared" ref="R8" si="10">Q8+1</f>
        <v>16</v>
      </c>
      <c r="S8" s="18">
        <f t="shared" ref="S8" si="11">R8+1</f>
        <v>17</v>
      </c>
      <c r="T8" s="18">
        <f t="shared" ref="T8" si="12">S8+1</f>
        <v>18</v>
      </c>
      <c r="U8" s="18">
        <f t="shared" ref="U8" si="13">T8+1</f>
        <v>19</v>
      </c>
      <c r="V8" s="18">
        <f t="shared" ref="V8" si="14">U8+1</f>
        <v>20</v>
      </c>
      <c r="W8" s="18">
        <f t="shared" ref="W8" si="15">V8+1</f>
        <v>21</v>
      </c>
      <c r="X8" s="18">
        <f t="shared" ref="X8" si="16">W8+1</f>
        <v>22</v>
      </c>
      <c r="Y8" s="18">
        <f t="shared" ref="Y8" si="17">X8+1</f>
        <v>23</v>
      </c>
    </row>
    <row r="9" spans="2:28" s="57" customFormat="1" ht="120" x14ac:dyDescent="0.25">
      <c r="B9" s="51">
        <f>'03'!B10</f>
        <v>1</v>
      </c>
      <c r="C9" s="63" t="str">
        <f>'03'!C10</f>
        <v>MRAKT0001</v>
      </c>
      <c r="D9" s="63" t="str">
        <f>'03'!D10</f>
        <v>data portofolio, biaya asuransi dan data rincian laporan keuangan yang tidak valid atau telat diterima</v>
      </c>
      <c r="E9" s="63" t="str">
        <f>'03'!E10</f>
        <v xml:space="preserve">Man : Kecerobohan dalam melakukan pengolahan data (Human error)
Machine : Sistem eror
Money : -
Method : Kesalahan dalam memilih teknik pengolahan data 
Materials : Data yang diberikan penyedia data tidak valid </v>
      </c>
      <c r="F9" s="63" t="str">
        <f>'03'!F10</f>
        <v>1. data input perhitungan tidak ada
2. data input tidak valid 
3. data tidak menggambarkan situasi sebenarnya</v>
      </c>
      <c r="G9" s="63" t="str">
        <f>'03'!G10</f>
        <v>1. Waktu
2. Kinerja penunjang Operasional &amp; pelayanan</v>
      </c>
      <c r="H9" s="58" t="str">
        <f>'03'!H10</f>
        <v>Kinerja Penunjang Operasional dan Pelayanan (waktu)</v>
      </c>
      <c r="I9" s="54" t="str">
        <f>$J$9</f>
        <v>1</v>
      </c>
      <c r="J9" s="199" t="str">
        <f>'03'!T10</f>
        <v>1</v>
      </c>
      <c r="K9" s="54" t="str">
        <f>'03'!U10</f>
        <v>Menimbulkan penundaan aktifitas (proses tidak dapat dijalankan ) &lt; 12 jam</v>
      </c>
      <c r="L9" s="59">
        <f>'03'!V10</f>
        <v>1</v>
      </c>
      <c r="M9" s="62">
        <f>'03'!W10</f>
        <v>1</v>
      </c>
      <c r="N9" s="72" t="s">
        <v>545</v>
      </c>
      <c r="O9" s="72" t="s">
        <v>545</v>
      </c>
      <c r="P9" s="72" t="s">
        <v>546</v>
      </c>
      <c r="Q9" s="51">
        <v>1</v>
      </c>
      <c r="R9" s="51">
        <v>1</v>
      </c>
      <c r="S9" s="64">
        <f>IF(ISERROR(Q9*R9),"",(Q9*R9))</f>
        <v>1</v>
      </c>
      <c r="T9" s="209" t="s">
        <v>550</v>
      </c>
      <c r="U9" s="61">
        <v>43983</v>
      </c>
      <c r="V9" s="120"/>
      <c r="W9" s="51"/>
      <c r="X9" s="52"/>
      <c r="Y9" s="52"/>
      <c r="Z9" s="57">
        <f>VALUE(J9)</f>
        <v>1</v>
      </c>
      <c r="AA9" s="57">
        <f>VALUE(L9)</f>
        <v>1</v>
      </c>
      <c r="AB9" s="201"/>
    </row>
    <row r="10" spans="2:28" s="57" customFormat="1" ht="135" x14ac:dyDescent="0.25">
      <c r="B10" s="51">
        <f>'03'!B11</f>
        <v>2</v>
      </c>
      <c r="C10" s="63" t="str">
        <f>'03'!C11</f>
        <v>MRAKT0002</v>
      </c>
      <c r="D10" s="63" t="str">
        <f>'03'!D11</f>
        <v>input data perhitungan yang tidak valid</v>
      </c>
      <c r="E10" s="63" t="str">
        <f>'03'!E11</f>
        <v xml:space="preserve">Man : Ketidaktelitian dalam pengolahan data, pengecekan data input tidak komprehensif
Machine : Sistem eror
Money : -
Method : Kurang tepatnya metode yang dipilih
Materials : Data yang diberikan penyedia data tidak valid </v>
      </c>
      <c r="F10" s="63" t="str">
        <f>'03'!F11</f>
        <v>hasil perhitungan tidak wajar dan tidak adil bagi pemegang polis</v>
      </c>
      <c r="G10" s="63" t="str">
        <f>'03'!G11</f>
        <v xml:space="preserve">kinerja penunjang operasional dan pelayanan </v>
      </c>
      <c r="H10" s="58" t="str">
        <f>'03'!H11</f>
        <v>Kinerja Penunjang Operasional dan pelayanan (target)</v>
      </c>
      <c r="I10" s="54">
        <f>'03'!S11</f>
        <v>2.2499999999999999E-2</v>
      </c>
      <c r="J10" s="199" t="str">
        <f>'03'!T11</f>
        <v>1</v>
      </c>
      <c r="K10" s="54" t="str">
        <f>'03'!U11</f>
        <v>16% - 20% target realisasi pekerjaan tidak tercapai</v>
      </c>
      <c r="L10" s="59">
        <f>'03'!V11</f>
        <v>3</v>
      </c>
      <c r="M10" s="62">
        <f>'03'!W11</f>
        <v>3</v>
      </c>
      <c r="N10" s="72" t="s">
        <v>547</v>
      </c>
      <c r="O10" s="72" t="s">
        <v>548</v>
      </c>
      <c r="P10" s="72" t="s">
        <v>549</v>
      </c>
      <c r="Q10" s="51">
        <v>1</v>
      </c>
      <c r="R10" s="51">
        <v>1</v>
      </c>
      <c r="S10" s="64">
        <f t="shared" ref="S10:S13" si="18">IF(ISERROR(Q10*R10),"",(Q10*R10))</f>
        <v>1</v>
      </c>
      <c r="T10" s="200" t="s">
        <v>550</v>
      </c>
      <c r="U10" s="61">
        <v>43983</v>
      </c>
      <c r="V10" s="51"/>
      <c r="W10" s="51"/>
      <c r="X10" s="52"/>
      <c r="Y10" s="52"/>
      <c r="Z10" s="57">
        <f t="shared" ref="Z10:Z13" si="19">VALUE(J10)</f>
        <v>1</v>
      </c>
      <c r="AA10" s="57">
        <f t="shared" ref="AA10:AA13" si="20">VALUE(L10)</f>
        <v>3</v>
      </c>
    </row>
    <row r="11" spans="2:28" s="57" customFormat="1" ht="180" x14ac:dyDescent="0.25">
      <c r="B11" s="51">
        <f>'03'!B12</f>
        <v>3</v>
      </c>
      <c r="C11" s="63" t="str">
        <f>'03'!C12</f>
        <v>MRAKT0003</v>
      </c>
      <c r="D11" s="63" t="str">
        <f>'03'!D12</f>
        <v xml:space="preserve">asumsi mortality, expense, lapse, profitabilitas produk serta nilai embedded value sesuai tidak wajar </v>
      </c>
      <c r="E11" s="63" t="str">
        <f>'03'!E12</f>
        <v>Man : Ketidaktelitian pada saat melakukan perhitungan dan rekapitulasi
Machine : Aplikasi hitung yang digunakan mengalami error atau miscalculation (galat perhitungan)
Money : Modal perusahaan terhadap lisensi mesin hitung (contoh: Prophet) atau remunerasi karyawan sesuai beban kerja tidak tersedia
Method : metode hitung yang salah
Materials : Arahan dari Aktuaris/Kepala Divisi/Kepala Bagian keliru</v>
      </c>
      <c r="F11" s="63" t="str">
        <f>'03'!F12</f>
        <v>hasil perhitungan tidak wajar dan akurat sehingga memengaruhi kualitas keputusan aktuaria yang diambil</v>
      </c>
      <c r="G11" s="63" t="str">
        <f>'03'!G12</f>
        <v xml:space="preserve">kinerja penunjang operasional dan pelayanan </v>
      </c>
      <c r="H11" s="58" t="str">
        <f>'03'!H12</f>
        <v>Kinerja Penunjang Operasional dan pelayanan (target)</v>
      </c>
      <c r="I11" s="54">
        <f>'03'!S12</f>
        <v>7.4999999999999997E-3</v>
      </c>
      <c r="J11" s="199" t="str">
        <f>'03'!T12</f>
        <v>1</v>
      </c>
      <c r="K11" s="54" t="str">
        <f>'03'!U12</f>
        <v>11% - 15% target realisasi pekerjaan tidak tercapai</v>
      </c>
      <c r="L11" s="59">
        <f>'03'!V12</f>
        <v>2</v>
      </c>
      <c r="M11" s="62">
        <f>'03'!W12</f>
        <v>2</v>
      </c>
      <c r="N11" s="72" t="s">
        <v>552</v>
      </c>
      <c r="O11" s="72" t="s">
        <v>552</v>
      </c>
      <c r="P11" s="72" t="s">
        <v>553</v>
      </c>
      <c r="Q11" s="51">
        <v>1</v>
      </c>
      <c r="R11" s="51">
        <v>1</v>
      </c>
      <c r="S11" s="64">
        <f t="shared" si="18"/>
        <v>1</v>
      </c>
      <c r="T11" s="200" t="s">
        <v>550</v>
      </c>
      <c r="U11" s="61">
        <v>43983</v>
      </c>
      <c r="V11" s="120"/>
      <c r="W11" s="51"/>
      <c r="X11" s="52"/>
      <c r="Y11" s="52"/>
      <c r="Z11" s="57">
        <f t="shared" si="19"/>
        <v>1</v>
      </c>
      <c r="AA11" s="57">
        <f t="shared" si="20"/>
        <v>2</v>
      </c>
    </row>
    <row r="12" spans="2:28" s="57" customFormat="1" x14ac:dyDescent="0.25">
      <c r="B12" s="51">
        <f>'03'!B13</f>
        <v>4</v>
      </c>
      <c r="C12" s="63"/>
      <c r="D12" s="63"/>
      <c r="E12" s="63"/>
      <c r="F12" s="63"/>
      <c r="G12" s="63"/>
      <c r="H12" s="58"/>
      <c r="I12" s="54"/>
      <c r="J12" s="199"/>
      <c r="K12" s="54"/>
      <c r="L12" s="59"/>
      <c r="M12" s="59" t="s">
        <v>126</v>
      </c>
      <c r="N12" s="72"/>
      <c r="O12" s="72"/>
      <c r="P12" s="72"/>
      <c r="Q12" s="51"/>
      <c r="R12" s="51"/>
      <c r="S12" s="64"/>
      <c r="T12" s="60"/>
      <c r="U12" s="61"/>
      <c r="V12" s="51"/>
      <c r="W12" s="51"/>
      <c r="X12" s="52"/>
      <c r="Y12" s="52"/>
      <c r="Z12" s="57">
        <f t="shared" si="19"/>
        <v>0</v>
      </c>
      <c r="AA12" s="57">
        <f t="shared" si="20"/>
        <v>0</v>
      </c>
    </row>
    <row r="13" spans="2:28" s="57" customFormat="1" ht="90" x14ac:dyDescent="0.25">
      <c r="B13" s="51">
        <f>'03'!B14</f>
        <v>5</v>
      </c>
      <c r="C13" s="63" t="str">
        <f>'03'!C14</f>
        <v>MR yyy</v>
      </c>
      <c r="D13" s="63" t="str">
        <f>'03'!D14</f>
        <v>Hasil Riset Pemasaran yang dilakukan tidak komprehensif dan tidak memberikan kesimpulan yang spesifik</v>
      </c>
      <c r="E13" s="63" t="str">
        <f>'03'!E14</f>
        <v xml:space="preserve">Money: 'Biaya Riset harus mengacu kepada anggaran yang tersedia lebih banyak dialokasikan kepada kegiatan promosi produk
Man : Staf riset tidak kompeten
</v>
      </c>
      <c r="F13" s="63" t="str">
        <f>'03'!F14</f>
        <v>Target penerimaan
premi pada tahun
2022 tidak
meningkat sampai
20%</v>
      </c>
      <c r="G13" s="63" t="str">
        <f>'03'!G14</f>
        <v>Kinerja waktu,
kinerja target,
Keuangan perusahan</v>
      </c>
      <c r="H13" s="58" t="str">
        <f>'03'!H14</f>
        <v>Keuangan (Profit)</v>
      </c>
      <c r="I13" s="54">
        <f>'03'!S14</f>
        <v>0.375</v>
      </c>
      <c r="J13" s="199" t="str">
        <f>'03'!T14</f>
        <v>2</v>
      </c>
      <c r="K13" s="54" t="str">
        <f>'03'!U14</f>
        <v>Deviasi  ≥ 10% dari target net profit</v>
      </c>
      <c r="L13" s="59">
        <f>'03'!V14</f>
        <v>5</v>
      </c>
      <c r="M13" s="62">
        <f>'03'!W14</f>
        <v>10</v>
      </c>
      <c r="N13" s="72" t="s">
        <v>552</v>
      </c>
      <c r="O13" s="72" t="s">
        <v>552</v>
      </c>
      <c r="P13" s="72" t="s">
        <v>588</v>
      </c>
      <c r="Q13" s="51">
        <v>1</v>
      </c>
      <c r="R13" s="51">
        <v>1</v>
      </c>
      <c r="S13" s="64">
        <f t="shared" si="18"/>
        <v>1</v>
      </c>
      <c r="T13" s="60" t="s">
        <v>589</v>
      </c>
      <c r="U13" s="61">
        <v>44501</v>
      </c>
      <c r="V13" s="51"/>
      <c r="W13" s="51"/>
      <c r="X13" s="52"/>
      <c r="Y13" s="52"/>
      <c r="Z13" s="57">
        <f t="shared" si="19"/>
        <v>2</v>
      </c>
      <c r="AA13" s="57">
        <f t="shared" si="20"/>
        <v>5</v>
      </c>
    </row>
  </sheetData>
  <dataConsolidate/>
  <mergeCells count="19">
    <mergeCell ref="T5:T7"/>
    <mergeCell ref="U5:U7"/>
    <mergeCell ref="V6:W6"/>
    <mergeCell ref="X6:Y6"/>
    <mergeCell ref="N5:O6"/>
    <mergeCell ref="Q5:S6"/>
    <mergeCell ref="V5:Y5"/>
    <mergeCell ref="P5:P7"/>
    <mergeCell ref="I6:J6"/>
    <mergeCell ref="K6:L6"/>
    <mergeCell ref="M6:M7"/>
    <mergeCell ref="B5:B7"/>
    <mergeCell ref="C5:C7"/>
    <mergeCell ref="D5:D7"/>
    <mergeCell ref="I5:M5"/>
    <mergeCell ref="E5:E7"/>
    <mergeCell ref="F5:F7"/>
    <mergeCell ref="G5:G7"/>
    <mergeCell ref="H5:H7"/>
  </mergeCells>
  <conditionalFormatting sqref="M9:M11">
    <cfRule type="cellIs" dxfId="178" priority="16" operator="between">
      <formula>20</formula>
      <formula>25</formula>
    </cfRule>
    <cfRule type="cellIs" dxfId="177" priority="17" operator="between">
      <formula>15</formula>
      <formula>16</formula>
    </cfRule>
    <cfRule type="cellIs" dxfId="176" priority="18" operator="between">
      <formula>9</formula>
      <formula>12</formula>
    </cfRule>
    <cfRule type="cellIs" dxfId="175" priority="19" operator="between">
      <formula>6</formula>
      <formula>8</formula>
    </cfRule>
    <cfRule type="cellIs" dxfId="174" priority="20" operator="between">
      <formula>1</formula>
      <formula>5</formula>
    </cfRule>
  </conditionalFormatting>
  <conditionalFormatting sqref="S9:S13">
    <cfRule type="cellIs" dxfId="173" priority="6" operator="between">
      <formula>20</formula>
      <formula>25</formula>
    </cfRule>
    <cfRule type="cellIs" dxfId="172" priority="7" operator="between">
      <formula>15</formula>
      <formula>16</formula>
    </cfRule>
    <cfRule type="cellIs" dxfId="171" priority="8" operator="between">
      <formula>9</formula>
      <formula>12</formula>
    </cfRule>
    <cfRule type="cellIs" dxfId="170" priority="9" operator="between">
      <formula>6</formula>
      <formula>8</formula>
    </cfRule>
    <cfRule type="cellIs" dxfId="169" priority="10" operator="between">
      <formula>1</formula>
      <formula>5</formula>
    </cfRule>
    <cfRule type="cellIs" dxfId="168" priority="11" operator="between">
      <formula>20</formula>
      <formula>25</formula>
    </cfRule>
    <cfRule type="cellIs" dxfId="167" priority="12" operator="between">
      <formula>15</formula>
      <formula>16</formula>
    </cfRule>
    <cfRule type="cellIs" dxfId="166" priority="13" operator="between">
      <formula>9</formula>
      <formula>12</formula>
    </cfRule>
    <cfRule type="cellIs" dxfId="165" priority="14" operator="between">
      <formula>6</formula>
      <formula>8</formula>
    </cfRule>
    <cfRule type="cellIs" dxfId="164" priority="15" operator="between">
      <formula>1</formula>
      <formula>5</formula>
    </cfRule>
  </conditionalFormatting>
  <conditionalFormatting sqref="M13">
    <cfRule type="cellIs" dxfId="163" priority="1" operator="between">
      <formula>20</formula>
      <formula>25</formula>
    </cfRule>
    <cfRule type="cellIs" dxfId="162" priority="2" operator="between">
      <formula>15</formula>
      <formula>16</formula>
    </cfRule>
    <cfRule type="cellIs" dxfId="161" priority="3" operator="between">
      <formula>9</formula>
      <formula>12</formula>
    </cfRule>
    <cfRule type="cellIs" dxfId="160" priority="4" operator="between">
      <formula>6</formula>
      <formula>8</formula>
    </cfRule>
    <cfRule type="cellIs" dxfId="159" priority="5" operator="between">
      <formula>1</formula>
      <formula>5</formula>
    </cfRule>
  </conditionalFormatting>
  <dataValidations count="3">
    <dataValidation allowBlank="1" showInputMessage="1" showErrorMessage="1" promptTitle="Informasi" prompt="Tanggal Perlakuan Risiko merupakan batas akhir mitigasi risiko dilakukan. Pengisian tanggal jatuh tempo maksimal 3 bulan setelah pengumpulan risk register" sqref="U9:U13"/>
    <dataValidation type="whole" operator="lessThanOrEqual" showInputMessage="1" showErrorMessage="1" errorTitle="Peringatan" error="Niliai pada cell ini harus lebih kecil atau minimal sama dengan skor kemungkinan pada Nilai risiko saat ini (kolom J)" sqref="Q9:Q13">
      <formula1>Z9</formula1>
    </dataValidation>
    <dataValidation type="whole" operator="lessThanOrEqual" showInputMessage="1" showErrorMessage="1" errorTitle="Peringatan" error="Niliai pada cell ini harus lebih kecil atau minimal sama dengan skor dampak pada Nilai risiko saat ini (kolom L)" sqref="R9:R13">
      <formula1>AA9</formula1>
    </dataValidation>
  </dataValidations>
  <hyperlinks>
    <hyperlink ref="B2" location="'Daftar isi'!A1" display="Perlakukan &amp; Monitoring"/>
  </hyperlinks>
  <pageMargins left="0.7" right="0.7" top="0.75" bottom="0.75" header="0.3" footer="0.3"/>
  <pageSetup paperSize="9" scale="42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3"/>
  <sheetViews>
    <sheetView showGridLines="0" topLeftCell="A24" zoomScale="115" zoomScaleNormal="115" workbookViewId="0">
      <selection activeCell="D33" sqref="D33"/>
    </sheetView>
  </sheetViews>
  <sheetFormatPr defaultColWidth="9.140625" defaultRowHeight="15" x14ac:dyDescent="0.25"/>
  <cols>
    <col min="1" max="1" width="9.140625" style="15"/>
    <col min="2" max="2" width="5.85546875" style="15" customWidth="1"/>
    <col min="3" max="3" width="4.42578125" style="15" customWidth="1"/>
    <col min="4" max="4" width="7.7109375" style="15" customWidth="1"/>
    <col min="5" max="14" width="5.85546875" style="15" customWidth="1"/>
    <col min="15" max="15" width="18.7109375" style="15" customWidth="1"/>
    <col min="16" max="17" width="9.140625" style="15"/>
    <col min="18" max="18" width="9.140625" style="15" customWidth="1"/>
    <col min="19" max="16384" width="9.140625" style="15"/>
  </cols>
  <sheetData>
    <row r="1" spans="2:11" x14ac:dyDescent="0.25">
      <c r="B1" s="14" t="s">
        <v>48</v>
      </c>
    </row>
    <row r="3" spans="2:11" x14ac:dyDescent="0.25">
      <c r="B3" s="370">
        <v>5</v>
      </c>
      <c r="C3" s="371"/>
      <c r="D3" s="384">
        <v>10</v>
      </c>
      <c r="E3" s="385"/>
      <c r="F3" s="390">
        <v>15</v>
      </c>
      <c r="G3" s="391"/>
      <c r="H3" s="396">
        <v>20</v>
      </c>
      <c r="I3" s="397"/>
      <c r="J3" s="396">
        <v>25</v>
      </c>
      <c r="K3" s="397"/>
    </row>
    <row r="4" spans="2:11" x14ac:dyDescent="0.25">
      <c r="B4" s="372"/>
      <c r="C4" s="373"/>
      <c r="D4" s="386"/>
      <c r="E4" s="387"/>
      <c r="F4" s="392"/>
      <c r="G4" s="393"/>
      <c r="H4" s="398"/>
      <c r="I4" s="399"/>
      <c r="J4" s="398"/>
      <c r="K4" s="399"/>
    </row>
    <row r="5" spans="2:11" x14ac:dyDescent="0.25">
      <c r="B5" s="374"/>
      <c r="C5" s="375"/>
      <c r="D5" s="388"/>
      <c r="E5" s="389"/>
      <c r="F5" s="394"/>
      <c r="G5" s="395"/>
      <c r="H5" s="400"/>
      <c r="I5" s="401"/>
      <c r="J5" s="400"/>
      <c r="K5" s="401"/>
    </row>
    <row r="6" spans="2:11" x14ac:dyDescent="0.25">
      <c r="B6" s="370">
        <v>4</v>
      </c>
      <c r="C6" s="371"/>
      <c r="D6" s="354">
        <v>8</v>
      </c>
      <c r="E6" s="355"/>
      <c r="F6" s="384">
        <v>12</v>
      </c>
      <c r="G6" s="385"/>
      <c r="H6" s="402">
        <v>16</v>
      </c>
      <c r="I6" s="403"/>
      <c r="J6" s="396">
        <v>20</v>
      </c>
      <c r="K6" s="397"/>
    </row>
    <row r="7" spans="2:11" x14ac:dyDescent="0.25">
      <c r="B7" s="372"/>
      <c r="C7" s="373"/>
      <c r="D7" s="356"/>
      <c r="E7" s="357"/>
      <c r="F7" s="386"/>
      <c r="G7" s="387"/>
      <c r="H7" s="404"/>
      <c r="I7" s="405"/>
      <c r="J7" s="398"/>
      <c r="K7" s="399"/>
    </row>
    <row r="8" spans="2:11" x14ac:dyDescent="0.25">
      <c r="B8" s="374"/>
      <c r="C8" s="375"/>
      <c r="D8" s="358"/>
      <c r="E8" s="359"/>
      <c r="F8" s="388"/>
      <c r="G8" s="389"/>
      <c r="H8" s="406"/>
      <c r="I8" s="407"/>
      <c r="J8" s="400"/>
      <c r="K8" s="401"/>
    </row>
    <row r="9" spans="2:11" x14ac:dyDescent="0.25">
      <c r="B9" s="364">
        <v>3</v>
      </c>
      <c r="C9" s="365"/>
      <c r="D9" s="354">
        <v>6</v>
      </c>
      <c r="E9" s="355"/>
      <c r="F9" s="384">
        <v>9</v>
      </c>
      <c r="G9" s="385"/>
      <c r="H9" s="384">
        <v>12</v>
      </c>
      <c r="I9" s="385"/>
      <c r="J9" s="390">
        <v>15</v>
      </c>
      <c r="K9" s="391"/>
    </row>
    <row r="10" spans="2:11" x14ac:dyDescent="0.25">
      <c r="B10" s="366"/>
      <c r="C10" s="367"/>
      <c r="D10" s="356"/>
      <c r="E10" s="357"/>
      <c r="F10" s="386"/>
      <c r="G10" s="387"/>
      <c r="H10" s="386"/>
      <c r="I10" s="387"/>
      <c r="J10" s="392"/>
      <c r="K10" s="393"/>
    </row>
    <row r="11" spans="2:11" x14ac:dyDescent="0.25">
      <c r="B11" s="368"/>
      <c r="C11" s="369"/>
      <c r="D11" s="358"/>
      <c r="E11" s="359"/>
      <c r="F11" s="388"/>
      <c r="G11" s="389"/>
      <c r="H11" s="388"/>
      <c r="I11" s="389"/>
      <c r="J11" s="394"/>
      <c r="K11" s="395"/>
    </row>
    <row r="12" spans="2:11" x14ac:dyDescent="0.25">
      <c r="B12" s="364">
        <v>2</v>
      </c>
      <c r="C12" s="365"/>
      <c r="D12" s="370">
        <v>4</v>
      </c>
      <c r="E12" s="371"/>
      <c r="F12" s="354">
        <v>6</v>
      </c>
      <c r="G12" s="355"/>
      <c r="H12" s="354">
        <v>8</v>
      </c>
      <c r="I12" s="355"/>
      <c r="J12" s="384">
        <v>10</v>
      </c>
      <c r="K12" s="385"/>
    </row>
    <row r="13" spans="2:11" x14ac:dyDescent="0.25">
      <c r="B13" s="366"/>
      <c r="C13" s="367"/>
      <c r="D13" s="372"/>
      <c r="E13" s="373"/>
      <c r="F13" s="356"/>
      <c r="G13" s="357"/>
      <c r="H13" s="356"/>
      <c r="I13" s="357"/>
      <c r="J13" s="386"/>
      <c r="K13" s="387"/>
    </row>
    <row r="14" spans="2:11" x14ac:dyDescent="0.25">
      <c r="B14" s="368"/>
      <c r="C14" s="369"/>
      <c r="D14" s="374"/>
      <c r="E14" s="375"/>
      <c r="F14" s="358"/>
      <c r="G14" s="359"/>
      <c r="H14" s="358"/>
      <c r="I14" s="359"/>
      <c r="J14" s="388"/>
      <c r="K14" s="389"/>
    </row>
    <row r="15" spans="2:11" x14ac:dyDescent="0.25">
      <c r="B15" s="364">
        <v>1</v>
      </c>
      <c r="C15" s="365"/>
      <c r="D15" s="364">
        <v>2</v>
      </c>
      <c r="E15" s="365"/>
      <c r="F15" s="364">
        <v>3</v>
      </c>
      <c r="G15" s="365"/>
      <c r="H15" s="370">
        <v>4</v>
      </c>
      <c r="I15" s="371"/>
      <c r="J15" s="370">
        <v>5</v>
      </c>
      <c r="K15" s="371"/>
    </row>
    <row r="16" spans="2:11" x14ac:dyDescent="0.25">
      <c r="B16" s="366"/>
      <c r="C16" s="367"/>
      <c r="D16" s="366"/>
      <c r="E16" s="367"/>
      <c r="F16" s="366"/>
      <c r="G16" s="367"/>
      <c r="H16" s="372"/>
      <c r="I16" s="373"/>
      <c r="J16" s="372"/>
      <c r="K16" s="373"/>
    </row>
    <row r="17" spans="2:19" x14ac:dyDescent="0.25">
      <c r="B17" s="368"/>
      <c r="C17" s="369"/>
      <c r="D17" s="368"/>
      <c r="E17" s="369"/>
      <c r="F17" s="368"/>
      <c r="G17" s="369"/>
      <c r="H17" s="374"/>
      <c r="I17" s="375"/>
      <c r="J17" s="374"/>
      <c r="K17" s="375"/>
    </row>
    <row r="22" spans="2:19" ht="60" customHeight="1" x14ac:dyDescent="0.25">
      <c r="B22" s="323" t="s">
        <v>19</v>
      </c>
      <c r="C22" s="324"/>
      <c r="D22" s="323" t="s">
        <v>71</v>
      </c>
      <c r="E22" s="326"/>
      <c r="F22" s="324"/>
      <c r="G22" s="323" t="s">
        <v>115</v>
      </c>
      <c r="H22" s="324"/>
      <c r="I22" s="323" t="s">
        <v>161</v>
      </c>
      <c r="J22" s="326"/>
      <c r="K22" s="326"/>
      <c r="L22" s="326"/>
      <c r="M22" s="326"/>
      <c r="N22" s="326"/>
      <c r="O22" s="324"/>
    </row>
    <row r="23" spans="2:19" ht="37.5" customHeight="1" x14ac:dyDescent="0.25">
      <c r="B23" s="352" t="s">
        <v>201</v>
      </c>
      <c r="C23" s="353"/>
      <c r="D23" s="376" t="s">
        <v>160</v>
      </c>
      <c r="E23" s="377"/>
      <c r="F23" s="378"/>
      <c r="G23" s="379">
        <v>1</v>
      </c>
      <c r="H23" s="380"/>
      <c r="I23" s="381" t="s">
        <v>195</v>
      </c>
      <c r="J23" s="382"/>
      <c r="K23" s="382"/>
      <c r="L23" s="382"/>
      <c r="M23" s="382"/>
      <c r="N23" s="382"/>
      <c r="O23" s="383"/>
    </row>
    <row r="24" spans="2:19" ht="39" customHeight="1" x14ac:dyDescent="0.25">
      <c r="B24" s="352" t="s">
        <v>200</v>
      </c>
      <c r="C24" s="353"/>
      <c r="D24" s="376" t="s">
        <v>49</v>
      </c>
      <c r="E24" s="377"/>
      <c r="F24" s="378"/>
      <c r="G24" s="379">
        <v>2</v>
      </c>
      <c r="H24" s="380"/>
      <c r="I24" s="381" t="s">
        <v>196</v>
      </c>
      <c r="J24" s="382"/>
      <c r="K24" s="382"/>
      <c r="L24" s="382"/>
      <c r="M24" s="382"/>
      <c r="N24" s="382"/>
      <c r="O24" s="383"/>
    </row>
    <row r="25" spans="2:19" ht="60" customHeight="1" x14ac:dyDescent="0.25">
      <c r="B25" s="352" t="s">
        <v>199</v>
      </c>
      <c r="C25" s="353"/>
      <c r="D25" s="376" t="s">
        <v>189</v>
      </c>
      <c r="E25" s="377"/>
      <c r="F25" s="378"/>
      <c r="G25" s="379">
        <v>3</v>
      </c>
      <c r="H25" s="380"/>
      <c r="I25" s="381" t="s">
        <v>193</v>
      </c>
      <c r="J25" s="382"/>
      <c r="K25" s="382"/>
      <c r="L25" s="382"/>
      <c r="M25" s="382"/>
      <c r="N25" s="382"/>
      <c r="O25" s="383"/>
    </row>
    <row r="26" spans="2:19" ht="45" customHeight="1" x14ac:dyDescent="0.25">
      <c r="B26" s="352" t="s">
        <v>198</v>
      </c>
      <c r="C26" s="353"/>
      <c r="D26" s="376" t="s">
        <v>190</v>
      </c>
      <c r="E26" s="377"/>
      <c r="F26" s="378"/>
      <c r="G26" s="379">
        <v>4</v>
      </c>
      <c r="H26" s="380"/>
      <c r="I26" s="381" t="s">
        <v>194</v>
      </c>
      <c r="J26" s="382"/>
      <c r="K26" s="382"/>
      <c r="L26" s="382"/>
      <c r="M26" s="382"/>
      <c r="N26" s="382"/>
      <c r="O26" s="383"/>
    </row>
    <row r="27" spans="2:19" ht="26.25" customHeight="1" x14ac:dyDescent="0.25">
      <c r="B27" s="360" t="s">
        <v>197</v>
      </c>
      <c r="C27" s="361"/>
      <c r="D27" s="362" t="s">
        <v>191</v>
      </c>
      <c r="E27" s="362"/>
      <c r="F27" s="362"/>
      <c r="G27" s="362">
        <v>5</v>
      </c>
      <c r="H27" s="362"/>
      <c r="I27" s="363" t="s">
        <v>202</v>
      </c>
      <c r="J27" s="363"/>
      <c r="K27" s="363"/>
      <c r="L27" s="363"/>
      <c r="M27" s="363"/>
      <c r="N27" s="363"/>
      <c r="O27" s="363"/>
    </row>
    <row r="28" spans="2:19" x14ac:dyDescent="0.25">
      <c r="B28" s="35" t="s">
        <v>19</v>
      </c>
      <c r="C28" s="35" t="s">
        <v>119</v>
      </c>
      <c r="D28" s="35" t="s">
        <v>121</v>
      </c>
      <c r="E28" s="35" t="s">
        <v>120</v>
      </c>
      <c r="F28" s="35"/>
      <c r="G28" s="35"/>
      <c r="H28" s="35"/>
    </row>
    <row r="29" spans="2:19" x14ac:dyDescent="0.25">
      <c r="B29" s="205">
        <v>1</v>
      </c>
      <c r="C29" s="205">
        <v>4</v>
      </c>
      <c r="D29" s="205" t="s">
        <v>52</v>
      </c>
      <c r="E29" s="205" t="s">
        <v>53</v>
      </c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35"/>
      <c r="R29" s="35"/>
      <c r="S29" s="35"/>
    </row>
    <row r="30" spans="2:19" x14ac:dyDescent="0.25">
      <c r="B30" s="205">
        <f t="shared" ref="B30:B53" si="0">B29+1</f>
        <v>2</v>
      </c>
      <c r="C30" s="205">
        <v>4</v>
      </c>
      <c r="D30" s="205" t="s">
        <v>52</v>
      </c>
      <c r="E30" s="205" t="s">
        <v>53</v>
      </c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35"/>
      <c r="R30" s="35"/>
      <c r="S30" s="35"/>
    </row>
    <row r="31" spans="2:19" x14ac:dyDescent="0.25">
      <c r="B31" s="205">
        <f t="shared" si="0"/>
        <v>3</v>
      </c>
      <c r="C31" s="205">
        <v>4</v>
      </c>
      <c r="D31" s="205" t="s">
        <v>52</v>
      </c>
      <c r="E31" s="205" t="s">
        <v>53</v>
      </c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35"/>
      <c r="R31" s="35"/>
      <c r="S31" s="35"/>
    </row>
    <row r="32" spans="2:19" x14ac:dyDescent="0.25">
      <c r="B32" s="205">
        <f t="shared" si="0"/>
        <v>4</v>
      </c>
      <c r="C32" s="205">
        <v>4</v>
      </c>
      <c r="D32" s="205" t="s">
        <v>52</v>
      </c>
      <c r="E32" s="205" t="s">
        <v>53</v>
      </c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35"/>
      <c r="R32" s="35"/>
      <c r="S32" s="35"/>
    </row>
    <row r="33" spans="2:19" x14ac:dyDescent="0.25">
      <c r="B33" s="205">
        <f t="shared" si="0"/>
        <v>5</v>
      </c>
      <c r="C33" s="205">
        <v>4</v>
      </c>
      <c r="D33" s="205" t="s">
        <v>52</v>
      </c>
      <c r="E33" s="205" t="s">
        <v>53</v>
      </c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35"/>
      <c r="R33" s="35"/>
      <c r="S33" s="35"/>
    </row>
    <row r="34" spans="2:19" x14ac:dyDescent="0.25">
      <c r="B34" s="205">
        <f t="shared" si="0"/>
        <v>6</v>
      </c>
      <c r="C34" s="205">
        <v>3</v>
      </c>
      <c r="D34" s="205" t="s">
        <v>241</v>
      </c>
      <c r="E34" s="205" t="s">
        <v>51</v>
      </c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35"/>
      <c r="R34" s="35"/>
      <c r="S34" s="35"/>
    </row>
    <row r="35" spans="2:19" x14ac:dyDescent="0.25">
      <c r="B35" s="205">
        <f t="shared" si="0"/>
        <v>7</v>
      </c>
      <c r="C35" s="205">
        <v>3</v>
      </c>
      <c r="D35" s="205" t="s">
        <v>241</v>
      </c>
      <c r="E35" s="205" t="s">
        <v>51</v>
      </c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35"/>
      <c r="R35" s="35"/>
      <c r="S35" s="35"/>
    </row>
    <row r="36" spans="2:19" x14ac:dyDescent="0.25">
      <c r="B36" s="205">
        <f t="shared" si="0"/>
        <v>8</v>
      </c>
      <c r="C36" s="205">
        <v>3</v>
      </c>
      <c r="D36" s="205" t="s">
        <v>241</v>
      </c>
      <c r="E36" s="205" t="s">
        <v>51</v>
      </c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35"/>
      <c r="R36" s="35"/>
      <c r="S36" s="35"/>
    </row>
    <row r="37" spans="2:19" x14ac:dyDescent="0.25">
      <c r="B37" s="205">
        <f t="shared" si="0"/>
        <v>9</v>
      </c>
      <c r="C37" s="205">
        <v>2</v>
      </c>
      <c r="D37" s="205" t="s">
        <v>239</v>
      </c>
      <c r="E37" s="205" t="s">
        <v>50</v>
      </c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35"/>
      <c r="R37" s="35"/>
      <c r="S37" s="35"/>
    </row>
    <row r="38" spans="2:19" x14ac:dyDescent="0.25">
      <c r="B38" s="205">
        <f t="shared" si="0"/>
        <v>10</v>
      </c>
      <c r="C38" s="205">
        <v>2</v>
      </c>
      <c r="D38" s="205" t="s">
        <v>239</v>
      </c>
      <c r="E38" s="205" t="s">
        <v>50</v>
      </c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35"/>
      <c r="R38" s="35"/>
      <c r="S38" s="35"/>
    </row>
    <row r="39" spans="2:19" x14ac:dyDescent="0.25">
      <c r="B39" s="205">
        <f t="shared" si="0"/>
        <v>11</v>
      </c>
      <c r="C39" s="205">
        <v>2</v>
      </c>
      <c r="D39" s="205" t="s">
        <v>239</v>
      </c>
      <c r="E39" s="205" t="s">
        <v>50</v>
      </c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35"/>
      <c r="R39" s="35"/>
      <c r="S39" s="35"/>
    </row>
    <row r="40" spans="2:19" x14ac:dyDescent="0.25">
      <c r="B40" s="205">
        <f t="shared" si="0"/>
        <v>12</v>
      </c>
      <c r="C40" s="205">
        <v>2</v>
      </c>
      <c r="D40" s="205" t="s">
        <v>239</v>
      </c>
      <c r="E40" s="205" t="s">
        <v>50</v>
      </c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35"/>
      <c r="R40" s="35"/>
      <c r="S40" s="35"/>
    </row>
    <row r="41" spans="2:19" x14ac:dyDescent="0.25">
      <c r="B41" s="205">
        <f t="shared" si="0"/>
        <v>13</v>
      </c>
      <c r="C41" s="205">
        <v>2</v>
      </c>
      <c r="D41" s="205" t="s">
        <v>239</v>
      </c>
      <c r="E41" s="205" t="s">
        <v>50</v>
      </c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35"/>
      <c r="R41" s="35"/>
      <c r="S41" s="35"/>
    </row>
    <row r="42" spans="2:19" x14ac:dyDescent="0.25">
      <c r="B42" s="205">
        <f t="shared" si="0"/>
        <v>14</v>
      </c>
      <c r="C42" s="205">
        <v>2</v>
      </c>
      <c r="D42" s="205" t="s">
        <v>239</v>
      </c>
      <c r="E42" s="205" t="s">
        <v>50</v>
      </c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35"/>
      <c r="R42" s="35"/>
      <c r="S42" s="35"/>
    </row>
    <row r="43" spans="2:19" x14ac:dyDescent="0.25">
      <c r="B43" s="205">
        <f t="shared" si="0"/>
        <v>15</v>
      </c>
      <c r="C43" s="205">
        <v>1</v>
      </c>
      <c r="D43" s="205" t="s">
        <v>240</v>
      </c>
      <c r="E43" s="205" t="s">
        <v>114</v>
      </c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35"/>
      <c r="R43" s="35"/>
      <c r="S43" s="35"/>
    </row>
    <row r="44" spans="2:19" x14ac:dyDescent="0.25">
      <c r="B44" s="205">
        <f t="shared" si="0"/>
        <v>16</v>
      </c>
      <c r="C44" s="205">
        <v>1</v>
      </c>
      <c r="D44" s="205" t="s">
        <v>240</v>
      </c>
      <c r="E44" s="205" t="s">
        <v>114</v>
      </c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35"/>
      <c r="R44" s="35"/>
      <c r="S44" s="35"/>
    </row>
    <row r="45" spans="2:19" x14ac:dyDescent="0.25">
      <c r="B45" s="205">
        <f t="shared" si="0"/>
        <v>17</v>
      </c>
      <c r="C45" s="205">
        <v>1</v>
      </c>
      <c r="D45" s="205" t="s">
        <v>240</v>
      </c>
      <c r="E45" s="205" t="s">
        <v>114</v>
      </c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35"/>
      <c r="R45" s="35"/>
      <c r="S45" s="35"/>
    </row>
    <row r="46" spans="2:19" x14ac:dyDescent="0.25">
      <c r="B46" s="205">
        <f t="shared" si="0"/>
        <v>18</v>
      </c>
      <c r="C46" s="205">
        <v>1</v>
      </c>
      <c r="D46" s="205" t="s">
        <v>240</v>
      </c>
      <c r="E46" s="205" t="s">
        <v>114</v>
      </c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35"/>
      <c r="R46" s="35"/>
      <c r="S46" s="35"/>
    </row>
    <row r="47" spans="2:19" x14ac:dyDescent="0.25">
      <c r="B47" s="205">
        <f t="shared" si="0"/>
        <v>19</v>
      </c>
      <c r="C47" s="205">
        <v>1</v>
      </c>
      <c r="D47" s="205" t="s">
        <v>240</v>
      </c>
      <c r="E47" s="205" t="s">
        <v>114</v>
      </c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35"/>
      <c r="R47" s="35"/>
      <c r="S47" s="35"/>
    </row>
    <row r="48" spans="2:19" x14ac:dyDescent="0.25">
      <c r="B48" s="205">
        <f t="shared" si="0"/>
        <v>20</v>
      </c>
      <c r="C48" s="205">
        <v>1</v>
      </c>
      <c r="D48" s="205" t="s">
        <v>113</v>
      </c>
      <c r="E48" s="205" t="s">
        <v>114</v>
      </c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35"/>
      <c r="R48" s="35"/>
      <c r="S48" s="35"/>
    </row>
    <row r="49" spans="2:19" x14ac:dyDescent="0.25">
      <c r="B49" s="205">
        <f t="shared" si="0"/>
        <v>21</v>
      </c>
      <c r="C49" s="205">
        <v>1</v>
      </c>
      <c r="D49" s="205" t="s">
        <v>113</v>
      </c>
      <c r="E49" s="205" t="s">
        <v>114</v>
      </c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35"/>
      <c r="R49" s="35"/>
      <c r="S49" s="35"/>
    </row>
    <row r="50" spans="2:19" x14ac:dyDescent="0.25">
      <c r="B50" s="205">
        <f t="shared" si="0"/>
        <v>22</v>
      </c>
      <c r="C50" s="205">
        <v>1</v>
      </c>
      <c r="D50" s="205" t="s">
        <v>113</v>
      </c>
      <c r="E50" s="205" t="s">
        <v>114</v>
      </c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35"/>
      <c r="R50" s="35"/>
      <c r="S50" s="35"/>
    </row>
    <row r="51" spans="2:19" x14ac:dyDescent="0.25">
      <c r="B51" s="205">
        <f t="shared" si="0"/>
        <v>23</v>
      </c>
      <c r="C51" s="205">
        <v>1</v>
      </c>
      <c r="D51" s="205" t="s">
        <v>113</v>
      </c>
      <c r="E51" s="205" t="s">
        <v>114</v>
      </c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35"/>
      <c r="R51" s="35"/>
      <c r="S51" s="35"/>
    </row>
    <row r="52" spans="2:19" x14ac:dyDescent="0.25">
      <c r="B52" s="205">
        <f t="shared" si="0"/>
        <v>24</v>
      </c>
      <c r="C52" s="205">
        <v>1</v>
      </c>
      <c r="D52" s="205" t="s">
        <v>113</v>
      </c>
      <c r="E52" s="205" t="s">
        <v>114</v>
      </c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35"/>
      <c r="R52" s="35"/>
      <c r="S52" s="35"/>
    </row>
    <row r="53" spans="2:19" x14ac:dyDescent="0.25">
      <c r="B53" s="205">
        <f t="shared" si="0"/>
        <v>25</v>
      </c>
      <c r="C53" s="205">
        <v>1</v>
      </c>
      <c r="D53" s="205" t="s">
        <v>113</v>
      </c>
      <c r="E53" s="205" t="s">
        <v>114</v>
      </c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35"/>
      <c r="R53" s="35"/>
      <c r="S53" s="35"/>
    </row>
  </sheetData>
  <mergeCells count="49">
    <mergeCell ref="B24:C24"/>
    <mergeCell ref="B25:C25"/>
    <mergeCell ref="B26:C26"/>
    <mergeCell ref="J12:K14"/>
    <mergeCell ref="F6:G8"/>
    <mergeCell ref="D22:F22"/>
    <mergeCell ref="D23:F23"/>
    <mergeCell ref="D24:F24"/>
    <mergeCell ref="I22:O22"/>
    <mergeCell ref="I23:O23"/>
    <mergeCell ref="I24:O24"/>
    <mergeCell ref="G22:H22"/>
    <mergeCell ref="G23:H23"/>
    <mergeCell ref="G24:H24"/>
    <mergeCell ref="H15:I17"/>
    <mergeCell ref="B9:C11"/>
    <mergeCell ref="J3:K5"/>
    <mergeCell ref="H6:I8"/>
    <mergeCell ref="J6:K8"/>
    <mergeCell ref="H9:I11"/>
    <mergeCell ref="J9:K11"/>
    <mergeCell ref="H3:I5"/>
    <mergeCell ref="B22:C22"/>
    <mergeCell ref="B3:C5"/>
    <mergeCell ref="D3:E5"/>
    <mergeCell ref="F3:G5"/>
    <mergeCell ref="B6:C8"/>
    <mergeCell ref="D6:E8"/>
    <mergeCell ref="D9:E11"/>
    <mergeCell ref="F9:G11"/>
    <mergeCell ref="B12:C14"/>
    <mergeCell ref="D12:E14"/>
    <mergeCell ref="F12:G14"/>
    <mergeCell ref="B23:C23"/>
    <mergeCell ref="H12:I14"/>
    <mergeCell ref="B27:C27"/>
    <mergeCell ref="D27:F27"/>
    <mergeCell ref="G27:H27"/>
    <mergeCell ref="I27:O27"/>
    <mergeCell ref="B15:C17"/>
    <mergeCell ref="D15:E17"/>
    <mergeCell ref="F15:G17"/>
    <mergeCell ref="J15:K17"/>
    <mergeCell ref="D25:F25"/>
    <mergeCell ref="D26:F26"/>
    <mergeCell ref="G26:H26"/>
    <mergeCell ref="I25:O25"/>
    <mergeCell ref="I26:O26"/>
    <mergeCell ref="G25:H25"/>
  </mergeCells>
  <hyperlinks>
    <hyperlink ref="B1" location="'Daftar isi'!A1" display="Perlakukan Risiko"/>
  </hyperlinks>
  <pageMargins left="0.7" right="0.7" top="0.75" bottom="0.75" header="0.3" footer="0.3"/>
  <pageSetup paperSize="9" scale="82" fitToWidth="0" orientation="landscape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U153"/>
  <sheetViews>
    <sheetView showGridLines="0" topLeftCell="A6" zoomScale="130" zoomScaleNormal="130" workbookViewId="0">
      <selection activeCell="I29" sqref="I29:I33"/>
    </sheetView>
  </sheetViews>
  <sheetFormatPr defaultColWidth="9.140625" defaultRowHeight="15" x14ac:dyDescent="0.25"/>
  <cols>
    <col min="1" max="1" width="3.85546875" style="15" customWidth="1"/>
    <col min="2" max="3" width="9.140625" style="15"/>
    <col min="4" max="4" width="17.5703125" style="15" customWidth="1"/>
    <col min="5" max="5" width="19" style="15" customWidth="1"/>
    <col min="6" max="6" width="19.7109375" style="15" customWidth="1"/>
    <col min="7" max="8" width="18.7109375" style="15" customWidth="1"/>
    <col min="9" max="9" width="16.85546875" style="15" customWidth="1"/>
    <col min="10" max="11" width="9.140625" style="15"/>
    <col min="12" max="12" width="34.5703125" style="15" bestFit="1" customWidth="1"/>
    <col min="13" max="16" width="9.140625" style="15"/>
    <col min="17" max="18" width="17.140625" style="15" customWidth="1"/>
    <col min="19" max="19" width="15.5703125" style="15" customWidth="1"/>
    <col min="20" max="20" width="12.140625" style="15" customWidth="1"/>
    <col min="21" max="21" width="11.7109375" style="15" customWidth="1"/>
    <col min="22" max="16384" width="9.140625" style="15"/>
  </cols>
  <sheetData>
    <row r="1" spans="2:16" x14ac:dyDescent="0.25">
      <c r="B1" s="14" t="s">
        <v>47</v>
      </c>
    </row>
    <row r="3" spans="2:16" x14ac:dyDescent="0.25">
      <c r="B3" s="414" t="s">
        <v>234</v>
      </c>
      <c r="C3" s="414"/>
      <c r="D3" s="414"/>
      <c r="E3" s="414"/>
      <c r="F3" s="414"/>
      <c r="G3" s="414"/>
      <c r="H3" s="414"/>
    </row>
    <row r="4" spans="2:16" x14ac:dyDescent="0.25">
      <c r="B4" s="415" t="s">
        <v>62</v>
      </c>
      <c r="C4" s="416"/>
      <c r="D4" s="41">
        <v>1</v>
      </c>
      <c r="E4" s="42">
        <v>2</v>
      </c>
      <c r="F4" s="43">
        <v>3</v>
      </c>
      <c r="G4" s="44">
        <v>4</v>
      </c>
      <c r="H4" s="45">
        <v>5</v>
      </c>
    </row>
    <row r="5" spans="2:16" x14ac:dyDescent="0.25">
      <c r="B5" s="417"/>
      <c r="C5" s="418"/>
      <c r="D5" s="41" t="s">
        <v>87</v>
      </c>
      <c r="E5" s="42" t="s">
        <v>34</v>
      </c>
      <c r="F5" s="43" t="s">
        <v>38</v>
      </c>
      <c r="G5" s="44" t="s">
        <v>42</v>
      </c>
      <c r="H5" s="45" t="s">
        <v>88</v>
      </c>
      <c r="P5" s="94"/>
    </row>
    <row r="6" spans="2:16" ht="3.75" customHeight="1" x14ac:dyDescent="0.25"/>
    <row r="7" spans="2:16" hidden="1" x14ac:dyDescent="0.25">
      <c r="B7" s="408" t="s">
        <v>89</v>
      </c>
      <c r="C7" s="409"/>
      <c r="D7" s="409"/>
      <c r="E7" s="409"/>
      <c r="F7" s="409"/>
      <c r="G7" s="409"/>
      <c r="H7" s="410"/>
      <c r="P7" s="94"/>
    </row>
    <row r="8" spans="2:16" ht="46.5" hidden="1" customHeight="1" x14ac:dyDescent="0.25">
      <c r="B8" s="419" t="s">
        <v>167</v>
      </c>
      <c r="C8" s="419"/>
      <c r="D8" s="21" t="s">
        <v>208</v>
      </c>
      <c r="E8" s="21" t="s">
        <v>211</v>
      </c>
      <c r="F8" s="21" t="s">
        <v>212</v>
      </c>
      <c r="G8" s="21" t="s">
        <v>213</v>
      </c>
      <c r="H8" s="21" t="s">
        <v>214</v>
      </c>
    </row>
    <row r="9" spans="2:16" ht="45" hidden="1" x14ac:dyDescent="0.25">
      <c r="B9" s="419" t="s">
        <v>90</v>
      </c>
      <c r="C9" s="419"/>
      <c r="D9" s="21" t="s">
        <v>226</v>
      </c>
      <c r="E9" s="21" t="s">
        <v>227</v>
      </c>
      <c r="F9" s="21" t="s">
        <v>228</v>
      </c>
      <c r="G9" s="21" t="s">
        <v>229</v>
      </c>
      <c r="H9" s="21" t="s">
        <v>231</v>
      </c>
    </row>
    <row r="10" spans="2:16" ht="45" hidden="1" x14ac:dyDescent="0.25">
      <c r="B10" s="419" t="s">
        <v>91</v>
      </c>
      <c r="C10" s="419"/>
      <c r="D10" s="21" t="s">
        <v>209</v>
      </c>
      <c r="E10" s="21" t="s">
        <v>215</v>
      </c>
      <c r="F10" s="21" t="s">
        <v>216</v>
      </c>
      <c r="G10" s="21" t="s">
        <v>217</v>
      </c>
      <c r="H10" s="21" t="s">
        <v>218</v>
      </c>
    </row>
    <row r="11" spans="2:16" hidden="1" x14ac:dyDescent="0.25">
      <c r="B11" s="420" t="s">
        <v>92</v>
      </c>
      <c r="C11" s="420"/>
      <c r="D11" s="420"/>
      <c r="E11" s="420"/>
      <c r="F11" s="420"/>
      <c r="G11" s="420"/>
      <c r="H11" s="420"/>
    </row>
    <row r="12" spans="2:16" ht="45" hidden="1" x14ac:dyDescent="0.25">
      <c r="B12" s="36"/>
      <c r="C12" s="37"/>
      <c r="D12" s="21" t="s">
        <v>171</v>
      </c>
      <c r="E12" s="21" t="s">
        <v>219</v>
      </c>
      <c r="F12" s="21" t="s">
        <v>220</v>
      </c>
      <c r="G12" s="21" t="s">
        <v>221</v>
      </c>
      <c r="H12" s="21" t="s">
        <v>222</v>
      </c>
    </row>
    <row r="13" spans="2:16" x14ac:dyDescent="0.25">
      <c r="B13" s="408" t="s">
        <v>528</v>
      </c>
      <c r="C13" s="409"/>
      <c r="D13" s="409"/>
      <c r="E13" s="409"/>
      <c r="F13" s="409"/>
      <c r="G13" s="409"/>
      <c r="H13" s="410"/>
    </row>
    <row r="14" spans="2:16" ht="60" x14ac:dyDescent="0.25">
      <c r="B14" s="36"/>
      <c r="C14" s="37"/>
      <c r="D14" s="21" t="s">
        <v>210</v>
      </c>
      <c r="E14" s="21" t="s">
        <v>173</v>
      </c>
      <c r="F14" s="21" t="s">
        <v>174</v>
      </c>
      <c r="G14" s="21" t="s">
        <v>175</v>
      </c>
      <c r="H14" s="21" t="s">
        <v>176</v>
      </c>
    </row>
    <row r="15" spans="2:16" ht="90" x14ac:dyDescent="0.25">
      <c r="B15" s="36"/>
      <c r="C15" s="65"/>
      <c r="D15" s="21" t="s">
        <v>177</v>
      </c>
      <c r="E15" s="21" t="s">
        <v>178</v>
      </c>
      <c r="F15" s="21" t="s">
        <v>223</v>
      </c>
      <c r="G15" s="21" t="s">
        <v>224</v>
      </c>
      <c r="H15" s="21" t="s">
        <v>225</v>
      </c>
    </row>
    <row r="16" spans="2:16" x14ac:dyDescent="0.25">
      <c r="B16" s="408" t="s">
        <v>122</v>
      </c>
      <c r="C16" s="409"/>
      <c r="D16" s="409"/>
      <c r="E16" s="409"/>
      <c r="F16" s="409"/>
      <c r="G16" s="409"/>
      <c r="H16" s="410"/>
    </row>
    <row r="17" spans="2:21" ht="30" x14ac:dyDescent="0.25">
      <c r="B17" s="36"/>
      <c r="C17" s="37"/>
      <c r="D17" s="21" t="s">
        <v>179</v>
      </c>
      <c r="E17" s="21" t="s">
        <v>180</v>
      </c>
      <c r="F17" s="21" t="s">
        <v>181</v>
      </c>
      <c r="G17" s="21" t="s">
        <v>182</v>
      </c>
      <c r="H17" s="21" t="s">
        <v>183</v>
      </c>
    </row>
    <row r="18" spans="2:21" x14ac:dyDescent="0.25">
      <c r="B18" s="411" t="s">
        <v>184</v>
      </c>
      <c r="C18" s="412"/>
      <c r="D18" s="412"/>
      <c r="E18" s="412"/>
      <c r="F18" s="412"/>
      <c r="G18" s="412"/>
      <c r="H18" s="413"/>
    </row>
    <row r="19" spans="2:21" ht="126" customHeight="1" x14ac:dyDescent="0.25">
      <c r="B19" s="74"/>
      <c r="C19" s="75"/>
      <c r="D19" s="88" t="s">
        <v>230</v>
      </c>
      <c r="E19" s="88" t="s">
        <v>185</v>
      </c>
      <c r="F19" s="88" t="s">
        <v>186</v>
      </c>
      <c r="G19" s="88" t="s">
        <v>187</v>
      </c>
      <c r="H19" s="88" t="s">
        <v>188</v>
      </c>
    </row>
    <row r="21" spans="2:21" x14ac:dyDescent="0.25">
      <c r="B21" s="15" t="s">
        <v>235</v>
      </c>
    </row>
    <row r="22" spans="2:21" x14ac:dyDescent="0.25">
      <c r="B22" s="15" t="s">
        <v>232</v>
      </c>
    </row>
    <row r="23" spans="2:21" x14ac:dyDescent="0.25">
      <c r="B23" s="95" t="s">
        <v>237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</row>
    <row r="24" spans="2:21" x14ac:dyDescent="0.25">
      <c r="B24" s="95" t="s">
        <v>238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</row>
    <row r="25" spans="2:21" x14ac:dyDescent="0.25">
      <c r="B25" s="95" t="s">
        <v>233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2:21" x14ac:dyDescent="0.25">
      <c r="B26" s="15" t="s">
        <v>236</v>
      </c>
    </row>
    <row r="27" spans="2:21" hidden="1" x14ac:dyDescent="0.25"/>
    <row r="28" spans="2:21" hidden="1" x14ac:dyDescent="0.25">
      <c r="B28" s="16" t="s">
        <v>243</v>
      </c>
      <c r="E28" s="16" t="s">
        <v>89</v>
      </c>
      <c r="F28" s="16" t="s">
        <v>92</v>
      </c>
      <c r="G28" s="16" t="s">
        <v>172</v>
      </c>
      <c r="H28" s="16" t="s">
        <v>249</v>
      </c>
      <c r="I28" s="16" t="s">
        <v>184</v>
      </c>
    </row>
    <row r="29" spans="2:21" ht="120" hidden="1" x14ac:dyDescent="0.25">
      <c r="B29" s="15" t="s">
        <v>89</v>
      </c>
      <c r="E29" s="21" t="s">
        <v>226</v>
      </c>
      <c r="F29" s="21" t="s">
        <v>171</v>
      </c>
      <c r="G29" s="21" t="s">
        <v>210</v>
      </c>
      <c r="H29" s="21" t="s">
        <v>179</v>
      </c>
      <c r="I29" s="88" t="s">
        <v>251</v>
      </c>
      <c r="L29" s="15" t="s">
        <v>89</v>
      </c>
      <c r="M29" s="83" t="s">
        <v>89</v>
      </c>
      <c r="Q29" s="153" t="s">
        <v>226</v>
      </c>
      <c r="R29" s="153" t="s">
        <v>171</v>
      </c>
      <c r="S29" s="153" t="s">
        <v>210</v>
      </c>
      <c r="T29" s="153" t="s">
        <v>179</v>
      </c>
      <c r="U29" s="153" t="s">
        <v>251</v>
      </c>
    </row>
    <row r="30" spans="2:21" ht="105" hidden="1" x14ac:dyDescent="0.25">
      <c r="B30" s="15" t="s">
        <v>92</v>
      </c>
      <c r="D30" s="46"/>
      <c r="E30" s="21" t="s">
        <v>227</v>
      </c>
      <c r="F30" s="21" t="s">
        <v>219</v>
      </c>
      <c r="G30" s="21" t="s">
        <v>173</v>
      </c>
      <c r="H30" s="21" t="s">
        <v>180</v>
      </c>
      <c r="I30" s="88" t="s">
        <v>185</v>
      </c>
      <c r="L30" s="15" t="s">
        <v>92</v>
      </c>
      <c r="M30" s="83" t="s">
        <v>245</v>
      </c>
      <c r="Q30" s="153" t="s">
        <v>227</v>
      </c>
      <c r="R30" s="153" t="s">
        <v>219</v>
      </c>
      <c r="S30" s="153" t="s">
        <v>173</v>
      </c>
      <c r="T30" s="153" t="s">
        <v>180</v>
      </c>
      <c r="U30" s="153" t="s">
        <v>250</v>
      </c>
    </row>
    <row r="31" spans="2:21" ht="180" hidden="1" x14ac:dyDescent="0.25">
      <c r="B31" s="15" t="s">
        <v>172</v>
      </c>
      <c r="D31" s="46"/>
      <c r="E31" s="21" t="s">
        <v>228</v>
      </c>
      <c r="F31" s="21" t="s">
        <v>220</v>
      </c>
      <c r="G31" s="21" t="s">
        <v>174</v>
      </c>
      <c r="H31" s="21" t="s">
        <v>181</v>
      </c>
      <c r="I31" s="88" t="s">
        <v>186</v>
      </c>
      <c r="L31" s="15" t="s">
        <v>172</v>
      </c>
      <c r="M31" s="83" t="s">
        <v>246</v>
      </c>
      <c r="Q31" s="153" t="s">
        <v>228</v>
      </c>
      <c r="R31" s="153" t="s">
        <v>220</v>
      </c>
      <c r="S31" s="153" t="s">
        <v>174</v>
      </c>
      <c r="T31" s="153" t="s">
        <v>181</v>
      </c>
      <c r="U31" s="153" t="s">
        <v>186</v>
      </c>
    </row>
    <row r="32" spans="2:21" ht="90" hidden="1" x14ac:dyDescent="0.25">
      <c r="B32" s="15" t="s">
        <v>249</v>
      </c>
      <c r="D32" s="46"/>
      <c r="E32" s="21" t="s">
        <v>229</v>
      </c>
      <c r="F32" s="21" t="s">
        <v>221</v>
      </c>
      <c r="G32" s="21" t="s">
        <v>175</v>
      </c>
      <c r="H32" s="21" t="s">
        <v>182</v>
      </c>
      <c r="I32" s="88" t="s">
        <v>187</v>
      </c>
      <c r="L32" s="15" t="s">
        <v>249</v>
      </c>
      <c r="M32" s="83" t="s">
        <v>248</v>
      </c>
      <c r="Q32" s="153" t="s">
        <v>229</v>
      </c>
      <c r="R32" s="153" t="s">
        <v>221</v>
      </c>
      <c r="S32" s="153" t="s">
        <v>175</v>
      </c>
      <c r="T32" s="153" t="s">
        <v>182</v>
      </c>
      <c r="U32" s="153" t="s">
        <v>187</v>
      </c>
    </row>
    <row r="33" spans="2:21" ht="60" hidden="1" x14ac:dyDescent="0.25">
      <c r="B33" s="15" t="s">
        <v>184</v>
      </c>
      <c r="D33" s="46"/>
      <c r="E33" s="21" t="s">
        <v>231</v>
      </c>
      <c r="F33" s="21" t="s">
        <v>222</v>
      </c>
      <c r="G33" s="21" t="s">
        <v>176</v>
      </c>
      <c r="H33" s="21" t="s">
        <v>183</v>
      </c>
      <c r="I33" s="88" t="s">
        <v>188</v>
      </c>
      <c r="L33" s="15" t="s">
        <v>184</v>
      </c>
      <c r="M33" s="83" t="s">
        <v>247</v>
      </c>
      <c r="Q33" s="153" t="s">
        <v>231</v>
      </c>
      <c r="R33" s="153" t="s">
        <v>222</v>
      </c>
      <c r="S33" s="153" t="s">
        <v>176</v>
      </c>
      <c r="T33" s="153" t="s">
        <v>183</v>
      </c>
      <c r="U33" s="153" t="s">
        <v>188</v>
      </c>
    </row>
    <row r="34" spans="2:21" ht="30" hidden="1" x14ac:dyDescent="0.25">
      <c r="D34" s="46"/>
      <c r="E34" s="21" t="s">
        <v>208</v>
      </c>
      <c r="F34" s="154"/>
      <c r="G34" s="154"/>
      <c r="H34" s="154"/>
      <c r="I34" s="155"/>
      <c r="M34" s="83"/>
      <c r="Q34" s="153"/>
      <c r="R34" s="153"/>
      <c r="S34" s="153"/>
      <c r="T34" s="153"/>
      <c r="U34" s="153"/>
    </row>
    <row r="35" spans="2:21" ht="45" hidden="1" x14ac:dyDescent="0.25">
      <c r="D35" s="46"/>
      <c r="E35" s="21" t="s">
        <v>211</v>
      </c>
      <c r="F35" s="154"/>
      <c r="G35" s="154"/>
      <c r="H35" s="154"/>
      <c r="I35" s="155"/>
      <c r="M35" s="83"/>
      <c r="Q35" s="153"/>
      <c r="R35" s="153"/>
      <c r="S35" s="153"/>
      <c r="T35" s="153"/>
      <c r="U35" s="153"/>
    </row>
    <row r="36" spans="2:21" ht="45" hidden="1" x14ac:dyDescent="0.25">
      <c r="D36" s="46"/>
      <c r="E36" s="21" t="s">
        <v>212</v>
      </c>
      <c r="F36" s="154"/>
      <c r="G36" s="154"/>
      <c r="H36" s="154"/>
      <c r="I36" s="155"/>
      <c r="M36" s="83"/>
      <c r="Q36" s="153"/>
      <c r="R36" s="153"/>
      <c r="S36" s="153"/>
      <c r="T36" s="153"/>
      <c r="U36" s="153"/>
    </row>
    <row r="37" spans="2:21" ht="45" hidden="1" x14ac:dyDescent="0.25">
      <c r="D37" s="46"/>
      <c r="E37" s="21" t="s">
        <v>213</v>
      </c>
      <c r="F37" s="154"/>
      <c r="G37" s="154"/>
      <c r="H37" s="154"/>
      <c r="I37" s="155"/>
      <c r="M37" s="83"/>
      <c r="Q37" s="153"/>
      <c r="R37" s="153"/>
      <c r="S37" s="153"/>
      <c r="T37" s="153"/>
      <c r="U37" s="153"/>
    </row>
    <row r="38" spans="2:21" ht="30" hidden="1" x14ac:dyDescent="0.25">
      <c r="D38" s="46"/>
      <c r="E38" s="21" t="s">
        <v>214</v>
      </c>
      <c r="F38" s="154"/>
      <c r="G38" s="154"/>
      <c r="H38" s="154"/>
      <c r="I38" s="155"/>
      <c r="M38" s="83"/>
      <c r="Q38" s="153"/>
      <c r="R38" s="153"/>
      <c r="S38" s="153"/>
      <c r="T38" s="153"/>
      <c r="U38" s="153"/>
    </row>
    <row r="39" spans="2:21" ht="30" hidden="1" x14ac:dyDescent="0.25">
      <c r="D39" s="46"/>
      <c r="E39" s="21" t="s">
        <v>209</v>
      </c>
      <c r="F39" s="154"/>
      <c r="G39" s="154"/>
      <c r="H39" s="154"/>
      <c r="I39" s="155"/>
      <c r="M39" s="83"/>
      <c r="Q39" s="153"/>
      <c r="R39" s="153"/>
      <c r="S39" s="153"/>
      <c r="T39" s="153"/>
      <c r="U39" s="153"/>
    </row>
    <row r="40" spans="2:21" ht="45" hidden="1" x14ac:dyDescent="0.25">
      <c r="D40" s="46"/>
      <c r="E40" s="21" t="s">
        <v>215</v>
      </c>
      <c r="F40" s="154"/>
      <c r="G40" s="154"/>
      <c r="H40" s="154"/>
      <c r="I40" s="155"/>
      <c r="M40" s="83"/>
      <c r="Q40" s="153"/>
      <c r="R40" s="153"/>
      <c r="S40" s="153"/>
      <c r="T40" s="153"/>
      <c r="U40" s="153"/>
    </row>
    <row r="41" spans="2:21" ht="45" hidden="1" x14ac:dyDescent="0.25">
      <c r="D41" s="46"/>
      <c r="E41" s="21" t="s">
        <v>216</v>
      </c>
      <c r="F41" s="154"/>
      <c r="G41" s="154"/>
      <c r="H41" s="154"/>
      <c r="I41" s="155"/>
      <c r="M41" s="83"/>
      <c r="Q41" s="153"/>
      <c r="R41" s="153"/>
      <c r="S41" s="153"/>
      <c r="T41" s="153"/>
      <c r="U41" s="153"/>
    </row>
    <row r="42" spans="2:21" ht="45" hidden="1" x14ac:dyDescent="0.25">
      <c r="D42" s="46"/>
      <c r="E42" s="21" t="s">
        <v>217</v>
      </c>
      <c r="F42" s="154"/>
      <c r="G42" s="154"/>
      <c r="H42" s="154"/>
      <c r="I42" s="155"/>
      <c r="M42" s="83"/>
      <c r="Q42" s="153"/>
      <c r="R42" s="153"/>
      <c r="S42" s="153"/>
      <c r="T42" s="153"/>
      <c r="U42" s="153"/>
    </row>
    <row r="43" spans="2:21" ht="30" hidden="1" x14ac:dyDescent="0.25">
      <c r="D43" s="46"/>
      <c r="E43" s="21" t="s">
        <v>218</v>
      </c>
      <c r="F43" s="154"/>
      <c r="G43" s="154"/>
      <c r="H43" s="154"/>
      <c r="I43" s="155"/>
      <c r="M43" s="83"/>
      <c r="Q43" s="153"/>
      <c r="R43" s="153"/>
      <c r="S43" s="153"/>
      <c r="T43" s="153"/>
      <c r="U43" s="153"/>
    </row>
    <row r="44" spans="2:21" hidden="1" x14ac:dyDescent="0.25">
      <c r="D44" s="46"/>
      <c r="E44" s="154"/>
      <c r="F44" s="154"/>
      <c r="G44" s="154"/>
      <c r="H44" s="154"/>
      <c r="I44" s="155"/>
      <c r="M44" s="83"/>
      <c r="Q44" s="153"/>
      <c r="R44" s="153"/>
      <c r="S44" s="153"/>
      <c r="T44" s="153"/>
      <c r="U44" s="153"/>
    </row>
    <row r="45" spans="2:21" hidden="1" x14ac:dyDescent="0.25">
      <c r="D45" s="46"/>
      <c r="E45" s="154"/>
      <c r="F45" s="154"/>
      <c r="G45" s="154"/>
      <c r="H45" s="154"/>
      <c r="I45" s="155"/>
      <c r="M45" s="83"/>
      <c r="Q45" s="153"/>
      <c r="R45" s="153"/>
      <c r="S45" s="153"/>
      <c r="T45" s="153"/>
      <c r="U45" s="153"/>
    </row>
    <row r="46" spans="2:21" hidden="1" x14ac:dyDescent="0.25">
      <c r="D46" s="46"/>
      <c r="E46" s="154"/>
      <c r="F46" s="154"/>
      <c r="G46" s="154"/>
      <c r="H46" s="154"/>
      <c r="I46" s="155"/>
      <c r="M46" s="83"/>
      <c r="Q46" s="153"/>
      <c r="R46" s="153"/>
      <c r="S46" s="153"/>
      <c r="T46" s="153"/>
      <c r="U46" s="153"/>
    </row>
    <row r="47" spans="2:21" hidden="1" x14ac:dyDescent="0.25">
      <c r="D47" s="46"/>
      <c r="E47" s="154"/>
      <c r="F47" s="154"/>
      <c r="G47" s="154"/>
      <c r="H47" s="154"/>
      <c r="I47" s="155"/>
      <c r="M47" s="83"/>
      <c r="Q47" s="153"/>
      <c r="R47" s="153"/>
      <c r="S47" s="153"/>
      <c r="T47" s="153"/>
      <c r="U47" s="153"/>
    </row>
    <row r="48" spans="2:21" hidden="1" x14ac:dyDescent="0.25">
      <c r="D48" s="46"/>
      <c r="E48" s="154"/>
      <c r="F48" s="154"/>
      <c r="G48" s="154"/>
      <c r="H48" s="154"/>
      <c r="I48" s="155"/>
      <c r="M48" s="83"/>
      <c r="Q48" s="153"/>
      <c r="R48" s="153"/>
      <c r="S48" s="153"/>
      <c r="T48" s="153"/>
      <c r="U48" s="153"/>
    </row>
    <row r="49" spans="4:21" hidden="1" x14ac:dyDescent="0.25">
      <c r="D49" s="46"/>
      <c r="E49" s="154"/>
      <c r="F49" s="154"/>
      <c r="G49" s="154"/>
      <c r="H49" s="154"/>
      <c r="I49" s="155"/>
      <c r="M49" s="83"/>
      <c r="Q49" s="153"/>
      <c r="R49" s="153"/>
      <c r="S49" s="153"/>
      <c r="T49" s="153"/>
      <c r="U49" s="153"/>
    </row>
    <row r="50" spans="4:21" hidden="1" x14ac:dyDescent="0.25">
      <c r="D50" s="46"/>
      <c r="E50" s="154"/>
      <c r="F50" s="154"/>
      <c r="G50" s="154"/>
      <c r="H50" s="154"/>
      <c r="I50" s="155"/>
      <c r="M50" s="83"/>
      <c r="Q50" s="153"/>
      <c r="R50" s="153"/>
      <c r="S50" s="153"/>
      <c r="T50" s="153"/>
      <c r="U50" s="153"/>
    </row>
    <row r="51" spans="4:21" hidden="1" x14ac:dyDescent="0.25">
      <c r="D51" s="46"/>
      <c r="E51" s="154"/>
      <c r="F51" s="154"/>
      <c r="G51" s="154"/>
      <c r="H51" s="154"/>
      <c r="I51" s="155"/>
      <c r="M51" s="83"/>
      <c r="Q51" s="153"/>
      <c r="R51" s="153"/>
      <c r="S51" s="153"/>
      <c r="T51" s="153"/>
      <c r="U51" s="153"/>
    </row>
    <row r="52" spans="4:21" hidden="1" x14ac:dyDescent="0.25">
      <c r="D52" s="46"/>
      <c r="E52" s="154"/>
      <c r="F52" s="154"/>
      <c r="G52" s="154"/>
      <c r="H52" s="154"/>
      <c r="I52" s="155"/>
      <c r="M52" s="83"/>
      <c r="Q52" s="153"/>
      <c r="R52" s="153"/>
      <c r="S52" s="153"/>
      <c r="T52" s="153"/>
      <c r="U52" s="153"/>
    </row>
    <row r="53" spans="4:21" hidden="1" x14ac:dyDescent="0.25">
      <c r="D53" s="46"/>
      <c r="E53" s="154"/>
      <c r="F53" s="154"/>
      <c r="G53" s="154"/>
      <c r="H53" s="154"/>
      <c r="I53" s="155"/>
      <c r="M53" s="83"/>
      <c r="Q53" s="153"/>
      <c r="R53" s="153"/>
      <c r="S53" s="153"/>
      <c r="T53" s="153"/>
      <c r="U53" s="153"/>
    </row>
    <row r="54" spans="4:21" hidden="1" x14ac:dyDescent="0.25">
      <c r="D54" s="46"/>
      <c r="E54" s="154"/>
      <c r="F54" s="154"/>
      <c r="G54" s="154"/>
      <c r="H54" s="154"/>
      <c r="I54" s="155"/>
      <c r="M54" s="83"/>
      <c r="Q54" s="153"/>
      <c r="R54" s="153"/>
      <c r="S54" s="153"/>
      <c r="T54" s="153"/>
      <c r="U54" s="153"/>
    </row>
    <row r="55" spans="4:21" hidden="1" x14ac:dyDescent="0.25">
      <c r="D55" s="46"/>
      <c r="E55" s="154"/>
      <c r="F55" s="154"/>
      <c r="G55" s="154"/>
      <c r="H55" s="154"/>
      <c r="I55" s="155"/>
      <c r="M55" s="83"/>
      <c r="Q55" s="153"/>
      <c r="R55" s="153"/>
      <c r="S55" s="153"/>
      <c r="T55" s="153"/>
      <c r="U55" s="153"/>
    </row>
    <row r="56" spans="4:21" hidden="1" x14ac:dyDescent="0.25">
      <c r="D56" s="46"/>
      <c r="E56" s="154"/>
      <c r="F56" s="154"/>
      <c r="G56" s="154"/>
      <c r="H56" s="154"/>
      <c r="I56" s="155"/>
      <c r="M56" s="83"/>
      <c r="Q56" s="153"/>
      <c r="R56" s="153"/>
      <c r="S56" s="153"/>
      <c r="T56" s="153"/>
      <c r="U56" s="153"/>
    </row>
    <row r="57" spans="4:21" hidden="1" x14ac:dyDescent="0.25">
      <c r="D57" s="46"/>
      <c r="E57" s="154"/>
      <c r="F57" s="154"/>
      <c r="G57" s="154"/>
      <c r="H57" s="154"/>
      <c r="I57" s="155"/>
      <c r="M57" s="83"/>
      <c r="Q57" s="153"/>
      <c r="R57" s="153"/>
      <c r="S57" s="153"/>
      <c r="T57" s="153"/>
      <c r="U57" s="153"/>
    </row>
    <row r="58" spans="4:21" hidden="1" x14ac:dyDescent="0.25">
      <c r="D58" s="46"/>
      <c r="E58" s="154"/>
    </row>
    <row r="59" spans="4:21" hidden="1" x14ac:dyDescent="0.25">
      <c r="D59" s="46"/>
      <c r="E59" s="154"/>
    </row>
    <row r="60" spans="4:21" hidden="1" x14ac:dyDescent="0.25">
      <c r="D60" s="46"/>
      <c r="E60" s="154"/>
      <c r="F60" s="15">
        <v>1</v>
      </c>
    </row>
    <row r="61" spans="4:21" hidden="1" x14ac:dyDescent="0.25">
      <c r="D61" s="46"/>
      <c r="E61" s="154"/>
      <c r="F61" s="15">
        <v>2</v>
      </c>
    </row>
    <row r="62" spans="4:21" hidden="1" x14ac:dyDescent="0.25">
      <c r="D62" s="46"/>
      <c r="E62" s="154"/>
      <c r="F62" s="15">
        <v>3</v>
      </c>
    </row>
    <row r="63" spans="4:21" hidden="1" x14ac:dyDescent="0.25">
      <c r="D63" s="46"/>
      <c r="E63" s="154"/>
      <c r="F63" s="83">
        <v>4</v>
      </c>
    </row>
    <row r="64" spans="4:21" hidden="1" x14ac:dyDescent="0.25">
      <c r="D64" s="46"/>
      <c r="E64" s="154"/>
      <c r="F64" s="83">
        <v>5</v>
      </c>
    </row>
    <row r="65" spans="4:6" hidden="1" x14ac:dyDescent="0.25">
      <c r="D65" s="46"/>
      <c r="E65" s="154"/>
      <c r="F65" s="15">
        <v>1</v>
      </c>
    </row>
    <row r="66" spans="4:6" hidden="1" x14ac:dyDescent="0.25">
      <c r="D66" s="46"/>
      <c r="E66" s="154"/>
      <c r="F66" s="15">
        <v>2</v>
      </c>
    </row>
    <row r="67" spans="4:6" hidden="1" x14ac:dyDescent="0.25">
      <c r="D67" s="46"/>
      <c r="E67" s="154"/>
      <c r="F67" s="15">
        <v>3</v>
      </c>
    </row>
    <row r="68" spans="4:6" hidden="1" x14ac:dyDescent="0.25">
      <c r="D68" s="46"/>
      <c r="F68" s="83">
        <v>4</v>
      </c>
    </row>
    <row r="69" spans="4:6" hidden="1" x14ac:dyDescent="0.25">
      <c r="D69" s="46"/>
      <c r="F69" s="83">
        <v>5</v>
      </c>
    </row>
    <row r="70" spans="4:6" ht="30" hidden="1" x14ac:dyDescent="0.25">
      <c r="D70" s="46"/>
      <c r="E70" s="21" t="s">
        <v>226</v>
      </c>
      <c r="F70" s="15">
        <v>1</v>
      </c>
    </row>
    <row r="71" spans="4:6" ht="30" hidden="1" x14ac:dyDescent="0.25">
      <c r="D71" s="46"/>
      <c r="E71" s="21" t="s">
        <v>227</v>
      </c>
      <c r="F71" s="15">
        <v>2</v>
      </c>
    </row>
    <row r="72" spans="4:6" ht="30" hidden="1" x14ac:dyDescent="0.25">
      <c r="D72" s="46"/>
      <c r="E72" s="21" t="s">
        <v>228</v>
      </c>
      <c r="F72" s="15">
        <v>3</v>
      </c>
    </row>
    <row r="73" spans="4:6" ht="30" hidden="1" x14ac:dyDescent="0.25">
      <c r="D73" s="46"/>
      <c r="E73" s="21" t="s">
        <v>229</v>
      </c>
      <c r="F73" s="83">
        <v>4</v>
      </c>
    </row>
    <row r="74" spans="4:6" ht="30" hidden="1" x14ac:dyDescent="0.25">
      <c r="D74" s="46"/>
      <c r="E74" s="21" t="s">
        <v>231</v>
      </c>
      <c r="F74" s="83">
        <v>5</v>
      </c>
    </row>
    <row r="75" spans="4:6" ht="45" hidden="1" x14ac:dyDescent="0.25">
      <c r="D75" s="46"/>
      <c r="E75" s="21" t="s">
        <v>171</v>
      </c>
      <c r="F75" s="15">
        <v>1</v>
      </c>
    </row>
    <row r="76" spans="4:6" ht="45" hidden="1" x14ac:dyDescent="0.25">
      <c r="D76" s="46"/>
      <c r="E76" s="21" t="s">
        <v>219</v>
      </c>
      <c r="F76" s="15">
        <v>2</v>
      </c>
    </row>
    <row r="77" spans="4:6" ht="45" hidden="1" x14ac:dyDescent="0.25">
      <c r="D77" s="46"/>
      <c r="E77" s="21" t="s">
        <v>220</v>
      </c>
      <c r="F77" s="15">
        <v>3</v>
      </c>
    </row>
    <row r="78" spans="4:6" ht="45" hidden="1" x14ac:dyDescent="0.25">
      <c r="D78" s="46"/>
      <c r="E78" s="21" t="s">
        <v>221</v>
      </c>
      <c r="F78" s="83">
        <v>4</v>
      </c>
    </row>
    <row r="79" spans="4:6" ht="45" hidden="1" x14ac:dyDescent="0.25">
      <c r="D79" s="46"/>
      <c r="E79" s="21" t="s">
        <v>222</v>
      </c>
      <c r="F79" s="83">
        <v>5</v>
      </c>
    </row>
    <row r="80" spans="4:6" ht="45" hidden="1" x14ac:dyDescent="0.25">
      <c r="D80" s="46"/>
      <c r="E80" s="21" t="s">
        <v>210</v>
      </c>
      <c r="F80" s="15">
        <v>1</v>
      </c>
    </row>
    <row r="81" spans="4:6" ht="45" hidden="1" x14ac:dyDescent="0.25">
      <c r="D81" s="46"/>
      <c r="E81" s="21" t="s">
        <v>173</v>
      </c>
      <c r="F81" s="15">
        <v>2</v>
      </c>
    </row>
    <row r="82" spans="4:6" ht="45" hidden="1" x14ac:dyDescent="0.25">
      <c r="D82" s="46"/>
      <c r="E82" s="21" t="s">
        <v>174</v>
      </c>
      <c r="F82" s="15">
        <v>3</v>
      </c>
    </row>
    <row r="83" spans="4:6" ht="45" hidden="1" x14ac:dyDescent="0.25">
      <c r="D83" s="46"/>
      <c r="E83" s="21" t="s">
        <v>175</v>
      </c>
      <c r="F83" s="83">
        <v>4</v>
      </c>
    </row>
    <row r="84" spans="4:6" ht="45" hidden="1" x14ac:dyDescent="0.25">
      <c r="D84" s="46"/>
      <c r="E84" s="21" t="s">
        <v>176</v>
      </c>
      <c r="F84" s="83">
        <v>5</v>
      </c>
    </row>
    <row r="85" spans="4:6" hidden="1" x14ac:dyDescent="0.25">
      <c r="D85" s="46"/>
      <c r="E85" s="21" t="s">
        <v>179</v>
      </c>
    </row>
    <row r="86" spans="4:6" ht="30" hidden="1" x14ac:dyDescent="0.25">
      <c r="D86" s="46"/>
      <c r="E86" s="21" t="s">
        <v>180</v>
      </c>
    </row>
    <row r="87" spans="4:6" ht="30" hidden="1" x14ac:dyDescent="0.25">
      <c r="D87" s="46"/>
      <c r="E87" s="21" t="s">
        <v>181</v>
      </c>
    </row>
    <row r="88" spans="4:6" hidden="1" x14ac:dyDescent="0.25">
      <c r="D88" s="46"/>
      <c r="E88" s="21" t="s">
        <v>182</v>
      </c>
    </row>
    <row r="89" spans="4:6" hidden="1" x14ac:dyDescent="0.25">
      <c r="D89" s="46"/>
      <c r="E89" s="21" t="s">
        <v>183</v>
      </c>
    </row>
    <row r="90" spans="4:6" ht="75" hidden="1" x14ac:dyDescent="0.25">
      <c r="D90" s="46"/>
      <c r="E90" s="88" t="s">
        <v>230</v>
      </c>
    </row>
    <row r="91" spans="4:6" ht="60" hidden="1" x14ac:dyDescent="0.25">
      <c r="D91" s="46"/>
      <c r="E91" s="88" t="s">
        <v>185</v>
      </c>
    </row>
    <row r="92" spans="4:6" ht="105" hidden="1" x14ac:dyDescent="0.25">
      <c r="D92" s="46"/>
      <c r="E92" s="88" t="s">
        <v>186</v>
      </c>
    </row>
    <row r="93" spans="4:6" ht="75" hidden="1" x14ac:dyDescent="0.25">
      <c r="D93" s="46"/>
      <c r="E93" s="88" t="s">
        <v>187</v>
      </c>
    </row>
    <row r="94" spans="4:6" ht="30" hidden="1" x14ac:dyDescent="0.25">
      <c r="D94" s="46"/>
      <c r="E94" s="88" t="s">
        <v>188</v>
      </c>
    </row>
    <row r="95" spans="4:6" hidden="1" x14ac:dyDescent="0.25">
      <c r="D95" s="46"/>
    </row>
    <row r="96" spans="4:6" x14ac:dyDescent="0.25">
      <c r="D96" s="46"/>
    </row>
    <row r="97" spans="4:4" x14ac:dyDescent="0.25">
      <c r="D97" s="46"/>
    </row>
    <row r="98" spans="4:4" x14ac:dyDescent="0.25">
      <c r="D98" s="46"/>
    </row>
    <row r="99" spans="4:4" x14ac:dyDescent="0.25">
      <c r="D99" s="46"/>
    </row>
    <row r="100" spans="4:4" x14ac:dyDescent="0.25">
      <c r="D100" s="46"/>
    </row>
    <row r="101" spans="4:4" x14ac:dyDescent="0.25">
      <c r="D101" s="46"/>
    </row>
    <row r="102" spans="4:4" x14ac:dyDescent="0.25">
      <c r="D102" s="46"/>
    </row>
    <row r="103" spans="4:4" x14ac:dyDescent="0.25">
      <c r="D103" s="46"/>
    </row>
    <row r="104" spans="4:4" x14ac:dyDescent="0.25">
      <c r="D104" s="46"/>
    </row>
    <row r="105" spans="4:4" x14ac:dyDescent="0.25">
      <c r="D105" s="46"/>
    </row>
    <row r="106" spans="4:4" x14ac:dyDescent="0.25">
      <c r="D106" s="46"/>
    </row>
    <row r="107" spans="4:4" x14ac:dyDescent="0.25">
      <c r="D107" s="46"/>
    </row>
    <row r="108" spans="4:4" x14ac:dyDescent="0.25">
      <c r="D108" s="46"/>
    </row>
    <row r="109" spans="4:4" x14ac:dyDescent="0.25">
      <c r="D109" s="46"/>
    </row>
    <row r="110" spans="4:4" x14ac:dyDescent="0.25">
      <c r="D110" s="46"/>
    </row>
    <row r="111" spans="4:4" x14ac:dyDescent="0.25">
      <c r="D111" s="46"/>
    </row>
    <row r="112" spans="4:4" x14ac:dyDescent="0.25">
      <c r="D112" s="46"/>
    </row>
    <row r="113" spans="4:4" x14ac:dyDescent="0.25">
      <c r="D113" s="46"/>
    </row>
    <row r="114" spans="4:4" x14ac:dyDescent="0.25">
      <c r="D114" s="46"/>
    </row>
    <row r="115" spans="4:4" x14ac:dyDescent="0.25">
      <c r="D115" s="46"/>
    </row>
    <row r="116" spans="4:4" x14ac:dyDescent="0.25">
      <c r="D116" s="46"/>
    </row>
    <row r="117" spans="4:4" x14ac:dyDescent="0.25">
      <c r="D117" s="46"/>
    </row>
    <row r="118" spans="4:4" x14ac:dyDescent="0.25">
      <c r="D118" s="46"/>
    </row>
    <row r="119" spans="4:4" x14ac:dyDescent="0.25">
      <c r="D119" s="46"/>
    </row>
    <row r="120" spans="4:4" x14ac:dyDescent="0.25">
      <c r="D120" s="46"/>
    </row>
    <row r="121" spans="4:4" x14ac:dyDescent="0.25">
      <c r="D121" s="46"/>
    </row>
    <row r="122" spans="4:4" x14ac:dyDescent="0.25">
      <c r="D122" s="46"/>
    </row>
    <row r="123" spans="4:4" x14ac:dyDescent="0.25">
      <c r="D123" s="46"/>
    </row>
    <row r="124" spans="4:4" x14ac:dyDescent="0.25">
      <c r="D124" s="46"/>
    </row>
    <row r="125" spans="4:4" x14ac:dyDescent="0.25">
      <c r="D125" s="46"/>
    </row>
    <row r="126" spans="4:4" x14ac:dyDescent="0.25">
      <c r="D126" s="46"/>
    </row>
    <row r="127" spans="4:4" x14ac:dyDescent="0.25">
      <c r="D127" s="46"/>
    </row>
    <row r="128" spans="4:4" x14ac:dyDescent="0.25">
      <c r="D128" s="46"/>
    </row>
    <row r="129" spans="4:4" x14ac:dyDescent="0.25">
      <c r="D129" s="46"/>
    </row>
    <row r="130" spans="4:4" x14ac:dyDescent="0.25">
      <c r="D130" s="46"/>
    </row>
    <row r="131" spans="4:4" x14ac:dyDescent="0.25">
      <c r="D131" s="46"/>
    </row>
    <row r="132" spans="4:4" x14ac:dyDescent="0.25">
      <c r="D132" s="46"/>
    </row>
    <row r="133" spans="4:4" x14ac:dyDescent="0.25">
      <c r="D133" s="46"/>
    </row>
    <row r="134" spans="4:4" x14ac:dyDescent="0.25">
      <c r="D134" s="46"/>
    </row>
    <row r="135" spans="4:4" x14ac:dyDescent="0.25">
      <c r="D135" s="46"/>
    </row>
    <row r="136" spans="4:4" x14ac:dyDescent="0.25">
      <c r="D136" s="46"/>
    </row>
    <row r="137" spans="4:4" x14ac:dyDescent="0.25">
      <c r="D137" s="46"/>
    </row>
    <row r="138" spans="4:4" x14ac:dyDescent="0.25">
      <c r="D138" s="46"/>
    </row>
    <row r="139" spans="4:4" x14ac:dyDescent="0.25">
      <c r="D139" s="46"/>
    </row>
    <row r="140" spans="4:4" x14ac:dyDescent="0.25">
      <c r="D140" s="46"/>
    </row>
    <row r="141" spans="4:4" x14ac:dyDescent="0.25">
      <c r="D141" s="46"/>
    </row>
    <row r="142" spans="4:4" x14ac:dyDescent="0.25">
      <c r="D142" s="46"/>
    </row>
    <row r="143" spans="4:4" x14ac:dyDescent="0.25">
      <c r="D143" s="46"/>
    </row>
    <row r="144" spans="4:4" x14ac:dyDescent="0.25">
      <c r="D144" s="46"/>
    </row>
    <row r="145" spans="4:4" x14ac:dyDescent="0.25">
      <c r="D145" s="46"/>
    </row>
    <row r="146" spans="4:4" x14ac:dyDescent="0.25">
      <c r="D146" s="46"/>
    </row>
    <row r="147" spans="4:4" x14ac:dyDescent="0.25">
      <c r="D147" s="46"/>
    </row>
    <row r="148" spans="4:4" x14ac:dyDescent="0.25">
      <c r="D148" s="46"/>
    </row>
    <row r="149" spans="4:4" x14ac:dyDescent="0.25">
      <c r="D149" s="46"/>
    </row>
    <row r="150" spans="4:4" x14ac:dyDescent="0.25">
      <c r="D150" s="46"/>
    </row>
    <row r="151" spans="4:4" x14ac:dyDescent="0.25">
      <c r="D151" s="46"/>
    </row>
    <row r="152" spans="4:4" x14ac:dyDescent="0.25">
      <c r="D152" s="46"/>
    </row>
    <row r="153" spans="4:4" x14ac:dyDescent="0.25">
      <c r="D153" s="46"/>
    </row>
  </sheetData>
  <mergeCells count="10">
    <mergeCell ref="B13:H13"/>
    <mergeCell ref="B16:H16"/>
    <mergeCell ref="B18:H18"/>
    <mergeCell ref="B3:H3"/>
    <mergeCell ref="B4:C5"/>
    <mergeCell ref="B7:H7"/>
    <mergeCell ref="B8:C8"/>
    <mergeCell ref="B9:C9"/>
    <mergeCell ref="B10:C10"/>
    <mergeCell ref="B11:H11"/>
  </mergeCells>
  <hyperlinks>
    <hyperlink ref="B1" location="'Daftar isi'!A1" display="Kriteria Dampak (Consequence)"/>
  </hyperlinks>
  <pageMargins left="0.70866141732283472" right="0.70866141732283472" top="0.74803149606299213" bottom="0.74803149606299213" header="0.31496062992125984" footer="0.31496062992125984"/>
  <pageSetup paperSize="9" scale="8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showGridLines="0" zoomScale="50" zoomScaleNormal="50" workbookViewId="0">
      <selection activeCell="L14" sqref="L14:M16"/>
    </sheetView>
  </sheetViews>
  <sheetFormatPr defaultColWidth="9.140625" defaultRowHeight="15" x14ac:dyDescent="0.25"/>
  <cols>
    <col min="1" max="1" width="2" style="15" customWidth="1"/>
    <col min="2" max="3" width="9.140625" style="15"/>
    <col min="4" max="4" width="6.85546875" style="15" customWidth="1"/>
    <col min="5" max="5" width="7.42578125" style="15" customWidth="1"/>
    <col min="6" max="6" width="9.140625" style="15" customWidth="1"/>
    <col min="7" max="19" width="9.140625" style="15"/>
    <col min="20" max="20" width="8.42578125" style="15" customWidth="1"/>
    <col min="21" max="16384" width="9.140625" style="15"/>
  </cols>
  <sheetData>
    <row r="1" spans="2:17" x14ac:dyDescent="0.25">
      <c r="B1" s="22" t="e">
        <f>#REF!</f>
        <v>#REF!</v>
      </c>
    </row>
    <row r="2" spans="2:17" x14ac:dyDescent="0.25">
      <c r="B2" s="14" t="s">
        <v>10</v>
      </c>
      <c r="H2" s="24"/>
    </row>
    <row r="3" spans="2:17" x14ac:dyDescent="0.25">
      <c r="B3" s="17" t="s">
        <v>58</v>
      </c>
      <c r="C3" s="17" t="e">
        <f>#REF!</f>
        <v>#REF!</v>
      </c>
    </row>
    <row r="4" spans="2:17" x14ac:dyDescent="0.25">
      <c r="B4" s="17" t="s">
        <v>59</v>
      </c>
      <c r="C4" s="17" t="e">
        <f>#REF!</f>
        <v>#REF!</v>
      </c>
    </row>
    <row r="5" spans="2:17" x14ac:dyDescent="0.25">
      <c r="E5" s="424" t="s">
        <v>13</v>
      </c>
      <c r="F5" s="370">
        <v>5</v>
      </c>
      <c r="G5" s="371"/>
      <c r="H5" s="384">
        <v>10</v>
      </c>
      <c r="I5" s="385"/>
      <c r="J5" s="390">
        <v>15</v>
      </c>
      <c r="K5" s="391"/>
      <c r="L5" s="402">
        <v>20</v>
      </c>
      <c r="M5" s="403"/>
      <c r="N5" s="402">
        <v>25</v>
      </c>
      <c r="O5" s="403"/>
      <c r="Q5"/>
    </row>
    <row r="6" spans="2:17" x14ac:dyDescent="0.25">
      <c r="E6" s="424"/>
      <c r="F6" s="372"/>
      <c r="G6" s="373"/>
      <c r="H6" s="386"/>
      <c r="I6" s="387"/>
      <c r="J6" s="392"/>
      <c r="K6" s="393"/>
      <c r="L6" s="404"/>
      <c r="M6" s="405"/>
      <c r="N6" s="404"/>
      <c r="O6" s="405"/>
    </row>
    <row r="7" spans="2:17" x14ac:dyDescent="0.25">
      <c r="E7" s="424"/>
      <c r="F7" s="374"/>
      <c r="G7" s="375"/>
      <c r="H7" s="388"/>
      <c r="I7" s="389"/>
      <c r="J7" s="394"/>
      <c r="K7" s="395"/>
      <c r="L7" s="406"/>
      <c r="M7" s="407"/>
      <c r="N7" s="406"/>
      <c r="O7" s="407"/>
      <c r="Q7"/>
    </row>
    <row r="8" spans="2:17" x14ac:dyDescent="0.25">
      <c r="E8" s="424" t="s">
        <v>14</v>
      </c>
      <c r="F8" s="370">
        <v>4</v>
      </c>
      <c r="G8" s="371"/>
      <c r="H8" s="354">
        <v>8</v>
      </c>
      <c r="I8" s="355"/>
      <c r="J8" s="384">
        <v>12</v>
      </c>
      <c r="K8" s="385"/>
      <c r="L8" s="402">
        <v>16</v>
      </c>
      <c r="M8" s="403"/>
      <c r="N8" s="402">
        <v>20</v>
      </c>
      <c r="O8" s="403"/>
    </row>
    <row r="9" spans="2:17" x14ac:dyDescent="0.25">
      <c r="E9" s="424"/>
      <c r="F9" s="372"/>
      <c r="G9" s="373"/>
      <c r="H9" s="356"/>
      <c r="I9" s="357"/>
      <c r="J9" s="386"/>
      <c r="K9" s="387"/>
      <c r="L9" s="404"/>
      <c r="M9" s="405"/>
      <c r="N9" s="404"/>
      <c r="O9" s="405"/>
      <c r="Q9"/>
    </row>
    <row r="10" spans="2:17" x14ac:dyDescent="0.25">
      <c r="E10" s="424"/>
      <c r="F10" s="374"/>
      <c r="G10" s="375"/>
      <c r="H10" s="358"/>
      <c r="I10" s="359"/>
      <c r="J10" s="388"/>
      <c r="K10" s="389"/>
      <c r="L10" s="406"/>
      <c r="M10" s="407"/>
      <c r="N10" s="406"/>
      <c r="O10" s="407"/>
    </row>
    <row r="11" spans="2:17" x14ac:dyDescent="0.25">
      <c r="E11" s="424" t="s">
        <v>15</v>
      </c>
      <c r="F11" s="364">
        <v>3</v>
      </c>
      <c r="G11" s="365"/>
      <c r="H11" s="354">
        <v>6</v>
      </c>
      <c r="I11" s="355"/>
      <c r="J11" s="384">
        <v>9</v>
      </c>
      <c r="K11" s="385"/>
      <c r="L11" s="384">
        <v>12</v>
      </c>
      <c r="M11" s="385"/>
      <c r="N11" s="390">
        <v>15</v>
      </c>
      <c r="O11" s="391"/>
    </row>
    <row r="12" spans="2:17" x14ac:dyDescent="0.25">
      <c r="E12" s="424"/>
      <c r="F12" s="366"/>
      <c r="G12" s="367"/>
      <c r="H12" s="356"/>
      <c r="I12" s="357"/>
      <c r="J12" s="386"/>
      <c r="K12" s="387"/>
      <c r="L12" s="386"/>
      <c r="M12" s="387"/>
      <c r="N12" s="392"/>
      <c r="O12" s="393"/>
    </row>
    <row r="13" spans="2:17" x14ac:dyDescent="0.25">
      <c r="E13" s="424"/>
      <c r="F13" s="368"/>
      <c r="G13" s="369"/>
      <c r="H13" s="358"/>
      <c r="I13" s="359"/>
      <c r="J13" s="388"/>
      <c r="K13" s="389"/>
      <c r="L13" s="388"/>
      <c r="M13" s="389"/>
      <c r="N13" s="394"/>
      <c r="O13" s="395"/>
    </row>
    <row r="14" spans="2:17" x14ac:dyDescent="0.25">
      <c r="E14" s="424" t="s">
        <v>16</v>
      </c>
      <c r="F14" s="364">
        <v>2</v>
      </c>
      <c r="G14" s="365"/>
      <c r="H14" s="370">
        <v>4</v>
      </c>
      <c r="I14" s="371"/>
      <c r="J14" s="354">
        <v>6</v>
      </c>
      <c r="K14" s="355"/>
      <c r="L14" s="354">
        <v>8</v>
      </c>
      <c r="M14" s="355"/>
      <c r="N14" s="425">
        <v>10</v>
      </c>
      <c r="O14" s="426"/>
    </row>
    <row r="15" spans="2:17" x14ac:dyDescent="0.25">
      <c r="E15" s="424"/>
      <c r="F15" s="366"/>
      <c r="G15" s="367"/>
      <c r="H15" s="372"/>
      <c r="I15" s="373"/>
      <c r="J15" s="356"/>
      <c r="K15" s="357"/>
      <c r="L15" s="356"/>
      <c r="M15" s="357"/>
      <c r="N15" s="427"/>
      <c r="O15" s="428"/>
    </row>
    <row r="16" spans="2:17" x14ac:dyDescent="0.25">
      <c r="E16" s="424"/>
      <c r="F16" s="368"/>
      <c r="G16" s="369"/>
      <c r="H16" s="374"/>
      <c r="I16" s="375"/>
      <c r="J16" s="358"/>
      <c r="K16" s="359"/>
      <c r="L16" s="358"/>
      <c r="M16" s="359"/>
      <c r="N16" s="429"/>
      <c r="O16" s="430"/>
    </row>
    <row r="17" spans="3:20" x14ac:dyDescent="0.25">
      <c r="E17" s="424" t="s">
        <v>17</v>
      </c>
      <c r="F17" s="364">
        <v>1</v>
      </c>
      <c r="G17" s="365"/>
      <c r="H17" s="364">
        <v>2</v>
      </c>
      <c r="I17" s="365"/>
      <c r="J17" s="364">
        <v>3</v>
      </c>
      <c r="K17" s="365"/>
      <c r="L17" s="370">
        <v>4</v>
      </c>
      <c r="M17" s="371"/>
      <c r="N17" s="370">
        <v>5</v>
      </c>
      <c r="O17" s="371"/>
      <c r="Q17" s="15" t="s">
        <v>126</v>
      </c>
    </row>
    <row r="18" spans="3:20" x14ac:dyDescent="0.25">
      <c r="E18" s="424"/>
      <c r="F18" s="366"/>
      <c r="G18" s="367"/>
      <c r="H18" s="366"/>
      <c r="I18" s="367"/>
      <c r="J18" s="366"/>
      <c r="K18" s="367"/>
      <c r="L18" s="372"/>
      <c r="M18" s="373"/>
      <c r="N18" s="372"/>
      <c r="O18" s="373"/>
    </row>
    <row r="19" spans="3:20" x14ac:dyDescent="0.25">
      <c r="E19" s="424"/>
      <c r="F19" s="368"/>
      <c r="G19" s="369"/>
      <c r="H19" s="368"/>
      <c r="I19" s="369"/>
      <c r="J19" s="368"/>
      <c r="K19" s="369"/>
      <c r="L19" s="374"/>
      <c r="M19" s="375"/>
      <c r="N19" s="374"/>
      <c r="O19" s="375"/>
    </row>
    <row r="20" spans="3:20" ht="3.75" customHeight="1" x14ac:dyDescent="0.25"/>
    <row r="21" spans="3:20" x14ac:dyDescent="0.25">
      <c r="F21" s="432">
        <v>1</v>
      </c>
      <c r="G21" s="432"/>
      <c r="H21" s="432">
        <v>2</v>
      </c>
      <c r="I21" s="432"/>
      <c r="J21" s="432">
        <v>3</v>
      </c>
      <c r="K21" s="432"/>
      <c r="L21" s="432">
        <v>4</v>
      </c>
      <c r="M21" s="432"/>
      <c r="N21" s="432">
        <v>5</v>
      </c>
      <c r="O21" s="432"/>
    </row>
    <row r="22" spans="3:20" ht="6" customHeight="1" x14ac:dyDescent="0.25">
      <c r="F22" s="431" t="s">
        <v>18</v>
      </c>
      <c r="G22" s="431"/>
      <c r="H22" s="431" t="s">
        <v>34</v>
      </c>
      <c r="I22" s="431"/>
      <c r="J22" s="431" t="s">
        <v>38</v>
      </c>
      <c r="K22" s="431"/>
      <c r="L22" s="431" t="s">
        <v>42</v>
      </c>
      <c r="M22" s="431"/>
      <c r="N22" s="431" t="s">
        <v>88</v>
      </c>
      <c r="O22" s="431"/>
    </row>
    <row r="23" spans="3:20" x14ac:dyDescent="0.25">
      <c r="F23" s="431"/>
      <c r="G23" s="431"/>
      <c r="H23" s="431"/>
      <c r="I23" s="431"/>
      <c r="J23" s="431"/>
      <c r="K23" s="431"/>
      <c r="L23" s="431"/>
      <c r="M23" s="431"/>
      <c r="N23" s="431"/>
      <c r="O23" s="431"/>
    </row>
    <row r="24" spans="3:20" x14ac:dyDescent="0.25">
      <c r="F24" s="431"/>
      <c r="G24" s="431"/>
      <c r="H24" s="431"/>
      <c r="I24" s="431"/>
      <c r="J24" s="431"/>
      <c r="K24" s="431"/>
      <c r="L24" s="431"/>
      <c r="M24" s="431"/>
      <c r="N24" s="431"/>
      <c r="O24" s="431"/>
    </row>
    <row r="27" spans="3:20" x14ac:dyDescent="0.25">
      <c r="F27" s="16" t="s">
        <v>115</v>
      </c>
      <c r="M27" s="16" t="s">
        <v>130</v>
      </c>
    </row>
    <row r="28" spans="3:20" x14ac:dyDescent="0.25">
      <c r="F28" s="66" t="s">
        <v>123</v>
      </c>
      <c r="G28" s="66" t="s">
        <v>124</v>
      </c>
      <c r="H28" s="433" t="s">
        <v>131</v>
      </c>
      <c r="I28" s="433"/>
      <c r="J28" s="433" t="s">
        <v>132</v>
      </c>
      <c r="K28" s="433"/>
      <c r="M28" s="67" t="s">
        <v>5</v>
      </c>
      <c r="N28" s="68" t="s">
        <v>6</v>
      </c>
      <c r="O28" s="69"/>
      <c r="P28" s="69"/>
      <c r="Q28" s="69"/>
      <c r="R28" s="69"/>
      <c r="S28" s="69"/>
      <c r="T28" s="70"/>
    </row>
    <row r="29" spans="3:20" x14ac:dyDescent="0.25">
      <c r="C29" s="423"/>
      <c r="D29" s="423"/>
      <c r="F29" s="25" t="s">
        <v>192</v>
      </c>
      <c r="G29" s="78">
        <v>1</v>
      </c>
      <c r="H29" s="434" t="s">
        <v>158</v>
      </c>
      <c r="I29" s="435"/>
      <c r="J29" s="436" t="s">
        <v>159</v>
      </c>
      <c r="K29" s="435"/>
      <c r="M29" s="71" t="s">
        <v>133</v>
      </c>
      <c r="N29" s="441" t="s">
        <v>128</v>
      </c>
      <c r="O29" s="442"/>
      <c r="P29" s="442"/>
      <c r="Q29" s="442"/>
      <c r="R29" s="442"/>
      <c r="S29" s="442"/>
      <c r="T29" s="443"/>
    </row>
    <row r="30" spans="3:20" x14ac:dyDescent="0.25">
      <c r="C30" s="423"/>
      <c r="D30" s="423"/>
      <c r="F30" s="25" t="s">
        <v>204</v>
      </c>
      <c r="G30" s="26">
        <v>2</v>
      </c>
      <c r="H30" s="444"/>
      <c r="I30" s="445"/>
      <c r="J30" s="446"/>
      <c r="K30" s="447"/>
      <c r="M30" s="71"/>
      <c r="N30" s="441"/>
      <c r="O30" s="442"/>
      <c r="P30" s="442"/>
      <c r="Q30" s="442"/>
      <c r="R30" s="442"/>
      <c r="S30" s="442"/>
      <c r="T30" s="443"/>
    </row>
    <row r="31" spans="3:20" x14ac:dyDescent="0.25">
      <c r="C31" s="423"/>
      <c r="D31" s="423"/>
      <c r="F31" s="25" t="s">
        <v>203</v>
      </c>
      <c r="G31" s="27">
        <v>3</v>
      </c>
      <c r="H31" s="448"/>
      <c r="I31" s="449"/>
      <c r="J31" s="450"/>
      <c r="K31" s="451"/>
      <c r="M31" s="71"/>
      <c r="N31" s="441"/>
      <c r="O31" s="442"/>
      <c r="P31" s="442"/>
      <c r="Q31" s="442"/>
      <c r="R31" s="442"/>
      <c r="S31" s="442"/>
      <c r="T31" s="443"/>
    </row>
    <row r="32" spans="3:20" x14ac:dyDescent="0.25">
      <c r="C32" s="423"/>
      <c r="D32" s="423"/>
      <c r="F32" s="25" t="s">
        <v>134</v>
      </c>
      <c r="G32" s="28">
        <v>4</v>
      </c>
      <c r="H32" s="437"/>
      <c r="I32" s="438"/>
      <c r="J32" s="439"/>
      <c r="K32" s="440"/>
      <c r="M32" s="71"/>
      <c r="N32" s="441"/>
      <c r="O32" s="442"/>
      <c r="P32" s="442"/>
      <c r="Q32" s="442"/>
      <c r="R32" s="442"/>
      <c r="S32" s="442"/>
      <c r="T32" s="443"/>
    </row>
    <row r="33" spans="6:20" x14ac:dyDescent="0.25">
      <c r="F33" s="76" t="s">
        <v>129</v>
      </c>
      <c r="G33" s="77">
        <v>5</v>
      </c>
      <c r="H33" s="421"/>
      <c r="I33" s="422"/>
      <c r="J33" s="421"/>
      <c r="K33" s="422"/>
      <c r="M33" s="71"/>
      <c r="N33" s="36"/>
      <c r="O33" s="65"/>
      <c r="P33" s="65"/>
      <c r="Q33" s="65"/>
      <c r="R33" s="65"/>
      <c r="S33" s="65"/>
      <c r="T33" s="37"/>
    </row>
  </sheetData>
  <mergeCells count="60">
    <mergeCell ref="N32:T32"/>
    <mergeCell ref="N29:T29"/>
    <mergeCell ref="H30:I30"/>
    <mergeCell ref="J30:K30"/>
    <mergeCell ref="N30:T30"/>
    <mergeCell ref="H31:I31"/>
    <mergeCell ref="J31:K31"/>
    <mergeCell ref="N31:T31"/>
    <mergeCell ref="H28:I28"/>
    <mergeCell ref="J28:K28"/>
    <mergeCell ref="H29:I29"/>
    <mergeCell ref="J29:K29"/>
    <mergeCell ref="H32:I32"/>
    <mergeCell ref="J32:K32"/>
    <mergeCell ref="F21:G21"/>
    <mergeCell ref="H21:I21"/>
    <mergeCell ref="J21:K21"/>
    <mergeCell ref="L21:M21"/>
    <mergeCell ref="N21:O21"/>
    <mergeCell ref="F22:G24"/>
    <mergeCell ref="H22:I24"/>
    <mergeCell ref="J22:K24"/>
    <mergeCell ref="L22:M24"/>
    <mergeCell ref="N22:O24"/>
    <mergeCell ref="N17:O19"/>
    <mergeCell ref="E14:E16"/>
    <mergeCell ref="F14:G16"/>
    <mergeCell ref="H14:I16"/>
    <mergeCell ref="J14:K16"/>
    <mergeCell ref="L14:M16"/>
    <mergeCell ref="N14:O16"/>
    <mergeCell ref="E17:E19"/>
    <mergeCell ref="F17:G19"/>
    <mergeCell ref="H17:I19"/>
    <mergeCell ref="J17:K19"/>
    <mergeCell ref="L17:M19"/>
    <mergeCell ref="N11:O13"/>
    <mergeCell ref="E8:E10"/>
    <mergeCell ref="F8:G10"/>
    <mergeCell ref="H8:I10"/>
    <mergeCell ref="J8:K10"/>
    <mergeCell ref="L8:M10"/>
    <mergeCell ref="N8:O10"/>
    <mergeCell ref="E11:E13"/>
    <mergeCell ref="F11:G13"/>
    <mergeCell ref="H11:I13"/>
    <mergeCell ref="J11:K13"/>
    <mergeCell ref="L11:M13"/>
    <mergeCell ref="N5:O7"/>
    <mergeCell ref="E5:E7"/>
    <mergeCell ref="F5:G7"/>
    <mergeCell ref="H5:I7"/>
    <mergeCell ref="J5:K7"/>
    <mergeCell ref="L5:M7"/>
    <mergeCell ref="H33:I33"/>
    <mergeCell ref="J33:K33"/>
    <mergeCell ref="C32:D32"/>
    <mergeCell ref="C29:D29"/>
    <mergeCell ref="C30:D30"/>
    <mergeCell ref="C31:D31"/>
  </mergeCells>
  <hyperlinks>
    <hyperlink ref="B2" location="'Daftar isi'!A1" display="Risk Profile"/>
  </hyperlinks>
  <pageMargins left="0.7" right="0.7" top="0.75" bottom="0.75" header="0.3" footer="0.3"/>
  <pageSetup paperSize="9" scale="73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37</vt:i4>
      </vt:variant>
    </vt:vector>
  </HeadingPairs>
  <TitlesOfParts>
    <vt:vector size="56" baseType="lpstr">
      <vt:lpstr>Petunjuk Pengisian RR</vt:lpstr>
      <vt:lpstr>Petunjuk Monitoring</vt:lpstr>
      <vt:lpstr>01</vt:lpstr>
      <vt:lpstr>02</vt:lpstr>
      <vt:lpstr>03</vt:lpstr>
      <vt:lpstr>05</vt:lpstr>
      <vt:lpstr>Perlakuan Risk.</vt:lpstr>
      <vt:lpstr>Consequence </vt:lpstr>
      <vt:lpstr>04</vt:lpstr>
      <vt:lpstr>06</vt:lpstr>
      <vt:lpstr>07</vt:lpstr>
      <vt:lpstr>Likelihood</vt:lpstr>
      <vt:lpstr>Bantu</vt:lpstr>
      <vt:lpstr>Bantu2</vt:lpstr>
      <vt:lpstr>Bantu3</vt:lpstr>
      <vt:lpstr>Bantu4</vt:lpstr>
      <vt:lpstr>EC</vt:lpstr>
      <vt:lpstr>Simulasi</vt:lpstr>
      <vt:lpstr>Peta Risiko </vt:lpstr>
      <vt:lpstr>daftar</vt:lpstr>
      <vt:lpstr>kecelakaan</vt:lpstr>
      <vt:lpstr>kecelakaan_js</vt:lpstr>
      <vt:lpstr>keuangan</vt:lpstr>
      <vt:lpstr>Keuangan_Anggaran_js</vt:lpstr>
      <vt:lpstr>keuangan_js</vt:lpstr>
      <vt:lpstr>Keuangan_Pendapatan_js</vt:lpstr>
      <vt:lpstr>Keuangan_Profit_js</vt:lpstr>
      <vt:lpstr>keuangan1</vt:lpstr>
      <vt:lpstr>kinerja</vt:lpstr>
      <vt:lpstr>kinerja_js</vt:lpstr>
      <vt:lpstr>kinerja_target_js</vt:lpstr>
      <vt:lpstr>Kinerja_Waktu_js</vt:lpstr>
      <vt:lpstr>Kriteria</vt:lpstr>
      <vt:lpstr>kriteria2</vt:lpstr>
      <vt:lpstr>kriteriadampak</vt:lpstr>
      <vt:lpstr>list</vt:lpstr>
      <vt:lpstr>Over_Budget_0_1____0_5__dari_anggaran</vt:lpstr>
      <vt:lpstr>'01'!Print_Area</vt:lpstr>
      <vt:lpstr>'02'!Print_Area</vt:lpstr>
      <vt:lpstr>'04'!Print_Area</vt:lpstr>
      <vt:lpstr>'05'!Print_Area</vt:lpstr>
      <vt:lpstr>'06'!Print_Area</vt:lpstr>
      <vt:lpstr>'07'!Print_Area</vt:lpstr>
      <vt:lpstr>'Consequence '!Print_Area</vt:lpstr>
      <vt:lpstr>EC!Print_Area</vt:lpstr>
      <vt:lpstr>Likelihood!Print_Area</vt:lpstr>
      <vt:lpstr>'Perlakuan Risk.'!Print_Area</vt:lpstr>
      <vt:lpstr>Simulasi!Print_Area</vt:lpstr>
      <vt:lpstr>reputasi</vt:lpstr>
      <vt:lpstr>reputasi_js</vt:lpstr>
      <vt:lpstr>sumber</vt:lpstr>
      <vt:lpstr>syalala</vt:lpstr>
      <vt:lpstr>tabel</vt:lpstr>
      <vt:lpstr>tabel2</vt:lpstr>
      <vt:lpstr>waktu</vt:lpstr>
      <vt:lpstr>waktu_js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</dc:creator>
  <cp:lastModifiedBy>Sri Thomasayu</cp:lastModifiedBy>
  <cp:lastPrinted>2020-03-11T09:44:20Z</cp:lastPrinted>
  <dcterms:created xsi:type="dcterms:W3CDTF">2015-02-04T03:39:18Z</dcterms:created>
  <dcterms:modified xsi:type="dcterms:W3CDTF">2022-10-19T16:10:25Z</dcterms:modified>
</cp:coreProperties>
</file>