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01\Python\pumper\"/>
    </mc:Choice>
  </mc:AlternateContent>
  <xr:revisionPtr revIDLastSave="0" documentId="13_ncr:1_{BF37DA8B-8E8E-4970-8CCB-31F5986AA645}" xr6:coauthVersionLast="47" xr6:coauthVersionMax="47" xr10:uidLastSave="{00000000-0000-0000-0000-000000000000}"/>
  <bookViews>
    <workbookView xWindow="38400" yWindow="0" windowWidth="25590" windowHeight="21000" xr2:uid="{709D741E-DD39-47D7-AACB-7C7B82F06284}"/>
  </bookViews>
  <sheets>
    <sheet name="Tests" sheetId="1" r:id="rId1"/>
    <sheet name="Decline curve document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" i="1" l="1"/>
  <c r="K31" i="1" s="1"/>
  <c r="G30" i="1"/>
  <c r="J30" i="1" s="1"/>
  <c r="K30" i="1" s="1"/>
  <c r="J29" i="1"/>
  <c r="K29" i="1" s="1"/>
  <c r="K20" i="1"/>
  <c r="J21" i="1"/>
  <c r="K21" i="1" s="1"/>
  <c r="J22" i="1"/>
  <c r="K22" i="1" s="1"/>
  <c r="J23" i="1"/>
  <c r="K23" i="1" s="1"/>
  <c r="J24" i="1"/>
  <c r="K24" i="1" s="1"/>
  <c r="J25" i="1"/>
  <c r="K25" i="1" s="1"/>
  <c r="J20" i="1"/>
  <c r="J18" i="1"/>
  <c r="K18" i="1" s="1"/>
  <c r="J19" i="1"/>
  <c r="K19" i="1" s="1"/>
  <c r="J17" i="1"/>
  <c r="K17" i="1" s="1"/>
  <c r="J15" i="1"/>
  <c r="K15" i="1" s="1"/>
  <c r="J16" i="1"/>
  <c r="K16" i="1" s="1"/>
  <c r="J14" i="1"/>
  <c r="K14" i="1" s="1"/>
  <c r="J12" i="1"/>
  <c r="K12" i="1" s="1"/>
  <c r="J13" i="1"/>
  <c r="K13" i="1" s="1"/>
  <c r="J9" i="1"/>
  <c r="K9" i="1" s="1"/>
  <c r="J10" i="1"/>
  <c r="K10" i="1" s="1"/>
  <c r="J11" i="1"/>
  <c r="K11" i="1" s="1"/>
  <c r="J6" i="1"/>
  <c r="K6" i="1" s="1"/>
  <c r="J7" i="1"/>
  <c r="K7" i="1" s="1"/>
  <c r="J3" i="1"/>
  <c r="K3" i="1" s="1"/>
  <c r="J4" i="1"/>
  <c r="K4" i="1" s="1"/>
  <c r="J8" i="1"/>
  <c r="K8" i="1" s="1"/>
  <c r="J5" i="1"/>
  <c r="K5" i="1" s="1"/>
  <c r="J2" i="1"/>
  <c r="K2" i="1" s="1"/>
  <c r="G32" i="1" l="1"/>
  <c r="J32" i="1" s="1"/>
  <c r="K32" i="1" s="1"/>
</calcChain>
</file>

<file path=xl/sharedStrings.xml><?xml version="1.0" encoding="utf-8"?>
<sst xmlns="http://schemas.openxmlformats.org/spreadsheetml/2006/main" count="244" uniqueCount="33">
  <si>
    <t>exponential</t>
  </si>
  <si>
    <t>harmonic</t>
  </si>
  <si>
    <t>hyperbolic</t>
  </si>
  <si>
    <t>Test</t>
  </si>
  <si>
    <t>Input 1</t>
  </si>
  <si>
    <t>Input 2</t>
  </si>
  <si>
    <t>NONE</t>
  </si>
  <si>
    <t>Output</t>
  </si>
  <si>
    <t>Function Tested</t>
  </si>
  <si>
    <t>Library</t>
  </si>
  <si>
    <t>secant_to_nominal</t>
  </si>
  <si>
    <t>nominal_to_secant</t>
  </si>
  <si>
    <t>Input 3</t>
  </si>
  <si>
    <t>Rounded Output (Expected)</t>
  </si>
  <si>
    <t>calc_t_switch</t>
  </si>
  <si>
    <t>Purpose</t>
  </si>
  <si>
    <t>verify correct function with standard positive input</t>
  </si>
  <si>
    <t>verify correct function with zero input</t>
  </si>
  <si>
    <t>verify correct function with negative input</t>
  </si>
  <si>
    <t>decline_helpers</t>
  </si>
  <si>
    <t>read_settings</t>
  </si>
  <si>
    <t>verify settings file pulls in as a dictionary</t>
  </si>
  <si>
    <t>verify "days_in_year" is in between 365 and 366, inclusive; verify the value's type is float</t>
  </si>
  <si>
    <t>verify "days_in_month" is in between 26 and 31, inclusive; verify the value's type is float</t>
  </si>
  <si>
    <t>verify standard functionality</t>
  </si>
  <si>
    <t>calc_q_switch</t>
  </si>
  <si>
    <t>Input 4</t>
  </si>
  <si>
    <t>Input 5</t>
  </si>
  <si>
    <t>Input 6</t>
  </si>
  <si>
    <t>terminal_switch</t>
  </si>
  <si>
    <t>verify functionality with Di as secant-effective</t>
  </si>
  <si>
    <t>verify functionality with Dt as secant-effective</t>
  </si>
  <si>
    <t>verify functionality with both Di and Dt as secant-effective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</si>
</sst>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2" borderId="0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3" borderId="0" xfId="0" applyNumberFormat="1" applyFill="1"/>
    <xf numFmtId="164" fontId="0" fillId="3" borderId="1" xfId="0" applyNumberFormat="1" applyFill="1" applyBorder="1"/>
    <xf numFmtId="164" fontId="0" fillId="3" borderId="0" xfId="0" applyNumberFormat="1" applyFill="1" applyBorder="1"/>
    <xf numFmtId="0" fontId="0" fillId="0" borderId="0" xfId="0" applyFill="1" applyBorder="1"/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</xdr:colOff>
      <xdr:row>0</xdr:row>
      <xdr:rowOff>0</xdr:rowOff>
    </xdr:from>
    <xdr:to>
      <xdr:col>27</xdr:col>
      <xdr:colOff>87266</xdr:colOff>
      <xdr:row>50</xdr:row>
      <xdr:rowOff>125172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BA0CC5-3FD3-48EC-AAEE-90F412D56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5450" y="0"/>
          <a:ext cx="11041016" cy="96501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42DD5-7243-4789-8BDB-D1A6BD01F3C5}">
  <dimension ref="A1:L35"/>
  <sheetViews>
    <sheetView tabSelected="1" workbookViewId="0">
      <selection activeCell="F36" sqref="F36"/>
    </sheetView>
  </sheetViews>
  <sheetFormatPr defaultRowHeight="15" x14ac:dyDescent="0.25"/>
  <cols>
    <col min="2" max="2" width="15.85546875" customWidth="1"/>
    <col min="3" max="3" width="17.85546875" customWidth="1"/>
    <col min="4" max="4" width="8.28515625" customWidth="1"/>
    <col min="5" max="9" width="13.85546875" customWidth="1"/>
    <col min="10" max="10" width="9.140625" customWidth="1"/>
    <col min="11" max="11" width="19.140625" customWidth="1"/>
    <col min="12" max="12" width="80.140625" customWidth="1"/>
  </cols>
  <sheetData>
    <row r="1" spans="1:12" ht="30.75" customHeight="1" thickBot="1" x14ac:dyDescent="0.3">
      <c r="A1" s="9" t="s">
        <v>3</v>
      </c>
      <c r="B1" s="9" t="s">
        <v>9</v>
      </c>
      <c r="C1" s="9" t="s">
        <v>8</v>
      </c>
      <c r="D1" s="9" t="s">
        <v>4</v>
      </c>
      <c r="E1" s="9" t="s">
        <v>5</v>
      </c>
      <c r="F1" s="9" t="s">
        <v>12</v>
      </c>
      <c r="G1" s="9" t="s">
        <v>26</v>
      </c>
      <c r="H1" s="9" t="s">
        <v>27</v>
      </c>
      <c r="I1" s="9" t="s">
        <v>28</v>
      </c>
      <c r="J1" s="9" t="s">
        <v>7</v>
      </c>
      <c r="K1" s="10" t="s">
        <v>13</v>
      </c>
      <c r="L1" s="15" t="s">
        <v>15</v>
      </c>
    </row>
    <row r="2" spans="1:12" x14ac:dyDescent="0.25">
      <c r="A2">
        <v>1</v>
      </c>
      <c r="B2" t="s">
        <v>19</v>
      </c>
      <c r="C2" t="s">
        <v>10</v>
      </c>
      <c r="D2" s="2">
        <v>0.05</v>
      </c>
      <c r="E2" s="2" t="s">
        <v>0</v>
      </c>
      <c r="F2" s="2" t="s">
        <v>6</v>
      </c>
      <c r="G2" s="2" t="s">
        <v>6</v>
      </c>
      <c r="H2" s="2" t="s">
        <v>6</v>
      </c>
      <c r="I2" s="2" t="s">
        <v>6</v>
      </c>
      <c r="J2" s="1">
        <f>-LN(1-D2)</f>
        <v>5.1293294387550578E-2</v>
      </c>
      <c r="K2" s="11">
        <f>ROUND(J2,4)</f>
        <v>5.1299999999999998E-2</v>
      </c>
      <c r="L2" t="s">
        <v>16</v>
      </c>
    </row>
    <row r="3" spans="1:12" x14ac:dyDescent="0.25">
      <c r="A3">
        <v>2</v>
      </c>
      <c r="B3" t="s">
        <v>19</v>
      </c>
      <c r="C3" t="s">
        <v>10</v>
      </c>
      <c r="D3" s="2">
        <v>0</v>
      </c>
      <c r="E3" s="2" t="s">
        <v>0</v>
      </c>
      <c r="F3" s="2" t="s">
        <v>6</v>
      </c>
      <c r="G3" s="2" t="s">
        <v>6</v>
      </c>
      <c r="H3" s="2" t="s">
        <v>6</v>
      </c>
      <c r="I3" s="2" t="s">
        <v>6</v>
      </c>
      <c r="J3" s="1">
        <f>-LN(1-D3)</f>
        <v>0</v>
      </c>
      <c r="K3" s="11">
        <f t="shared" ref="K3:K25" si="0">ROUND(J3,4)</f>
        <v>0</v>
      </c>
      <c r="L3" t="s">
        <v>17</v>
      </c>
    </row>
    <row r="4" spans="1:12" x14ac:dyDescent="0.25">
      <c r="A4">
        <v>3</v>
      </c>
      <c r="B4" t="s">
        <v>19</v>
      </c>
      <c r="C4" t="s">
        <v>10</v>
      </c>
      <c r="D4" s="2">
        <v>-0.1</v>
      </c>
      <c r="E4" s="2" t="s">
        <v>0</v>
      </c>
      <c r="F4" s="2" t="s">
        <v>6</v>
      </c>
      <c r="G4" s="2" t="s">
        <v>6</v>
      </c>
      <c r="H4" s="2" t="s">
        <v>6</v>
      </c>
      <c r="I4" s="2" t="s">
        <v>6</v>
      </c>
      <c r="J4" s="1">
        <f>-LN(1-D4)</f>
        <v>-9.5310179804324935E-2</v>
      </c>
      <c r="K4" s="11">
        <f t="shared" si="0"/>
        <v>-9.5299999999999996E-2</v>
      </c>
      <c r="L4" t="s">
        <v>18</v>
      </c>
    </row>
    <row r="5" spans="1:12" x14ac:dyDescent="0.25">
      <c r="A5">
        <v>4</v>
      </c>
      <c r="B5" t="s">
        <v>19</v>
      </c>
      <c r="C5" t="s">
        <v>10</v>
      </c>
      <c r="D5" s="2">
        <v>0.05</v>
      </c>
      <c r="E5" s="2" t="s">
        <v>1</v>
      </c>
      <c r="F5" s="2" t="s">
        <v>6</v>
      </c>
      <c r="G5" s="2" t="s">
        <v>6</v>
      </c>
      <c r="H5" s="2" t="s">
        <v>6</v>
      </c>
      <c r="I5" s="2" t="s">
        <v>6</v>
      </c>
      <c r="J5" s="1">
        <f>D5/(1-D5)</f>
        <v>5.2631578947368425E-2</v>
      </c>
      <c r="K5" s="11">
        <f t="shared" si="0"/>
        <v>5.2600000000000001E-2</v>
      </c>
      <c r="L5" t="s">
        <v>16</v>
      </c>
    </row>
    <row r="6" spans="1:12" x14ac:dyDescent="0.25">
      <c r="A6">
        <v>5</v>
      </c>
      <c r="B6" t="s">
        <v>19</v>
      </c>
      <c r="C6" t="s">
        <v>10</v>
      </c>
      <c r="D6" s="2">
        <v>0</v>
      </c>
      <c r="E6" s="2" t="s">
        <v>1</v>
      </c>
      <c r="F6" s="2" t="s">
        <v>6</v>
      </c>
      <c r="G6" s="2" t="s">
        <v>6</v>
      </c>
      <c r="H6" s="2" t="s">
        <v>6</v>
      </c>
      <c r="I6" s="2" t="s">
        <v>6</v>
      </c>
      <c r="J6" s="1">
        <f>D6/(1-D6)</f>
        <v>0</v>
      </c>
      <c r="K6" s="11">
        <f t="shared" si="0"/>
        <v>0</v>
      </c>
      <c r="L6" t="s">
        <v>17</v>
      </c>
    </row>
    <row r="7" spans="1:12" x14ac:dyDescent="0.25">
      <c r="A7">
        <v>6</v>
      </c>
      <c r="B7" t="s">
        <v>19</v>
      </c>
      <c r="C7" t="s">
        <v>10</v>
      </c>
      <c r="D7" s="2">
        <v>-0.1</v>
      </c>
      <c r="E7" s="2" t="s">
        <v>1</v>
      </c>
      <c r="F7" s="2" t="s">
        <v>6</v>
      </c>
      <c r="G7" s="2" t="s">
        <v>6</v>
      </c>
      <c r="H7" s="2" t="s">
        <v>6</v>
      </c>
      <c r="I7" s="2" t="s">
        <v>6</v>
      </c>
      <c r="J7" s="1">
        <f>D7/(1-D7)</f>
        <v>-9.0909090909090912E-2</v>
      </c>
      <c r="K7" s="11">
        <f t="shared" si="0"/>
        <v>-9.0899999999999995E-2</v>
      </c>
      <c r="L7" t="s">
        <v>18</v>
      </c>
    </row>
    <row r="8" spans="1:12" x14ac:dyDescent="0.25">
      <c r="A8">
        <v>7</v>
      </c>
      <c r="B8" t="s">
        <v>19</v>
      </c>
      <c r="C8" t="s">
        <v>10</v>
      </c>
      <c r="D8" s="2">
        <v>0.05</v>
      </c>
      <c r="E8" s="2" t="s">
        <v>2</v>
      </c>
      <c r="F8" s="2">
        <v>2</v>
      </c>
      <c r="G8" s="2" t="s">
        <v>6</v>
      </c>
      <c r="H8" s="2" t="s">
        <v>6</v>
      </c>
      <c r="I8" s="2" t="s">
        <v>6</v>
      </c>
      <c r="J8" s="1">
        <f>(1/F8)*(1/(1-D8)^F8-1)</f>
        <v>5.4016620498614998E-2</v>
      </c>
      <c r="K8" s="11">
        <f t="shared" si="0"/>
        <v>5.3999999999999999E-2</v>
      </c>
      <c r="L8" t="s">
        <v>16</v>
      </c>
    </row>
    <row r="9" spans="1:12" x14ac:dyDescent="0.25">
      <c r="A9">
        <v>8</v>
      </c>
      <c r="B9" t="s">
        <v>19</v>
      </c>
      <c r="C9" t="s">
        <v>10</v>
      </c>
      <c r="D9" s="2">
        <v>0</v>
      </c>
      <c r="E9" s="2" t="s">
        <v>2</v>
      </c>
      <c r="F9" s="2">
        <v>2</v>
      </c>
      <c r="G9" s="2" t="s">
        <v>6</v>
      </c>
      <c r="H9" s="2" t="s">
        <v>6</v>
      </c>
      <c r="I9" s="2" t="s">
        <v>6</v>
      </c>
      <c r="J9" s="1">
        <f t="shared" ref="J9:J10" si="1">(1/F9)*(1/(1-D9)^F9-1)</f>
        <v>0</v>
      </c>
      <c r="K9" s="11">
        <f t="shared" si="0"/>
        <v>0</v>
      </c>
      <c r="L9" t="s">
        <v>17</v>
      </c>
    </row>
    <row r="10" spans="1:12" x14ac:dyDescent="0.25">
      <c r="A10">
        <v>9</v>
      </c>
      <c r="B10" t="s">
        <v>19</v>
      </c>
      <c r="C10" t="s">
        <v>10</v>
      </c>
      <c r="D10" s="2">
        <v>-0.1</v>
      </c>
      <c r="E10" s="2" t="s">
        <v>2</v>
      </c>
      <c r="F10" s="2">
        <v>2</v>
      </c>
      <c r="G10" s="2" t="s">
        <v>6</v>
      </c>
      <c r="H10" s="2" t="s">
        <v>6</v>
      </c>
      <c r="I10" s="2" t="s">
        <v>6</v>
      </c>
      <c r="J10" s="1">
        <f t="shared" si="1"/>
        <v>-8.6776859504132275E-2</v>
      </c>
      <c r="K10" s="11">
        <f t="shared" si="0"/>
        <v>-8.6800000000000002E-2</v>
      </c>
      <c r="L10" t="s">
        <v>18</v>
      </c>
    </row>
    <row r="11" spans="1:12" x14ac:dyDescent="0.25">
      <c r="A11">
        <v>10</v>
      </c>
      <c r="B11" t="s">
        <v>19</v>
      </c>
      <c r="C11" t="s">
        <v>10</v>
      </c>
      <c r="D11" s="2">
        <v>0.05</v>
      </c>
      <c r="E11" s="2" t="s">
        <v>2</v>
      </c>
      <c r="F11" s="2">
        <v>1</v>
      </c>
      <c r="G11" s="2" t="s">
        <v>6</v>
      </c>
      <c r="H11" s="2" t="s">
        <v>6</v>
      </c>
      <c r="I11" s="2" t="s">
        <v>6</v>
      </c>
      <c r="J11" s="1">
        <f>(1/F11)*(1/(1-D11)^F11-1)</f>
        <v>5.2631578947368363E-2</v>
      </c>
      <c r="K11" s="11">
        <f t="shared" si="0"/>
        <v>5.2600000000000001E-2</v>
      </c>
      <c r="L11" t="s">
        <v>16</v>
      </c>
    </row>
    <row r="12" spans="1:12" x14ac:dyDescent="0.25">
      <c r="A12" s="6">
        <v>11</v>
      </c>
      <c r="B12" s="6" t="s">
        <v>19</v>
      </c>
      <c r="C12" s="6" t="s">
        <v>10</v>
      </c>
      <c r="D12" s="7">
        <v>0</v>
      </c>
      <c r="E12" s="7" t="s">
        <v>2</v>
      </c>
      <c r="F12" s="7">
        <v>1</v>
      </c>
      <c r="G12" s="2" t="s">
        <v>6</v>
      </c>
      <c r="H12" s="2" t="s">
        <v>6</v>
      </c>
      <c r="I12" s="2" t="s">
        <v>6</v>
      </c>
      <c r="J12" s="8">
        <f t="shared" ref="J12:J13" si="2">(1/F12)*(1/(1-D12)^F12-1)</f>
        <v>0</v>
      </c>
      <c r="K12" s="13">
        <f t="shared" si="0"/>
        <v>0</v>
      </c>
      <c r="L12" s="6" t="s">
        <v>17</v>
      </c>
    </row>
    <row r="13" spans="1:12" ht="15.75" thickBot="1" x14ac:dyDescent="0.3">
      <c r="A13" s="3">
        <v>12</v>
      </c>
      <c r="B13" s="3" t="s">
        <v>19</v>
      </c>
      <c r="C13" s="3" t="s">
        <v>10</v>
      </c>
      <c r="D13" s="4">
        <v>-0.1</v>
      </c>
      <c r="E13" s="4" t="s">
        <v>2</v>
      </c>
      <c r="F13" s="4">
        <v>1</v>
      </c>
      <c r="G13" s="4" t="s">
        <v>6</v>
      </c>
      <c r="H13" s="4" t="s">
        <v>6</v>
      </c>
      <c r="I13" s="4" t="s">
        <v>6</v>
      </c>
      <c r="J13" s="5">
        <f t="shared" si="2"/>
        <v>-9.0909090909090939E-2</v>
      </c>
      <c r="K13" s="12">
        <f t="shared" si="0"/>
        <v>-9.0899999999999995E-2</v>
      </c>
      <c r="L13" s="3" t="s">
        <v>18</v>
      </c>
    </row>
    <row r="14" spans="1:12" x14ac:dyDescent="0.25">
      <c r="A14">
        <v>13</v>
      </c>
      <c r="B14" t="s">
        <v>19</v>
      </c>
      <c r="C14" t="s">
        <v>11</v>
      </c>
      <c r="D14" s="2">
        <v>0.05</v>
      </c>
      <c r="E14" s="2" t="s">
        <v>0</v>
      </c>
      <c r="F14" s="2" t="s">
        <v>6</v>
      </c>
      <c r="G14" s="2" t="s">
        <v>6</v>
      </c>
      <c r="H14" s="2" t="s">
        <v>6</v>
      </c>
      <c r="I14" s="2" t="s">
        <v>6</v>
      </c>
      <c r="J14" s="1">
        <f>1-EXP(-D14)</f>
        <v>4.8770575499285984E-2</v>
      </c>
      <c r="K14" s="11">
        <f t="shared" si="0"/>
        <v>4.8800000000000003E-2</v>
      </c>
      <c r="L14" t="s">
        <v>16</v>
      </c>
    </row>
    <row r="15" spans="1:12" x14ac:dyDescent="0.25">
      <c r="A15">
        <v>14</v>
      </c>
      <c r="B15" t="s">
        <v>19</v>
      </c>
      <c r="C15" t="s">
        <v>11</v>
      </c>
      <c r="D15" s="2">
        <v>0</v>
      </c>
      <c r="E15" s="2" t="s">
        <v>0</v>
      </c>
      <c r="F15" s="2" t="s">
        <v>6</v>
      </c>
      <c r="G15" s="2" t="s">
        <v>6</v>
      </c>
      <c r="H15" s="2" t="s">
        <v>6</v>
      </c>
      <c r="I15" s="2" t="s">
        <v>6</v>
      </c>
      <c r="J15" s="1">
        <f t="shared" ref="J15:J16" si="3">1-EXP(-D15)</f>
        <v>0</v>
      </c>
      <c r="K15" s="11">
        <f t="shared" si="0"/>
        <v>0</v>
      </c>
      <c r="L15" t="s">
        <v>17</v>
      </c>
    </row>
    <row r="16" spans="1:12" x14ac:dyDescent="0.25">
      <c r="A16">
        <v>15</v>
      </c>
      <c r="B16" t="s">
        <v>19</v>
      </c>
      <c r="C16" t="s">
        <v>11</v>
      </c>
      <c r="D16" s="2">
        <v>-0.1</v>
      </c>
      <c r="E16" s="2" t="s">
        <v>0</v>
      </c>
      <c r="F16" s="2" t="s">
        <v>6</v>
      </c>
      <c r="G16" s="2" t="s">
        <v>6</v>
      </c>
      <c r="H16" s="2" t="s">
        <v>6</v>
      </c>
      <c r="I16" s="2" t="s">
        <v>6</v>
      </c>
      <c r="J16" s="1">
        <f t="shared" si="3"/>
        <v>-0.10517091807564771</v>
      </c>
      <c r="K16" s="11">
        <f t="shared" si="0"/>
        <v>-0.1052</v>
      </c>
      <c r="L16" t="s">
        <v>18</v>
      </c>
    </row>
    <row r="17" spans="1:12" x14ac:dyDescent="0.25">
      <c r="A17">
        <v>16</v>
      </c>
      <c r="B17" t="s">
        <v>19</v>
      </c>
      <c r="C17" t="s">
        <v>11</v>
      </c>
      <c r="D17" s="2">
        <v>0.05</v>
      </c>
      <c r="E17" s="2" t="s">
        <v>1</v>
      </c>
      <c r="F17" s="2" t="s">
        <v>6</v>
      </c>
      <c r="G17" s="2" t="s">
        <v>6</v>
      </c>
      <c r="H17" s="2" t="s">
        <v>6</v>
      </c>
      <c r="I17" s="2" t="s">
        <v>6</v>
      </c>
      <c r="J17" s="1">
        <f>D17/(1+D17)</f>
        <v>4.7619047619047616E-2</v>
      </c>
      <c r="K17" s="11">
        <f t="shared" si="0"/>
        <v>4.7600000000000003E-2</v>
      </c>
      <c r="L17" t="s">
        <v>16</v>
      </c>
    </row>
    <row r="18" spans="1:12" x14ac:dyDescent="0.25">
      <c r="A18">
        <v>17</v>
      </c>
      <c r="B18" t="s">
        <v>19</v>
      </c>
      <c r="C18" t="s">
        <v>11</v>
      </c>
      <c r="D18" s="2">
        <v>0</v>
      </c>
      <c r="E18" s="2" t="s">
        <v>1</v>
      </c>
      <c r="F18" s="2" t="s">
        <v>6</v>
      </c>
      <c r="G18" s="2" t="s">
        <v>6</v>
      </c>
      <c r="H18" s="2" t="s">
        <v>6</v>
      </c>
      <c r="I18" s="2" t="s">
        <v>6</v>
      </c>
      <c r="J18" s="1">
        <f t="shared" ref="J18:J19" si="4">D18/(1+D18)</f>
        <v>0</v>
      </c>
      <c r="K18" s="11">
        <f t="shared" si="0"/>
        <v>0</v>
      </c>
      <c r="L18" t="s">
        <v>17</v>
      </c>
    </row>
    <row r="19" spans="1:12" x14ac:dyDescent="0.25">
      <c r="A19">
        <v>18</v>
      </c>
      <c r="B19" t="s">
        <v>19</v>
      </c>
      <c r="C19" t="s">
        <v>11</v>
      </c>
      <c r="D19" s="2">
        <v>-0.1</v>
      </c>
      <c r="E19" s="2" t="s">
        <v>1</v>
      </c>
      <c r="F19" s="2" t="s">
        <v>6</v>
      </c>
      <c r="G19" s="2" t="s">
        <v>6</v>
      </c>
      <c r="H19" s="2" t="s">
        <v>6</v>
      </c>
      <c r="I19" s="2" t="s">
        <v>6</v>
      </c>
      <c r="J19" s="1">
        <f t="shared" si="4"/>
        <v>-0.11111111111111112</v>
      </c>
      <c r="K19" s="11">
        <f t="shared" si="0"/>
        <v>-0.1111</v>
      </c>
      <c r="L19" t="s">
        <v>18</v>
      </c>
    </row>
    <row r="20" spans="1:12" x14ac:dyDescent="0.25">
      <c r="A20">
        <v>19</v>
      </c>
      <c r="B20" t="s">
        <v>19</v>
      </c>
      <c r="C20" t="s">
        <v>11</v>
      </c>
      <c r="D20" s="2">
        <v>0.05</v>
      </c>
      <c r="E20" s="2" t="s">
        <v>2</v>
      </c>
      <c r="F20" s="2">
        <v>2</v>
      </c>
      <c r="G20" s="2" t="s">
        <v>6</v>
      </c>
      <c r="H20" s="2" t="s">
        <v>6</v>
      </c>
      <c r="I20" s="2" t="s">
        <v>6</v>
      </c>
      <c r="J20" s="1">
        <f>1-1/(1+F20*D20)^(1/F20)</f>
        <v>4.653741075440776E-2</v>
      </c>
      <c r="K20" s="11">
        <f t="shared" si="0"/>
        <v>4.65E-2</v>
      </c>
      <c r="L20" t="s">
        <v>16</v>
      </c>
    </row>
    <row r="21" spans="1:12" x14ac:dyDescent="0.25">
      <c r="A21">
        <v>20</v>
      </c>
      <c r="B21" t="s">
        <v>19</v>
      </c>
      <c r="C21" t="s">
        <v>11</v>
      </c>
      <c r="D21" s="2">
        <v>0</v>
      </c>
      <c r="E21" s="2" t="s">
        <v>2</v>
      </c>
      <c r="F21" s="2">
        <v>2</v>
      </c>
      <c r="G21" s="2" t="s">
        <v>6</v>
      </c>
      <c r="H21" s="2" t="s">
        <v>6</v>
      </c>
      <c r="I21" s="2" t="s">
        <v>6</v>
      </c>
      <c r="J21" s="1">
        <f t="shared" ref="J21:J25" si="5">1-1/(1+F21*D21)^(1/F21)</f>
        <v>0</v>
      </c>
      <c r="K21" s="11">
        <f t="shared" si="0"/>
        <v>0</v>
      </c>
      <c r="L21" t="s">
        <v>17</v>
      </c>
    </row>
    <row r="22" spans="1:12" x14ac:dyDescent="0.25">
      <c r="A22">
        <v>21</v>
      </c>
      <c r="B22" t="s">
        <v>19</v>
      </c>
      <c r="C22" t="s">
        <v>11</v>
      </c>
      <c r="D22" s="2">
        <v>-0.1</v>
      </c>
      <c r="E22" s="2" t="s">
        <v>2</v>
      </c>
      <c r="F22" s="2">
        <v>2</v>
      </c>
      <c r="G22" s="2" t="s">
        <v>6</v>
      </c>
      <c r="H22" s="2" t="s">
        <v>6</v>
      </c>
      <c r="I22" s="2" t="s">
        <v>6</v>
      </c>
      <c r="J22" s="1">
        <f t="shared" si="5"/>
        <v>-0.1180339887498949</v>
      </c>
      <c r="K22" s="11">
        <f t="shared" si="0"/>
        <v>-0.11799999999999999</v>
      </c>
      <c r="L22" t="s">
        <v>18</v>
      </c>
    </row>
    <row r="23" spans="1:12" x14ac:dyDescent="0.25">
      <c r="A23">
        <v>22</v>
      </c>
      <c r="B23" t="s">
        <v>19</v>
      </c>
      <c r="C23" t="s">
        <v>11</v>
      </c>
      <c r="D23" s="2">
        <v>0.05</v>
      </c>
      <c r="E23" s="2" t="s">
        <v>2</v>
      </c>
      <c r="F23" s="2">
        <v>1</v>
      </c>
      <c r="G23" s="2" t="s">
        <v>6</v>
      </c>
      <c r="H23" s="2" t="s">
        <v>6</v>
      </c>
      <c r="I23" s="2" t="s">
        <v>6</v>
      </c>
      <c r="J23" s="1">
        <f t="shared" si="5"/>
        <v>4.7619047619047672E-2</v>
      </c>
      <c r="K23" s="11">
        <f t="shared" si="0"/>
        <v>4.7600000000000003E-2</v>
      </c>
      <c r="L23" t="s">
        <v>16</v>
      </c>
    </row>
    <row r="24" spans="1:12" x14ac:dyDescent="0.25">
      <c r="A24" s="6">
        <v>23</v>
      </c>
      <c r="B24" s="6" t="s">
        <v>19</v>
      </c>
      <c r="C24" s="6" t="s">
        <v>11</v>
      </c>
      <c r="D24" s="7">
        <v>0</v>
      </c>
      <c r="E24" s="7" t="s">
        <v>2</v>
      </c>
      <c r="F24" s="7">
        <v>1</v>
      </c>
      <c r="G24" s="2" t="s">
        <v>6</v>
      </c>
      <c r="H24" s="2" t="s">
        <v>6</v>
      </c>
      <c r="I24" s="2" t="s">
        <v>6</v>
      </c>
      <c r="J24" s="8">
        <f t="shared" si="5"/>
        <v>0</v>
      </c>
      <c r="K24" s="13">
        <f t="shared" si="0"/>
        <v>0</v>
      </c>
      <c r="L24" s="6" t="s">
        <v>17</v>
      </c>
    </row>
    <row r="25" spans="1:12" ht="15.75" thickBot="1" x14ac:dyDescent="0.3">
      <c r="A25" s="3">
        <v>24</v>
      </c>
      <c r="B25" s="3" t="s">
        <v>19</v>
      </c>
      <c r="C25" s="3" t="s">
        <v>11</v>
      </c>
      <c r="D25" s="4">
        <v>-0.1</v>
      </c>
      <c r="E25" s="4" t="s">
        <v>2</v>
      </c>
      <c r="F25" s="4">
        <v>1</v>
      </c>
      <c r="G25" s="4" t="s">
        <v>6</v>
      </c>
      <c r="H25" s="4" t="s">
        <v>6</v>
      </c>
      <c r="I25" s="4" t="s">
        <v>6</v>
      </c>
      <c r="J25" s="5">
        <f t="shared" si="5"/>
        <v>-0.11111111111111116</v>
      </c>
      <c r="K25" s="12">
        <f t="shared" si="0"/>
        <v>-0.1111</v>
      </c>
      <c r="L25" s="3" t="s">
        <v>18</v>
      </c>
    </row>
    <row r="26" spans="1:12" x14ac:dyDescent="0.25">
      <c r="A26" s="14">
        <v>25</v>
      </c>
      <c r="B26" s="14" t="s">
        <v>19</v>
      </c>
      <c r="C26" s="14" t="s">
        <v>20</v>
      </c>
      <c r="D26" s="2" t="s">
        <v>6</v>
      </c>
      <c r="E26" s="16" t="s">
        <v>6</v>
      </c>
      <c r="F26" s="16" t="s">
        <v>6</v>
      </c>
      <c r="G26" s="16" t="s">
        <v>6</v>
      </c>
      <c r="H26" s="16" t="s">
        <v>6</v>
      </c>
      <c r="I26" s="16" t="s">
        <v>6</v>
      </c>
      <c r="J26" s="1" t="b">
        <v>1</v>
      </c>
      <c r="K26" s="18" t="b">
        <v>1</v>
      </c>
      <c r="L26" s="14" t="s">
        <v>21</v>
      </c>
    </row>
    <row r="27" spans="1:12" x14ac:dyDescent="0.25">
      <c r="A27" s="14">
        <v>26</v>
      </c>
      <c r="B27" s="14" t="s">
        <v>19</v>
      </c>
      <c r="C27" s="14" t="s">
        <v>20</v>
      </c>
      <c r="D27" s="2" t="s">
        <v>6</v>
      </c>
      <c r="E27" s="16" t="s">
        <v>6</v>
      </c>
      <c r="F27" s="16" t="s">
        <v>6</v>
      </c>
      <c r="G27" s="16" t="s">
        <v>6</v>
      </c>
      <c r="H27" s="16" t="s">
        <v>6</v>
      </c>
      <c r="I27" s="16" t="s">
        <v>6</v>
      </c>
      <c r="J27" s="1" t="b">
        <v>1</v>
      </c>
      <c r="K27" s="18" t="b">
        <v>1</v>
      </c>
      <c r="L27" s="14" t="s">
        <v>22</v>
      </c>
    </row>
    <row r="28" spans="1:12" x14ac:dyDescent="0.25">
      <c r="A28" s="14">
        <v>27</v>
      </c>
      <c r="B28" s="14" t="s">
        <v>19</v>
      </c>
      <c r="C28" s="14" t="s">
        <v>20</v>
      </c>
      <c r="D28" s="2" t="s">
        <v>6</v>
      </c>
      <c r="E28" s="16" t="s">
        <v>6</v>
      </c>
      <c r="F28" s="16" t="s">
        <v>6</v>
      </c>
      <c r="G28" s="16" t="s">
        <v>6</v>
      </c>
      <c r="H28" s="16" t="s">
        <v>6</v>
      </c>
      <c r="I28" s="16" t="s">
        <v>6</v>
      </c>
      <c r="J28" s="1" t="b">
        <v>1</v>
      </c>
      <c r="K28" s="18" t="b">
        <v>1</v>
      </c>
      <c r="L28" s="14" t="s">
        <v>23</v>
      </c>
    </row>
    <row r="29" spans="1:12" x14ac:dyDescent="0.25">
      <c r="A29" s="14">
        <v>28</v>
      </c>
      <c r="B29" s="14" t="s">
        <v>19</v>
      </c>
      <c r="C29" s="14" t="s">
        <v>14</v>
      </c>
      <c r="D29" s="2">
        <v>0.45</v>
      </c>
      <c r="E29" s="2">
        <v>2</v>
      </c>
      <c r="F29" s="2">
        <v>0.05</v>
      </c>
      <c r="G29" s="16" t="s">
        <v>6</v>
      </c>
      <c r="H29" s="16" t="s">
        <v>6</v>
      </c>
      <c r="I29" s="16" t="s">
        <v>6</v>
      </c>
      <c r="J29" s="1">
        <f>(D29/F29-1)/(E29*D29)*365.25</f>
        <v>3246.666666666667</v>
      </c>
      <c r="K29" s="11">
        <f t="shared" ref="K29:K30" si="6">ROUND(J29,4)</f>
        <v>3246.6667000000002</v>
      </c>
      <c r="L29" s="14" t="s">
        <v>24</v>
      </c>
    </row>
    <row r="30" spans="1:12" x14ac:dyDescent="0.25">
      <c r="A30" s="14">
        <v>29</v>
      </c>
      <c r="B30" s="14" t="s">
        <v>19</v>
      </c>
      <c r="C30" s="14" t="s">
        <v>25</v>
      </c>
      <c r="D30" s="2">
        <v>500</v>
      </c>
      <c r="E30" s="2">
        <v>0.45</v>
      </c>
      <c r="F30" s="2">
        <v>2</v>
      </c>
      <c r="G30" s="17">
        <f>J29</f>
        <v>3246.666666666667</v>
      </c>
      <c r="H30" s="17" t="s">
        <v>6</v>
      </c>
      <c r="I30" s="17" t="s">
        <v>6</v>
      </c>
      <c r="J30" s="1">
        <f>D30*(1+F30*E30*G30*(1/365.25))^(-1/F30)</f>
        <v>166.66666666666663</v>
      </c>
      <c r="K30" s="11">
        <f t="shared" si="6"/>
        <v>166.66669999999999</v>
      </c>
      <c r="L30" s="14" t="s">
        <v>24</v>
      </c>
    </row>
    <row r="31" spans="1:12" x14ac:dyDescent="0.25">
      <c r="A31" s="14">
        <v>30</v>
      </c>
      <c r="B31" s="14" t="s">
        <v>19</v>
      </c>
      <c r="C31" s="14" t="s">
        <v>29</v>
      </c>
      <c r="D31" s="2">
        <v>0.45</v>
      </c>
      <c r="E31" s="2">
        <v>2</v>
      </c>
      <c r="F31" s="2">
        <v>0.05</v>
      </c>
      <c r="G31" s="16" t="s">
        <v>6</v>
      </c>
      <c r="H31" s="16" t="s">
        <v>6</v>
      </c>
      <c r="I31" s="16" t="s">
        <v>6</v>
      </c>
      <c r="J31" s="1">
        <f>(D31/F31-1)/(E31*D31)*365.25</f>
        <v>3246.666666666667</v>
      </c>
      <c r="K31" s="11">
        <f t="shared" ref="K31:K32" si="7">ROUND(J31,4)</f>
        <v>3246.6667000000002</v>
      </c>
      <c r="L31" s="14" t="s">
        <v>24</v>
      </c>
    </row>
    <row r="32" spans="1:12" x14ac:dyDescent="0.25">
      <c r="A32" s="14">
        <v>31</v>
      </c>
      <c r="B32" s="14" t="s">
        <v>19</v>
      </c>
      <c r="C32" s="14" t="s">
        <v>29</v>
      </c>
      <c r="D32" s="2">
        <v>500</v>
      </c>
      <c r="E32" s="2">
        <v>0.45</v>
      </c>
      <c r="F32" s="2">
        <v>2</v>
      </c>
      <c r="G32" s="17">
        <f>J31</f>
        <v>3246.666666666667</v>
      </c>
      <c r="H32" s="17" t="s">
        <v>6</v>
      </c>
      <c r="I32" s="17" t="s">
        <v>6</v>
      </c>
      <c r="J32" s="1">
        <f>D32*(1+F32*E32*G32*(1/365.25))^(-1/F32)</f>
        <v>166.66666666666663</v>
      </c>
      <c r="K32" s="11">
        <f t="shared" si="7"/>
        <v>166.66669999999999</v>
      </c>
      <c r="L32" s="14" t="s">
        <v>24</v>
      </c>
    </row>
    <row r="33" spans="12:12" x14ac:dyDescent="0.25">
      <c r="L33" s="14" t="s">
        <v>30</v>
      </c>
    </row>
    <row r="34" spans="12:12" x14ac:dyDescent="0.25">
      <c r="L34" s="14" t="s">
        <v>31</v>
      </c>
    </row>
    <row r="35" spans="12:12" x14ac:dyDescent="0.25">
      <c r="L35" s="14" t="s">
        <v>32</v>
      </c>
    </row>
  </sheetData>
  <pageMargins left="0.7" right="0.7" top="0.75" bottom="0.75" header="0.3" footer="0.3"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86313-AF15-4621-9426-3E52A75350E4}">
  <dimension ref="A1"/>
  <sheetViews>
    <sheetView workbookViewId="0">
      <selection activeCell="B52" sqref="B52"/>
    </sheetView>
  </sheetViews>
  <sheetFormatPr defaultRowHeight="15" x14ac:dyDescent="0.25"/>
  <sheetData/>
  <pageMargins left="0.7" right="0.7" top="0.75" bottom="0.75" header="0.3" footer="0.3"/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Decline curve 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Malone</dc:creator>
  <cp:lastModifiedBy>Andrew Malone</cp:lastModifiedBy>
  <dcterms:created xsi:type="dcterms:W3CDTF">2022-01-28T02:59:22Z</dcterms:created>
  <dcterms:modified xsi:type="dcterms:W3CDTF">2022-01-29T20:39:55Z</dcterms:modified>
</cp:coreProperties>
</file>