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state="hidden" r:id="rId12"/>
    <sheet name="2018" sheetId="5" r:id="rId13"/>
    <sheet name="2018 Summary" sheetId="15" state="hidden" r:id="rId14"/>
    <sheet name="2018 Summary Oct Board Meeting" sheetId="16" state="hidden" r:id="rId15"/>
  </sheets>
  <definedNames>
    <definedName name="_xlnm._FilterDatabase" localSheetId="10" hidden="1">'2017'!$E$1:$E$71</definedName>
    <definedName name="_xlnm._FilterDatabase" localSheetId="12" hidden="1">'2018'!$E$1:$E$793</definedName>
  </definedNames>
  <calcPr calcId="152511"/>
  <pivotCaches>
    <pivotCache cacheId="0" r:id="rId16"/>
    <pivotCache cacheId="1" r:id="rId17"/>
    <pivotCache cacheId="2" r:id="rId18"/>
  </pivotCaches>
</workbook>
</file>

<file path=xl/calcChain.xml><?xml version="1.0" encoding="utf-8"?>
<calcChain xmlns="http://schemas.openxmlformats.org/spreadsheetml/2006/main">
  <c r="H139" i="5" l="1"/>
  <c r="H140" i="5"/>
  <c r="H141" i="5"/>
  <c r="H142" i="5" s="1"/>
  <c r="H143" i="5" s="1"/>
  <c r="H144" i="5" s="1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G139" i="5"/>
  <c r="G140" i="5"/>
  <c r="G141" i="5" s="1"/>
  <c r="G142" i="5" s="1"/>
  <c r="G143" i="5" s="1"/>
  <c r="G144" i="5" s="1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K149" i="16" l="1"/>
  <c r="E148" i="16"/>
  <c r="F99" i="16"/>
  <c r="F86" i="15" l="1"/>
  <c r="B92" i="14" l="1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K150" i="16" l="1"/>
</calcChain>
</file>

<file path=xl/sharedStrings.xml><?xml version="1.0" encoding="utf-8"?>
<sst xmlns="http://schemas.openxmlformats.org/spreadsheetml/2006/main" count="1823" uniqueCount="410">
  <si>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</si>
  <si>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</si>
  <si>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</si>
  <si>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</si>
  <si>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</si>
  <si>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</si>
  <si>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</si>
  <si>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</si>
  <si>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</si>
  <si>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</si>
  <si>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</si>
  <si>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</si>
  <si>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</si>
  <si>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</si>
  <si>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</si>
  <si>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</si>
  <si>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</si>
  <si>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</si>
  <si>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</si>
  <si>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</si>
  <si>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</si>
  <si>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</si>
  <si>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</si>
  <si>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</si>
  <si>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</si>
  <si>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</si>
  <si>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</si>
  <si>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</si>
  <si>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</si>
  <si>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</si>
  <si>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</si>
  <si>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</si>
  <si>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</si>
  <si>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</si>
  <si>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</si>
  <si>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</si>
  <si>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</si>
  <si>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</si>
  <si>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</si>
  <si>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</si>
  <si>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</si>
  <si>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</si>
  <si>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</si>
  <si>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</si>
  <si>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</si>
  <si>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</si>
  <si>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</si>
  <si>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</si>
  <si>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</si>
  <si>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</si>
  <si>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</si>
  <si>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</si>
  <si>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</si>
  <si>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</si>
  <si>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</si>
  <si>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</si>
  <si>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</si>
  <si>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</si>
  <si>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</si>
  <si>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</si>
  <si>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</si>
  <si>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</si>
  <si>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</si>
  <si>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</si>
  <si>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</si>
  <si>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</si>
  <si>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</si>
  <si>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</si>
  <si>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</si>
  <si>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</si>
  <si>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</si>
  <si>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</si>
  <si>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</si>
  <si>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</si>
  <si>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</si>
  <si>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</si>
  <si>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</si>
  <si>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</si>
  <si>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</si>
  <si>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</si>
  <si>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</si>
  <si>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</si>
  <si>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</si>
  <si>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</si>
  <si>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</si>
  <si>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</si>
  <si>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</si>
  <si>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</si>
  <si>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</si>
  <si>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</si>
  <si>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</si>
  <si>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</si>
  <si>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</si>
  <si>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</si>
  <si>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</si>
  <si>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</si>
  <si>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</si>
  <si>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</si>
  <si>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</si>
  <si>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</si>
  <si>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</si>
  <si>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</si>
  <si>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</si>
  <si>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</si>
  <si>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</si>
  <si>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</si>
  <si>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</si>
  <si>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</si>
  <si>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</si>
  <si>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</si>
  <si>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</si>
  <si>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</si>
  <si>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</si>
  <si>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</si>
  <si>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</si>
  <si>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</si>
  <si>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</si>
  <si>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</si>
  <si>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</si>
  <si>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</si>
  <si>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</si>
  <si>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</si>
  <si>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</si>
  <si>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</si>
  <si>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</si>
  <si>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</si>
  <si>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</si>
  <si>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</si>
  <si>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</si>
  <si>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</si>
  <si>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</si>
  <si>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</si>
  <si>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</si>
  <si>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</si>
  <si>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</si>
  <si>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</si>
  <si>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</si>
  <si>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</si>
  <si>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</si>
  <si>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</si>
  <si>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</si>
  <si>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</si>
  <si>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</si>
  <si>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</si>
  <si>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</si>
  <si>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</si>
  <si>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</si>
  <si>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</si>
  <si>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</si>
  <si>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</si>
  <si>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</si>
  <si>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</si>
  <si>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</si>
  <si>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</si>
  <si>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</si>
  <si>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</si>
  <si>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</si>
  <si>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</si>
  <si>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</si>
  <si>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</si>
  <si>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</si>
  <si>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</si>
  <si>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</si>
  <si>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</si>
  <si>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</si>
  <si>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</si>
  <si>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</si>
  <si>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</si>
  <si>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</si>
  <si>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</si>
  <si>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</si>
  <si>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</si>
  <si>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</si>
  <si>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</si>
  <si>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</si>
  <si>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</si>
  <si>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</si>
  <si>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</si>
  <si>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</si>
  <si>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</si>
  <si>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</si>
  <si>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</si>
  <si>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</si>
  <si>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</si>
  <si>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</si>
  <si>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</si>
  <si>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</si>
  <si>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</si>
  <si>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</si>
  <si>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</si>
  <si>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</si>
  <si>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</si>
  <si>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</si>
  <si>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</si>
  <si>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</si>
  <si>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</si>
  <si>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</si>
  <si>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</si>
  <si>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</si>
  <si>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</si>
  <si>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</si>
  <si>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</si>
  <si>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</si>
  <si>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</si>
  <si>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</si>
  <si>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</si>
  <si>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</si>
  <si>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</si>
  <si>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</si>
  <si>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</si>
  <si>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</si>
  <si>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</si>
  <si>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</si>
  <si>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</si>
  <si>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</si>
  <si>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</si>
  <si>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</si>
  <si>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</si>
  <si>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</si>
  <si>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</si>
  <si>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</si>
  <si>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</si>
  <si>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</si>
  <si>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</si>
  <si>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</si>
  <si>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</si>
  <si>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</si>
  <si>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</si>
  <si>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</si>
  <si>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</si>
  <si>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</si>
  <si>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</si>
  <si>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</si>
  <si>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</si>
  <si>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</si>
  <si>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</si>
  <si>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</si>
  <si>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</si>
  <si>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</si>
  <si>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</si>
  <si>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</si>
  <si>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</si>
  <si>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</si>
  <si>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</si>
  <si>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</si>
  <si>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</si>
  <si>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</si>
  <si>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</si>
  <si>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</si>
  <si>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</si>
  <si>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</si>
  <si>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</si>
  <si>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</si>
  <si>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</si>
  <si>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</si>
  <si>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</si>
  <si>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</si>
  <si>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</si>
  <si>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</si>
  <si>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</si>
  <si>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</si>
  <si>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</si>
  <si>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</si>
  <si>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</si>
  <si>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</si>
  <si>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</si>
  <si>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</si>
  <si>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</si>
  <si>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</si>
  <si>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</si>
  <si>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</si>
  <si>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</si>
  <si>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</si>
  <si>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</si>
  <si>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</si>
  <si>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</si>
  <si>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</si>
  <si>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</si>
  <si>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</si>
  <si>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</si>
  <si>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</si>
  <si>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</si>
  <si>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</si>
  <si>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</si>
  <si>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</si>
  <si>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</si>
  <si>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</si>
  <si>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</si>
  <si>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</si>
  <si>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</si>
  <si>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</si>
  <si>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</si>
  <si>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</si>
  <si>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</si>
  <si>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</si>
  <si>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</si>
  <si>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</si>
  <si>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</si>
  <si>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</si>
  <si>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</si>
  <si>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</si>
  <si>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</si>
  <si>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</si>
  <si>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</si>
  <si>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</si>
  <si>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</si>
  <si>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</si>
  <si>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</si>
  <si>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</si>
  <si>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</si>
  <si>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</si>
  <si>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</si>
  <si>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</si>
  <si>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</si>
  <si>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</si>
  <si>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</si>
  <si>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</si>
  <si>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</si>
  <si>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</si>
  <si>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</si>
  <si>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</si>
  <si>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</si>
  <si>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</si>
  <si>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</si>
  <si>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</si>
  <si>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</si>
  <si>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</si>
  <si>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</si>
  <si>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</si>
  <si>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</si>
  <si>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</si>
  <si>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</si>
  <si>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</si>
  <si>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</si>
  <si>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</si>
  <si>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</si>
  <si>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</si>
  <si>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</si>
  <si>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</si>
  <si>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</si>
  <si>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</si>
  <si>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</si>
  <si>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</si>
  <si>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</si>
  <si>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</si>
  <si>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</si>
  <si>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</si>
  <si>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</si>
  <si>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</si>
  <si>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</si>
  <si>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</si>
  <si>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</si>
  <si>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</si>
  <si>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</si>
  <si>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</si>
  <si>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</si>
  <si>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</si>
  <si>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</si>
  <si>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</si>
  <si>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</si>
  <si>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</si>
  <si>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</si>
  <si>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</si>
  <si>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</si>
  <si>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</si>
  <si>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</si>
  <si>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</si>
  <si>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</si>
  <si>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</si>
  <si>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</si>
  <si>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</si>
  <si>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</si>
  <si>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</si>
  <si>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</si>
  <si>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</si>
  <si>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</si>
  <si>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</si>
  <si>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</si>
  <si>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</si>
  <si>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</si>
  <si>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</si>
  <si>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</si>
  <si>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</si>
  <si>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</si>
  <si>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</si>
  <si>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</si>
  <si>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</si>
  <si>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</si>
  <si>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</si>
  <si>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</si>
  <si>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</si>
  <si>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</si>
  <si>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</si>
  <si>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</si>
  <si>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</si>
  <si>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</si>
  <si>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</si>
  <si>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</si>
  <si>
    <t>Webinar, Lawrence Tech University</t>
  </si>
  <si>
    <t>TOTAL</t>
  </si>
  <si>
    <t>EXPECT</t>
  </si>
  <si>
    <t>TOTAL:</t>
  </si>
  <si>
    <t>ANTICIPATED</t>
  </si>
  <si>
    <t>MSU Webinar</t>
  </si>
  <si>
    <t>GVSU Webinar</t>
  </si>
  <si>
    <t>NET CHANGE</t>
  </si>
  <si>
    <t>ANTICIPATED BALANCE:</t>
  </si>
  <si>
    <t>Webinar, Michigan State</t>
  </si>
  <si>
    <t>NACADA Region V Donation</t>
  </si>
  <si>
    <t>Rachl Pawlowski, NACADA conference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</si>
</sst>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43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21312"/>
        <c:axId val="306121872"/>
      </c:barChart>
      <c:catAx>
        <c:axId val="306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21872"/>
        <c:crosses val="autoZero"/>
        <c:auto val="1"/>
        <c:lblAlgn val="ctr"/>
        <c:lblOffset val="100"/>
        <c:noMultiLvlLbl val="0"/>
      </c:catAx>
      <c:valAx>
        <c:axId val="3061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25232"/>
        <c:axId val="306125792"/>
      </c:barChart>
      <c:catAx>
        <c:axId val="306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25792"/>
        <c:crosses val="autoZero"/>
        <c:auto val="1"/>
        <c:lblAlgn val="ctr"/>
        <c:lblOffset val="100"/>
        <c:noMultiLvlLbl val="0"/>
      </c:catAx>
      <c:valAx>
        <c:axId val="3061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532272"/>
        <c:axId val="305532832"/>
      </c:barChart>
      <c:catAx>
        <c:axId val="3055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32832"/>
        <c:crosses val="autoZero"/>
        <c:auto val="1"/>
        <c:lblAlgn val="ctr"/>
        <c:lblOffset val="100"/>
        <c:noMultiLvlLbl val="0"/>
      </c:catAx>
      <c:valAx>
        <c:axId val="3055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151</xdr:row>
      <xdr:rowOff>85725</xdr:rowOff>
    </xdr:from>
    <xdr:to>
      <xdr:col>8</xdr:col>
      <xdr:colOff>171450</xdr:colOff>
      <xdr:row>168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151</xdr:row>
      <xdr:rowOff>76200</xdr:rowOff>
    </xdr:from>
    <xdr:to>
      <xdr:col>15</xdr:col>
      <xdr:colOff>581025</xdr:colOff>
      <xdr:row>168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D. McChesney" refreshedDate="43385.634337847223" createdVersion="5" refreshedVersion="5" minRefreshableVersion="3" recordCount="45">
  <cacheSource type="worksheet">
    <worksheetSource ref="A101:F146" sheet="2018 Summary Oct Board Meeting"/>
  </cacheSource>
  <cacheFields count="6">
    <cacheField name="Date " numFmtId="0">
      <sharedItems containsDate="1" containsBlank="1" containsMixedTypes="1" minDate="2018-01-04T00:00:00" maxDate="2018-10-10T00:00:00"/>
    </cacheField>
    <cacheField name="Check Number " numFmtId="0">
      <sharedItems containsString="0" containsBlank="1" containsNumber="1" containsInteger="1" minValue="1344" maxValue="1385"/>
    </cacheField>
    <cacheField name="Transaction Description" numFmtId="0">
      <sharedItems/>
    </cacheField>
    <cacheField name="Cleared" numFmtId="0">
      <sharedItems containsBlank="1"/>
    </cacheField>
    <cacheField name=" Payment Amount" numFmtId="0">
      <sharedItems containsSemiMixedTypes="0" containsString="0" containsNumber="1" minValue="50" maxValue="5250"/>
    </cacheField>
    <cacheField name="Category" numFmtId="0">
      <sharedItems count="9">
        <s v="Webinar"/>
        <s v="Conference"/>
        <s v="Grant"/>
        <s v="Awards"/>
        <s v="President"/>
        <s v="Misc"/>
        <s v="Website"/>
        <s v="Reimbursement"/>
        <s v="Do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2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59"/>
    <s v="ACE Spirit for volunteer shirts"/>
    <s v="c"/>
    <n v="460"/>
    <x v="1"/>
  </r>
  <r>
    <d v="2018-05-08T00:00:00"/>
    <n v="1360"/>
    <s v="John Cebelak MIACADA grant reimbursement"/>
    <s v="c"/>
    <n v="65"/>
    <x v="2"/>
  </r>
  <r>
    <d v="2018-05-09T00:00:00"/>
    <n v="1361"/>
    <s v="Laura Hetzler NACADA grant reimbursement"/>
    <s v="c"/>
    <n v="140"/>
    <x v="2"/>
  </r>
  <r>
    <d v="2018-05-15T00:00:00"/>
    <n v="1362"/>
    <s v="Tyrone Green MIACADA grant"/>
    <s v="c"/>
    <n v="50"/>
    <x v="1"/>
  </r>
  <r>
    <d v="2018-05-16T00:00:00"/>
    <n v="1363"/>
    <s v="Maya Calloway various conference reimbursements"/>
    <s v="c"/>
    <n v="555.92999999999995"/>
    <x v="1"/>
  </r>
  <r>
    <d v="2018-05-25T00:00:00"/>
    <n v="1364"/>
    <s v="Park Place Catering, conference meals"/>
    <s v="c"/>
    <n v="5250"/>
    <x v="1"/>
  </r>
  <r>
    <d v="2018-05-25T00:00:00"/>
    <n v="1365"/>
    <s v="Henry Ford College, conference programs"/>
    <s v="c"/>
    <n v="600"/>
    <x v="1"/>
  </r>
  <r>
    <d v="2018-05-25T00:00:00"/>
    <n v="1366"/>
    <s v="Erin Yanke, various conference expenses"/>
    <s v="c"/>
    <n v="756.81"/>
    <x v="1"/>
  </r>
  <r>
    <d v="2018-05-25T00:00:00"/>
    <n v="1367"/>
    <s v="Adam McChesney, OC Networking sponsorship reimbursement"/>
    <s v="c"/>
    <n v="200"/>
    <x v="5"/>
  </r>
  <r>
    <d v="2018-05-25T00:00:00"/>
    <n v="1368"/>
    <s v="Adam McChesney, 100 stamps"/>
    <s v="c"/>
    <n v="50"/>
    <x v="5"/>
  </r>
  <r>
    <d v="2018-05-30T00:00:00"/>
    <n v="1369"/>
    <s v="Joe Murray website fees"/>
    <s v="c"/>
    <n v="500"/>
    <x v="6"/>
  </r>
  <r>
    <d v="2018-06-24T00:00:00"/>
    <n v="1370"/>
    <s v="Mott CC, conference refund, could not attend medical issues"/>
    <s v="c"/>
    <n v="100"/>
    <x v="7"/>
  </r>
  <r>
    <d v="2018-07-25T00:00:00"/>
    <n v="1371"/>
    <s v="NACADA Region 5 Conference Donation"/>
    <s v="c"/>
    <n v="2000"/>
    <x v="8"/>
  </r>
  <r>
    <d v="2018-07-30T00:00:00"/>
    <n v="1372"/>
    <s v="Rachel Pawlowski, NACADA conference travel"/>
    <s v="c"/>
    <n v="400"/>
    <x v="4"/>
  </r>
  <r>
    <d v="2018-08-14T00:00:00"/>
    <n v="1373"/>
    <s v="MIACADA Grant Winner Julie Catanzartie"/>
    <s v="c"/>
    <n v="64"/>
    <x v="2"/>
  </r>
  <r>
    <d v="2018-08-16T00:00:00"/>
    <n v="1374"/>
    <s v="MIACADA Grant Winner Gary Mason"/>
    <s v="c"/>
    <n v="61"/>
    <x v="2"/>
  </r>
  <r>
    <d v="2018-08-21T00:00:00"/>
    <n v="1375"/>
    <s v="Anne London - reimbursement for board meeting meals"/>
    <s v="c"/>
    <n v="232.45"/>
    <x v="5"/>
  </r>
  <r>
    <d v="2018-08-27T00:00:00"/>
    <n v="1376"/>
    <s v="Joe Murray website domain name and hosting reimbursment"/>
    <s v="c"/>
    <n v="280.10000000000002"/>
    <x v="6"/>
  </r>
  <r>
    <d v="2018-08-27T00:00:00"/>
    <n v="1377"/>
    <s v="Joe Murray website fees"/>
    <s v="c"/>
    <n v="500"/>
    <x v="6"/>
  </r>
  <r>
    <d v="2018-09-05T00:00:00"/>
    <n v="1378"/>
    <s v="NACADA affiliated member renewal"/>
    <s v="c"/>
    <n v="85"/>
    <x v="5"/>
  </r>
  <r>
    <d v="2018-09-06T00:00:00"/>
    <n v="1379"/>
    <s v="MIACADA Grant Winner Melissa Krzyzaniak"/>
    <s v="c"/>
    <n v="59"/>
    <x v="2"/>
  </r>
  <r>
    <d v="2018-09-14T00:00:00"/>
    <n v="1380"/>
    <s v="Rachel Pawlowski, NACADA conference travel"/>
    <s v="c"/>
    <n v="814.4"/>
    <x v="4"/>
  </r>
  <r>
    <d v="2018-09-17T00:00:00"/>
    <n v="1381"/>
    <s v="Rachel Pawlowski, reimbursement for NACADA silent auction"/>
    <s v="c"/>
    <n v="54.67"/>
    <x v="8"/>
  </r>
  <r>
    <d v="2018-09-26T00:00:00"/>
    <n v="1382"/>
    <s v="Oakland University for Great Lakes Region Success Conf. Sponsor"/>
    <s v="c"/>
    <n v="750"/>
    <x v="8"/>
  </r>
  <r>
    <d v="2018-09-26T00:00:00"/>
    <n v="1383"/>
    <s v="Webinar, Mid Michigan College"/>
    <m/>
    <n v="250"/>
    <x v="0"/>
  </r>
  <r>
    <d v="2018-09-26T00:00:00"/>
    <n v="1384"/>
    <s v="NMC, deposit for 2020 state conference"/>
    <s v="c"/>
    <n v="650"/>
    <x v="1"/>
  </r>
  <r>
    <d v="2018-10-09T00:00:00"/>
    <n v="1385"/>
    <s v="Webinar, Lawrence Tech University"/>
    <m/>
    <n v="125"/>
    <x v="0"/>
  </r>
  <r>
    <s v="ANTICIPATED"/>
    <m/>
    <s v="Website"/>
    <m/>
    <n v="500"/>
    <x v="6"/>
  </r>
  <r>
    <m/>
    <m/>
    <s v="MSU Webinar"/>
    <m/>
    <n v="125"/>
    <x v="0"/>
  </r>
  <r>
    <m/>
    <m/>
    <s v="GVSU Webinar"/>
    <m/>
    <n v="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42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3:B16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1"/>
        <item x="8"/>
        <item x="2"/>
        <item x="5"/>
        <item x="4"/>
        <item x="7"/>
        <item x="0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Payment Amount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55" workbookViewId="0">
      <selection activeCell="C67" sqref="C6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41" priority="1" stopIfTrue="1">
      <formula>D1="c"</formula>
    </cfRule>
    <cfRule type="expression" dxfId="40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3" workbookViewId="0">
      <selection activeCell="E77" sqref="E7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39" priority="3" stopIfTrue="1">
      <formula>D2="c"</formula>
    </cfRule>
    <cfRule type="expression" dxfId="38" priority="4">
      <formula>NOT(ISBLANK(E2))</formula>
    </cfRule>
  </conditionalFormatting>
  <conditionalFormatting sqref="E40:E77">
    <cfRule type="expression" dxfId="37" priority="1" stopIfTrue="1">
      <formula>D40="c"</formula>
    </cfRule>
    <cfRule type="expression" dxfId="36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abSelected="1" topLeftCell="A121" workbookViewId="0">
      <selection activeCell="E145" sqref="E145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/>
      <c r="K2" s="3">
        <f>SUM(J2:J35)</f>
        <v>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>IF(D3="C",H2-E3+F3,H2+F3)</f>
        <v>8321.41</v>
      </c>
      <c r="J3" s="3"/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ref="H4" si="0">IF(D4="C",H3-E4+F4,H3+F4)</f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ref="H5:H10" si="1">IF(D5="C",H4-E5+F5,H4+F5)</f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1"/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1"/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1"/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1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1"/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2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2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2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2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2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2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2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2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2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2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2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2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2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2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2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2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2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2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2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2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2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2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2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2"/>
        <v>8085.8800000000056</v>
      </c>
    </row>
    <row r="35" spans="1:8" x14ac:dyDescent="0.2">
      <c r="A35" s="28">
        <v>43178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2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2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2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2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2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2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2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2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2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2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2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2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2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2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2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2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2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2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2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2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2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2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2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2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2"/>
        <v>12454.020000000004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2"/>
        <v>13271.170000000004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2"/>
        <v>13459.300000000003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2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2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2"/>
        <v>13975.800000000003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2"/>
        <v>14052.870000000003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2"/>
        <v>14366.620000000003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2"/>
        <v>14792.650000000003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2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2"/>
        <v>14778.360000000004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02" si="3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3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3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3"/>
        <v>14407.080000000004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3"/>
        <v>14720.830000000004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3"/>
        <v>14909.260000000004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3"/>
        <v>16232.550000000003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3"/>
        <v>16357.870000000003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3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3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3"/>
        <v>16141.940000000002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3"/>
        <v>16460.86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3"/>
        <v>17480.86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3"/>
        <v>17795.53</v>
      </c>
    </row>
    <row r="85" spans="1:8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3"/>
        <v>18235.82</v>
      </c>
    </row>
    <row r="86" spans="1:8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3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3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3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3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3"/>
        <v>11582.85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3"/>
        <v>11532.85</v>
      </c>
    </row>
    <row r="92" spans="1:8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3"/>
        <v>11575.630000000001</v>
      </c>
    </row>
    <row r="93" spans="1:8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3"/>
        <v>11589.890000000001</v>
      </c>
    </row>
    <row r="94" spans="1:8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3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3"/>
        <v>11609.890000000001</v>
      </c>
    </row>
    <row r="96" spans="1:8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3"/>
        <v>11624.150000000001</v>
      </c>
    </row>
    <row r="97" spans="1:8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3"/>
        <v>11638.410000000002</v>
      </c>
    </row>
    <row r="98" spans="1:8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3"/>
        <v>11652.670000000002</v>
      </c>
    </row>
    <row r="99" spans="1:8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3"/>
        <v>11666.930000000002</v>
      </c>
    </row>
    <row r="100" spans="1:8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3"/>
        <v>11681.190000000002</v>
      </c>
    </row>
    <row r="101" spans="1:8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3"/>
        <v>11695.450000000003</v>
      </c>
    </row>
    <row r="102" spans="1:8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3"/>
        <v>11709.710000000003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4">IF(ISBLANK(A103),"",IF(D103="C",H102-E103+F103,H102+F103))</f>
        <v>11609.710000000003</v>
      </c>
    </row>
    <row r="104" spans="1:8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67" si="5">IF(ISBLANK(A104),"",IF(D104="C",H103-E104+F104,H103+F104))</f>
        <v>11623.970000000003</v>
      </c>
    </row>
    <row r="105" spans="1:8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5"/>
        <v>11638.230000000003</v>
      </c>
    </row>
    <row r="106" spans="1:8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5"/>
        <v>11923.230000000003</v>
      </c>
    </row>
    <row r="107" spans="1:8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5"/>
        <v>11937.490000000003</v>
      </c>
    </row>
    <row r="108" spans="1:8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5"/>
        <v>11951.750000000004</v>
      </c>
    </row>
    <row r="109" spans="1:8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5"/>
        <v>12041.750000000004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 t="shared" si="5"/>
        <v>10041.750000000004</v>
      </c>
    </row>
    <row r="111" spans="1:8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 t="shared" si="5"/>
        <v>10070.270000000004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 t="shared" si="5"/>
        <v>9670.2700000000041</v>
      </c>
    </row>
    <row r="113" spans="1:8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 t="shared" si="5"/>
        <v>9757.0500000000047</v>
      </c>
    </row>
    <row r="114" spans="1:8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 t="shared" si="5"/>
        <v>9771.3100000000049</v>
      </c>
    </row>
    <row r="115" spans="1:8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 t="shared" si="5"/>
        <v>9785.5700000000052</v>
      </c>
    </row>
    <row r="116" spans="1:8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 t="shared" si="5"/>
        <v>9799.8300000000054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 t="shared" si="5"/>
        <v>9735.8300000000054</v>
      </c>
    </row>
    <row r="118" spans="1:8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 t="shared" si="5"/>
        <v>9765.8300000000054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 t="shared" si="5"/>
        <v>9704.8300000000054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 t="shared" si="5"/>
        <v>9472.3800000000047</v>
      </c>
    </row>
    <row r="121" spans="1:8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 t="shared" si="5"/>
        <v>9486.6400000000049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 t="shared" si="5"/>
        <v>9206.5400000000045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 t="shared" si="5"/>
        <v>8706.5400000000045</v>
      </c>
    </row>
    <row r="124" spans="1:8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 t="shared" si="5"/>
        <v>8721.5400000000045</v>
      </c>
    </row>
    <row r="125" spans="1:8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 t="shared" si="5"/>
        <v>8750.0600000000049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 t="shared" si="5"/>
        <v>8665.0600000000049</v>
      </c>
    </row>
    <row r="127" spans="1:8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 t="shared" si="5"/>
        <v>8679.3200000000052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 t="shared" si="5"/>
        <v>8620.3200000000052</v>
      </c>
    </row>
    <row r="129" spans="1:8" x14ac:dyDescent="0.2">
      <c r="A129" s="28">
        <v>43357</v>
      </c>
      <c r="B129">
        <v>1380</v>
      </c>
      <c r="C129" s="20" t="s">
        <v>386</v>
      </c>
      <c r="D129" s="8" t="s">
        <v>14</v>
      </c>
      <c r="E129" s="3">
        <v>814.4</v>
      </c>
      <c r="F129" s="8"/>
      <c r="G129" s="3">
        <f>IF(ISBLANK(A129),"",'2018'!G128-E129+F129)</f>
        <v>7805.9200000000055</v>
      </c>
      <c r="H129" s="3">
        <f t="shared" si="5"/>
        <v>7805.9200000000055</v>
      </c>
    </row>
    <row r="130" spans="1:8" x14ac:dyDescent="0.2">
      <c r="A130" s="28">
        <v>43360</v>
      </c>
      <c r="B130">
        <v>1381</v>
      </c>
      <c r="C130" s="20" t="s">
        <v>394</v>
      </c>
      <c r="D130" s="8" t="s">
        <v>14</v>
      </c>
      <c r="E130" s="3">
        <v>54.67</v>
      </c>
      <c r="F130" s="8"/>
      <c r="G130" s="3">
        <f>IF(ISBLANK(A130),"",'2018'!G129-E130+F130)</f>
        <v>7751.2500000000055</v>
      </c>
      <c r="H130" s="3">
        <f t="shared" si="5"/>
        <v>7751.2500000000055</v>
      </c>
    </row>
    <row r="131" spans="1:8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 t="shared" si="5"/>
        <v>7765.5100000000057</v>
      </c>
    </row>
    <row r="132" spans="1:8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 t="shared" si="5"/>
        <v>7779.7700000000059</v>
      </c>
    </row>
    <row r="133" spans="1:8" x14ac:dyDescent="0.2">
      <c r="A133" s="28">
        <v>43369</v>
      </c>
      <c r="B133">
        <v>1382</v>
      </c>
      <c r="C133" s="20" t="s">
        <v>395</v>
      </c>
      <c r="D133" s="8" t="s">
        <v>14</v>
      </c>
      <c r="E133" s="3">
        <v>750</v>
      </c>
      <c r="G133" s="3">
        <f>IF(ISBLANK(A133),"",'2018'!G132-E133+F133)</f>
        <v>7029.7700000000059</v>
      </c>
      <c r="H133" s="3">
        <f t="shared" si="5"/>
        <v>7029.7700000000059</v>
      </c>
    </row>
    <row r="134" spans="1:8" x14ac:dyDescent="0.2">
      <c r="A134" s="28">
        <v>43369</v>
      </c>
      <c r="B134">
        <v>1383</v>
      </c>
      <c r="C134" s="20" t="s">
        <v>396</v>
      </c>
      <c r="D134" s="8" t="s">
        <v>14</v>
      </c>
      <c r="E134" s="3">
        <v>250</v>
      </c>
      <c r="G134" s="3">
        <f>IF(ISBLANK(A134),"",'2018'!G133-E134+F134)</f>
        <v>6779.7700000000059</v>
      </c>
      <c r="H134" s="3">
        <f t="shared" si="5"/>
        <v>6779.7700000000059</v>
      </c>
    </row>
    <row r="135" spans="1:8" x14ac:dyDescent="0.2">
      <c r="A135" s="28">
        <v>43369</v>
      </c>
      <c r="B135">
        <v>1384</v>
      </c>
      <c r="C135" s="20" t="s">
        <v>397</v>
      </c>
      <c r="D135" s="8" t="s">
        <v>14</v>
      </c>
      <c r="E135" s="3">
        <v>650</v>
      </c>
      <c r="G135" s="3">
        <f>IF(ISBLANK(A135),"",'2018'!G134-E135+F135)</f>
        <v>6129.7700000000059</v>
      </c>
      <c r="H135" s="3">
        <f t="shared" si="5"/>
        <v>6129.7700000000059</v>
      </c>
    </row>
    <row r="136" spans="1:8" x14ac:dyDescent="0.2">
      <c r="A136" s="28">
        <v>43374</v>
      </c>
      <c r="C136" s="20" t="s">
        <v>274</v>
      </c>
      <c r="F136">
        <v>14.26</v>
      </c>
      <c r="G136" s="3">
        <f>IF(ISBLANK(A136),"",'2018'!G135-E136+F136)</f>
        <v>6144.0300000000061</v>
      </c>
      <c r="H136" s="3">
        <f t="shared" si="5"/>
        <v>6144.0300000000061</v>
      </c>
    </row>
    <row r="137" spans="1:8" x14ac:dyDescent="0.2">
      <c r="A137" s="28">
        <v>43374</v>
      </c>
      <c r="C137" s="20" t="s">
        <v>274</v>
      </c>
      <c r="F137">
        <v>14.26</v>
      </c>
      <c r="G137" s="3">
        <f>IF(ISBLANK(A137),"",'2018'!G136-E137+F137)</f>
        <v>6158.2900000000063</v>
      </c>
      <c r="H137" s="3">
        <f t="shared" si="5"/>
        <v>6158.2900000000063</v>
      </c>
    </row>
    <row r="138" spans="1:8" x14ac:dyDescent="0.2">
      <c r="A138" s="28">
        <v>43382</v>
      </c>
      <c r="B138">
        <v>1385</v>
      </c>
      <c r="C138" s="20" t="s">
        <v>398</v>
      </c>
      <c r="D138" s="8" t="s">
        <v>14</v>
      </c>
      <c r="E138" s="3">
        <v>125</v>
      </c>
      <c r="G138" s="3">
        <f>IF(ISBLANK(A138),"",'2018'!G137-E138+F138)</f>
        <v>6033.2900000000063</v>
      </c>
      <c r="H138" s="3">
        <f t="shared" si="5"/>
        <v>6033.2900000000063</v>
      </c>
    </row>
    <row r="139" spans="1:8" x14ac:dyDescent="0.2">
      <c r="A139" s="28">
        <v>43385</v>
      </c>
      <c r="C139" s="20" t="s">
        <v>274</v>
      </c>
      <c r="F139">
        <v>28.52</v>
      </c>
      <c r="G139" s="3">
        <f>IF(ISBLANK(A139),"",'2018'!G138-E139+F139)</f>
        <v>6061.8100000000068</v>
      </c>
      <c r="H139" s="3">
        <f t="shared" si="5"/>
        <v>6061.8100000000068</v>
      </c>
    </row>
    <row r="140" spans="1:8" x14ac:dyDescent="0.2">
      <c r="A140" s="28">
        <v>43397</v>
      </c>
      <c r="C140" s="20" t="s">
        <v>274</v>
      </c>
      <c r="F140">
        <v>28.83</v>
      </c>
      <c r="G140" s="3">
        <f>IF(ISBLANK(A140),"",'2018'!G139-E140+F140)</f>
        <v>6090.6400000000067</v>
      </c>
      <c r="H140" s="3">
        <f t="shared" si="5"/>
        <v>6090.6400000000067</v>
      </c>
    </row>
    <row r="141" spans="1:8" x14ac:dyDescent="0.2">
      <c r="A141" s="28">
        <v>43397</v>
      </c>
      <c r="B141">
        <v>1386</v>
      </c>
      <c r="C141" s="20" t="s">
        <v>407</v>
      </c>
      <c r="D141" s="8" t="s">
        <v>14</v>
      </c>
      <c r="E141" s="3">
        <v>125</v>
      </c>
      <c r="G141" s="3">
        <f>IF(ISBLANK(A141),"",'2018'!G140-E141+F141)</f>
        <v>5965.6400000000067</v>
      </c>
      <c r="H141" s="3">
        <f t="shared" si="5"/>
        <v>5965.6400000000067</v>
      </c>
    </row>
    <row r="142" spans="1:8" x14ac:dyDescent="0.2">
      <c r="A142" s="28">
        <v>43397</v>
      </c>
      <c r="B142">
        <v>1387</v>
      </c>
      <c r="C142" s="20" t="s">
        <v>408</v>
      </c>
      <c r="D142" s="8" t="s">
        <v>14</v>
      </c>
      <c r="E142" s="3">
        <v>500</v>
      </c>
      <c r="G142" s="3">
        <f>IF(ISBLANK(A142),"",'2018'!G141-E142+F142)</f>
        <v>5465.6400000000067</v>
      </c>
      <c r="H142" s="3">
        <f t="shared" si="5"/>
        <v>5465.6400000000067</v>
      </c>
    </row>
    <row r="143" spans="1:8" x14ac:dyDescent="0.2">
      <c r="A143" s="28">
        <v>43402</v>
      </c>
      <c r="C143" s="20" t="s">
        <v>274</v>
      </c>
      <c r="F143">
        <v>14.26</v>
      </c>
      <c r="G143" s="3">
        <f>IF(ISBLANK(A143),"",'2018'!G142-E143+F143)</f>
        <v>5479.9000000000069</v>
      </c>
      <c r="H143" s="3">
        <f t="shared" si="5"/>
        <v>5479.9000000000069</v>
      </c>
    </row>
    <row r="144" spans="1:8" x14ac:dyDescent="0.2">
      <c r="A144" s="28">
        <v>43403</v>
      </c>
      <c r="C144" s="20" t="s">
        <v>274</v>
      </c>
      <c r="F144">
        <v>14.26</v>
      </c>
      <c r="G144" s="3">
        <f>IF(ISBLANK(A144),"",'2018'!G143-E144+F144)</f>
        <v>5494.1600000000071</v>
      </c>
      <c r="H144" s="3">
        <f t="shared" si="5"/>
        <v>5494.1600000000071</v>
      </c>
    </row>
    <row r="145" spans="1:8" x14ac:dyDescent="0.2">
      <c r="A145" s="28">
        <v>43418</v>
      </c>
      <c r="B145">
        <v>1388</v>
      </c>
      <c r="C145" s="20" t="s">
        <v>409</v>
      </c>
      <c r="E145" s="3">
        <v>285.60000000000002</v>
      </c>
      <c r="G145" s="3">
        <f>IF(ISBLANK(A145),"",'2018'!G144-E145+F145)</f>
        <v>5208.5600000000068</v>
      </c>
      <c r="H145" s="3">
        <f t="shared" si="5"/>
        <v>5494.1600000000071</v>
      </c>
    </row>
    <row r="146" spans="1:8" x14ac:dyDescent="0.2">
      <c r="G146" s="3" t="str">
        <f>IF(ISBLANK(A146),"",'2018'!G145-E146+F146)</f>
        <v/>
      </c>
      <c r="H146" s="3" t="str">
        <f t="shared" si="5"/>
        <v/>
      </c>
    </row>
    <row r="147" spans="1:8" x14ac:dyDescent="0.2">
      <c r="G147" s="3" t="str">
        <f>IF(ISBLANK(A147),"",'2018'!G146-E147+F147)</f>
        <v/>
      </c>
      <c r="H147" s="3" t="str">
        <f t="shared" si="5"/>
        <v/>
      </c>
    </row>
    <row r="148" spans="1:8" x14ac:dyDescent="0.2">
      <c r="G148" s="3" t="str">
        <f>IF(ISBLANK(A148),"",'2018'!G147-E148+F148)</f>
        <v/>
      </c>
      <c r="H148" s="3" t="str">
        <f t="shared" si="5"/>
        <v/>
      </c>
    </row>
    <row r="149" spans="1:8" x14ac:dyDescent="0.2">
      <c r="G149" s="3" t="str">
        <f>IF(ISBLANK(A149),"",'2018'!G148-E149+F149)</f>
        <v/>
      </c>
      <c r="H149" s="3" t="str">
        <f t="shared" si="5"/>
        <v/>
      </c>
    </row>
    <row r="150" spans="1:8" x14ac:dyDescent="0.2">
      <c r="G150" s="3" t="str">
        <f>IF(ISBLANK(A150),"",'2018'!G149-E150+F150)</f>
        <v/>
      </c>
      <c r="H150" s="3" t="str">
        <f t="shared" si="5"/>
        <v/>
      </c>
    </row>
    <row r="151" spans="1:8" x14ac:dyDescent="0.2">
      <c r="G151" s="3" t="str">
        <f>IF(ISBLANK(A151),"",'2018'!G150-E151+F151)</f>
        <v/>
      </c>
      <c r="H151" s="3" t="str">
        <f t="shared" si="5"/>
        <v/>
      </c>
    </row>
    <row r="152" spans="1:8" x14ac:dyDescent="0.2">
      <c r="G152" s="3" t="str">
        <f>IF(ISBLANK(A152),"",'2018'!G151-E152+F152)</f>
        <v/>
      </c>
      <c r="H152" s="3" t="str">
        <f t="shared" si="5"/>
        <v/>
      </c>
    </row>
    <row r="153" spans="1:8" x14ac:dyDescent="0.2">
      <c r="G153" s="3" t="str">
        <f>IF(ISBLANK(A153),"",'2018'!G152-E153+F153)</f>
        <v/>
      </c>
      <c r="H153" s="3" t="str">
        <f t="shared" si="5"/>
        <v/>
      </c>
    </row>
    <row r="154" spans="1:8" x14ac:dyDescent="0.2">
      <c r="G154" s="3" t="str">
        <f>IF(ISBLANK(A154),"",'2018'!G153-E154+F154)</f>
        <v/>
      </c>
      <c r="H154" s="3" t="str">
        <f t="shared" si="5"/>
        <v/>
      </c>
    </row>
    <row r="155" spans="1:8" x14ac:dyDescent="0.2">
      <c r="G155" s="3" t="str">
        <f>IF(ISBLANK(A155),"",'2018'!G154-E155+F155)</f>
        <v/>
      </c>
      <c r="H155" s="3" t="str">
        <f t="shared" si="5"/>
        <v/>
      </c>
    </row>
    <row r="156" spans="1:8" x14ac:dyDescent="0.2">
      <c r="G156" s="3" t="str">
        <f>IF(ISBLANK(A156),"",'2018'!G155-E156+F156)</f>
        <v/>
      </c>
      <c r="H156" s="3" t="str">
        <f t="shared" si="5"/>
        <v/>
      </c>
    </row>
    <row r="157" spans="1:8" x14ac:dyDescent="0.2">
      <c r="G157" s="3" t="str">
        <f>IF(ISBLANK(A157),"",'2018'!G156-E157+F157)</f>
        <v/>
      </c>
      <c r="H157" s="3" t="str">
        <f t="shared" si="5"/>
        <v/>
      </c>
    </row>
    <row r="158" spans="1:8" x14ac:dyDescent="0.2">
      <c r="G158" s="3" t="str">
        <f>IF(ISBLANK(A158),"",'2018'!G157-E158+F158)</f>
        <v/>
      </c>
      <c r="H158" s="3" t="str">
        <f t="shared" si="5"/>
        <v/>
      </c>
    </row>
    <row r="159" spans="1:8" x14ac:dyDescent="0.2">
      <c r="G159" s="3" t="str">
        <f>IF(ISBLANK(A159),"",'2018'!G158-E159+F159)</f>
        <v/>
      </c>
      <c r="H159" s="3" t="str">
        <f t="shared" si="5"/>
        <v/>
      </c>
    </row>
    <row r="160" spans="1:8" x14ac:dyDescent="0.2">
      <c r="G160" s="3" t="str">
        <f>IF(ISBLANK(A160),"",'2018'!G159-E160+F160)</f>
        <v/>
      </c>
      <c r="H160" s="3" t="str">
        <f t="shared" si="5"/>
        <v/>
      </c>
    </row>
    <row r="161" spans="7:8" x14ac:dyDescent="0.2">
      <c r="G161" s="3" t="str">
        <f>IF(ISBLANK(A161),"",'2018'!G160-E161+F161)</f>
        <v/>
      </c>
      <c r="H161" s="3" t="str">
        <f t="shared" si="5"/>
        <v/>
      </c>
    </row>
    <row r="162" spans="7:8" x14ac:dyDescent="0.2">
      <c r="G162" s="3" t="str">
        <f>IF(ISBLANK(A162),"",'2018'!G161-E162+F162)</f>
        <v/>
      </c>
      <c r="H162" s="3" t="str">
        <f t="shared" si="5"/>
        <v/>
      </c>
    </row>
    <row r="163" spans="7:8" x14ac:dyDescent="0.2">
      <c r="G163" s="3" t="str">
        <f>IF(ISBLANK(A163),"",'2018'!G162-E163+F163)</f>
        <v/>
      </c>
      <c r="H163" s="3" t="str">
        <f t="shared" si="5"/>
        <v/>
      </c>
    </row>
    <row r="164" spans="7:8" x14ac:dyDescent="0.2">
      <c r="G164" s="3" t="str">
        <f>IF(ISBLANK(A164),"",'2018'!G163-E164+F164)</f>
        <v/>
      </c>
      <c r="H164" s="3" t="str">
        <f t="shared" si="5"/>
        <v/>
      </c>
    </row>
    <row r="165" spans="7:8" x14ac:dyDescent="0.2">
      <c r="G165" s="3" t="str">
        <f>IF(ISBLANK(A165),"",'2018'!G164-E165+F165)</f>
        <v/>
      </c>
      <c r="H165" s="3" t="str">
        <f t="shared" si="5"/>
        <v/>
      </c>
    </row>
    <row r="166" spans="7:8" x14ac:dyDescent="0.2">
      <c r="G166" s="3" t="str">
        <f>IF(ISBLANK(A166),"",'2018'!G165-E166+F166)</f>
        <v/>
      </c>
      <c r="H166" s="3" t="str">
        <f t="shared" si="5"/>
        <v/>
      </c>
    </row>
    <row r="167" spans="7:8" x14ac:dyDescent="0.2">
      <c r="G167" s="3" t="str">
        <f>IF(ISBLANK(A167),"",'2018'!G166-E167+F167)</f>
        <v/>
      </c>
      <c r="H167" s="3" t="str">
        <f t="shared" si="5"/>
        <v/>
      </c>
    </row>
    <row r="168" spans="7:8" x14ac:dyDescent="0.2">
      <c r="G168" s="3" t="str">
        <f>IF(ISBLANK(A168),"",'2018'!G167-E168+F168)</f>
        <v/>
      </c>
      <c r="H168" s="3" t="str">
        <f t="shared" ref="H168:H231" si="6">IF(ISBLANK(A168),"",IF(D168="C",H167-E168+F168,H167+F168))</f>
        <v/>
      </c>
    </row>
    <row r="169" spans="7:8" x14ac:dyDescent="0.2">
      <c r="G169" s="3" t="str">
        <f>IF(ISBLANK(A169),"",'2018'!G168-E169+F169)</f>
        <v/>
      </c>
      <c r="H169" s="3" t="str">
        <f t="shared" si="6"/>
        <v/>
      </c>
    </row>
    <row r="170" spans="7:8" x14ac:dyDescent="0.2">
      <c r="G170" s="3" t="str">
        <f>IF(ISBLANK(A170),"",'2018'!G169-E170+F170)</f>
        <v/>
      </c>
      <c r="H170" s="3" t="str">
        <f t="shared" si="6"/>
        <v/>
      </c>
    </row>
    <row r="171" spans="7:8" x14ac:dyDescent="0.2">
      <c r="G171" s="3" t="str">
        <f>IF(ISBLANK(A171),"",'2018'!G170-E171+F171)</f>
        <v/>
      </c>
      <c r="H171" s="3" t="str">
        <f t="shared" si="6"/>
        <v/>
      </c>
    </row>
    <row r="172" spans="7:8" x14ac:dyDescent="0.2">
      <c r="G172" s="3" t="str">
        <f>IF(ISBLANK(A172),"",'2018'!G171-E172+F172)</f>
        <v/>
      </c>
      <c r="H172" s="3" t="str">
        <f t="shared" si="6"/>
        <v/>
      </c>
    </row>
    <row r="173" spans="7:8" x14ac:dyDescent="0.2">
      <c r="G173" s="3" t="str">
        <f>IF(ISBLANK(A173),"",'2018'!G172-E173+F173)</f>
        <v/>
      </c>
      <c r="H173" s="3" t="str">
        <f t="shared" si="6"/>
        <v/>
      </c>
    </row>
    <row r="174" spans="7:8" x14ac:dyDescent="0.2">
      <c r="G174" s="3" t="str">
        <f>IF(ISBLANK(A174),"",'2018'!G173-E174+F174)</f>
        <v/>
      </c>
      <c r="H174" s="3" t="str">
        <f t="shared" si="6"/>
        <v/>
      </c>
    </row>
    <row r="175" spans="7:8" x14ac:dyDescent="0.2">
      <c r="G175" s="3" t="str">
        <f>IF(ISBLANK(A175),"",'2018'!G174-E175+F175)</f>
        <v/>
      </c>
      <c r="H175" s="3" t="str">
        <f t="shared" si="6"/>
        <v/>
      </c>
    </row>
    <row r="176" spans="7:8" x14ac:dyDescent="0.2">
      <c r="G176" s="3" t="str">
        <f>IF(ISBLANK(A176),"",'2018'!G175-E176+F176)</f>
        <v/>
      </c>
      <c r="H176" s="3" t="str">
        <f t="shared" si="6"/>
        <v/>
      </c>
    </row>
    <row r="177" spans="7:8" x14ac:dyDescent="0.2">
      <c r="G177" s="3" t="str">
        <f>IF(ISBLANK(A177),"",'2018'!G176-E177+F177)</f>
        <v/>
      </c>
      <c r="H177" s="3" t="str">
        <f t="shared" si="6"/>
        <v/>
      </c>
    </row>
    <row r="178" spans="7:8" x14ac:dyDescent="0.2">
      <c r="G178" s="3" t="str">
        <f>IF(ISBLANK(A178),"",'2018'!G177-E178+F178)</f>
        <v/>
      </c>
      <c r="H178" s="3" t="str">
        <f t="shared" si="6"/>
        <v/>
      </c>
    </row>
    <row r="179" spans="7:8" x14ac:dyDescent="0.2">
      <c r="G179" s="3" t="str">
        <f>IF(ISBLANK(A179),"",'2018'!G178-E179+F179)</f>
        <v/>
      </c>
      <c r="H179" s="3" t="str">
        <f t="shared" si="6"/>
        <v/>
      </c>
    </row>
    <row r="180" spans="7:8" x14ac:dyDescent="0.2">
      <c r="G180" s="3" t="str">
        <f>IF(ISBLANK(A180),"",'2018'!G179-E180+F180)</f>
        <v/>
      </c>
      <c r="H180" s="3" t="str">
        <f t="shared" si="6"/>
        <v/>
      </c>
    </row>
    <row r="181" spans="7:8" x14ac:dyDescent="0.2">
      <c r="G181" s="3" t="str">
        <f>IF(ISBLANK(A181),"",'2018'!G180-E181+F181)</f>
        <v/>
      </c>
      <c r="H181" s="3" t="str">
        <f t="shared" si="6"/>
        <v/>
      </c>
    </row>
    <row r="182" spans="7:8" x14ac:dyDescent="0.2">
      <c r="G182" s="3" t="str">
        <f>IF(ISBLANK(A182),"",'2018'!G181-E182+F182)</f>
        <v/>
      </c>
      <c r="H182" s="3" t="str">
        <f t="shared" si="6"/>
        <v/>
      </c>
    </row>
    <row r="183" spans="7:8" x14ac:dyDescent="0.2">
      <c r="G183" s="3" t="str">
        <f>IF(ISBLANK(A183),"",'2018'!G182-E183+F183)</f>
        <v/>
      </c>
      <c r="H183" s="3" t="str">
        <f t="shared" si="6"/>
        <v/>
      </c>
    </row>
    <row r="184" spans="7:8" x14ac:dyDescent="0.2">
      <c r="G184" s="3" t="str">
        <f>IF(ISBLANK(A184),"",'2018'!G183-E184+F184)</f>
        <v/>
      </c>
      <c r="H184" s="3" t="str">
        <f t="shared" si="6"/>
        <v/>
      </c>
    </row>
    <row r="185" spans="7:8" x14ac:dyDescent="0.2">
      <c r="G185" s="3" t="str">
        <f>IF(ISBLANK(A185),"",'2018'!G184-E185+F185)</f>
        <v/>
      </c>
      <c r="H185" s="3" t="str">
        <f t="shared" si="6"/>
        <v/>
      </c>
    </row>
    <row r="186" spans="7:8" x14ac:dyDescent="0.2">
      <c r="G186" s="3" t="str">
        <f>IF(ISBLANK(A186),"",'2018'!G185-E186+F186)</f>
        <v/>
      </c>
      <c r="H186" s="3" t="str">
        <f t="shared" si="6"/>
        <v/>
      </c>
    </row>
    <row r="187" spans="7:8" x14ac:dyDescent="0.2">
      <c r="G187" s="3" t="str">
        <f>IF(ISBLANK(A187),"",'2018'!G186-E187+F187)</f>
        <v/>
      </c>
      <c r="H187" s="3" t="str">
        <f t="shared" si="6"/>
        <v/>
      </c>
    </row>
    <row r="188" spans="7:8" x14ac:dyDescent="0.2">
      <c r="G188" s="3" t="str">
        <f>IF(ISBLANK(A188),"",'2018'!G187-E188+F188)</f>
        <v/>
      </c>
      <c r="H188" s="3" t="str">
        <f t="shared" si="6"/>
        <v/>
      </c>
    </row>
    <row r="189" spans="7:8" x14ac:dyDescent="0.2">
      <c r="G189" s="3" t="str">
        <f>IF(ISBLANK(A189),"",'2018'!G188-E189+F189)</f>
        <v/>
      </c>
      <c r="H189" s="3" t="str">
        <f t="shared" si="6"/>
        <v/>
      </c>
    </row>
    <row r="190" spans="7:8" x14ac:dyDescent="0.2">
      <c r="G190" s="3" t="str">
        <f>IF(ISBLANK(A190),"",'2018'!G189-E190+F190)</f>
        <v/>
      </c>
      <c r="H190" s="3" t="str">
        <f t="shared" si="6"/>
        <v/>
      </c>
    </row>
    <row r="191" spans="7:8" x14ac:dyDescent="0.2">
      <c r="G191" s="3" t="str">
        <f>IF(ISBLANK(A191),"",'2018'!G190-E191+F191)</f>
        <v/>
      </c>
      <c r="H191" s="3" t="str">
        <f t="shared" si="6"/>
        <v/>
      </c>
    </row>
    <row r="192" spans="7:8" x14ac:dyDescent="0.2">
      <c r="G192" s="3" t="str">
        <f>IF(ISBLANK(A192),"",'2018'!G191-E192+F192)</f>
        <v/>
      </c>
      <c r="H192" s="3" t="str">
        <f t="shared" si="6"/>
        <v/>
      </c>
    </row>
    <row r="193" spans="7:8" x14ac:dyDescent="0.2">
      <c r="G193" s="3" t="str">
        <f>IF(ISBLANK(A193),"",'2018'!G192-E193+F193)</f>
        <v/>
      </c>
      <c r="H193" s="3" t="str">
        <f t="shared" si="6"/>
        <v/>
      </c>
    </row>
    <row r="194" spans="7:8" x14ac:dyDescent="0.2">
      <c r="G194" s="3" t="str">
        <f>IF(ISBLANK(A194),"",'2018'!G193-E194+F194)</f>
        <v/>
      </c>
      <c r="H194" s="3" t="str">
        <f t="shared" si="6"/>
        <v/>
      </c>
    </row>
    <row r="195" spans="7:8" x14ac:dyDescent="0.2">
      <c r="G195" s="3" t="str">
        <f>IF(ISBLANK(A195),"",'2018'!G194-E195+F195)</f>
        <v/>
      </c>
      <c r="H195" s="3" t="str">
        <f t="shared" si="6"/>
        <v/>
      </c>
    </row>
    <row r="196" spans="7:8" x14ac:dyDescent="0.2">
      <c r="G196" s="3" t="str">
        <f>IF(ISBLANK(A196),"",'2018'!G195-E196+F196)</f>
        <v/>
      </c>
      <c r="H196" s="3" t="str">
        <f t="shared" si="6"/>
        <v/>
      </c>
    </row>
    <row r="197" spans="7:8" x14ac:dyDescent="0.2">
      <c r="G197" s="3" t="str">
        <f>IF(ISBLANK(A197),"",'2018'!G196-E197+F197)</f>
        <v/>
      </c>
      <c r="H197" s="3" t="str">
        <f t="shared" si="6"/>
        <v/>
      </c>
    </row>
    <row r="198" spans="7:8" x14ac:dyDescent="0.2">
      <c r="G198" s="3" t="str">
        <f>IF(ISBLANK(A198),"",'2018'!G197-E198+F198)</f>
        <v/>
      </c>
      <c r="H198" s="3" t="str">
        <f t="shared" si="6"/>
        <v/>
      </c>
    </row>
    <row r="199" spans="7:8" x14ac:dyDescent="0.2">
      <c r="G199" s="3" t="str">
        <f>IF(ISBLANK(A199),"",'2018'!G198-E199+F199)</f>
        <v/>
      </c>
      <c r="H199" s="3" t="str">
        <f t="shared" si="6"/>
        <v/>
      </c>
    </row>
    <row r="200" spans="7:8" x14ac:dyDescent="0.2">
      <c r="G200" s="3" t="str">
        <f>IF(ISBLANK(A200),"",'2018'!G199-E200+F200)</f>
        <v/>
      </c>
      <c r="H200" s="3" t="str">
        <f t="shared" si="6"/>
        <v/>
      </c>
    </row>
    <row r="201" spans="7:8" x14ac:dyDescent="0.2">
      <c r="G201" s="3" t="str">
        <f>IF(ISBLANK(A201),"",'2018'!G200-E201+F201)</f>
        <v/>
      </c>
      <c r="H201" s="3" t="str">
        <f t="shared" si="6"/>
        <v/>
      </c>
    </row>
    <row r="202" spans="7:8" x14ac:dyDescent="0.2">
      <c r="G202" s="3" t="str">
        <f>IF(ISBLANK(A202),"",'2018'!G201-E202+F202)</f>
        <v/>
      </c>
      <c r="H202" s="3" t="str">
        <f t="shared" si="6"/>
        <v/>
      </c>
    </row>
    <row r="203" spans="7:8" x14ac:dyDescent="0.2">
      <c r="G203" s="3" t="str">
        <f>IF(ISBLANK(A203),"",'2018'!G202-E203+F203)</f>
        <v/>
      </c>
      <c r="H203" s="3" t="str">
        <f t="shared" si="6"/>
        <v/>
      </c>
    </row>
    <row r="204" spans="7:8" x14ac:dyDescent="0.2">
      <c r="G204" s="3" t="str">
        <f>IF(ISBLANK(A204),"",'2018'!G203-E204+F204)</f>
        <v/>
      </c>
      <c r="H204" s="3" t="str">
        <f t="shared" si="6"/>
        <v/>
      </c>
    </row>
    <row r="205" spans="7:8" x14ac:dyDescent="0.2">
      <c r="G205" s="3" t="str">
        <f>IF(ISBLANK(A205),"",'2018'!G204-E205+F205)</f>
        <v/>
      </c>
      <c r="H205" s="3" t="str">
        <f t="shared" si="6"/>
        <v/>
      </c>
    </row>
    <row r="206" spans="7:8" x14ac:dyDescent="0.2">
      <c r="G206" s="3" t="str">
        <f>IF(ISBLANK(A206),"",'2018'!G205-E206+F206)</f>
        <v/>
      </c>
      <c r="H206" s="3" t="str">
        <f t="shared" si="6"/>
        <v/>
      </c>
    </row>
    <row r="207" spans="7:8" x14ac:dyDescent="0.2">
      <c r="G207" s="3" t="str">
        <f>IF(ISBLANK(A207),"",'2018'!G206-E207+F207)</f>
        <v/>
      </c>
      <c r="H207" s="3" t="str">
        <f t="shared" si="6"/>
        <v/>
      </c>
    </row>
    <row r="208" spans="7:8" x14ac:dyDescent="0.2">
      <c r="G208" s="3" t="str">
        <f>IF(ISBLANK(A208),"",'2018'!G207-E208+F208)</f>
        <v/>
      </c>
      <c r="H208" s="3" t="str">
        <f t="shared" si="6"/>
        <v/>
      </c>
    </row>
    <row r="209" spans="7:8" x14ac:dyDescent="0.2">
      <c r="G209" s="3" t="str">
        <f>IF(ISBLANK(A209),"",'2018'!G208-E209+F209)</f>
        <v/>
      </c>
      <c r="H209" s="3" t="str">
        <f t="shared" si="6"/>
        <v/>
      </c>
    </row>
    <row r="210" spans="7:8" x14ac:dyDescent="0.2">
      <c r="G210" s="3" t="str">
        <f>IF(ISBLANK(A210),"",'2018'!G209-E210+F210)</f>
        <v/>
      </c>
      <c r="H210" s="3" t="str">
        <f t="shared" si="6"/>
        <v/>
      </c>
    </row>
    <row r="211" spans="7:8" x14ac:dyDescent="0.2">
      <c r="G211" s="3" t="str">
        <f>IF(ISBLANK(A211),"",'2018'!G210-E211+F211)</f>
        <v/>
      </c>
      <c r="H211" s="3" t="str">
        <f t="shared" si="6"/>
        <v/>
      </c>
    </row>
    <row r="212" spans="7:8" x14ac:dyDescent="0.2">
      <c r="G212" s="3" t="str">
        <f>IF(ISBLANK(A212),"",'2018'!G211-E212+F212)</f>
        <v/>
      </c>
      <c r="H212" s="3" t="str">
        <f t="shared" si="6"/>
        <v/>
      </c>
    </row>
    <row r="213" spans="7:8" x14ac:dyDescent="0.2">
      <c r="G213" s="3" t="str">
        <f>IF(ISBLANK(A213),"",'2018'!G212-E213+F213)</f>
        <v/>
      </c>
      <c r="H213" s="3" t="str">
        <f t="shared" si="6"/>
        <v/>
      </c>
    </row>
    <row r="214" spans="7:8" x14ac:dyDescent="0.2">
      <c r="G214" s="3" t="str">
        <f>IF(ISBLANK(A214),"",'2018'!G213-E214+F214)</f>
        <v/>
      </c>
      <c r="H214" s="3" t="str">
        <f t="shared" si="6"/>
        <v/>
      </c>
    </row>
    <row r="215" spans="7:8" x14ac:dyDescent="0.2">
      <c r="G215" s="3" t="str">
        <f>IF(ISBLANK(A215),"",'2018'!G214-E215+F215)</f>
        <v/>
      </c>
      <c r="H215" s="3" t="str">
        <f t="shared" si="6"/>
        <v/>
      </c>
    </row>
    <row r="216" spans="7:8" x14ac:dyDescent="0.2">
      <c r="G216" s="3" t="str">
        <f>IF(ISBLANK(A216),"",'2018'!G215-E216+F216)</f>
        <v/>
      </c>
      <c r="H216" s="3" t="str">
        <f t="shared" si="6"/>
        <v/>
      </c>
    </row>
    <row r="217" spans="7:8" x14ac:dyDescent="0.2">
      <c r="G217" s="3" t="str">
        <f>IF(ISBLANK(A217),"",'2018'!G216-E217+F217)</f>
        <v/>
      </c>
      <c r="H217" s="3" t="str">
        <f t="shared" si="6"/>
        <v/>
      </c>
    </row>
    <row r="218" spans="7:8" x14ac:dyDescent="0.2">
      <c r="G218" s="3" t="str">
        <f>IF(ISBLANK(A218),"",'2018'!G217-E218+F218)</f>
        <v/>
      </c>
      <c r="H218" s="3" t="str">
        <f t="shared" si="6"/>
        <v/>
      </c>
    </row>
    <row r="219" spans="7:8" x14ac:dyDescent="0.2">
      <c r="G219" s="3" t="str">
        <f>IF(ISBLANK(A219),"",'2018'!G218-E219+F219)</f>
        <v/>
      </c>
      <c r="H219" s="3" t="str">
        <f t="shared" si="6"/>
        <v/>
      </c>
    </row>
    <row r="220" spans="7:8" x14ac:dyDescent="0.2">
      <c r="G220" s="3" t="str">
        <f>IF(ISBLANK(A220),"",'2018'!G219-E220+F220)</f>
        <v/>
      </c>
      <c r="H220" s="3" t="str">
        <f t="shared" si="6"/>
        <v/>
      </c>
    </row>
    <row r="221" spans="7:8" x14ac:dyDescent="0.2">
      <c r="G221" s="3" t="str">
        <f>IF(ISBLANK(A221),"",'2018'!G220-E221+F221)</f>
        <v/>
      </c>
      <c r="H221" s="3" t="str">
        <f t="shared" si="6"/>
        <v/>
      </c>
    </row>
    <row r="222" spans="7:8" x14ac:dyDescent="0.2">
      <c r="G222" s="3" t="str">
        <f>IF(ISBLANK(A222),"",'2018'!G221-E222+F222)</f>
        <v/>
      </c>
      <c r="H222" s="3" t="str">
        <f t="shared" si="6"/>
        <v/>
      </c>
    </row>
    <row r="223" spans="7:8" x14ac:dyDescent="0.2">
      <c r="G223" s="3" t="str">
        <f>IF(ISBLANK(A223),"",'2018'!G222-E223+F223)</f>
        <v/>
      </c>
      <c r="H223" s="3" t="str">
        <f t="shared" si="6"/>
        <v/>
      </c>
    </row>
    <row r="224" spans="7:8" x14ac:dyDescent="0.2">
      <c r="G224" s="3" t="str">
        <f>IF(ISBLANK(A224),"",'2018'!G223-E224+F224)</f>
        <v/>
      </c>
      <c r="H224" s="3" t="str">
        <f t="shared" si="6"/>
        <v/>
      </c>
    </row>
    <row r="225" spans="7:8" x14ac:dyDescent="0.2">
      <c r="G225" s="3" t="str">
        <f>IF(ISBLANK(A225),"",'2018'!G224-E225+F225)</f>
        <v/>
      </c>
      <c r="H225" s="3" t="str">
        <f t="shared" si="6"/>
        <v/>
      </c>
    </row>
    <row r="226" spans="7:8" x14ac:dyDescent="0.2">
      <c r="G226" s="3" t="str">
        <f>IF(ISBLANK(A226),"",'2018'!G225-E226+F226)</f>
        <v/>
      </c>
      <c r="H226" s="3" t="str">
        <f t="shared" si="6"/>
        <v/>
      </c>
    </row>
    <row r="227" spans="7:8" x14ac:dyDescent="0.2">
      <c r="G227" s="3" t="str">
        <f>IF(ISBLANK(A227),"",'2018'!G226-E227+F227)</f>
        <v/>
      </c>
      <c r="H227" s="3" t="str">
        <f t="shared" si="6"/>
        <v/>
      </c>
    </row>
    <row r="228" spans="7:8" x14ac:dyDescent="0.2">
      <c r="G228" s="3" t="str">
        <f>IF(ISBLANK(A228),"",'2018'!G227-E228+F228)</f>
        <v/>
      </c>
      <c r="H228" s="3" t="str">
        <f t="shared" si="6"/>
        <v/>
      </c>
    </row>
    <row r="229" spans="7:8" x14ac:dyDescent="0.2">
      <c r="G229" s="3" t="str">
        <f>IF(ISBLANK(A229),"",'2018'!G228-E229+F229)</f>
        <v/>
      </c>
      <c r="H229" s="3" t="str">
        <f t="shared" si="6"/>
        <v/>
      </c>
    </row>
    <row r="230" spans="7:8" x14ac:dyDescent="0.2">
      <c r="G230" s="3" t="str">
        <f>IF(ISBLANK(A230),"",'2018'!G229-E230+F230)</f>
        <v/>
      </c>
      <c r="H230" s="3" t="str">
        <f t="shared" si="6"/>
        <v/>
      </c>
    </row>
    <row r="231" spans="7:8" x14ac:dyDescent="0.2">
      <c r="G231" s="3" t="str">
        <f>IF(ISBLANK(A231),"",'2018'!G230-E231+F231)</f>
        <v/>
      </c>
      <c r="H231" s="3" t="str">
        <f t="shared" si="6"/>
        <v/>
      </c>
    </row>
    <row r="232" spans="7:8" x14ac:dyDescent="0.2">
      <c r="G232" s="3" t="str">
        <f>IF(ISBLANK(A232),"",'2018'!G231-E232+F232)</f>
        <v/>
      </c>
      <c r="H232" s="3" t="str">
        <f t="shared" ref="H232:H259" si="7">IF(ISBLANK(A232),"",IF(D232="C",H231-E232+F232,H231+F232))</f>
        <v/>
      </c>
    </row>
    <row r="233" spans="7:8" x14ac:dyDescent="0.2">
      <c r="G233" s="3" t="str">
        <f>IF(ISBLANK(A233),"",'2018'!G232-E233+F233)</f>
        <v/>
      </c>
      <c r="H233" s="3" t="str">
        <f t="shared" si="7"/>
        <v/>
      </c>
    </row>
    <row r="234" spans="7:8" x14ac:dyDescent="0.2">
      <c r="G234" s="3" t="str">
        <f>IF(ISBLANK(A234),"",'2018'!G233-E234+F234)</f>
        <v/>
      </c>
      <c r="H234" s="3" t="str">
        <f t="shared" si="7"/>
        <v/>
      </c>
    </row>
    <row r="235" spans="7:8" x14ac:dyDescent="0.2">
      <c r="G235" s="3" t="str">
        <f>IF(ISBLANK(A235),"",'2018'!G234-E235+F235)</f>
        <v/>
      </c>
      <c r="H235" s="3" t="str">
        <f t="shared" si="7"/>
        <v/>
      </c>
    </row>
    <row r="236" spans="7:8" x14ac:dyDescent="0.2">
      <c r="G236" s="3" t="str">
        <f>IF(ISBLANK(A236),"",'2018'!G235-E236+F236)</f>
        <v/>
      </c>
      <c r="H236" s="3" t="str">
        <f t="shared" si="7"/>
        <v/>
      </c>
    </row>
    <row r="237" spans="7:8" x14ac:dyDescent="0.2">
      <c r="G237" s="3" t="str">
        <f>IF(ISBLANK(A237),"",'2018'!G236-E237+F237)</f>
        <v/>
      </c>
      <c r="H237" s="3" t="str">
        <f t="shared" si="7"/>
        <v/>
      </c>
    </row>
    <row r="238" spans="7:8" x14ac:dyDescent="0.2">
      <c r="G238" s="3" t="str">
        <f>IF(ISBLANK(A238),"",'2018'!G237-E238+F238)</f>
        <v/>
      </c>
      <c r="H238" s="3" t="str">
        <f t="shared" si="7"/>
        <v/>
      </c>
    </row>
    <row r="239" spans="7:8" x14ac:dyDescent="0.2">
      <c r="G239" s="3" t="str">
        <f>IF(ISBLANK(A239),"",'2018'!G238-E239+F239)</f>
        <v/>
      </c>
      <c r="H239" s="3" t="str">
        <f t="shared" si="7"/>
        <v/>
      </c>
    </row>
    <row r="240" spans="7:8" x14ac:dyDescent="0.2">
      <c r="G240" s="3" t="str">
        <f>IF(ISBLANK(A240),"",'2018'!G239-E240+F240)</f>
        <v/>
      </c>
      <c r="H240" s="3" t="str">
        <f t="shared" si="7"/>
        <v/>
      </c>
    </row>
    <row r="241" spans="7:8" x14ac:dyDescent="0.2">
      <c r="G241" s="3" t="str">
        <f>IF(ISBLANK(A241),"",'2018'!G240-E241+F241)</f>
        <v/>
      </c>
      <c r="H241" s="3" t="str">
        <f t="shared" si="7"/>
        <v/>
      </c>
    </row>
    <row r="242" spans="7:8" x14ac:dyDescent="0.2">
      <c r="G242" s="3" t="str">
        <f>IF(ISBLANK(A242),"",'2018'!G241-E242+F242)</f>
        <v/>
      </c>
      <c r="H242" s="3" t="str">
        <f t="shared" si="7"/>
        <v/>
      </c>
    </row>
    <row r="243" spans="7:8" x14ac:dyDescent="0.2">
      <c r="G243" s="3" t="str">
        <f>IF(ISBLANK(A243),"",'2018'!G242-E243+F243)</f>
        <v/>
      </c>
      <c r="H243" s="3" t="str">
        <f t="shared" si="7"/>
        <v/>
      </c>
    </row>
    <row r="244" spans="7:8" x14ac:dyDescent="0.2">
      <c r="G244" s="3" t="str">
        <f>IF(ISBLANK(A244),"",'2018'!G243-E244+F244)</f>
        <v/>
      </c>
      <c r="H244" s="3" t="str">
        <f t="shared" si="7"/>
        <v/>
      </c>
    </row>
    <row r="245" spans="7:8" x14ac:dyDescent="0.2">
      <c r="G245" s="3" t="str">
        <f>IF(ISBLANK(A245),"",'2018'!G244-E245+F245)</f>
        <v/>
      </c>
      <c r="H245" s="3" t="str">
        <f t="shared" si="7"/>
        <v/>
      </c>
    </row>
    <row r="246" spans="7:8" x14ac:dyDescent="0.2">
      <c r="G246" s="3" t="str">
        <f>IF(ISBLANK(A246),"",'2018'!G245-E246+F246)</f>
        <v/>
      </c>
      <c r="H246" s="3" t="str">
        <f t="shared" si="7"/>
        <v/>
      </c>
    </row>
    <row r="247" spans="7:8" x14ac:dyDescent="0.2">
      <c r="G247" s="3" t="str">
        <f>IF(ISBLANK(A247),"",'2018'!G246-E247+F247)</f>
        <v/>
      </c>
      <c r="H247" s="3" t="str">
        <f t="shared" si="7"/>
        <v/>
      </c>
    </row>
    <row r="248" spans="7:8" x14ac:dyDescent="0.2">
      <c r="G248" s="3" t="str">
        <f>IF(ISBLANK(A248),"",'2018'!G247-E248+F248)</f>
        <v/>
      </c>
      <c r="H248" s="3" t="str">
        <f t="shared" si="7"/>
        <v/>
      </c>
    </row>
    <row r="249" spans="7:8" x14ac:dyDescent="0.2">
      <c r="G249" s="3" t="str">
        <f>IF(ISBLANK(A249),"",'2018'!G248-E249+F249)</f>
        <v/>
      </c>
      <c r="H249" s="3" t="str">
        <f t="shared" si="7"/>
        <v/>
      </c>
    </row>
    <row r="250" spans="7:8" x14ac:dyDescent="0.2">
      <c r="G250" s="3" t="str">
        <f>IF(ISBLANK(A250),"",'2018'!G249-E250+F250)</f>
        <v/>
      </c>
      <c r="H250" s="3" t="str">
        <f t="shared" si="7"/>
        <v/>
      </c>
    </row>
    <row r="251" spans="7:8" x14ac:dyDescent="0.2">
      <c r="G251" s="3" t="str">
        <f>IF(ISBLANK(A251),"",'2018'!G250-E251+F251)</f>
        <v/>
      </c>
      <c r="H251" s="3" t="str">
        <f t="shared" si="7"/>
        <v/>
      </c>
    </row>
    <row r="252" spans="7:8" x14ac:dyDescent="0.2">
      <c r="G252" s="3" t="str">
        <f>IF(ISBLANK(A252),"",'2018'!G251-E252+F252)</f>
        <v/>
      </c>
      <c r="H252" s="3" t="str">
        <f t="shared" si="7"/>
        <v/>
      </c>
    </row>
    <row r="253" spans="7:8" x14ac:dyDescent="0.2">
      <c r="G253" s="3" t="str">
        <f>IF(ISBLANK(A253),"",'2018'!G252-E253+F253)</f>
        <v/>
      </c>
      <c r="H253" s="3" t="str">
        <f t="shared" si="7"/>
        <v/>
      </c>
    </row>
    <row r="254" spans="7:8" x14ac:dyDescent="0.2">
      <c r="G254" s="3" t="str">
        <f>IF(ISBLANK(A254),"",'2018'!G253-E254+F254)</f>
        <v/>
      </c>
      <c r="H254" s="3" t="str">
        <f t="shared" si="7"/>
        <v/>
      </c>
    </row>
    <row r="255" spans="7:8" x14ac:dyDescent="0.2">
      <c r="G255" s="3" t="str">
        <f>IF(ISBLANK(A255),"",'2018'!G254-E255+F255)</f>
        <v/>
      </c>
      <c r="H255" s="3" t="str">
        <f t="shared" si="7"/>
        <v/>
      </c>
    </row>
    <row r="256" spans="7:8" x14ac:dyDescent="0.2">
      <c r="G256" s="3" t="str">
        <f>IF(ISBLANK(A256),"",'2018'!G255-E256+F256)</f>
        <v/>
      </c>
      <c r="H256" s="3" t="str">
        <f t="shared" si="7"/>
        <v/>
      </c>
    </row>
    <row r="257" spans="7:8" x14ac:dyDescent="0.2">
      <c r="G257" s="3" t="str">
        <f>IF(ISBLANK(A257),"",'2018'!G256-E257+F257)</f>
        <v/>
      </c>
      <c r="H257" s="3" t="str">
        <f t="shared" si="7"/>
        <v/>
      </c>
    </row>
    <row r="258" spans="7:8" x14ac:dyDescent="0.2">
      <c r="G258" s="3" t="str">
        <f>IF(ISBLANK(A258),"",'2018'!G257-E258+F258)</f>
        <v/>
      </c>
      <c r="H258" s="3" t="str">
        <f t="shared" si="7"/>
        <v/>
      </c>
    </row>
    <row r="259" spans="7:8" x14ac:dyDescent="0.2">
      <c r="G259" s="3" t="str">
        <f>IF(ISBLANK(A259),"",'2018'!G258-E259+F259)</f>
        <v/>
      </c>
      <c r="H259" s="3" t="str">
        <f t="shared" si="7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E1:E793"/>
  <conditionalFormatting sqref="E1:E20 E23:E102 E104:E1048576">
    <cfRule type="expression" dxfId="35" priority="19" stopIfTrue="1">
      <formula>D1="c"</formula>
    </cfRule>
    <cfRule type="expression" dxfId="34" priority="20">
      <formula>NOT(ISBLANK(E1))</formula>
    </cfRule>
  </conditionalFormatting>
  <conditionalFormatting sqref="M2:M4">
    <cfRule type="expression" dxfId="33" priority="17" stopIfTrue="1">
      <formula>L2="c"</formula>
    </cfRule>
    <cfRule type="expression" dxfId="32" priority="18">
      <formula>NOT(ISBLANK(M2))</formula>
    </cfRule>
  </conditionalFormatting>
  <conditionalFormatting sqref="M5">
    <cfRule type="expression" dxfId="31" priority="15" stopIfTrue="1">
      <formula>L5="c"</formula>
    </cfRule>
    <cfRule type="expression" dxfId="30" priority="16">
      <formula>NOT(ISBLANK(M5))</formula>
    </cfRule>
  </conditionalFormatting>
  <conditionalFormatting sqref="F14">
    <cfRule type="expression" dxfId="29" priority="13" stopIfTrue="1">
      <formula>E14="c"</formula>
    </cfRule>
    <cfRule type="expression" dxfId="28" priority="14">
      <formula>NOT(ISBLANK(F14))</formula>
    </cfRule>
  </conditionalFormatting>
  <conditionalFormatting sqref="J2:J4">
    <cfRule type="expression" dxfId="27" priority="11" stopIfTrue="1">
      <formula>I2="c"</formula>
    </cfRule>
    <cfRule type="expression" dxfId="26" priority="12">
      <formula>NOT(ISBLANK(J2))</formula>
    </cfRule>
  </conditionalFormatting>
  <conditionalFormatting sqref="J5">
    <cfRule type="expression" dxfId="25" priority="9" stopIfTrue="1">
      <formula>I5="c"</formula>
    </cfRule>
    <cfRule type="expression" dxfId="24" priority="10">
      <formula>NOT(ISBLANK(J5))</formula>
    </cfRule>
  </conditionalFormatting>
  <conditionalFormatting sqref="J6">
    <cfRule type="expression" dxfId="23" priority="7" stopIfTrue="1">
      <formula>I6="c"</formula>
    </cfRule>
    <cfRule type="expression" dxfId="22" priority="8">
      <formula>NOT(ISBLANK(J6))</formula>
    </cfRule>
  </conditionalFormatting>
  <conditionalFormatting sqref="J7">
    <cfRule type="expression" dxfId="21" priority="5" stopIfTrue="1">
      <formula>I7="c"</formula>
    </cfRule>
    <cfRule type="expression" dxfId="20" priority="6">
      <formula>NOT(ISBLANK(J7))</formula>
    </cfRule>
  </conditionalFormatting>
  <conditionalFormatting sqref="E21:E22">
    <cfRule type="expression" dxfId="19" priority="3" stopIfTrue="1">
      <formula>D21="c"</formula>
    </cfRule>
    <cfRule type="expression" dxfId="18" priority="4">
      <formula>NOT(ISBLANK(E21))</formula>
    </cfRule>
  </conditionalFormatting>
  <conditionalFormatting sqref="E103">
    <cfRule type="expression" dxfId="17" priority="1" stopIfTrue="1">
      <formula>D103="c"</formula>
    </cfRule>
    <cfRule type="expression" dxfId="16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97" workbookViewId="0">
      <selection activeCell="B121" sqref="B121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5" priority="7" stopIfTrue="1">
      <formula>D1="c"</formula>
    </cfRule>
    <cfRule type="expression" dxfId="14" priority="8">
      <formula>NOT(ISBLANK(E1))</formula>
    </cfRule>
  </conditionalFormatting>
  <conditionalFormatting sqref="E15:E16">
    <cfRule type="expression" dxfId="13" priority="5" stopIfTrue="1">
      <formula>D15="c"</formula>
    </cfRule>
    <cfRule type="expression" dxfId="12" priority="6">
      <formula>NOT(ISBLANK(E15))</formula>
    </cfRule>
  </conditionalFormatting>
  <conditionalFormatting sqref="E89:E115">
    <cfRule type="expression" dxfId="11" priority="3" stopIfTrue="1">
      <formula>D89="c"</formula>
    </cfRule>
    <cfRule type="expression" dxfId="10" priority="4">
      <formula>NOT(ISBLANK(E89))</formula>
    </cfRule>
  </conditionalFormatting>
  <conditionalFormatting sqref="E116">
    <cfRule type="expression" dxfId="9" priority="1" stopIfTrue="1">
      <formula>D116="c"</formula>
    </cfRule>
    <cfRule type="expression" dxfId="8" priority="2">
      <formula>NOT(ISBLANK(E116))</formula>
    </cfRule>
  </conditionalFormatting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140" workbookViewId="0">
      <selection activeCell="B149" sqref="B149"/>
    </sheetView>
  </sheetViews>
  <sheetFormatPr defaultRowHeight="12.75" x14ac:dyDescent="0.2"/>
  <cols>
    <col min="1" max="1" width="14.140625" bestFit="1" customWidth="1"/>
    <col min="2" max="2" width="24.5703125" bestFit="1" customWidth="1"/>
    <col min="3" max="3" width="21.28515625" customWidth="1"/>
    <col min="5" max="6" width="10.140625" bestFit="1" customWidth="1"/>
    <col min="11" max="11" width="10.28515625" bestFit="1" customWidth="1"/>
  </cols>
  <sheetData>
    <row r="1" spans="1:6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6" x14ac:dyDescent="0.2">
      <c r="A2" s="22">
        <v>43116</v>
      </c>
      <c r="C2" s="20" t="s">
        <v>274</v>
      </c>
      <c r="D2" s="8"/>
      <c r="E2" s="3"/>
      <c r="F2" s="3">
        <v>14.26</v>
      </c>
    </row>
    <row r="3" spans="1:6" x14ac:dyDescent="0.2">
      <c r="A3" s="22">
        <v>43117</v>
      </c>
      <c r="C3" s="20" t="s">
        <v>274</v>
      </c>
      <c r="D3" s="8"/>
      <c r="E3" s="3"/>
      <c r="F3" s="3">
        <v>28.52</v>
      </c>
    </row>
    <row r="4" spans="1:6" x14ac:dyDescent="0.2">
      <c r="A4" s="22">
        <v>43118</v>
      </c>
      <c r="C4" s="20" t="s">
        <v>274</v>
      </c>
      <c r="D4" s="8"/>
      <c r="E4" s="3"/>
      <c r="F4" s="3">
        <v>42.78</v>
      </c>
    </row>
    <row r="5" spans="1:6" x14ac:dyDescent="0.2">
      <c r="A5" s="22">
        <v>43119</v>
      </c>
      <c r="C5" s="20" t="s">
        <v>274</v>
      </c>
      <c r="D5" s="8"/>
      <c r="E5" s="3"/>
      <c r="F5" s="3">
        <v>42.78</v>
      </c>
    </row>
    <row r="6" spans="1:6" x14ac:dyDescent="0.2">
      <c r="A6" s="22">
        <v>43122</v>
      </c>
      <c r="C6" s="20" t="s">
        <v>274</v>
      </c>
      <c r="D6" s="8"/>
      <c r="E6" s="3"/>
      <c r="F6" s="3">
        <v>28.52</v>
      </c>
    </row>
    <row r="7" spans="1:6" x14ac:dyDescent="0.2">
      <c r="A7" s="22">
        <v>43123</v>
      </c>
      <c r="C7" s="20" t="s">
        <v>274</v>
      </c>
      <c r="D7" s="8"/>
      <c r="E7" s="3"/>
      <c r="F7" s="3">
        <v>14.26</v>
      </c>
    </row>
    <row r="8" spans="1:6" x14ac:dyDescent="0.2">
      <c r="A8" s="22">
        <v>43124</v>
      </c>
      <c r="C8" s="20" t="s">
        <v>274</v>
      </c>
      <c r="E8" s="3"/>
      <c r="F8" s="3">
        <v>14.26</v>
      </c>
    </row>
    <row r="9" spans="1:6" x14ac:dyDescent="0.2">
      <c r="A9" s="28">
        <v>43125</v>
      </c>
      <c r="C9" s="20" t="s">
        <v>274</v>
      </c>
      <c r="E9" s="3"/>
      <c r="F9" s="3">
        <v>28.52</v>
      </c>
    </row>
    <row r="10" spans="1:6" x14ac:dyDescent="0.2">
      <c r="A10" s="28">
        <v>43131</v>
      </c>
      <c r="C10" s="20" t="s">
        <v>274</v>
      </c>
      <c r="E10" s="3"/>
      <c r="F10">
        <v>14.26</v>
      </c>
    </row>
    <row r="11" spans="1:6" x14ac:dyDescent="0.2">
      <c r="A11" s="28">
        <v>43133</v>
      </c>
      <c r="C11" s="20" t="s">
        <v>274</v>
      </c>
      <c r="E11" s="3"/>
      <c r="F11" s="3">
        <v>14.26</v>
      </c>
    </row>
    <row r="12" spans="1:6" x14ac:dyDescent="0.2">
      <c r="A12" s="28">
        <v>43144</v>
      </c>
      <c r="C12" s="20" t="s">
        <v>274</v>
      </c>
      <c r="E12" s="3"/>
      <c r="F12" s="3">
        <v>15</v>
      </c>
    </row>
    <row r="13" spans="1:6" x14ac:dyDescent="0.2">
      <c r="A13" s="28">
        <v>43145</v>
      </c>
      <c r="C13" s="20" t="s">
        <v>274</v>
      </c>
      <c r="E13" s="3"/>
      <c r="F13">
        <v>14.26</v>
      </c>
    </row>
    <row r="14" spans="1:6" x14ac:dyDescent="0.2">
      <c r="A14" s="28">
        <v>43147</v>
      </c>
      <c r="C14" s="20" t="s">
        <v>274</v>
      </c>
      <c r="E14" s="3"/>
      <c r="F14">
        <v>14.26</v>
      </c>
    </row>
    <row r="15" spans="1:6" x14ac:dyDescent="0.2">
      <c r="A15" s="28">
        <v>43152</v>
      </c>
      <c r="C15" s="20" t="s">
        <v>274</v>
      </c>
      <c r="E15" s="3"/>
      <c r="F15">
        <v>14.26</v>
      </c>
    </row>
    <row r="16" spans="1:6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A83" s="28">
        <v>43307</v>
      </c>
      <c r="C83" s="20" t="s">
        <v>274</v>
      </c>
      <c r="E83" s="3"/>
      <c r="F83">
        <v>28.52</v>
      </c>
    </row>
    <row r="84" spans="1:6" x14ac:dyDescent="0.2">
      <c r="A84" s="28">
        <v>43313</v>
      </c>
      <c r="C84" s="20" t="s">
        <v>274</v>
      </c>
      <c r="E84" s="3"/>
      <c r="F84">
        <v>86.78</v>
      </c>
    </row>
    <row r="85" spans="1:6" x14ac:dyDescent="0.2">
      <c r="A85" s="28">
        <v>43314</v>
      </c>
      <c r="C85" s="20" t="s">
        <v>274</v>
      </c>
      <c r="E85" s="3"/>
      <c r="F85">
        <v>14.26</v>
      </c>
    </row>
    <row r="86" spans="1:6" x14ac:dyDescent="0.2">
      <c r="A86" s="28">
        <v>43320</v>
      </c>
      <c r="C86" s="20" t="s">
        <v>274</v>
      </c>
      <c r="E86" s="3"/>
      <c r="F86">
        <v>14.26</v>
      </c>
    </row>
    <row r="87" spans="1:6" x14ac:dyDescent="0.2">
      <c r="A87" s="28">
        <v>43325</v>
      </c>
      <c r="C87" s="20" t="s">
        <v>274</v>
      </c>
      <c r="E87" s="3"/>
      <c r="F87">
        <v>14.26</v>
      </c>
    </row>
    <row r="88" spans="1:6" x14ac:dyDescent="0.2">
      <c r="A88" s="28">
        <v>43327</v>
      </c>
      <c r="C88" s="20" t="s">
        <v>274</v>
      </c>
      <c r="E88" s="3"/>
      <c r="F88">
        <v>30</v>
      </c>
    </row>
    <row r="89" spans="1:6" x14ac:dyDescent="0.2">
      <c r="A89" s="28">
        <v>43336</v>
      </c>
      <c r="C89" s="20" t="s">
        <v>274</v>
      </c>
      <c r="E89" s="3"/>
      <c r="F89">
        <v>14.26</v>
      </c>
    </row>
    <row r="90" spans="1:6" x14ac:dyDescent="0.2">
      <c r="A90" s="28">
        <v>43342</v>
      </c>
      <c r="C90" s="20" t="s">
        <v>274</v>
      </c>
      <c r="E90" s="3"/>
      <c r="F90">
        <v>15</v>
      </c>
    </row>
    <row r="91" spans="1:6" x14ac:dyDescent="0.2">
      <c r="A91" s="28">
        <v>43347</v>
      </c>
      <c r="C91" s="20" t="s">
        <v>274</v>
      </c>
      <c r="E91" s="3"/>
      <c r="F91">
        <v>28.52</v>
      </c>
    </row>
    <row r="92" spans="1:6" x14ac:dyDescent="0.2">
      <c r="A92" s="28">
        <v>43349</v>
      </c>
      <c r="C92" s="20" t="s">
        <v>274</v>
      </c>
      <c r="E92" s="3"/>
      <c r="F92">
        <v>14.26</v>
      </c>
    </row>
    <row r="93" spans="1:6" x14ac:dyDescent="0.2">
      <c r="A93" s="28">
        <v>43357</v>
      </c>
      <c r="C93" s="20" t="s">
        <v>274</v>
      </c>
      <c r="E93" s="3"/>
      <c r="F93">
        <v>14.26</v>
      </c>
    </row>
    <row r="94" spans="1:6" x14ac:dyDescent="0.2">
      <c r="A94" s="28">
        <v>43367</v>
      </c>
      <c r="C94" s="20" t="s">
        <v>274</v>
      </c>
      <c r="E94" s="3"/>
      <c r="F94">
        <v>14.26</v>
      </c>
    </row>
    <row r="95" spans="1:6" x14ac:dyDescent="0.2">
      <c r="A95" s="28">
        <v>43374</v>
      </c>
      <c r="C95" s="20" t="s">
        <v>274</v>
      </c>
      <c r="E95" s="3"/>
      <c r="F95">
        <v>14.26</v>
      </c>
    </row>
    <row r="96" spans="1:6" x14ac:dyDescent="0.2">
      <c r="A96" s="28">
        <v>43374</v>
      </c>
      <c r="C96" s="20" t="s">
        <v>274</v>
      </c>
      <c r="E96" s="3"/>
      <c r="F96">
        <v>14.26</v>
      </c>
    </row>
    <row r="97" spans="1:9" x14ac:dyDescent="0.2">
      <c r="A97" s="28">
        <v>43385</v>
      </c>
      <c r="C97" s="20" t="s">
        <v>274</v>
      </c>
      <c r="E97" s="3"/>
      <c r="F97">
        <v>28.52</v>
      </c>
    </row>
    <row r="99" spans="1:9" x14ac:dyDescent="0.2">
      <c r="E99" s="8" t="s">
        <v>399</v>
      </c>
      <c r="F99" s="3">
        <f>SUM(F1:F97)</f>
        <v>15372.320000000009</v>
      </c>
      <c r="H99" s="8" t="s">
        <v>400</v>
      </c>
      <c r="I99" s="30">
        <v>713.9</v>
      </c>
    </row>
    <row r="101" spans="1:9" ht="25.5" x14ac:dyDescent="0.2">
      <c r="A101" s="4" t="s">
        <v>0</v>
      </c>
      <c r="B101" s="5" t="s">
        <v>1</v>
      </c>
      <c r="C101" s="5" t="s">
        <v>2</v>
      </c>
      <c r="D101" s="5" t="s">
        <v>13</v>
      </c>
      <c r="E101" s="6" t="s">
        <v>3</v>
      </c>
      <c r="F101" s="5" t="s">
        <v>340</v>
      </c>
    </row>
    <row r="102" spans="1:9" x14ac:dyDescent="0.2">
      <c r="A102" s="22">
        <v>43104</v>
      </c>
      <c r="B102">
        <v>1344</v>
      </c>
      <c r="C102" s="20" t="s">
        <v>331</v>
      </c>
      <c r="D102" s="8" t="s">
        <v>14</v>
      </c>
      <c r="E102" s="3">
        <v>125</v>
      </c>
      <c r="F102" s="8" t="s">
        <v>344</v>
      </c>
    </row>
    <row r="103" spans="1:9" x14ac:dyDescent="0.2">
      <c r="A103" s="22">
        <v>43104</v>
      </c>
      <c r="B103">
        <v>1345</v>
      </c>
      <c r="C103" s="20" t="s">
        <v>332</v>
      </c>
      <c r="D103" s="8" t="s">
        <v>14</v>
      </c>
      <c r="E103" s="3">
        <v>125</v>
      </c>
      <c r="F103" s="8" t="s">
        <v>344</v>
      </c>
    </row>
    <row r="104" spans="1:9" x14ac:dyDescent="0.2">
      <c r="A104" s="22">
        <v>43123</v>
      </c>
      <c r="B104">
        <v>1346</v>
      </c>
      <c r="C104" s="20" t="s">
        <v>333</v>
      </c>
      <c r="D104" s="8" t="s">
        <v>14</v>
      </c>
      <c r="E104" s="3">
        <v>394.06</v>
      </c>
      <c r="F104" s="8" t="s">
        <v>345</v>
      </c>
    </row>
    <row r="105" spans="1:9" x14ac:dyDescent="0.2">
      <c r="A105" s="28">
        <v>43126</v>
      </c>
      <c r="B105">
        <v>1347</v>
      </c>
      <c r="C105" s="20" t="s">
        <v>333</v>
      </c>
      <c r="D105" s="8" t="s">
        <v>14</v>
      </c>
      <c r="E105" s="3">
        <v>93.36</v>
      </c>
      <c r="F105" s="8" t="s">
        <v>345</v>
      </c>
    </row>
    <row r="106" spans="1:9" x14ac:dyDescent="0.2">
      <c r="A106" s="28">
        <v>43126</v>
      </c>
      <c r="B106">
        <v>1348</v>
      </c>
      <c r="C106" s="20" t="s">
        <v>272</v>
      </c>
      <c r="D106" s="8" t="s">
        <v>14</v>
      </c>
      <c r="E106" s="3">
        <v>240.13</v>
      </c>
      <c r="F106" s="8" t="s">
        <v>345</v>
      </c>
    </row>
    <row r="107" spans="1:9" x14ac:dyDescent="0.2">
      <c r="A107" s="28">
        <v>43150</v>
      </c>
      <c r="B107">
        <v>1349</v>
      </c>
      <c r="C107" s="20" t="s">
        <v>358</v>
      </c>
      <c r="D107" s="8" t="s">
        <v>14</v>
      </c>
      <c r="E107" s="3">
        <v>555.41</v>
      </c>
      <c r="F107" s="8" t="s">
        <v>342</v>
      </c>
    </row>
    <row r="108" spans="1:9" x14ac:dyDescent="0.2">
      <c r="A108" s="28">
        <v>43167</v>
      </c>
      <c r="B108">
        <v>1350</v>
      </c>
      <c r="C108" s="20" t="s">
        <v>361</v>
      </c>
      <c r="D108" s="8" t="s">
        <v>14</v>
      </c>
      <c r="E108" s="3">
        <v>140</v>
      </c>
      <c r="F108" s="8" t="s">
        <v>342</v>
      </c>
    </row>
    <row r="109" spans="1:9" x14ac:dyDescent="0.2">
      <c r="A109" s="28">
        <v>43167</v>
      </c>
      <c r="B109">
        <v>1351</v>
      </c>
      <c r="C109" s="20" t="s">
        <v>360</v>
      </c>
      <c r="D109" s="8" t="s">
        <v>14</v>
      </c>
      <c r="E109" s="3">
        <v>100</v>
      </c>
      <c r="F109" s="8" t="s">
        <v>342</v>
      </c>
    </row>
    <row r="110" spans="1:9" x14ac:dyDescent="0.2">
      <c r="A110" s="28">
        <v>43167</v>
      </c>
      <c r="B110">
        <v>1352</v>
      </c>
      <c r="C110" s="20" t="s">
        <v>359</v>
      </c>
      <c r="D110" s="8" t="s">
        <v>14</v>
      </c>
      <c r="E110" s="3">
        <v>140</v>
      </c>
      <c r="F110" s="8" t="s">
        <v>342</v>
      </c>
    </row>
    <row r="111" spans="1:9" x14ac:dyDescent="0.2">
      <c r="A111" s="28">
        <v>43178</v>
      </c>
      <c r="C111" s="8" t="s">
        <v>362</v>
      </c>
      <c r="D111" s="8" t="s">
        <v>14</v>
      </c>
      <c r="E111" s="3">
        <v>140</v>
      </c>
      <c r="F111" s="8" t="s">
        <v>342</v>
      </c>
    </row>
    <row r="112" spans="1:9" x14ac:dyDescent="0.2">
      <c r="A112" s="28">
        <v>43183</v>
      </c>
      <c r="B112">
        <v>1354</v>
      </c>
      <c r="C112" s="8" t="s">
        <v>363</v>
      </c>
      <c r="D112" s="8" t="s">
        <v>14</v>
      </c>
      <c r="E112" s="3">
        <v>65</v>
      </c>
      <c r="F112" s="8" t="s">
        <v>342</v>
      </c>
    </row>
    <row r="113" spans="1:6" x14ac:dyDescent="0.2">
      <c r="A113" s="28">
        <v>43215</v>
      </c>
      <c r="B113">
        <v>1355</v>
      </c>
      <c r="C113" s="20" t="s">
        <v>365</v>
      </c>
      <c r="D113" s="8" t="s">
        <v>14</v>
      </c>
      <c r="E113" s="3">
        <v>250</v>
      </c>
      <c r="F113" s="8" t="s">
        <v>347</v>
      </c>
    </row>
    <row r="114" spans="1:6" x14ac:dyDescent="0.2">
      <c r="A114" s="22">
        <v>43217</v>
      </c>
      <c r="B114">
        <v>1356</v>
      </c>
      <c r="C114" s="20" t="s">
        <v>366</v>
      </c>
      <c r="D114" s="8" t="s">
        <v>14</v>
      </c>
      <c r="E114" s="3">
        <v>250</v>
      </c>
      <c r="F114" s="8" t="s">
        <v>347</v>
      </c>
    </row>
    <row r="115" spans="1:6" x14ac:dyDescent="0.2">
      <c r="A115" s="22">
        <v>43217</v>
      </c>
      <c r="B115">
        <v>1357</v>
      </c>
      <c r="C115" s="20" t="s">
        <v>367</v>
      </c>
      <c r="D115" s="8" t="s">
        <v>14</v>
      </c>
      <c r="E115" s="3">
        <v>133.80000000000001</v>
      </c>
      <c r="F115" s="8" t="s">
        <v>347</v>
      </c>
    </row>
    <row r="116" spans="1:6" x14ac:dyDescent="0.2">
      <c r="A116" s="28">
        <v>43224</v>
      </c>
      <c r="B116">
        <v>1358</v>
      </c>
      <c r="C116" s="20" t="s">
        <v>364</v>
      </c>
      <c r="D116" s="8" t="s">
        <v>14</v>
      </c>
      <c r="E116" s="3">
        <v>76.8</v>
      </c>
      <c r="F116" s="8" t="s">
        <v>346</v>
      </c>
    </row>
    <row r="117" spans="1:6" x14ac:dyDescent="0.2">
      <c r="A117" s="28">
        <v>43228</v>
      </c>
      <c r="B117">
        <v>1359</v>
      </c>
      <c r="C117" s="20" t="s">
        <v>368</v>
      </c>
      <c r="D117" s="8" t="s">
        <v>14</v>
      </c>
      <c r="E117" s="3">
        <v>460</v>
      </c>
      <c r="F117" s="8" t="s">
        <v>345</v>
      </c>
    </row>
    <row r="118" spans="1:6" x14ac:dyDescent="0.2">
      <c r="A118" s="28">
        <v>43228</v>
      </c>
      <c r="B118">
        <v>1360</v>
      </c>
      <c r="C118" s="20" t="s">
        <v>369</v>
      </c>
      <c r="D118" s="8" t="s">
        <v>14</v>
      </c>
      <c r="E118" s="3">
        <v>65</v>
      </c>
      <c r="F118" s="8" t="s">
        <v>342</v>
      </c>
    </row>
    <row r="119" spans="1:6" x14ac:dyDescent="0.2">
      <c r="A119" s="28">
        <v>43229</v>
      </c>
      <c r="B119">
        <v>1361</v>
      </c>
      <c r="C119" s="20" t="s">
        <v>370</v>
      </c>
      <c r="D119" s="8" t="s">
        <v>14</v>
      </c>
      <c r="E119" s="3">
        <v>140</v>
      </c>
      <c r="F119" s="8" t="s">
        <v>342</v>
      </c>
    </row>
    <row r="120" spans="1:6" x14ac:dyDescent="0.2">
      <c r="A120" s="28">
        <v>43235</v>
      </c>
      <c r="B120">
        <v>1362</v>
      </c>
      <c r="C120" s="20" t="s">
        <v>371</v>
      </c>
      <c r="D120" s="8" t="s">
        <v>14</v>
      </c>
      <c r="E120" s="3">
        <v>50</v>
      </c>
      <c r="F120" s="8" t="s">
        <v>345</v>
      </c>
    </row>
    <row r="121" spans="1:6" x14ac:dyDescent="0.2">
      <c r="A121" s="28">
        <v>43236</v>
      </c>
      <c r="B121">
        <v>1363</v>
      </c>
      <c r="C121" s="20" t="s">
        <v>372</v>
      </c>
      <c r="D121" s="8" t="s">
        <v>14</v>
      </c>
      <c r="E121" s="3">
        <v>555.92999999999995</v>
      </c>
      <c r="F121" s="8" t="s">
        <v>345</v>
      </c>
    </row>
    <row r="122" spans="1:6" x14ac:dyDescent="0.2">
      <c r="A122" s="28">
        <v>43245</v>
      </c>
      <c r="B122">
        <v>1364</v>
      </c>
      <c r="C122" s="20" t="s">
        <v>376</v>
      </c>
      <c r="D122" s="8" t="s">
        <v>14</v>
      </c>
      <c r="E122" s="3">
        <v>5250</v>
      </c>
      <c r="F122" s="8" t="s">
        <v>345</v>
      </c>
    </row>
    <row r="123" spans="1:6" x14ac:dyDescent="0.2">
      <c r="A123" s="28">
        <v>43245</v>
      </c>
      <c r="B123">
        <v>1365</v>
      </c>
      <c r="C123" s="20" t="s">
        <v>377</v>
      </c>
      <c r="D123" s="8" t="s">
        <v>14</v>
      </c>
      <c r="E123" s="3">
        <v>600</v>
      </c>
      <c r="F123" s="8" t="s">
        <v>345</v>
      </c>
    </row>
    <row r="124" spans="1:6" x14ac:dyDescent="0.2">
      <c r="A124" s="28">
        <v>43245</v>
      </c>
      <c r="B124">
        <v>1366</v>
      </c>
      <c r="C124" s="20" t="s">
        <v>378</v>
      </c>
      <c r="D124" s="8" t="s">
        <v>14</v>
      </c>
      <c r="E124" s="3">
        <v>756.81</v>
      </c>
      <c r="F124" s="8" t="s">
        <v>345</v>
      </c>
    </row>
    <row r="125" spans="1:6" x14ac:dyDescent="0.2">
      <c r="A125" s="28">
        <v>43245</v>
      </c>
      <c r="B125">
        <v>1367</v>
      </c>
      <c r="C125" s="20" t="s">
        <v>379</v>
      </c>
      <c r="D125" s="8" t="s">
        <v>14</v>
      </c>
      <c r="E125" s="3">
        <v>200</v>
      </c>
      <c r="F125" s="8" t="s">
        <v>384</v>
      </c>
    </row>
    <row r="126" spans="1:6" x14ac:dyDescent="0.2">
      <c r="A126" s="28">
        <v>43245</v>
      </c>
      <c r="B126">
        <v>1368</v>
      </c>
      <c r="C126" s="20" t="s">
        <v>380</v>
      </c>
      <c r="D126" s="8" t="s">
        <v>14</v>
      </c>
      <c r="E126" s="3">
        <v>50</v>
      </c>
      <c r="F126" s="8" t="s">
        <v>384</v>
      </c>
    </row>
    <row r="127" spans="1:6" x14ac:dyDescent="0.2">
      <c r="A127" s="28">
        <v>43250</v>
      </c>
      <c r="B127">
        <v>1369</v>
      </c>
      <c r="C127" s="20" t="s">
        <v>381</v>
      </c>
      <c r="D127" s="8" t="s">
        <v>14</v>
      </c>
      <c r="E127" s="3">
        <v>500</v>
      </c>
      <c r="F127" s="8" t="s">
        <v>343</v>
      </c>
    </row>
    <row r="128" spans="1:6" x14ac:dyDescent="0.2">
      <c r="A128" s="28">
        <v>43275</v>
      </c>
      <c r="B128">
        <v>1370</v>
      </c>
      <c r="C128" s="20" t="s">
        <v>382</v>
      </c>
      <c r="D128" s="8" t="s">
        <v>14</v>
      </c>
      <c r="E128" s="3">
        <v>100</v>
      </c>
      <c r="F128" s="8" t="s">
        <v>385</v>
      </c>
    </row>
    <row r="129" spans="1:6" x14ac:dyDescent="0.2">
      <c r="A129" s="28">
        <v>43306</v>
      </c>
      <c r="B129">
        <v>1371</v>
      </c>
      <c r="C129" s="20" t="s">
        <v>387</v>
      </c>
      <c r="D129" s="8" t="s">
        <v>14</v>
      </c>
      <c r="E129" s="3">
        <v>2000</v>
      </c>
      <c r="F129" s="8" t="s">
        <v>341</v>
      </c>
    </row>
    <row r="130" spans="1:6" x14ac:dyDescent="0.2">
      <c r="A130" s="28">
        <v>43311</v>
      </c>
      <c r="B130">
        <v>1372</v>
      </c>
      <c r="C130" s="20" t="s">
        <v>386</v>
      </c>
      <c r="D130" s="8" t="s">
        <v>14</v>
      </c>
      <c r="E130" s="3">
        <v>400</v>
      </c>
      <c r="F130" s="8" t="s">
        <v>346</v>
      </c>
    </row>
    <row r="131" spans="1:6" x14ac:dyDescent="0.2">
      <c r="A131" s="28">
        <v>43326</v>
      </c>
      <c r="B131">
        <v>1373</v>
      </c>
      <c r="C131" s="20" t="s">
        <v>388</v>
      </c>
      <c r="D131" s="8" t="s">
        <v>14</v>
      </c>
      <c r="E131" s="3">
        <v>64</v>
      </c>
      <c r="F131" s="8" t="s">
        <v>342</v>
      </c>
    </row>
    <row r="132" spans="1:6" x14ac:dyDescent="0.2">
      <c r="A132" s="28">
        <v>43328</v>
      </c>
      <c r="B132">
        <v>1374</v>
      </c>
      <c r="C132" s="20" t="s">
        <v>389</v>
      </c>
      <c r="D132" s="8" t="s">
        <v>14</v>
      </c>
      <c r="E132" s="3">
        <v>61</v>
      </c>
      <c r="F132" s="8" t="s">
        <v>342</v>
      </c>
    </row>
    <row r="133" spans="1:6" x14ac:dyDescent="0.2">
      <c r="A133" s="28">
        <v>43333</v>
      </c>
      <c r="B133">
        <v>1375</v>
      </c>
      <c r="C133" s="20" t="s">
        <v>390</v>
      </c>
      <c r="D133" s="8" t="s">
        <v>14</v>
      </c>
      <c r="E133" s="3">
        <v>232.45</v>
      </c>
      <c r="F133" s="8" t="s">
        <v>384</v>
      </c>
    </row>
    <row r="134" spans="1:6" x14ac:dyDescent="0.2">
      <c r="A134" s="28">
        <v>43339</v>
      </c>
      <c r="B134">
        <v>1376</v>
      </c>
      <c r="C134" s="20" t="s">
        <v>391</v>
      </c>
      <c r="D134" s="8" t="s">
        <v>14</v>
      </c>
      <c r="E134" s="3">
        <v>280.10000000000002</v>
      </c>
      <c r="F134" s="8" t="s">
        <v>343</v>
      </c>
    </row>
    <row r="135" spans="1:6" x14ac:dyDescent="0.2">
      <c r="A135" s="28">
        <v>43339</v>
      </c>
      <c r="B135">
        <v>1377</v>
      </c>
      <c r="C135" s="20" t="s">
        <v>381</v>
      </c>
      <c r="D135" s="8" t="s">
        <v>14</v>
      </c>
      <c r="E135" s="3">
        <v>500</v>
      </c>
      <c r="F135" s="8" t="s">
        <v>343</v>
      </c>
    </row>
    <row r="136" spans="1:6" x14ac:dyDescent="0.2">
      <c r="A136" s="28">
        <v>43348</v>
      </c>
      <c r="B136">
        <v>1378</v>
      </c>
      <c r="C136" s="20" t="s">
        <v>392</v>
      </c>
      <c r="D136" s="8" t="s">
        <v>14</v>
      </c>
      <c r="E136" s="3">
        <v>85</v>
      </c>
      <c r="F136" s="8" t="s">
        <v>384</v>
      </c>
    </row>
    <row r="137" spans="1:6" x14ac:dyDescent="0.2">
      <c r="A137" s="28">
        <v>43349</v>
      </c>
      <c r="B137">
        <v>1379</v>
      </c>
      <c r="C137" s="20" t="s">
        <v>393</v>
      </c>
      <c r="D137" s="8" t="s">
        <v>14</v>
      </c>
      <c r="E137" s="3">
        <v>59</v>
      </c>
      <c r="F137" s="8" t="s">
        <v>342</v>
      </c>
    </row>
    <row r="138" spans="1:6" x14ac:dyDescent="0.2">
      <c r="A138" s="28">
        <v>43357</v>
      </c>
      <c r="B138">
        <v>1380</v>
      </c>
      <c r="C138" s="20" t="s">
        <v>386</v>
      </c>
      <c r="D138" s="8" t="s">
        <v>14</v>
      </c>
      <c r="E138" s="3">
        <v>814.4</v>
      </c>
      <c r="F138" s="8" t="s">
        <v>346</v>
      </c>
    </row>
    <row r="139" spans="1:6" x14ac:dyDescent="0.2">
      <c r="A139" s="28">
        <v>43360</v>
      </c>
      <c r="B139">
        <v>1381</v>
      </c>
      <c r="C139" s="20" t="s">
        <v>394</v>
      </c>
      <c r="D139" s="8" t="s">
        <v>14</v>
      </c>
      <c r="E139" s="3">
        <v>54.67</v>
      </c>
      <c r="F139" s="8" t="s">
        <v>341</v>
      </c>
    </row>
    <row r="140" spans="1:6" x14ac:dyDescent="0.2">
      <c r="A140" s="28">
        <v>43369</v>
      </c>
      <c r="B140">
        <v>1382</v>
      </c>
      <c r="C140" s="20" t="s">
        <v>395</v>
      </c>
      <c r="D140" s="8" t="s">
        <v>14</v>
      </c>
      <c r="E140" s="3">
        <v>750</v>
      </c>
      <c r="F140" s="8" t="s">
        <v>341</v>
      </c>
    </row>
    <row r="141" spans="1:6" x14ac:dyDescent="0.2">
      <c r="A141" s="28">
        <v>43369</v>
      </c>
      <c r="B141">
        <v>1383</v>
      </c>
      <c r="C141" s="20" t="s">
        <v>396</v>
      </c>
      <c r="E141" s="3">
        <v>250</v>
      </c>
      <c r="F141" s="8" t="s">
        <v>344</v>
      </c>
    </row>
    <row r="142" spans="1:6" x14ac:dyDescent="0.2">
      <c r="A142" s="28">
        <v>43369</v>
      </c>
      <c r="B142">
        <v>1384</v>
      </c>
      <c r="C142" s="20" t="s">
        <v>397</v>
      </c>
      <c r="D142" s="8" t="s">
        <v>14</v>
      </c>
      <c r="E142" s="3">
        <v>650</v>
      </c>
      <c r="F142" s="8" t="s">
        <v>345</v>
      </c>
    </row>
    <row r="143" spans="1:6" x14ac:dyDescent="0.2">
      <c r="A143" s="28">
        <v>43382</v>
      </c>
      <c r="B143">
        <v>1385</v>
      </c>
      <c r="C143" s="20" t="s">
        <v>398</v>
      </c>
      <c r="E143" s="3">
        <v>125</v>
      </c>
      <c r="F143" s="8" t="s">
        <v>344</v>
      </c>
    </row>
    <row r="144" spans="1:6" x14ac:dyDescent="0.2">
      <c r="A144" s="8" t="s">
        <v>402</v>
      </c>
      <c r="C144" s="8" t="s">
        <v>343</v>
      </c>
      <c r="E144" s="30">
        <v>500</v>
      </c>
      <c r="F144" s="8" t="s">
        <v>343</v>
      </c>
    </row>
    <row r="145" spans="1:11" x14ac:dyDescent="0.2">
      <c r="C145" s="8" t="s">
        <v>403</v>
      </c>
      <c r="E145" s="30">
        <v>125</v>
      </c>
      <c r="F145" s="8" t="s">
        <v>344</v>
      </c>
    </row>
    <row r="146" spans="1:11" x14ac:dyDescent="0.2">
      <c r="C146" s="8" t="s">
        <v>404</v>
      </c>
      <c r="E146" s="30">
        <v>125</v>
      </c>
      <c r="F146" s="8" t="s">
        <v>344</v>
      </c>
    </row>
    <row r="148" spans="1:11" x14ac:dyDescent="0.2">
      <c r="D148" s="8" t="s">
        <v>401</v>
      </c>
      <c r="E148" s="3">
        <f>SUM(E101:E143)</f>
        <v>17881.920000000002</v>
      </c>
    </row>
    <row r="149" spans="1:11" x14ac:dyDescent="0.2">
      <c r="D149" s="8" t="s">
        <v>401</v>
      </c>
      <c r="E149" s="30">
        <v>800</v>
      </c>
      <c r="I149" s="8" t="s">
        <v>405</v>
      </c>
      <c r="K149" s="32">
        <f>I99-E149</f>
        <v>-86.100000000000023</v>
      </c>
    </row>
    <row r="150" spans="1:11" x14ac:dyDescent="0.2">
      <c r="I150" s="8" t="s">
        <v>406</v>
      </c>
      <c r="K150" s="32">
        <f>'2018'!G138+'2018 Summary Oct Board Meeting'!K149</f>
        <v>5947.190000000006</v>
      </c>
    </row>
    <row r="153" spans="1:11" x14ac:dyDescent="0.2">
      <c r="A153" s="25" t="s">
        <v>374</v>
      </c>
      <c r="B153" t="s">
        <v>375</v>
      </c>
    </row>
    <row r="154" spans="1:11" x14ac:dyDescent="0.2">
      <c r="A154" s="26" t="s">
        <v>347</v>
      </c>
      <c r="B154" s="31">
        <v>633.79999999999995</v>
      </c>
    </row>
    <row r="155" spans="1:11" x14ac:dyDescent="0.2">
      <c r="A155" s="26" t="s">
        <v>345</v>
      </c>
      <c r="B155" s="31">
        <v>9050.2899999999991</v>
      </c>
    </row>
    <row r="156" spans="1:11" x14ac:dyDescent="0.2">
      <c r="A156" s="26" t="s">
        <v>341</v>
      </c>
      <c r="B156" s="31">
        <v>2804.67</v>
      </c>
    </row>
    <row r="157" spans="1:11" x14ac:dyDescent="0.2">
      <c r="A157" s="26" t="s">
        <v>342</v>
      </c>
      <c r="B157" s="31">
        <v>1529.4099999999999</v>
      </c>
    </row>
    <row r="158" spans="1:11" x14ac:dyDescent="0.2">
      <c r="A158" s="26" t="s">
        <v>384</v>
      </c>
      <c r="B158" s="31">
        <v>567.45000000000005</v>
      </c>
    </row>
    <row r="159" spans="1:11" x14ac:dyDescent="0.2">
      <c r="A159" s="26" t="s">
        <v>346</v>
      </c>
      <c r="B159" s="31">
        <v>1291.2</v>
      </c>
    </row>
    <row r="160" spans="1:11" x14ac:dyDescent="0.2">
      <c r="A160" s="26" t="s">
        <v>385</v>
      </c>
      <c r="B160" s="31">
        <v>100</v>
      </c>
    </row>
    <row r="161" spans="1:2" x14ac:dyDescent="0.2">
      <c r="A161" s="26" t="s">
        <v>344</v>
      </c>
      <c r="B161" s="31">
        <v>875</v>
      </c>
    </row>
    <row r="162" spans="1:2" x14ac:dyDescent="0.2">
      <c r="A162" s="26" t="s">
        <v>343</v>
      </c>
      <c r="B162" s="31">
        <v>1780.1</v>
      </c>
    </row>
    <row r="163" spans="1:2" x14ac:dyDescent="0.2">
      <c r="A163" s="26" t="s">
        <v>350</v>
      </c>
      <c r="B163" s="31">
        <v>18631.919999999998</v>
      </c>
    </row>
  </sheetData>
  <conditionalFormatting sqref="E17:E97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129:E143 E101:E127">
    <cfRule type="expression" dxfId="3" priority="3" stopIfTrue="1">
      <formula>D101="c"</formula>
    </cfRule>
    <cfRule type="expression" dxfId="2" priority="4">
      <formula>NOT(ISBLANK(E101))</formula>
    </cfRule>
  </conditionalFormatting>
  <conditionalFormatting sqref="E128">
    <cfRule type="expression" dxfId="1" priority="1" stopIfTrue="1">
      <formula>D128="c"</formula>
    </cfRule>
    <cfRule type="expression" dxfId="0" priority="2">
      <formula>NOT(ISBLANK(E128))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2018 Summary</vt:lpstr>
      <vt:lpstr>2018 Summary Oct Board Meeting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2018-11-14T21:52:32Z</dcterms:modified>
</cp:coreProperties>
</file>