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" yWindow="30" windowWidth="28680" windowHeight="12330" tabRatio="329"/>
  </bookViews>
  <sheets>
    <sheet name="Metricas" sheetId="1" r:id="rId1"/>
  </sheets>
  <calcPr calcId="145621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4" i="1"/>
  <c r="J15" i="1"/>
  <c r="J16" i="1"/>
  <c r="G7" i="1"/>
  <c r="G8" i="1"/>
  <c r="G9" i="1"/>
  <c r="G10" i="1"/>
  <c r="G11" i="1"/>
  <c r="G12" i="1"/>
  <c r="J12" i="1" s="1"/>
  <c r="G13" i="1"/>
  <c r="J13" i="1" s="1"/>
  <c r="G14" i="1"/>
  <c r="G15" i="1"/>
  <c r="G16" i="1"/>
  <c r="C2" i="1" l="1"/>
  <c r="C3" i="1" l="1"/>
  <c r="G6" i="1"/>
  <c r="J6" i="1" s="1"/>
  <c r="B17" i="1"/>
  <c r="C17" i="1"/>
  <c r="B18" i="1" s="1"/>
  <c r="D17" i="1"/>
  <c r="H17" i="1"/>
  <c r="I17" i="1"/>
  <c r="B25" i="1" s="1"/>
  <c r="G17" i="1" l="1"/>
  <c r="B26" i="1" s="1"/>
  <c r="B21" i="1"/>
  <c r="J17" i="1"/>
  <c r="C25" i="1" l="1"/>
  <c r="C26" i="1"/>
  <c r="B24" i="1"/>
  <c r="B22" i="1"/>
  <c r="B23" i="1"/>
</calcChain>
</file>

<file path=xl/sharedStrings.xml><?xml version="1.0" encoding="utf-8"?>
<sst xmlns="http://schemas.openxmlformats.org/spreadsheetml/2006/main" count="35" uniqueCount="34">
  <si>
    <t>Preparación de la Prueba</t>
  </si>
  <si>
    <t>Tiempo  Estimado</t>
  </si>
  <si>
    <t>Tiempo Real</t>
  </si>
  <si>
    <t>Hora de inicio</t>
  </si>
  <si>
    <t>Hora de Fin</t>
  </si>
  <si>
    <t>Análisis</t>
  </si>
  <si>
    <t>Incremento</t>
  </si>
  <si>
    <t>Lineas Estimadas</t>
  </si>
  <si>
    <t>Lineas Reales</t>
  </si>
  <si>
    <t>Tiempo estimado</t>
  </si>
  <si>
    <t>Hora Inicio</t>
  </si>
  <si>
    <t>Hora Fin</t>
  </si>
  <si>
    <t>T Real</t>
  </si>
  <si>
    <t>E. lógicos</t>
  </si>
  <si>
    <t>TEL</t>
  </si>
  <si>
    <t>Tiempo Total</t>
  </si>
  <si>
    <t>TOTALES</t>
  </si>
  <si>
    <t>Porcentaje de Error en la Estimación</t>
  </si>
  <si>
    <t>RESUMEN</t>
  </si>
  <si>
    <t>Porcentajes</t>
  </si>
  <si>
    <t>LOC</t>
  </si>
  <si>
    <t>LOC/Hora</t>
  </si>
  <si>
    <t>ERRORES LOGICOS /10 LOC</t>
  </si>
  <si>
    <t>PORCENTAJE ERRORES LOGICOS</t>
  </si>
  <si>
    <t>TIEMPO EN RESOLVER ERRORES LOG.</t>
  </si>
  <si>
    <t>TIEMPO EFECTIVO DESARROLLO</t>
  </si>
  <si>
    <t>Crear interfaz Cola</t>
  </si>
  <si>
    <t>Implementar Cola Estatica</t>
  </si>
  <si>
    <t>implementar Cola Dinamica</t>
  </si>
  <si>
    <t>Implementar ColaCL</t>
  </si>
  <si>
    <t>Implementar ColaHL</t>
  </si>
  <si>
    <t>Implementar Monticulo</t>
  </si>
  <si>
    <t>Implementar MonticuloMaximo</t>
  </si>
  <si>
    <t>Implementar ColaPrioridad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</si>
</sst>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3"/>
      </bottom>
      <diagonal/>
    </border>
    <border>
      <left style="medium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3"/>
      </top>
      <bottom/>
      <diagonal/>
    </border>
    <border>
      <left style="medium">
        <color indexed="64"/>
      </left>
      <right/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2" fillId="0" borderId="0" xfId="0" applyFont="1"/>
    <xf numFmtId="21" fontId="0" fillId="0" borderId="0" xfId="0" applyNumberFormat="1" applyFont="1" applyFill="1" applyBorder="1" applyAlignment="1"/>
    <xf numFmtId="20" fontId="0" fillId="0" borderId="0" xfId="0" applyNumberFormat="1" applyFont="1"/>
    <xf numFmtId="0" fontId="3" fillId="0" borderId="0" xfId="0" applyFont="1"/>
    <xf numFmtId="2" fontId="0" fillId="0" borderId="0" xfId="0" applyNumberFormat="1" applyFont="1"/>
    <xf numFmtId="1" fontId="5" fillId="5" borderId="1" xfId="4" applyNumberFormat="1" applyBorder="1" applyAlignment="1">
      <alignment horizontal="center"/>
    </xf>
    <xf numFmtId="164" fontId="5" fillId="5" borderId="1" xfId="4" applyNumberFormat="1" applyBorder="1" applyAlignment="1">
      <alignment horizontal="center"/>
    </xf>
    <xf numFmtId="0" fontId="0" fillId="0" borderId="0" xfId="0" applyFont="1" applyFill="1" applyBorder="1"/>
    <xf numFmtId="0" fontId="4" fillId="4" borderId="5" xfId="3" applyBorder="1"/>
    <xf numFmtId="164" fontId="4" fillId="4" borderId="6" xfId="3" applyNumberFormat="1" applyBorder="1" applyAlignment="1">
      <alignment horizontal="center"/>
    </xf>
    <xf numFmtId="164" fontId="4" fillId="4" borderId="7" xfId="3" applyNumberFormat="1" applyBorder="1" applyAlignment="1">
      <alignment horizontal="center"/>
    </xf>
    <xf numFmtId="0" fontId="4" fillId="4" borderId="8" xfId="3" applyBorder="1"/>
    <xf numFmtId="164" fontId="4" fillId="4" borderId="9" xfId="3" applyNumberFormat="1" applyBorder="1" applyAlignment="1">
      <alignment horizontal="center"/>
    </xf>
    <xf numFmtId="164" fontId="4" fillId="4" borderId="10" xfId="3" applyNumberFormat="1" applyBorder="1" applyAlignment="1">
      <alignment horizontal="center"/>
    </xf>
    <xf numFmtId="1" fontId="5" fillId="5" borderId="11" xfId="4" applyNumberFormat="1" applyBorder="1" applyAlignment="1">
      <alignment horizontal="center"/>
    </xf>
    <xf numFmtId="164" fontId="5" fillId="5" borderId="11" xfId="4" applyNumberFormat="1" applyBorder="1" applyAlignment="1">
      <alignment horizontal="center"/>
    </xf>
    <xf numFmtId="0" fontId="5" fillId="5" borderId="16" xfId="4" applyBorder="1" applyAlignment="1">
      <alignment horizontal="left"/>
    </xf>
    <xf numFmtId="0" fontId="5" fillId="5" borderId="16" xfId="4" applyBorder="1"/>
    <xf numFmtId="9" fontId="4" fillId="2" borderId="19" xfId="1" applyNumberFormat="1" applyBorder="1" applyAlignment="1" applyProtection="1"/>
    <xf numFmtId="0" fontId="5" fillId="5" borderId="20" xfId="4" applyBorder="1" applyAlignment="1">
      <alignment horizontal="left"/>
    </xf>
    <xf numFmtId="1" fontId="5" fillId="5" borderId="21" xfId="4" applyNumberFormat="1" applyBorder="1" applyAlignment="1">
      <alignment horizontal="center"/>
    </xf>
    <xf numFmtId="164" fontId="5" fillId="5" borderId="21" xfId="4" applyNumberFormat="1" applyBorder="1" applyAlignment="1">
      <alignment horizontal="center"/>
    </xf>
    <xf numFmtId="1" fontId="4" fillId="2" borderId="23" xfId="1" applyNumberFormat="1" applyBorder="1" applyAlignment="1">
      <alignment horizontal="center"/>
    </xf>
    <xf numFmtId="164" fontId="4" fillId="2" borderId="23" xfId="1" applyNumberFormat="1" applyBorder="1" applyAlignment="1">
      <alignment horizontal="center"/>
    </xf>
    <xf numFmtId="0" fontId="4" fillId="2" borderId="23" xfId="1" applyBorder="1" applyAlignment="1">
      <alignment horizontal="center"/>
    </xf>
    <xf numFmtId="21" fontId="4" fillId="2" borderId="23" xfId="1" applyNumberFormat="1" applyBorder="1" applyAlignment="1">
      <alignment horizontal="center"/>
    </xf>
    <xf numFmtId="21" fontId="4" fillId="2" borderId="24" xfId="1" applyNumberFormat="1" applyBorder="1" applyAlignment="1">
      <alignment horizontal="center"/>
    </xf>
    <xf numFmtId="0" fontId="5" fillId="5" borderId="25" xfId="4" applyBorder="1" applyAlignment="1">
      <alignment horizontal="left"/>
    </xf>
    <xf numFmtId="21" fontId="5" fillId="5" borderId="26" xfId="4" applyNumberFormat="1" applyBorder="1" applyAlignment="1">
      <alignment horizontal="center"/>
    </xf>
    <xf numFmtId="0" fontId="4" fillId="3" borderId="13" xfId="2" applyBorder="1" applyAlignment="1">
      <alignment horizontal="left"/>
    </xf>
    <xf numFmtId="2" fontId="4" fillId="3" borderId="15" xfId="2" applyNumberFormat="1" applyBorder="1"/>
    <xf numFmtId="0" fontId="4" fillId="3" borderId="27" xfId="2" applyBorder="1" applyAlignment="1">
      <alignment horizontal="left"/>
    </xf>
    <xf numFmtId="2" fontId="4" fillId="3" borderId="17" xfId="2" applyNumberFormat="1" applyBorder="1"/>
    <xf numFmtId="0" fontId="4" fillId="3" borderId="14" xfId="2" applyBorder="1" applyAlignment="1">
      <alignment horizontal="left"/>
    </xf>
    <xf numFmtId="10" fontId="4" fillId="3" borderId="17" xfId="2" applyNumberFormat="1" applyBorder="1"/>
    <xf numFmtId="164" fontId="4" fillId="3" borderId="17" xfId="2" applyNumberFormat="1" applyBorder="1"/>
    <xf numFmtId="0" fontId="4" fillId="3" borderId="28" xfId="2" applyBorder="1" applyAlignment="1">
      <alignment horizontal="left"/>
    </xf>
    <xf numFmtId="164" fontId="4" fillId="3" borderId="18" xfId="2" applyNumberFormat="1" applyBorder="1"/>
    <xf numFmtId="10" fontId="4" fillId="3" borderId="29" xfId="2" applyNumberFormat="1" applyBorder="1"/>
    <xf numFmtId="10" fontId="4" fillId="3" borderId="30" xfId="2" applyNumberFormat="1" applyBorder="1"/>
    <xf numFmtId="0" fontId="6" fillId="6" borderId="12" xfId="5" applyFont="1" applyBorder="1" applyAlignment="1">
      <alignment horizontal="left"/>
    </xf>
    <xf numFmtId="0" fontId="6" fillId="6" borderId="24" xfId="5" applyFont="1" applyBorder="1" applyAlignment="1">
      <alignment horizontal="left"/>
    </xf>
    <xf numFmtId="0" fontId="6" fillId="6" borderId="19" xfId="5" applyFont="1" applyBorder="1" applyAlignment="1">
      <alignment horizontal="left"/>
    </xf>
    <xf numFmtId="0" fontId="6" fillId="7" borderId="22" xfId="6" applyFont="1" applyBorder="1" applyAlignment="1">
      <alignment horizontal="left"/>
    </xf>
    <xf numFmtId="0" fontId="6" fillId="7" borderId="23" xfId="6" applyFont="1" applyBorder="1" applyAlignment="1">
      <alignment horizontal="center"/>
    </xf>
    <xf numFmtId="0" fontId="6" fillId="7" borderId="24" xfId="6" applyFont="1" applyBorder="1" applyAlignment="1">
      <alignment horizontal="center"/>
    </xf>
    <xf numFmtId="0" fontId="7" fillId="2" borderId="22" xfId="1" applyFont="1" applyBorder="1" applyAlignment="1">
      <alignment horizontal="left"/>
    </xf>
    <xf numFmtId="0" fontId="7" fillId="2" borderId="2" xfId="1" applyFont="1" applyBorder="1"/>
    <xf numFmtId="0" fontId="6" fillId="8" borderId="2" xfId="7" applyFont="1" applyBorder="1"/>
    <xf numFmtId="0" fontId="6" fillId="8" borderId="3" xfId="7" applyFont="1" applyBorder="1" applyAlignment="1">
      <alignment horizontal="center"/>
    </xf>
    <xf numFmtId="0" fontId="6" fillId="8" borderId="4" xfId="7" applyFont="1" applyBorder="1" applyAlignment="1">
      <alignment horizontal="center"/>
    </xf>
    <xf numFmtId="164" fontId="1" fillId="4" borderId="6" xfId="3" applyNumberFormat="1" applyFont="1" applyBorder="1" applyAlignment="1">
      <alignment horizontal="center"/>
    </xf>
    <xf numFmtId="1" fontId="8" fillId="5" borderId="21" xfId="4" applyNumberFormat="1" applyFont="1" applyBorder="1" applyAlignment="1">
      <alignment horizontal="center"/>
    </xf>
  </cellXfs>
  <cellStyles count="8">
    <cellStyle name="20% - Énfasis5" xfId="1" builtinId="46"/>
    <cellStyle name="40% - Énfasis2" xfId="2" builtinId="35"/>
    <cellStyle name="40% - Énfasis6" xfId="3" builtinId="51"/>
    <cellStyle name="60% - Énfasis5" xfId="4" builtinId="48"/>
    <cellStyle name="Énfasis2" xfId="5" builtinId="33"/>
    <cellStyle name="Énfasis5" xfId="6" builtinId="45"/>
    <cellStyle name="Énfasis6" xfId="7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Desarrollo vs. Depuración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txPr>
              <a:bodyPr/>
              <a:lstStyle/>
              <a:p>
                <a:pPr>
                  <a:defRPr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Metricas!$A$25:$A$26</c:f>
              <c:strCache>
                <c:ptCount val="2"/>
                <c:pt idx="0">
                  <c:v>TIEMPO EN RESOLVER ERRORES LOG.</c:v>
                </c:pt>
                <c:pt idx="1">
                  <c:v>TIEMPO EFECTIVO DESARROLLO</c:v>
                </c:pt>
              </c:strCache>
            </c:strRef>
          </c:cat>
          <c:val>
            <c:numRef>
              <c:f>Metricas!$C$25:$C$26</c:f>
              <c:numCache>
                <c:formatCode>0.00%</c:formatCode>
                <c:ptCount val="2"/>
                <c:pt idx="0">
                  <c:v>7.6923076923076913E-2</c:v>
                </c:pt>
                <c:pt idx="1">
                  <c:v>0.92307692307692302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0"/>
  </c:chart>
  <c:printSettings>
    <c:headerFooter alignWithMargins="0"/>
    <c:pageMargins b="1" l="0.75000000000000022" r="0.75000000000000022" t="1" header="0.51180555555555562" footer="0.51180555555555562"/>
    <c:pageSetup firstPageNumber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18</xdr:row>
      <xdr:rowOff>152400</xdr:rowOff>
    </xdr:from>
    <xdr:to>
      <xdr:col>9</xdr:col>
      <xdr:colOff>819150</xdr:colOff>
      <xdr:row>40</xdr:row>
      <xdr:rowOff>152400</xdr:rowOff>
    </xdr:to>
    <xdr:graphicFrame macro="">
      <xdr:nvGraphicFramePr>
        <xdr:cNvPr id="103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U43"/>
  <sheetViews>
    <sheetView tabSelected="1" workbookViewId="0">
      <selection activeCell="A14" sqref="A14"/>
    </sheetView>
  </sheetViews>
  <sheetFormatPr baseColWidth="10" defaultColWidth="34.28515625" defaultRowHeight="12.75" x14ac:dyDescent="0.2"/>
  <cols>
    <col min="1" max="1" width="38.85546875" style="1" customWidth="1"/>
    <col min="2" max="2" width="17.5703125" style="1" customWidth="1"/>
    <col min="3" max="3" width="13.85546875" style="1" customWidth="1"/>
    <col min="4" max="4" width="23" style="1" customWidth="1"/>
    <col min="5" max="5" width="17" style="1" customWidth="1"/>
    <col min="6" max="6" width="21.28515625" style="1" customWidth="1"/>
    <col min="7" max="7" width="14.140625" style="1" customWidth="1"/>
    <col min="8" max="8" width="14.5703125" style="1" customWidth="1"/>
    <col min="9" max="9" width="12.42578125" style="1" customWidth="1"/>
    <col min="10" max="10" width="13.140625" style="1" customWidth="1"/>
    <col min="11" max="255" width="34.28515625" style="1"/>
  </cols>
  <sheetData>
    <row r="1" spans="1:10" ht="15.75" thickBot="1" x14ac:dyDescent="0.3">
      <c r="A1" s="50" t="s">
        <v>0</v>
      </c>
      <c r="B1" s="51" t="s">
        <v>1</v>
      </c>
      <c r="C1" s="51" t="s">
        <v>2</v>
      </c>
      <c r="D1" s="51" t="s">
        <v>3</v>
      </c>
      <c r="E1" s="52" t="s">
        <v>4</v>
      </c>
      <c r="F1" s="2"/>
      <c r="G1" s="2"/>
    </row>
    <row r="2" spans="1:10" ht="15" x14ac:dyDescent="0.25">
      <c r="A2" s="10" t="s">
        <v>5</v>
      </c>
      <c r="B2" s="53">
        <v>3.472222222222222E-3</v>
      </c>
      <c r="C2" s="11">
        <f>E2-D2</f>
        <v>3.4722222222222099E-3</v>
      </c>
      <c r="D2" s="11">
        <v>0.47916666666666669</v>
      </c>
      <c r="E2" s="12">
        <v>0.4826388888888889</v>
      </c>
    </row>
    <row r="3" spans="1:10" ht="15.75" thickBot="1" x14ac:dyDescent="0.3">
      <c r="A3" s="13" t="s">
        <v>0</v>
      </c>
      <c r="B3" s="14">
        <v>1.0416666666666666E-2</v>
      </c>
      <c r="C3" s="14">
        <f>E3-D3</f>
        <v>4.8611111111110938E-3</v>
      </c>
      <c r="D3" s="14">
        <v>0.53125</v>
      </c>
      <c r="E3" s="15">
        <v>0.53611111111111109</v>
      </c>
    </row>
    <row r="4" spans="1:10" ht="13.5" thickBot="1" x14ac:dyDescent="0.25"/>
    <row r="5" spans="1:10" ht="15.75" thickBot="1" x14ac:dyDescent="0.3">
      <c r="A5" s="45" t="s">
        <v>6</v>
      </c>
      <c r="B5" s="46" t="s">
        <v>7</v>
      </c>
      <c r="C5" s="46" t="s">
        <v>8</v>
      </c>
      <c r="D5" s="46" t="s">
        <v>9</v>
      </c>
      <c r="E5" s="46" t="s">
        <v>10</v>
      </c>
      <c r="F5" s="46" t="s">
        <v>11</v>
      </c>
      <c r="G5" s="46" t="s">
        <v>12</v>
      </c>
      <c r="H5" s="46" t="s">
        <v>13</v>
      </c>
      <c r="I5" s="46" t="s">
        <v>14</v>
      </c>
      <c r="J5" s="47" t="s">
        <v>15</v>
      </c>
    </row>
    <row r="6" spans="1:10" ht="15" x14ac:dyDescent="0.25">
      <c r="A6" s="29" t="s">
        <v>26</v>
      </c>
      <c r="B6" s="16">
        <v>7</v>
      </c>
      <c r="C6" s="16">
        <v>8</v>
      </c>
      <c r="D6" s="17">
        <v>6.9444444444444441E-3</v>
      </c>
      <c r="E6" s="17">
        <v>0.4861111111111111</v>
      </c>
      <c r="F6" s="17">
        <v>0.48958333333333331</v>
      </c>
      <c r="G6" s="17">
        <f>F6-E6</f>
        <v>3.4722222222222099E-3</v>
      </c>
      <c r="H6" s="16">
        <v>0</v>
      </c>
      <c r="I6" s="17">
        <v>0</v>
      </c>
      <c r="J6" s="30">
        <f>G6+I6</f>
        <v>3.4722222222222099E-3</v>
      </c>
    </row>
    <row r="7" spans="1:10" ht="15" x14ac:dyDescent="0.25">
      <c r="A7" s="18" t="s">
        <v>27</v>
      </c>
      <c r="B7" s="7">
        <v>50</v>
      </c>
      <c r="C7" s="7">
        <v>66</v>
      </c>
      <c r="D7" s="8">
        <v>1.3888888888888888E-2</v>
      </c>
      <c r="E7" s="8">
        <v>0.4909722222222222</v>
      </c>
      <c r="F7" s="8">
        <v>0.52083333333333337</v>
      </c>
      <c r="G7" s="17">
        <f t="shared" ref="G7:G16" si="0">F7-E7</f>
        <v>2.9861111111111172E-2</v>
      </c>
      <c r="H7" s="7">
        <v>1</v>
      </c>
      <c r="I7" s="8">
        <v>1.0416666666666666E-2</v>
      </c>
      <c r="J7" s="30">
        <f t="shared" ref="J7:J16" si="1">G7+I7</f>
        <v>4.0277777777777836E-2</v>
      </c>
    </row>
    <row r="8" spans="1:10" ht="15" x14ac:dyDescent="0.25">
      <c r="A8" s="18" t="s">
        <v>28</v>
      </c>
      <c r="B8" s="7">
        <v>80</v>
      </c>
      <c r="C8" s="7">
        <v>76</v>
      </c>
      <c r="D8" s="8">
        <v>2.0833333333333332E-2</v>
      </c>
      <c r="E8" s="8">
        <v>0.11944444444444445</v>
      </c>
      <c r="F8" s="8">
        <v>0.1451388888888889</v>
      </c>
      <c r="G8" s="17">
        <f t="shared" si="0"/>
        <v>2.569444444444445E-2</v>
      </c>
      <c r="H8" s="7">
        <v>0</v>
      </c>
      <c r="I8" s="8">
        <v>0</v>
      </c>
      <c r="J8" s="30">
        <f t="shared" si="1"/>
        <v>2.569444444444445E-2</v>
      </c>
    </row>
    <row r="9" spans="1:10" ht="15" x14ac:dyDescent="0.25">
      <c r="A9" s="18" t="s">
        <v>29</v>
      </c>
      <c r="B9" s="7">
        <v>40</v>
      </c>
      <c r="C9" s="7">
        <v>39</v>
      </c>
      <c r="D9" s="8">
        <v>2.0833333333333332E-2</v>
      </c>
      <c r="E9" s="8">
        <v>0.66249999999999998</v>
      </c>
      <c r="F9" s="8">
        <v>0.67499999999999993</v>
      </c>
      <c r="G9" s="17">
        <f t="shared" si="0"/>
        <v>1.2499999999999956E-2</v>
      </c>
      <c r="H9" s="7">
        <v>0</v>
      </c>
      <c r="I9" s="8">
        <v>0</v>
      </c>
      <c r="J9" s="30">
        <f t="shared" si="1"/>
        <v>1.2499999999999956E-2</v>
      </c>
    </row>
    <row r="10" spans="1:10" ht="15" x14ac:dyDescent="0.25">
      <c r="A10" s="18" t="s">
        <v>30</v>
      </c>
      <c r="B10" s="7">
        <v>80</v>
      </c>
      <c r="C10" s="7">
        <v>98</v>
      </c>
      <c r="D10" s="8">
        <v>2.0833333333333332E-2</v>
      </c>
      <c r="E10" s="8">
        <v>0.50208333333333333</v>
      </c>
      <c r="F10" s="8">
        <v>0.52847222222222223</v>
      </c>
      <c r="G10" s="17">
        <f t="shared" si="0"/>
        <v>2.6388888888888906E-2</v>
      </c>
      <c r="H10" s="7">
        <v>0</v>
      </c>
      <c r="I10" s="8">
        <v>0</v>
      </c>
      <c r="J10" s="30">
        <f t="shared" si="1"/>
        <v>2.6388888888888906E-2</v>
      </c>
    </row>
    <row r="11" spans="1:10" ht="15" x14ac:dyDescent="0.25">
      <c r="A11" s="18" t="s">
        <v>31</v>
      </c>
      <c r="B11" s="7">
        <v>20</v>
      </c>
      <c r="C11" s="7">
        <v>6</v>
      </c>
      <c r="D11" s="8">
        <v>1.3888888888888888E-2</v>
      </c>
      <c r="E11" s="8">
        <v>0.81180555555555556</v>
      </c>
      <c r="F11" s="8">
        <v>0.81597222222222221</v>
      </c>
      <c r="G11" s="17">
        <f t="shared" si="0"/>
        <v>4.1666666666666519E-3</v>
      </c>
      <c r="H11" s="7">
        <v>0</v>
      </c>
      <c r="I11" s="8">
        <v>0</v>
      </c>
      <c r="J11" s="30">
        <f t="shared" si="1"/>
        <v>4.1666666666666519E-3</v>
      </c>
    </row>
    <row r="12" spans="1:10" ht="15" x14ac:dyDescent="0.25">
      <c r="A12" s="18" t="s">
        <v>32</v>
      </c>
      <c r="B12" s="7">
        <v>50</v>
      </c>
      <c r="C12" s="7">
        <v>103</v>
      </c>
      <c r="D12" s="8">
        <v>2.7777777777777776E-2</v>
      </c>
      <c r="E12" s="8">
        <v>0.81597222222222221</v>
      </c>
      <c r="F12" s="8">
        <v>0.87569444444444444</v>
      </c>
      <c r="G12" s="17">
        <f t="shared" si="0"/>
        <v>5.9722222222222232E-2</v>
      </c>
      <c r="H12" s="7">
        <v>1</v>
      </c>
      <c r="I12" s="8">
        <v>3.472222222222222E-3</v>
      </c>
      <c r="J12" s="30">
        <f t="shared" si="1"/>
        <v>6.3194444444444456E-2</v>
      </c>
    </row>
    <row r="13" spans="1:10" ht="15" x14ac:dyDescent="0.25">
      <c r="A13" s="18" t="s">
        <v>33</v>
      </c>
      <c r="B13" s="7">
        <v>40</v>
      </c>
      <c r="C13" s="7">
        <v>47</v>
      </c>
      <c r="D13" s="8">
        <v>1.3888888888888888E-2</v>
      </c>
      <c r="E13" s="8">
        <v>0.73402777777777783</v>
      </c>
      <c r="F13" s="8">
        <v>0.73888888888888893</v>
      </c>
      <c r="G13" s="17">
        <f t="shared" si="0"/>
        <v>4.8611111111110938E-3</v>
      </c>
      <c r="H13" s="7">
        <v>0</v>
      </c>
      <c r="I13" s="8">
        <v>0</v>
      </c>
      <c r="J13" s="30">
        <f t="shared" si="1"/>
        <v>4.8611111111110938E-3</v>
      </c>
    </row>
    <row r="14" spans="1:10" ht="15" x14ac:dyDescent="0.25">
      <c r="A14" s="18"/>
      <c r="B14" s="7"/>
      <c r="C14" s="7"/>
      <c r="D14" s="8"/>
      <c r="E14" s="8"/>
      <c r="F14" s="8"/>
      <c r="G14" s="17">
        <f t="shared" si="0"/>
        <v>0</v>
      </c>
      <c r="H14" s="7"/>
      <c r="I14" s="8"/>
      <c r="J14" s="30">
        <f t="shared" si="1"/>
        <v>0</v>
      </c>
    </row>
    <row r="15" spans="1:10" ht="15" x14ac:dyDescent="0.25">
      <c r="A15" s="19"/>
      <c r="B15" s="7"/>
      <c r="C15" s="7"/>
      <c r="D15" s="8"/>
      <c r="E15" s="8"/>
      <c r="F15" s="8"/>
      <c r="G15" s="17">
        <f t="shared" si="0"/>
        <v>0</v>
      </c>
      <c r="H15" s="7"/>
      <c r="I15" s="8"/>
      <c r="J15" s="30">
        <f t="shared" si="1"/>
        <v>0</v>
      </c>
    </row>
    <row r="16" spans="1:10" ht="15.75" thickBot="1" x14ac:dyDescent="0.3">
      <c r="A16" s="21"/>
      <c r="B16" s="54"/>
      <c r="C16" s="22"/>
      <c r="D16" s="23"/>
      <c r="E16" s="23"/>
      <c r="F16" s="23"/>
      <c r="G16" s="17">
        <f t="shared" si="0"/>
        <v>0</v>
      </c>
      <c r="H16" s="22"/>
      <c r="I16" s="23"/>
      <c r="J16" s="30">
        <f t="shared" si="1"/>
        <v>0</v>
      </c>
    </row>
    <row r="17" spans="1:11" ht="15.75" thickBot="1" x14ac:dyDescent="0.3">
      <c r="A17" s="48" t="s">
        <v>16</v>
      </c>
      <c r="B17" s="24">
        <f>SUM(B6:B16)</f>
        <v>367</v>
      </c>
      <c r="C17" s="24">
        <f>SUM(C6:C16)</f>
        <v>443</v>
      </c>
      <c r="D17" s="25">
        <f>SUM(D6:D16)</f>
        <v>0.13888888888888887</v>
      </c>
      <c r="E17" s="24"/>
      <c r="F17" s="24"/>
      <c r="G17" s="25">
        <f>SUM(G6:G16)</f>
        <v>0.16666666666666669</v>
      </c>
      <c r="H17" s="26">
        <f>SUM(H6:H16)</f>
        <v>2</v>
      </c>
      <c r="I17" s="27">
        <f>SUM(I6:I16)</f>
        <v>1.3888888888888888E-2</v>
      </c>
      <c r="J17" s="28">
        <f>SUM(J6:J16)</f>
        <v>0.18055555555555558</v>
      </c>
      <c r="K17" s="4"/>
    </row>
    <row r="18" spans="1:11" ht="15.75" thickBot="1" x14ac:dyDescent="0.3">
      <c r="A18" s="49" t="s">
        <v>17</v>
      </c>
      <c r="B18" s="20">
        <f>IF(EXACT($C$17, 0),"-",ABS($B$17-$C$17)/$C$17)</f>
        <v>0.17155756207674944</v>
      </c>
      <c r="D18" s="5"/>
      <c r="J18" s="3"/>
    </row>
    <row r="19" spans="1:11" ht="13.5" thickBot="1" x14ac:dyDescent="0.25"/>
    <row r="20" spans="1:11" ht="15.75" thickBot="1" x14ac:dyDescent="0.3">
      <c r="A20" s="42" t="s">
        <v>18</v>
      </c>
      <c r="B20" s="43"/>
    </row>
    <row r="21" spans="1:11" ht="15" x14ac:dyDescent="0.25">
      <c r="A21" s="31" t="s">
        <v>20</v>
      </c>
      <c r="B21" s="32">
        <f>C17</f>
        <v>443</v>
      </c>
      <c r="C21" s="9"/>
    </row>
    <row r="22" spans="1:11" ht="15" x14ac:dyDescent="0.25">
      <c r="A22" s="33" t="s">
        <v>21</v>
      </c>
      <c r="B22" s="34">
        <f>IF(EXACT($B$21,0),"-",$B$21/((J17-INT(J17))*24))</f>
        <v>102.23076923076921</v>
      </c>
      <c r="C22" s="9"/>
    </row>
    <row r="23" spans="1:11" ht="15.75" thickBot="1" x14ac:dyDescent="0.3">
      <c r="A23" s="35" t="s">
        <v>22</v>
      </c>
      <c r="B23" s="34">
        <f>IF(EXACT($B$21,0),"-",H17/($B$21/10))</f>
        <v>4.5146726862302484E-2</v>
      </c>
      <c r="C23" s="9"/>
    </row>
    <row r="24" spans="1:11" ht="15.75" thickBot="1" x14ac:dyDescent="0.3">
      <c r="A24" s="35" t="s">
        <v>23</v>
      </c>
      <c r="B24" s="36">
        <f>IF(EXACT($B$21,0),"-",H17/$B$21)</f>
        <v>4.5146726862302479E-3</v>
      </c>
      <c r="C24" s="44" t="s">
        <v>19</v>
      </c>
    </row>
    <row r="25" spans="1:11" ht="15" x14ac:dyDescent="0.25">
      <c r="A25" s="35" t="s">
        <v>24</v>
      </c>
      <c r="B25" s="37">
        <f>I17</f>
        <v>1.3888888888888888E-2</v>
      </c>
      <c r="C25" s="40">
        <f>IF(EXACT(J17,0),5%,B25/J17)</f>
        <v>7.6923076923076913E-2</v>
      </c>
    </row>
    <row r="26" spans="1:11" ht="15.75" thickBot="1" x14ac:dyDescent="0.3">
      <c r="A26" s="38" t="s">
        <v>25</v>
      </c>
      <c r="B26" s="39">
        <f>G17</f>
        <v>0.16666666666666669</v>
      </c>
      <c r="C26" s="41">
        <f>IF(EXACT(J17,0),95%,B26/J17)</f>
        <v>0.92307692307692302</v>
      </c>
    </row>
    <row r="27" spans="1:11" x14ac:dyDescent="0.2">
      <c r="D27" s="6"/>
    </row>
    <row r="28" spans="1:11" x14ac:dyDescent="0.2">
      <c r="D28" s="6"/>
    </row>
    <row r="41" spans="3:4" x14ac:dyDescent="0.2">
      <c r="C41" s="4"/>
    </row>
    <row r="43" spans="3:4" x14ac:dyDescent="0.2">
      <c r="D43" s="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Familia Lucki &amp; Bustos</cp:lastModifiedBy>
  <dcterms:created xsi:type="dcterms:W3CDTF">2013-04-21T18:05:10Z</dcterms:created>
  <dcterms:modified xsi:type="dcterms:W3CDTF">2013-06-01T20:44:57Z</dcterms:modified>
</cp:coreProperties>
</file>