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2520" windowWidth="17850" windowHeight="9780" tabRatio="329"/>
  </bookViews>
  <sheets>
    <sheet name="Metricas" sheetId="1" r:id="rId1"/>
  </sheets>
  <calcPr calcId="145621"/>
</workbook>
</file>

<file path=xl/calcChain.xml><?xml version="1.0" encoding="utf-8"?>
<calcChain xmlns="http://schemas.openxmlformats.org/spreadsheetml/2006/main">
  <c r="G13" i="1" l="1"/>
  <c r="J13" i="1" s="1"/>
  <c r="G12" i="1"/>
  <c r="J12" i="1" s="1"/>
  <c r="I18" i="1"/>
  <c r="B26" i="1" s="1"/>
  <c r="H18" i="1"/>
  <c r="D18" i="1"/>
  <c r="C18" i="1"/>
  <c r="B22" i="1" s="1"/>
  <c r="B18" i="1"/>
  <c r="G17" i="1"/>
  <c r="J17" i="1" s="1"/>
  <c r="G16" i="1"/>
  <c r="J16" i="1" s="1"/>
  <c r="G15" i="1"/>
  <c r="J15" i="1" s="1"/>
  <c r="G14" i="1"/>
  <c r="J14" i="1" s="1"/>
  <c r="G11" i="1"/>
  <c r="J11" i="1" s="1"/>
  <c r="G10" i="1"/>
  <c r="J10" i="1" s="1"/>
  <c r="G9" i="1"/>
  <c r="J9" i="1" s="1"/>
  <c r="G8" i="1"/>
  <c r="J8" i="1" s="1"/>
  <c r="G7" i="1"/>
  <c r="J7" i="1" s="1"/>
  <c r="G6" i="1"/>
  <c r="C3" i="1"/>
  <c r="C2" i="1"/>
  <c r="G18" i="1" l="1"/>
  <c r="B27" i="1" s="1"/>
  <c r="B24" i="1"/>
  <c r="B25" i="1"/>
  <c r="J6" i="1"/>
  <c r="J18" i="1" s="1"/>
  <c r="B28" i="1" s="1"/>
  <c r="B19" i="1"/>
  <c r="C27" i="1" l="1"/>
  <c r="C26" i="1"/>
  <c r="B23" i="1"/>
</calcChain>
</file>

<file path=xl/sharedStrings.xml><?xml version="1.0" encoding="utf-8"?>
<sst xmlns="http://schemas.openxmlformats.org/spreadsheetml/2006/main" count="38" uniqueCount="37">
  <si>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</si>
  <si>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</si>
  <si>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</si>
  <si>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</si>
  <si>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</si>
  <si>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</si>
  <si>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</si>
  <si>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</si>
  <si>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</si>
  <si>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</si>
  <si>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</si>
  <si>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</si>
  <si>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</si>
  <si>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</si>
  <si>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</si>
  <si>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</si>
  <si>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</si>
  <si>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</si>
  <si>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</si>
  <si>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</si>
  <si>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</si>
  <si>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</si>
  <si>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</si>
  <si>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</si>
  <si>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</si>
  <si>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</si>
  <si>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Creación del proyecto y clases</t>
  </si>
  <si>
    <t>TIEMPO TOTAL</t>
  </si>
  <si>
    <t>Operaciones algebráicas en matriz</t>
  </si>
  <si>
    <t>Metodos Norma 1, 2, inf en matriz</t>
  </si>
  <si>
    <t>Metodos Norma 1, 2, inf en vector</t>
  </si>
  <si>
    <t>Operaciones algebráicas en VectorColumna</t>
  </si>
  <si>
    <t>Operaciones algebráicas en VectorFila</t>
  </si>
  <si>
    <t>Creación de la Clase MatrizCuadrada</t>
  </si>
  <si>
    <t>Creación de la Clase MatrizIdentidad</t>
  </si>
  <si>
    <t>Producto entre MatrizMath con VectorFila y VectorColumna</t>
  </si>
  <si>
    <t>Metodos setFila y setColumna de la Clase MatrizMath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</si>
</sst>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7" x14ac:knownFonts="1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0" fontId="4" fillId="5" borderId="16" xfId="4" applyBorder="1"/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1" fontId="3" fillId="2" borderId="23" xfId="1" applyNumberFormat="1" applyBorder="1" applyAlignment="1">
      <alignment horizontal="center"/>
    </xf>
    <xf numFmtId="164" fontId="3" fillId="2" borderId="23" xfId="1" applyNumberFormat="1" applyBorder="1" applyAlignment="1">
      <alignment horizontal="center"/>
    </xf>
    <xf numFmtId="0" fontId="3" fillId="2" borderId="23" xfId="1" applyBorder="1" applyAlignment="1">
      <alignment horizontal="center"/>
    </xf>
    <xf numFmtId="21" fontId="3" fillId="2" borderId="23" xfId="1" applyNumberFormat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0" fontId="4" fillId="5" borderId="25" xfId="4" applyBorder="1" applyAlignment="1">
      <alignment horizontal="left"/>
    </xf>
    <xf numFmtId="21" fontId="4" fillId="5" borderId="26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7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8" xfId="2" applyBorder="1" applyAlignment="1">
      <alignment horizontal="left"/>
    </xf>
    <xf numFmtId="164" fontId="3" fillId="3" borderId="18" xfId="2" applyNumberFormat="1" applyBorder="1"/>
    <xf numFmtId="10" fontId="3" fillId="3" borderId="29" xfId="2" applyNumberFormat="1" applyBorder="1"/>
    <xf numFmtId="10" fontId="3" fillId="3" borderId="30" xfId="2" applyNumberFormat="1" applyBorder="1"/>
    <xf numFmtId="0" fontId="5" fillId="6" borderId="12" xfId="5" applyFont="1" applyBorder="1" applyAlignment="1">
      <alignment horizontal="left"/>
    </xf>
    <xf numFmtId="0" fontId="5" fillId="6" borderId="24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2" xfId="6" applyFont="1" applyBorder="1" applyAlignment="1">
      <alignment horizontal="left"/>
    </xf>
    <xf numFmtId="0" fontId="5" fillId="7" borderId="23" xfId="6" applyFont="1" applyBorder="1" applyAlignment="1">
      <alignment horizontal="center"/>
    </xf>
    <xf numFmtId="0" fontId="5" fillId="7" borderId="24" xfId="6" applyFont="1" applyBorder="1" applyAlignment="1">
      <alignment horizontal="center"/>
    </xf>
    <xf numFmtId="0" fontId="6" fillId="2" borderId="22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Metricas!$A$26:$A$27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Metricas!$C$26:$C$27</c:f>
              <c:numCache>
                <c:formatCode>0.00%</c:formatCode>
                <c:ptCount val="2"/>
                <c:pt idx="0">
                  <c:v>-1.8018018018018014E-2</c:v>
                </c:pt>
                <c:pt idx="1">
                  <c:v>1.0180180180180181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19</xdr:row>
      <xdr:rowOff>152400</xdr:rowOff>
    </xdr:from>
    <xdr:to>
      <xdr:col>9</xdr:col>
      <xdr:colOff>819150</xdr:colOff>
      <xdr:row>41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U44"/>
  <sheetViews>
    <sheetView tabSelected="1" workbookViewId="0">
      <selection activeCell="A14" sqref="A14"/>
    </sheetView>
  </sheetViews>
  <sheetFormatPr baseColWidth="10" defaultColWidth="34.28515625" defaultRowHeight="12.75" x14ac:dyDescent="0.2"/>
  <cols>
    <col min="1" max="1" width="54.5703125" style="1" bestFit="1" customWidth="1"/>
    <col min="2" max="2" width="16.85546875" style="1" bestFit="1" customWidth="1"/>
    <col min="3" max="3" width="12.85546875" style="1" bestFit="1" customWidth="1"/>
    <col min="4" max="4" width="16.5703125" style="1" bestFit="1" customWidth="1"/>
    <col min="5" max="5" width="11" style="1" bestFit="1" customWidth="1"/>
    <col min="6" max="6" width="11.5703125" style="1" customWidth="1"/>
    <col min="7" max="7" width="8.140625" style="1" bestFit="1" customWidth="1"/>
    <col min="8" max="8" width="9.140625" style="1" bestFit="1" customWidth="1"/>
    <col min="9" max="9" width="8.140625" style="1" bestFit="1" customWidth="1"/>
    <col min="10" max="10" width="12.5703125" style="1" bestFit="1" customWidth="1"/>
    <col min="11" max="255" width="34.28515625" style="1"/>
  </cols>
  <sheetData>
    <row r="1" spans="1:10" ht="15.75" thickBot="1" x14ac:dyDescent="0.3">
      <c r="A1" s="50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2"/>
      <c r="G1" s="2"/>
    </row>
    <row r="2" spans="1:10" ht="15" x14ac:dyDescent="0.25">
      <c r="A2" s="10" t="s">
        <v>5</v>
      </c>
      <c r="B2" s="11">
        <v>20</v>
      </c>
      <c r="C2" s="11">
        <f>E2-D2</f>
        <v>1.5972222222222165E-2</v>
      </c>
      <c r="D2" s="11">
        <v>0.83333333333333337</v>
      </c>
      <c r="E2" s="12">
        <v>0.84930555555555554</v>
      </c>
    </row>
    <row r="3" spans="1:10" ht="15.75" thickBot="1" x14ac:dyDescent="0.3">
      <c r="A3" s="13" t="s">
        <v>0</v>
      </c>
      <c r="B3" s="14"/>
      <c r="C3" s="14">
        <f>E3-D3</f>
        <v>0</v>
      </c>
      <c r="D3" s="14"/>
      <c r="E3" s="15"/>
    </row>
    <row r="4" spans="1:10" ht="13.5" thickBot="1" x14ac:dyDescent="0.25"/>
    <row r="5" spans="1:10" ht="15.75" thickBot="1" x14ac:dyDescent="0.3">
      <c r="A5" s="45" t="s">
        <v>6</v>
      </c>
      <c r="B5" s="46" t="s">
        <v>7</v>
      </c>
      <c r="C5" s="46" t="s">
        <v>8</v>
      </c>
      <c r="D5" s="46" t="s">
        <v>9</v>
      </c>
      <c r="E5" s="46" t="s">
        <v>10</v>
      </c>
      <c r="F5" s="46" t="s">
        <v>11</v>
      </c>
      <c r="G5" s="46" t="s">
        <v>12</v>
      </c>
      <c r="H5" s="46" t="s">
        <v>13</v>
      </c>
      <c r="I5" s="46" t="s">
        <v>14</v>
      </c>
      <c r="J5" s="47" t="s">
        <v>15</v>
      </c>
    </row>
    <row r="6" spans="1:10" ht="15" x14ac:dyDescent="0.25">
      <c r="A6" s="29" t="s">
        <v>26</v>
      </c>
      <c r="B6" s="16">
        <v>30</v>
      </c>
      <c r="C6" s="16">
        <v>17</v>
      </c>
      <c r="D6" s="17">
        <v>4.8611111111111112E-3</v>
      </c>
      <c r="E6" s="17">
        <v>0.8534722222222223</v>
      </c>
      <c r="F6" s="17">
        <v>0.86111111111111116</v>
      </c>
      <c r="G6" s="17">
        <f>F6-E6</f>
        <v>7.6388888888888618E-3</v>
      </c>
      <c r="H6" s="16">
        <v>0</v>
      </c>
      <c r="I6" s="17">
        <v>0</v>
      </c>
      <c r="J6" s="30">
        <f>G6+I6</f>
        <v>7.6388888888888618E-3</v>
      </c>
    </row>
    <row r="7" spans="1:10" ht="15" x14ac:dyDescent="0.25">
      <c r="A7" s="18" t="s">
        <v>28</v>
      </c>
      <c r="B7" s="7">
        <v>60</v>
      </c>
      <c r="C7" s="7">
        <v>40</v>
      </c>
      <c r="D7" s="8">
        <v>1.7361111111111112E-2</v>
      </c>
      <c r="E7" s="8">
        <v>0.89166666666666661</v>
      </c>
      <c r="F7" s="8">
        <v>0.91805555555555562</v>
      </c>
      <c r="G7" s="8">
        <f>F7-E7</f>
        <v>2.6388888888889017E-2</v>
      </c>
      <c r="H7" s="7">
        <v>0</v>
      </c>
      <c r="I7" s="8">
        <v>0</v>
      </c>
      <c r="J7" s="30">
        <f t="shared" ref="J7:J17" si="0">G7+I7</f>
        <v>2.6388888888889017E-2</v>
      </c>
    </row>
    <row r="8" spans="1:10" ht="15" x14ac:dyDescent="0.25">
      <c r="A8" s="18" t="s">
        <v>29</v>
      </c>
      <c r="B8" s="7">
        <v>20</v>
      </c>
      <c r="C8" s="7">
        <v>24</v>
      </c>
      <c r="D8" s="8">
        <v>1.7361111111111112E-2</v>
      </c>
      <c r="E8" s="8">
        <v>0.71250000000000002</v>
      </c>
      <c r="F8" s="8">
        <v>0.72569444444444453</v>
      </c>
      <c r="G8" s="8">
        <f t="shared" ref="G8:G17" si="1">F8-E8</f>
        <v>1.3194444444444509E-2</v>
      </c>
      <c r="H8" s="7">
        <v>1</v>
      </c>
      <c r="I8" s="8">
        <v>6.9444444444444447E-4</v>
      </c>
      <c r="J8" s="30">
        <f t="shared" si="0"/>
        <v>1.3888888888888952E-2</v>
      </c>
    </row>
    <row r="9" spans="1:10" ht="15" x14ac:dyDescent="0.25">
      <c r="A9" s="18" t="s">
        <v>30</v>
      </c>
      <c r="B9" s="7">
        <v>20</v>
      </c>
      <c r="C9" s="7"/>
      <c r="D9" s="8">
        <v>6.9444444444444441E-3</v>
      </c>
      <c r="E9" s="8">
        <v>0.7284722222222223</v>
      </c>
      <c r="F9" s="8">
        <v>0</v>
      </c>
      <c r="G9" s="8">
        <f t="shared" si="1"/>
        <v>-0.7284722222222223</v>
      </c>
      <c r="H9" s="7">
        <v>0</v>
      </c>
      <c r="I9" s="8">
        <v>0</v>
      </c>
      <c r="J9" s="30">
        <f t="shared" si="0"/>
        <v>-0.7284722222222223</v>
      </c>
    </row>
    <row r="10" spans="1:10" ht="15" x14ac:dyDescent="0.25">
      <c r="A10" s="18" t="s">
        <v>31</v>
      </c>
      <c r="B10" s="7">
        <v>15</v>
      </c>
      <c r="C10" s="7">
        <v>12</v>
      </c>
      <c r="D10" s="8">
        <v>1.3888888888888888E-2</v>
      </c>
      <c r="E10" s="8">
        <v>0.74305555555555547</v>
      </c>
      <c r="F10" s="8">
        <v>0.76041666666666663</v>
      </c>
      <c r="G10" s="8">
        <f t="shared" si="1"/>
        <v>1.736111111111116E-2</v>
      </c>
      <c r="H10" s="7">
        <v>0</v>
      </c>
      <c r="I10" s="8">
        <v>0</v>
      </c>
      <c r="J10" s="30">
        <f t="shared" si="0"/>
        <v>1.736111111111116E-2</v>
      </c>
    </row>
    <row r="11" spans="1:10" ht="15" x14ac:dyDescent="0.25">
      <c r="A11" s="18" t="s">
        <v>32</v>
      </c>
      <c r="B11" s="7">
        <v>12</v>
      </c>
      <c r="C11" s="7">
        <v>12</v>
      </c>
      <c r="D11" s="8">
        <v>6.9444444444444441E-3</v>
      </c>
      <c r="E11" s="8">
        <v>0.76458333333333339</v>
      </c>
      <c r="F11" s="8">
        <v>0.76944444444444438</v>
      </c>
      <c r="G11" s="8">
        <f t="shared" si="1"/>
        <v>4.8611111111109828E-3</v>
      </c>
      <c r="H11" s="7">
        <v>0</v>
      </c>
      <c r="I11" s="8">
        <v>0</v>
      </c>
      <c r="J11" s="30">
        <f t="shared" si="0"/>
        <v>4.8611111111109828E-3</v>
      </c>
    </row>
    <row r="12" spans="1:10" ht="15" x14ac:dyDescent="0.25">
      <c r="A12" s="19" t="s">
        <v>36</v>
      </c>
      <c r="B12" s="7">
        <v>6</v>
      </c>
      <c r="C12" s="7">
        <v>8</v>
      </c>
      <c r="D12" s="8">
        <v>6.9444444444444441E-3</v>
      </c>
      <c r="E12" s="8">
        <v>0.78194444444444444</v>
      </c>
      <c r="F12" s="8">
        <v>0.7909722222222223</v>
      </c>
      <c r="G12" s="8">
        <f t="shared" si="1"/>
        <v>9.0277777777778567E-3</v>
      </c>
      <c r="H12" s="7">
        <v>1</v>
      </c>
      <c r="I12" s="8">
        <v>1.0416666666666666E-2</v>
      </c>
      <c r="J12" s="30">
        <f t="shared" si="0"/>
        <v>1.9444444444444521E-2</v>
      </c>
    </row>
    <row r="13" spans="1:10" ht="15" x14ac:dyDescent="0.25">
      <c r="A13" s="18" t="s">
        <v>35</v>
      </c>
      <c r="B13" s="7">
        <v>30</v>
      </c>
      <c r="C13" s="7">
        <v>24</v>
      </c>
      <c r="D13" s="8">
        <v>1.0416666666666666E-2</v>
      </c>
      <c r="E13" s="8">
        <v>0.80625000000000002</v>
      </c>
      <c r="F13" s="8">
        <v>0.81458333333333333</v>
      </c>
      <c r="G13" s="8">
        <f t="shared" si="1"/>
        <v>8.3333333333333037E-3</v>
      </c>
      <c r="H13" s="7">
        <v>0</v>
      </c>
      <c r="I13" s="8">
        <v>0</v>
      </c>
      <c r="J13" s="30">
        <f t="shared" si="0"/>
        <v>8.3333333333333037E-3</v>
      </c>
    </row>
    <row r="14" spans="1:10" ht="15" x14ac:dyDescent="0.25">
      <c r="A14" s="18" t="s">
        <v>33</v>
      </c>
      <c r="B14" s="7">
        <v>20</v>
      </c>
      <c r="C14" s="7">
        <v>18</v>
      </c>
      <c r="D14" s="8">
        <v>1.0416666666666666E-2</v>
      </c>
      <c r="E14" s="8">
        <v>0.85902777777777783</v>
      </c>
      <c r="F14" s="8">
        <v>0.87013888888888891</v>
      </c>
      <c r="G14" s="8">
        <f t="shared" si="1"/>
        <v>1.1111111111111072E-2</v>
      </c>
      <c r="H14" s="7">
        <v>0</v>
      </c>
      <c r="I14" s="8">
        <v>0</v>
      </c>
      <c r="J14" s="30">
        <f t="shared" si="0"/>
        <v>1.1111111111111072E-2</v>
      </c>
    </row>
    <row r="15" spans="1:10" ht="15" x14ac:dyDescent="0.25">
      <c r="A15" s="18" t="s">
        <v>34</v>
      </c>
      <c r="B15" s="7">
        <v>4</v>
      </c>
      <c r="C15" s="7">
        <v>4</v>
      </c>
      <c r="D15" s="8">
        <v>1.3888888888888889E-3</v>
      </c>
      <c r="E15" s="8">
        <v>0.87222222222222223</v>
      </c>
      <c r="F15" s="8">
        <v>0.875</v>
      </c>
      <c r="G15" s="8">
        <f t="shared" si="1"/>
        <v>2.7777777777777679E-3</v>
      </c>
      <c r="H15" s="7">
        <v>0</v>
      </c>
      <c r="I15" s="8">
        <v>0</v>
      </c>
      <c r="J15" s="30">
        <f t="shared" si="0"/>
        <v>2.7777777777777679E-3</v>
      </c>
    </row>
    <row r="16" spans="1:10" ht="15" x14ac:dyDescent="0.25">
      <c r="A16" s="19"/>
      <c r="B16" s="7"/>
      <c r="C16" s="7"/>
      <c r="D16" s="8"/>
      <c r="E16" s="8"/>
      <c r="F16" s="8"/>
      <c r="G16" s="8">
        <f t="shared" si="1"/>
        <v>0</v>
      </c>
      <c r="H16" s="7"/>
      <c r="I16" s="8"/>
      <c r="J16" s="30">
        <f t="shared" si="0"/>
        <v>0</v>
      </c>
    </row>
    <row r="17" spans="1:11" ht="15.75" thickBot="1" x14ac:dyDescent="0.3">
      <c r="A17" s="21"/>
      <c r="B17" s="22"/>
      <c r="C17" s="22"/>
      <c r="D17" s="23"/>
      <c r="E17" s="23"/>
      <c r="F17" s="23"/>
      <c r="G17" s="8">
        <f t="shared" si="1"/>
        <v>0</v>
      </c>
      <c r="H17" s="22"/>
      <c r="I17" s="23"/>
      <c r="J17" s="30">
        <f t="shared" si="0"/>
        <v>0</v>
      </c>
    </row>
    <row r="18" spans="1:11" ht="15.75" thickBot="1" x14ac:dyDescent="0.3">
      <c r="A18" s="48" t="s">
        <v>16</v>
      </c>
      <c r="B18" s="24">
        <f>SUM(B6:B17)</f>
        <v>217</v>
      </c>
      <c r="C18" s="24">
        <f>SUM(C6:C17)</f>
        <v>159</v>
      </c>
      <c r="D18" s="25">
        <f>SUM(D6:D17)</f>
        <v>9.6527777777777782E-2</v>
      </c>
      <c r="E18" s="24"/>
      <c r="F18" s="24"/>
      <c r="G18" s="25">
        <f>SUM(G6:G17)</f>
        <v>-0.62777777777777777</v>
      </c>
      <c r="H18" s="26">
        <f>SUM(H6:H17)</f>
        <v>2</v>
      </c>
      <c r="I18" s="27">
        <f>SUM(I6:I17)</f>
        <v>1.111111111111111E-2</v>
      </c>
      <c r="J18" s="28">
        <f>SUM(J6:J17)</f>
        <v>-0.6166666666666667</v>
      </c>
      <c r="K18" s="4"/>
    </row>
    <row r="19" spans="1:11" ht="15.75" thickBot="1" x14ac:dyDescent="0.3">
      <c r="A19" s="49" t="s">
        <v>17</v>
      </c>
      <c r="B19" s="20">
        <f>IF(EXACT($C$18, 0),"-",ABS($B$18-$C$18)/$C$18)</f>
        <v>0.36477987421383645</v>
      </c>
      <c r="D19" s="5"/>
      <c r="J19" s="3"/>
    </row>
    <row r="20" spans="1:11" ht="13.5" thickBot="1" x14ac:dyDescent="0.25"/>
    <row r="21" spans="1:11" ht="15.75" thickBot="1" x14ac:dyDescent="0.3">
      <c r="A21" s="42" t="s">
        <v>18</v>
      </c>
      <c r="B21" s="43"/>
    </row>
    <row r="22" spans="1:11" ht="15" x14ac:dyDescent="0.25">
      <c r="A22" s="31" t="s">
        <v>20</v>
      </c>
      <c r="B22" s="32">
        <f>C18</f>
        <v>159</v>
      </c>
      <c r="C22" s="9"/>
    </row>
    <row r="23" spans="1:11" ht="15" x14ac:dyDescent="0.25">
      <c r="A23" s="33" t="s">
        <v>21</v>
      </c>
      <c r="B23" s="34">
        <f>IF(EXACT($B$22,0),"-",$B$22/((J18-INT(J18))*24))</f>
        <v>17.282608695652176</v>
      </c>
      <c r="C23" s="9"/>
    </row>
    <row r="24" spans="1:11" ht="15.75" thickBot="1" x14ac:dyDescent="0.3">
      <c r="A24" s="35" t="s">
        <v>22</v>
      </c>
      <c r="B24" s="34">
        <f>IF(EXACT($B$22,0),"-",H18/($B$22/10))</f>
        <v>0.12578616352201258</v>
      </c>
      <c r="C24" s="9"/>
    </row>
    <row r="25" spans="1:11" ht="15.75" thickBot="1" x14ac:dyDescent="0.3">
      <c r="A25" s="35" t="s">
        <v>23</v>
      </c>
      <c r="B25" s="36">
        <f>IF(EXACT($B$22,0),"-",H18/$B$22)</f>
        <v>1.2578616352201259E-2</v>
      </c>
      <c r="C25" s="44" t="s">
        <v>19</v>
      </c>
    </row>
    <row r="26" spans="1:11" ht="15" x14ac:dyDescent="0.25">
      <c r="A26" s="35" t="s">
        <v>24</v>
      </c>
      <c r="B26" s="37">
        <f>I18</f>
        <v>1.111111111111111E-2</v>
      </c>
      <c r="C26" s="40">
        <f>IF(EXACT(J18,0),5%,B26/J18)</f>
        <v>-1.8018018018018014E-2</v>
      </c>
    </row>
    <row r="27" spans="1:11" ht="15.75" thickBot="1" x14ac:dyDescent="0.3">
      <c r="A27" s="38" t="s">
        <v>25</v>
      </c>
      <c r="B27" s="39">
        <f>G18</f>
        <v>-0.62777777777777777</v>
      </c>
      <c r="C27" s="41">
        <f>IF(EXACT(J18,0),95%,B27/J18)</f>
        <v>1.0180180180180181</v>
      </c>
    </row>
    <row r="28" spans="1:11" ht="15.75" thickBot="1" x14ac:dyDescent="0.3">
      <c r="A28" s="38" t="s">
        <v>27</v>
      </c>
      <c r="B28" s="39">
        <f>C2+C3+J18</f>
        <v>-0.60069444444444453</v>
      </c>
      <c r="D28" s="6"/>
    </row>
    <row r="29" spans="1:11" x14ac:dyDescent="0.2">
      <c r="D29" s="6"/>
    </row>
    <row r="42" spans="3:4" x14ac:dyDescent="0.2">
      <c r="C42" s="4"/>
    </row>
    <row r="44" spans="3:4" x14ac:dyDescent="0.2">
      <c r="D44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Rosa</cp:lastModifiedBy>
  <dcterms:created xsi:type="dcterms:W3CDTF">2013-04-21T18:05:10Z</dcterms:created>
  <dcterms:modified xsi:type="dcterms:W3CDTF">2013-05-14T00:35:18Z</dcterms:modified>
</cp:coreProperties>
</file>