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68\"/>
    </mc:Choice>
  </mc:AlternateContent>
  <xr:revisionPtr revIDLastSave="0" documentId="13_ncr:1_{D87633A5-53CF-4868-9F28-D6A595578BF9}" xr6:coauthVersionLast="47" xr6:coauthVersionMax="47" xr10:uidLastSave="{00000000-0000-0000-0000-000000000000}"/>
  <bookViews>
    <workbookView xWindow="-103" yWindow="-103" windowWidth="33120" windowHeight="18120" tabRatio="801" activeTab="4" xr2:uid="{00000000-000D-0000-FFFF-FFFF00000000}"/>
  </bookViews>
  <sheets>
    <sheet name="Guide" sheetId="6" r:id="rId1"/>
    <sheet name="Params" sheetId="5" r:id="rId2"/>
    <sheet name="dVaryingRowsPQ" sheetId="7" r:id="rId3"/>
    <sheet name="dSameRowsPQ" sheetId="1" r:id="rId4"/>
    <sheet name="dSameRowsMacro" sheetId="9" r:id="rId5"/>
    <sheet name="dSameRowsExcel" sheetId="8" r:id="rId6"/>
  </sheets>
  <definedNames>
    <definedName name="afbGuide">Guide!$A$1:$B$4</definedName>
    <definedName name="afbParams">Params!$A$1:$A$4</definedName>
    <definedName name="afbSheet" localSheetId="5">dSameRowsExcel!$K$11:$K$13</definedName>
    <definedName name="afbSheet" localSheetId="4">dSameRowsMacro!$K$11:$K$13</definedName>
    <definedName name="afbSheet" localSheetId="3">dSameRowsPQ!$K$11:$K$13</definedName>
    <definedName name="afbSheet" localSheetId="2">dVaryingRowsPQ!$K$11:$K$12</definedName>
    <definedName name="ExternalData_1" localSheetId="2" hidden="1">dVaryingRowsPQ!$M$14:$Q$37</definedName>
    <definedName name="ExternalData_2" localSheetId="3" hidden="1">dSameRowsPQ!$M$14:$R$37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5">dSameRowsExcel!$K$11:$T$14</definedName>
    <definedName name="_xlnm.Print_Area" localSheetId="4">dSameRowsMacro!$K$11:$T$14</definedName>
    <definedName name="_xlnm.Print_Area" localSheetId="3">dSameRowsPQ!$K$11:$S$14</definedName>
    <definedName name="_xlnm.Print_Area" localSheetId="2">dVaryingRowsPQ!$K$11:$R$14</definedName>
    <definedName name="_xlnm.Print_Titles" localSheetId="5">dSameRowsExcel!$K:$K,dSameRowsExcel!$11:$14</definedName>
    <definedName name="_xlnm.Print_Titles" localSheetId="4">dSameRowsMacro!$K:$K,dSameRowsMacro!$11:$14</definedName>
    <definedName name="_xlnm.Print_Titles" localSheetId="3">dSameRowsPQ!$K:$K,dSameRowsPQ!$11:$14</definedName>
    <definedName name="_xlnm.Print_Titles" localSheetId="2">dVaryingRowsPQ!$K:$K,dVaryingRowsPQ!$11:$14</definedName>
    <definedName name="_xlnm.Print_Titles" localSheetId="0">Guide!$1:$4</definedName>
    <definedName name="_xlnm.Print_Titles" localSheetId="1">Params!$1:$4</definedName>
    <definedName name="ttSheet" localSheetId="5">dSameRowsExcel!$K$14:$T$14</definedName>
    <definedName name="ttSheet" localSheetId="4">dSameRowsMacro!$K$14:$T$14</definedName>
    <definedName name="ttSheet" localSheetId="3">dSameRowsPQ!$K$14:$S$14</definedName>
    <definedName name="ttSheet" localSheetId="2">dVaryingRowsPQ!$K$14:$R$14</definedName>
    <definedName name="ttSheet" localSheetId="0">Guide!$A$4:$D$4</definedName>
    <definedName name="ttSheet" localSheetId="1">Params!$A$4:$B$4</definedName>
  </definedNames>
  <calcPr calcId="191029" calcMode="autoNoTable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3" i="9" l="1" a="1"/>
  <c r="N43" i="9" s="1"/>
  <c r="M43" i="9"/>
  <c r="S43" i="9" s="1" a="1"/>
  <c r="S43" i="9" s="1"/>
  <c r="N42" i="9"/>
  <c r="N42" i="9" a="1"/>
  <c r="M42" i="9"/>
  <c r="S42" i="9" s="1" a="1"/>
  <c r="S42" i="9" s="1"/>
  <c r="O41" i="9" a="1"/>
  <c r="O41" i="9" s="1"/>
  <c r="N41" i="9" a="1"/>
  <c r="N41" i="9" s="1"/>
  <c r="M41" i="9"/>
  <c r="S41" i="9" s="1" a="1"/>
  <c r="S41" i="9" s="1"/>
  <c r="O40" i="9"/>
  <c r="O40" i="9" a="1"/>
  <c r="N40" i="9"/>
  <c r="N40" i="9" a="1"/>
  <c r="M40" i="9"/>
  <c r="S40" i="9" s="1" a="1"/>
  <c r="S40" i="9" s="1"/>
  <c r="P39" i="9" a="1"/>
  <c r="P39" i="9" s="1"/>
  <c r="O39" i="9" a="1"/>
  <c r="O39" i="9" s="1"/>
  <c r="N39" i="9" a="1"/>
  <c r="N39" i="9" s="1"/>
  <c r="M39" i="9"/>
  <c r="S39" i="9" s="1" a="1"/>
  <c r="S39" i="9" s="1"/>
  <c r="P38" i="9"/>
  <c r="P38" i="9" a="1"/>
  <c r="O38" i="9"/>
  <c r="O38" i="9" a="1"/>
  <c r="N38" i="9"/>
  <c r="N38" i="9" a="1"/>
  <c r="M38" i="9"/>
  <c r="S38" i="9" s="1" a="1"/>
  <c r="S38" i="9" s="1"/>
  <c r="Q37" i="9" a="1"/>
  <c r="Q37" i="9" s="1"/>
  <c r="P37" i="9" a="1"/>
  <c r="P37" i="9" s="1"/>
  <c r="O37" i="9" a="1"/>
  <c r="O37" i="9" s="1"/>
  <c r="N37" i="9"/>
  <c r="N37" i="9" a="1"/>
  <c r="M37" i="9"/>
  <c r="S37" i="9" s="1" a="1"/>
  <c r="S37" i="9" s="1"/>
  <c r="Q36" i="9"/>
  <c r="Q36" i="9" a="1"/>
  <c r="P36" i="9"/>
  <c r="P36" i="9" a="1"/>
  <c r="O36" i="9"/>
  <c r="O36" i="9" a="1"/>
  <c r="N36" i="9"/>
  <c r="N36" i="9" a="1"/>
  <c r="M36" i="9"/>
  <c r="S36" i="9" s="1" a="1"/>
  <c r="S36" i="9" s="1"/>
  <c r="R35" i="9" a="1"/>
  <c r="R35" i="9" s="1"/>
  <c r="Q35" i="9" a="1"/>
  <c r="Q35" i="9" s="1"/>
  <c r="P35" i="9" a="1"/>
  <c r="P35" i="9" s="1"/>
  <c r="O35" i="9"/>
  <c r="O35" i="9" a="1"/>
  <c r="N35" i="9"/>
  <c r="N35" i="9" a="1"/>
  <c r="M35" i="9"/>
  <c r="S35" i="9" s="1" a="1"/>
  <c r="S35" i="9" s="1"/>
  <c r="R34" i="9"/>
  <c r="R34" i="9" a="1"/>
  <c r="Q34" i="9"/>
  <c r="Q34" i="9" a="1"/>
  <c r="P34" i="9" a="1"/>
  <c r="P34" i="9" s="1"/>
  <c r="O34" i="9"/>
  <c r="O34" i="9" a="1"/>
  <c r="M34" i="9"/>
  <c r="N34" i="9" s="1" a="1"/>
  <c r="N34" i="9" s="1"/>
  <c r="S33" i="9" a="1"/>
  <c r="S33" i="9" s="1"/>
  <c r="R33" i="9" a="1"/>
  <c r="R33" i="9" s="1"/>
  <c r="Q33" i="9"/>
  <c r="Q33" i="9" a="1"/>
  <c r="P33" i="9"/>
  <c r="P33" i="9" a="1"/>
  <c r="O33" i="9"/>
  <c r="O33" i="9" a="1"/>
  <c r="M33" i="9"/>
  <c r="N33" i="9" s="1" a="1"/>
  <c r="N33" i="9" s="1"/>
  <c r="M32" i="9"/>
  <c r="S32" i="9" s="1" a="1"/>
  <c r="S32" i="9" s="1"/>
  <c r="N31" i="9" a="1"/>
  <c r="N31" i="9" s="1"/>
  <c r="M31" i="9"/>
  <c r="S31" i="9" s="1" a="1"/>
  <c r="S31" i="9" s="1"/>
  <c r="M30" i="9"/>
  <c r="N30" i="9" s="1" a="1"/>
  <c r="N30" i="9" s="1"/>
  <c r="O29" i="9" a="1"/>
  <c r="O29" i="9" s="1"/>
  <c r="N29" i="9" a="1"/>
  <c r="N29" i="9" s="1"/>
  <c r="M29" i="9"/>
  <c r="S29" i="9" s="1" a="1"/>
  <c r="S29" i="9" s="1"/>
  <c r="O28" i="9"/>
  <c r="O28" i="9" a="1"/>
  <c r="N28" i="9"/>
  <c r="N28" i="9" a="1"/>
  <c r="M28" i="9"/>
  <c r="S28" i="9" s="1" a="1"/>
  <c r="S28" i="9" s="1"/>
  <c r="P27" i="9" a="1"/>
  <c r="P27" i="9" s="1"/>
  <c r="O27" i="9" a="1"/>
  <c r="O27" i="9" s="1"/>
  <c r="N27" i="9"/>
  <c r="N27" i="9" a="1"/>
  <c r="M27" i="9"/>
  <c r="S27" i="9" s="1" a="1"/>
  <c r="S27" i="9" s="1"/>
  <c r="P26" i="9"/>
  <c r="P26" i="9" a="1"/>
  <c r="O26" i="9"/>
  <c r="O26" i="9" a="1"/>
  <c r="N26" i="9"/>
  <c r="N26" i="9" a="1"/>
  <c r="M26" i="9"/>
  <c r="S26" i="9" s="1" a="1"/>
  <c r="S26" i="9" s="1"/>
  <c r="Q25" i="9" a="1"/>
  <c r="Q25" i="9" s="1"/>
  <c r="P25" i="9" a="1"/>
  <c r="P25" i="9" s="1"/>
  <c r="O25" i="9"/>
  <c r="O25" i="9" a="1"/>
  <c r="N25" i="9"/>
  <c r="N25" i="9" a="1"/>
  <c r="M25" i="9"/>
  <c r="S25" i="9" s="1" a="1"/>
  <c r="S25" i="9" s="1"/>
  <c r="Q24" i="9"/>
  <c r="Q24" i="9" a="1"/>
  <c r="P24" i="9"/>
  <c r="P24" i="9" a="1"/>
  <c r="O24" i="9"/>
  <c r="O24" i="9" a="1"/>
  <c r="N24" i="9"/>
  <c r="N24" i="9" a="1"/>
  <c r="M24" i="9"/>
  <c r="S24" i="9" s="1" a="1"/>
  <c r="S24" i="9" s="1"/>
  <c r="R23" i="9" a="1"/>
  <c r="R23" i="9" s="1"/>
  <c r="Q23" i="9" a="1"/>
  <c r="Q23" i="9" s="1"/>
  <c r="P23" i="9"/>
  <c r="P23" i="9" a="1"/>
  <c r="O23" i="9" a="1"/>
  <c r="O23" i="9" s="1"/>
  <c r="N23" i="9"/>
  <c r="N23" i="9" a="1"/>
  <c r="M23" i="9"/>
  <c r="S23" i="9" s="1" a="1"/>
  <c r="S23" i="9" s="1"/>
  <c r="R22" i="9"/>
  <c r="R22" i="9" a="1"/>
  <c r="Q22" i="9"/>
  <c r="Q22" i="9" a="1"/>
  <c r="P22" i="9"/>
  <c r="P22" i="9" a="1"/>
  <c r="O22" i="9"/>
  <c r="O22" i="9" a="1"/>
  <c r="M22" i="9"/>
  <c r="N22" i="9" s="1" a="1"/>
  <c r="N22" i="9" s="1"/>
  <c r="S21" i="9" a="1"/>
  <c r="S21" i="9" s="1"/>
  <c r="R21" i="9" a="1"/>
  <c r="R21" i="9" s="1"/>
  <c r="Q21" i="9"/>
  <c r="Q21" i="9" a="1"/>
  <c r="P21" i="9" a="1"/>
  <c r="P21" i="9" s="1"/>
  <c r="O21" i="9" a="1"/>
  <c r="O21" i="9" s="1"/>
  <c r="M21" i="9"/>
  <c r="N21" i="9" s="1" a="1"/>
  <c r="N21" i="9" s="1"/>
  <c r="M20" i="9"/>
  <c r="S20" i="9" s="1" a="1"/>
  <c r="S20" i="9" s="1"/>
  <c r="S19" i="9" a="1"/>
  <c r="S19" i="9" s="1"/>
  <c r="N19" i="9" a="1"/>
  <c r="N19" i="9" s="1"/>
  <c r="M19" i="9"/>
  <c r="R19" i="9" s="1" a="1"/>
  <c r="R19" i="9" s="1"/>
  <c r="M18" i="9"/>
  <c r="N18" i="9" s="1" a="1"/>
  <c r="N18" i="9" s="1"/>
  <c r="O17" i="9" a="1"/>
  <c r="O17" i="9" s="1"/>
  <c r="N17" i="9" a="1"/>
  <c r="N17" i="9" s="1"/>
  <c r="M17" i="9"/>
  <c r="S17" i="9" s="1" a="1"/>
  <c r="S17" i="9" s="1"/>
  <c r="O16" i="9"/>
  <c r="O16" i="9" a="1"/>
  <c r="N16" i="9"/>
  <c r="N16" i="9" a="1"/>
  <c r="M16" i="9"/>
  <c r="S16" i="9" s="1" a="1"/>
  <c r="S16" i="9" s="1"/>
  <c r="P15" i="9" a="1"/>
  <c r="P15" i="9" s="1"/>
  <c r="O15" i="9" a="1"/>
  <c r="O15" i="9" s="1"/>
  <c r="N15" i="9"/>
  <c r="N15" i="9" a="1"/>
  <c r="M15" i="9"/>
  <c r="S15" i="9" s="1" a="1"/>
  <c r="S15" i="9" s="1"/>
  <c r="M16" i="8"/>
  <c r="S16" i="8" s="1" a="1"/>
  <c r="S16" i="8" s="1"/>
  <c r="M17" i="8"/>
  <c r="S17" i="8" s="1" a="1"/>
  <c r="S17" i="8" s="1"/>
  <c r="M18" i="8"/>
  <c r="S18" i="8" s="1" a="1"/>
  <c r="S18" i="8" s="1"/>
  <c r="M19" i="8"/>
  <c r="S19" i="8" s="1" a="1"/>
  <c r="S19" i="8" s="1"/>
  <c r="M20" i="8"/>
  <c r="S20" i="8" s="1" a="1"/>
  <c r="S20" i="8" s="1"/>
  <c r="M21" i="8"/>
  <c r="S21" i="8" s="1" a="1"/>
  <c r="S21" i="8" s="1"/>
  <c r="M22" i="8"/>
  <c r="S22" i="8" s="1" a="1"/>
  <c r="S22" i="8" s="1"/>
  <c r="M23" i="8"/>
  <c r="S23" i="8" s="1" a="1"/>
  <c r="S23" i="8" s="1"/>
  <c r="M24" i="8"/>
  <c r="S24" i="8" s="1" a="1"/>
  <c r="S24" i="8" s="1"/>
  <c r="M25" i="8"/>
  <c r="S25" i="8" s="1" a="1"/>
  <c r="S25" i="8" s="1"/>
  <c r="M26" i="8"/>
  <c r="S26" i="8" s="1" a="1"/>
  <c r="S26" i="8" s="1"/>
  <c r="M27" i="8"/>
  <c r="S27" i="8" s="1" a="1"/>
  <c r="S27" i="8" s="1"/>
  <c r="M28" i="8"/>
  <c r="S28" i="8" s="1" a="1"/>
  <c r="S28" i="8" s="1"/>
  <c r="M29" i="8"/>
  <c r="S29" i="8" s="1" a="1"/>
  <c r="S29" i="8" s="1"/>
  <c r="M30" i="8"/>
  <c r="S30" i="8" s="1" a="1"/>
  <c r="S30" i="8" s="1"/>
  <c r="M31" i="8"/>
  <c r="S31" i="8" s="1" a="1"/>
  <c r="S31" i="8" s="1"/>
  <c r="M32" i="8"/>
  <c r="S32" i="8" s="1" a="1"/>
  <c r="S32" i="8" s="1"/>
  <c r="M33" i="8"/>
  <c r="S33" i="8" s="1" a="1"/>
  <c r="S33" i="8" s="1"/>
  <c r="M34" i="8"/>
  <c r="S34" i="8" s="1" a="1"/>
  <c r="S34" i="8" s="1"/>
  <c r="M35" i="8"/>
  <c r="S35" i="8" s="1" a="1"/>
  <c r="S35" i="8" s="1"/>
  <c r="M36" i="8"/>
  <c r="S36" i="8" s="1" a="1"/>
  <c r="S36" i="8" s="1"/>
  <c r="M37" i="8"/>
  <c r="S37" i="8" s="1" a="1"/>
  <c r="S37" i="8" s="1"/>
  <c r="M38" i="8"/>
  <c r="S38" i="8" s="1" a="1"/>
  <c r="S38" i="8" s="1"/>
  <c r="M39" i="8"/>
  <c r="S39" i="8" s="1" a="1"/>
  <c r="S39" i="8" s="1"/>
  <c r="M40" i="8"/>
  <c r="S40" i="8" s="1" a="1"/>
  <c r="S40" i="8" s="1"/>
  <c r="M41" i="8"/>
  <c r="S41" i="8" s="1" a="1"/>
  <c r="S41" i="8" s="1"/>
  <c r="M42" i="8"/>
  <c r="S42" i="8" s="1" a="1"/>
  <c r="S42" i="8" s="1"/>
  <c r="M43" i="8"/>
  <c r="S43" i="8" s="1" a="1"/>
  <c r="S43" i="8" s="1"/>
  <c r="M15" i="8"/>
  <c r="N15" i="8" s="1" a="1"/>
  <c r="N15" i="8" s="1"/>
  <c r="AA38" i="1" a="1"/>
  <c r="AA38" i="1" s="1"/>
  <c r="Z38" i="1" a="1"/>
  <c r="Z38" i="1" s="1"/>
  <c r="Y38" i="1"/>
  <c r="X38" i="1"/>
  <c r="X38" i="1" a="1"/>
  <c r="W38" i="1" a="1"/>
  <c r="W38" i="1" s="1"/>
  <c r="V38" i="1" a="1"/>
  <c r="V38" i="1" s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AA37" i="1" a="1"/>
  <c r="AA37" i="1" s="1"/>
  <c r="Z37" i="1" a="1"/>
  <c r="Z37" i="1" s="1"/>
  <c r="X37" i="1" a="1"/>
  <c r="X37" i="1" s="1"/>
  <c r="W37" i="1" a="1"/>
  <c r="W37" i="1" s="1"/>
  <c r="V37" i="1" a="1"/>
  <c r="V37" i="1" s="1"/>
  <c r="AA36" i="1" a="1"/>
  <c r="AA36" i="1" s="1"/>
  <c r="Z36" i="1" a="1"/>
  <c r="Z36" i="1" s="1"/>
  <c r="X36" i="1" a="1"/>
  <c r="X36" i="1" s="1"/>
  <c r="W36" i="1" a="1"/>
  <c r="W36" i="1" s="1"/>
  <c r="V36" i="1" a="1"/>
  <c r="V36" i="1" s="1"/>
  <c r="AA35" i="1" a="1"/>
  <c r="AA35" i="1" s="1"/>
  <c r="Z35" i="1" a="1"/>
  <c r="Z35" i="1" s="1"/>
  <c r="X35" i="1" a="1"/>
  <c r="X35" i="1" s="1"/>
  <c r="W35" i="1" a="1"/>
  <c r="W35" i="1" s="1"/>
  <c r="V35" i="1" a="1"/>
  <c r="V35" i="1" s="1"/>
  <c r="AA34" i="1" a="1"/>
  <c r="AA34" i="1" s="1"/>
  <c r="Z34" i="1" a="1"/>
  <c r="Z34" i="1" s="1"/>
  <c r="X34" i="1" a="1"/>
  <c r="X34" i="1" s="1"/>
  <c r="W34" i="1" a="1"/>
  <c r="W34" i="1" s="1"/>
  <c r="V34" i="1" a="1"/>
  <c r="V34" i="1" s="1"/>
  <c r="AA33" i="1" a="1"/>
  <c r="AA33" i="1" s="1"/>
  <c r="Z33" i="1" a="1"/>
  <c r="Z33" i="1" s="1"/>
  <c r="X33" i="1" a="1"/>
  <c r="X33" i="1" s="1"/>
  <c r="W33" i="1" a="1"/>
  <c r="W33" i="1" s="1"/>
  <c r="V33" i="1" a="1"/>
  <c r="V33" i="1" s="1"/>
  <c r="AA32" i="1" a="1"/>
  <c r="AA32" i="1" s="1"/>
  <c r="Z32" i="1" a="1"/>
  <c r="Z32" i="1" s="1"/>
  <c r="X32" i="1" a="1"/>
  <c r="X32" i="1" s="1"/>
  <c r="W32" i="1" a="1"/>
  <c r="W32" i="1" s="1"/>
  <c r="V32" i="1" a="1"/>
  <c r="V32" i="1" s="1"/>
  <c r="AA31" i="1" a="1"/>
  <c r="AA31" i="1" s="1"/>
  <c r="Z31" i="1" a="1"/>
  <c r="Z31" i="1" s="1"/>
  <c r="X31" i="1" a="1"/>
  <c r="X31" i="1" s="1"/>
  <c r="W31" i="1" a="1"/>
  <c r="W31" i="1" s="1"/>
  <c r="V31" i="1" a="1"/>
  <c r="V31" i="1" s="1"/>
  <c r="AA30" i="1" a="1"/>
  <c r="AA30" i="1" s="1"/>
  <c r="Z30" i="1" a="1"/>
  <c r="Z30" i="1" s="1"/>
  <c r="X30" i="1" a="1"/>
  <c r="X30" i="1" s="1"/>
  <c r="W30" i="1" a="1"/>
  <c r="W30" i="1" s="1"/>
  <c r="V30" i="1" a="1"/>
  <c r="V30" i="1" s="1"/>
  <c r="AA29" i="1" a="1"/>
  <c r="AA29" i="1" s="1"/>
  <c r="Z29" i="1" a="1"/>
  <c r="Z29" i="1" s="1"/>
  <c r="X29" i="1" a="1"/>
  <c r="X29" i="1" s="1"/>
  <c r="W29" i="1" a="1"/>
  <c r="W29" i="1" s="1"/>
  <c r="V29" i="1" a="1"/>
  <c r="V29" i="1" s="1"/>
  <c r="AA28" i="1" a="1"/>
  <c r="AA28" i="1" s="1"/>
  <c r="Z28" i="1" a="1"/>
  <c r="Z28" i="1" s="1"/>
  <c r="X28" i="1" a="1"/>
  <c r="X28" i="1" s="1"/>
  <c r="W28" i="1" a="1"/>
  <c r="W28" i="1" s="1"/>
  <c r="V28" i="1" a="1"/>
  <c r="V28" i="1" s="1"/>
  <c r="AA27" i="1" a="1"/>
  <c r="AA27" i="1" s="1"/>
  <c r="Z27" i="1" a="1"/>
  <c r="Z27" i="1" s="1"/>
  <c r="X27" i="1" a="1"/>
  <c r="X27" i="1" s="1"/>
  <c r="W27" i="1" a="1"/>
  <c r="W27" i="1" s="1"/>
  <c r="V27" i="1" a="1"/>
  <c r="V27" i="1" s="1"/>
  <c r="AA26" i="1" a="1"/>
  <c r="AA26" i="1" s="1"/>
  <c r="Z26" i="1" a="1"/>
  <c r="Z26" i="1" s="1"/>
  <c r="X26" i="1" a="1"/>
  <c r="X26" i="1" s="1"/>
  <c r="W26" i="1" a="1"/>
  <c r="W26" i="1" s="1"/>
  <c r="V26" i="1" a="1"/>
  <c r="V26" i="1" s="1"/>
  <c r="AA25" i="1" a="1"/>
  <c r="AA25" i="1" s="1"/>
  <c r="Z25" i="1" a="1"/>
  <c r="Z25" i="1" s="1"/>
  <c r="X25" i="1" a="1"/>
  <c r="X25" i="1" s="1"/>
  <c r="W25" i="1" a="1"/>
  <c r="W25" i="1" s="1"/>
  <c r="V25" i="1" a="1"/>
  <c r="V25" i="1" s="1"/>
  <c r="AA24" i="1" a="1"/>
  <c r="AA24" i="1" s="1"/>
  <c r="Z24" i="1" a="1"/>
  <c r="Z24" i="1" s="1"/>
  <c r="X24" i="1" a="1"/>
  <c r="X24" i="1" s="1"/>
  <c r="W24" i="1" a="1"/>
  <c r="W24" i="1" s="1"/>
  <c r="V24" i="1" a="1"/>
  <c r="V24" i="1" s="1"/>
  <c r="AA23" i="1" a="1"/>
  <c r="AA23" i="1" s="1"/>
  <c r="Z23" i="1" a="1"/>
  <c r="Z23" i="1" s="1"/>
  <c r="X23" i="1" a="1"/>
  <c r="X23" i="1" s="1"/>
  <c r="W23" i="1" a="1"/>
  <c r="W23" i="1" s="1"/>
  <c r="V23" i="1" a="1"/>
  <c r="V23" i="1" s="1"/>
  <c r="AA22" i="1" a="1"/>
  <c r="AA22" i="1" s="1"/>
  <c r="Z22" i="1" a="1"/>
  <c r="Z22" i="1" s="1"/>
  <c r="X22" i="1" a="1"/>
  <c r="X22" i="1" s="1"/>
  <c r="W22" i="1" a="1"/>
  <c r="W22" i="1" s="1"/>
  <c r="V22" i="1" a="1"/>
  <c r="V22" i="1" s="1"/>
  <c r="AA21" i="1" a="1"/>
  <c r="AA21" i="1" s="1"/>
  <c r="Z21" i="1" a="1"/>
  <c r="Z21" i="1" s="1"/>
  <c r="X21" i="1" a="1"/>
  <c r="X21" i="1" s="1"/>
  <c r="W21" i="1" a="1"/>
  <c r="W21" i="1" s="1"/>
  <c r="V21" i="1" a="1"/>
  <c r="V21" i="1" s="1"/>
  <c r="AA20" i="1" a="1"/>
  <c r="AA20" i="1" s="1"/>
  <c r="Z20" i="1" a="1"/>
  <c r="Z20" i="1" s="1"/>
  <c r="X20" i="1" a="1"/>
  <c r="X20" i="1" s="1"/>
  <c r="W20" i="1" a="1"/>
  <c r="W20" i="1" s="1"/>
  <c r="V20" i="1" a="1"/>
  <c r="V20" i="1" s="1"/>
  <c r="AA19" i="1" a="1"/>
  <c r="AA19" i="1" s="1"/>
  <c r="Z19" i="1" a="1"/>
  <c r="Z19" i="1" s="1"/>
  <c r="X19" i="1" a="1"/>
  <c r="X19" i="1" s="1"/>
  <c r="W19" i="1" a="1"/>
  <c r="W19" i="1" s="1"/>
  <c r="V19" i="1" a="1"/>
  <c r="V19" i="1" s="1"/>
  <c r="AA18" i="1" a="1"/>
  <c r="AA18" i="1" s="1"/>
  <c r="Z18" i="1" a="1"/>
  <c r="Z18" i="1" s="1"/>
  <c r="X18" i="1" a="1"/>
  <c r="X18" i="1" s="1"/>
  <c r="W18" i="1" a="1"/>
  <c r="W18" i="1" s="1"/>
  <c r="V18" i="1" a="1"/>
  <c r="V18" i="1" s="1"/>
  <c r="AA17" i="1" a="1"/>
  <c r="AA17" i="1" s="1"/>
  <c r="Z17" i="1"/>
  <c r="Z17" i="1" a="1"/>
  <c r="X17" i="1" a="1"/>
  <c r="X17" i="1" s="1"/>
  <c r="W17" i="1" a="1"/>
  <c r="W17" i="1" s="1"/>
  <c r="V17" i="1" a="1"/>
  <c r="V17" i="1" s="1"/>
  <c r="AA16" i="1" a="1"/>
  <c r="AA16" i="1" s="1"/>
  <c r="Z16" i="1"/>
  <c r="Z16" i="1" a="1"/>
  <c r="X16" i="1" a="1"/>
  <c r="X16" i="1" s="1"/>
  <c r="W16" i="1" a="1"/>
  <c r="W16" i="1" s="1"/>
  <c r="V16" i="1" a="1"/>
  <c r="V16" i="1" s="1"/>
  <c r="AA15" i="1" a="1"/>
  <c r="AA15" i="1" s="1"/>
  <c r="Z15" i="1" a="1"/>
  <c r="Z15" i="1" s="1"/>
  <c r="X15" i="1" a="1"/>
  <c r="X15" i="1" s="1"/>
  <c r="W15" i="1" a="1"/>
  <c r="W15" i="1" s="1"/>
  <c r="V15" i="1" a="1"/>
  <c r="V15" i="1" s="1"/>
  <c r="B12" i="5"/>
  <c r="A2" i="5"/>
  <c r="A2" i="6"/>
  <c r="A3" i="6"/>
  <c r="C8" i="6"/>
  <c r="C9" i="6"/>
  <c r="P16" i="9" l="1" a="1"/>
  <c r="P16" i="9" s="1"/>
  <c r="O18" i="9" a="1"/>
  <c r="O18" i="9" s="1"/>
  <c r="N20" i="9" a="1"/>
  <c r="N20" i="9" s="1"/>
  <c r="S22" i="9" a="1"/>
  <c r="S22" i="9" s="1"/>
  <c r="R24" i="9" a="1"/>
  <c r="R24" i="9" s="1"/>
  <c r="Q26" i="9" a="1"/>
  <c r="Q26" i="9" s="1"/>
  <c r="P28" i="9" a="1"/>
  <c r="P28" i="9" s="1"/>
  <c r="O30" i="9" a="1"/>
  <c r="O30" i="9" s="1"/>
  <c r="N32" i="9" a="1"/>
  <c r="N32" i="9" s="1"/>
  <c r="S34" i="9" a="1"/>
  <c r="S34" i="9" s="1"/>
  <c r="R36" i="9" a="1"/>
  <c r="R36" i="9" s="1"/>
  <c r="Q38" i="9" a="1"/>
  <c r="Q38" i="9" s="1"/>
  <c r="P40" i="9" a="1"/>
  <c r="P40" i="9" s="1"/>
  <c r="O42" i="9" a="1"/>
  <c r="O42" i="9" s="1"/>
  <c r="Q15" i="9" a="1"/>
  <c r="Q15" i="9" s="1"/>
  <c r="P17" i="9" a="1"/>
  <c r="P17" i="9" s="1"/>
  <c r="O19" i="9" a="1"/>
  <c r="O19" i="9" s="1"/>
  <c r="R25" i="9" a="1"/>
  <c r="R25" i="9" s="1"/>
  <c r="Q27" i="9" a="1"/>
  <c r="Q27" i="9" s="1"/>
  <c r="P29" i="9" a="1"/>
  <c r="P29" i="9" s="1"/>
  <c r="O31" i="9" a="1"/>
  <c r="O31" i="9" s="1"/>
  <c r="R37" i="9" a="1"/>
  <c r="R37" i="9" s="1"/>
  <c r="Q39" i="9" a="1"/>
  <c r="Q39" i="9" s="1"/>
  <c r="P41" i="9" a="1"/>
  <c r="P41" i="9" s="1"/>
  <c r="O43" i="9" a="1"/>
  <c r="O43" i="9" s="1"/>
  <c r="Q16" i="9" a="1"/>
  <c r="Q16" i="9" s="1"/>
  <c r="P18" i="9" a="1"/>
  <c r="P18" i="9" s="1"/>
  <c r="O20" i="9" a="1"/>
  <c r="O20" i="9" s="1"/>
  <c r="R26" i="9" a="1"/>
  <c r="R26" i="9" s="1"/>
  <c r="Q28" i="9" a="1"/>
  <c r="Q28" i="9" s="1"/>
  <c r="P30" i="9" a="1"/>
  <c r="P30" i="9" s="1"/>
  <c r="O32" i="9" a="1"/>
  <c r="O32" i="9" s="1"/>
  <c r="R38" i="9" a="1"/>
  <c r="R38" i="9" s="1"/>
  <c r="Q40" i="9" a="1"/>
  <c r="Q40" i="9" s="1"/>
  <c r="P42" i="9" a="1"/>
  <c r="P42" i="9" s="1"/>
  <c r="R15" i="9" a="1"/>
  <c r="R15" i="9" s="1"/>
  <c r="Q17" i="9" a="1"/>
  <c r="Q17" i="9" s="1"/>
  <c r="P19" i="9" a="1"/>
  <c r="P19" i="9" s="1"/>
  <c r="R27" i="9" a="1"/>
  <c r="R27" i="9" s="1"/>
  <c r="Q29" i="9" a="1"/>
  <c r="Q29" i="9" s="1"/>
  <c r="P31" i="9" a="1"/>
  <c r="P31" i="9" s="1"/>
  <c r="R39" i="9" a="1"/>
  <c r="R39" i="9" s="1"/>
  <c r="Q41" i="9" a="1"/>
  <c r="Q41" i="9" s="1"/>
  <c r="P43" i="9" a="1"/>
  <c r="P43" i="9" s="1"/>
  <c r="R16" i="9" a="1"/>
  <c r="R16" i="9" s="1"/>
  <c r="Q18" i="9" a="1"/>
  <c r="Q18" i="9" s="1"/>
  <c r="P20" i="9" a="1"/>
  <c r="P20" i="9" s="1"/>
  <c r="R28" i="9" a="1"/>
  <c r="R28" i="9" s="1"/>
  <c r="Q30" i="9" a="1"/>
  <c r="Q30" i="9" s="1"/>
  <c r="P32" i="9" a="1"/>
  <c r="P32" i="9" s="1"/>
  <c r="R40" i="9" a="1"/>
  <c r="R40" i="9" s="1"/>
  <c r="Q42" i="9" a="1"/>
  <c r="Q42" i="9" s="1"/>
  <c r="R17" i="9" a="1"/>
  <c r="R17" i="9" s="1"/>
  <c r="Q19" i="9" a="1"/>
  <c r="Q19" i="9" s="1"/>
  <c r="R29" i="9" a="1"/>
  <c r="R29" i="9" s="1"/>
  <c r="Q31" i="9" a="1"/>
  <c r="Q31" i="9" s="1"/>
  <c r="R41" i="9" a="1"/>
  <c r="R41" i="9" s="1"/>
  <c r="Q43" i="9" a="1"/>
  <c r="Q43" i="9" s="1"/>
  <c r="R18" i="9" a="1"/>
  <c r="R18" i="9" s="1"/>
  <c r="Q20" i="9" a="1"/>
  <c r="Q20" i="9" s="1"/>
  <c r="R30" i="9" a="1"/>
  <c r="R30" i="9" s="1"/>
  <c r="Q32" i="9" a="1"/>
  <c r="Q32" i="9" s="1"/>
  <c r="R42" i="9" a="1"/>
  <c r="R42" i="9" s="1"/>
  <c r="R31" i="9" a="1"/>
  <c r="R31" i="9" s="1"/>
  <c r="R43" i="9" a="1"/>
  <c r="R43" i="9" s="1"/>
  <c r="S18" i="9" a="1"/>
  <c r="S18" i="9" s="1"/>
  <c r="R20" i="9" a="1"/>
  <c r="R20" i="9" s="1"/>
  <c r="S30" i="9" a="1"/>
  <c r="S30" i="9" s="1"/>
  <c r="R32" i="9" a="1"/>
  <c r="R32" i="9" s="1"/>
  <c r="P15" i="8" a="1"/>
  <c r="P15" i="8" s="1"/>
  <c r="N16" i="8" a="1"/>
  <c r="N16" i="8" s="1"/>
  <c r="N17" i="8" a="1"/>
  <c r="N17" i="8" s="1"/>
  <c r="N18" i="8" a="1"/>
  <c r="N18" i="8" s="1"/>
  <c r="N19" i="8" a="1"/>
  <c r="N19" i="8" s="1"/>
  <c r="N20" i="8" a="1"/>
  <c r="N20" i="8" s="1"/>
  <c r="N21" i="8" a="1"/>
  <c r="N21" i="8" s="1"/>
  <c r="N22" i="8" a="1"/>
  <c r="N22" i="8" s="1"/>
  <c r="N23" i="8" a="1"/>
  <c r="N23" i="8" s="1"/>
  <c r="N24" i="8" a="1"/>
  <c r="N24" i="8" s="1"/>
  <c r="N25" i="8" a="1"/>
  <c r="N25" i="8" s="1"/>
  <c r="N26" i="8" a="1"/>
  <c r="N26" i="8" s="1"/>
  <c r="N27" i="8" a="1"/>
  <c r="N27" i="8" s="1"/>
  <c r="N28" i="8" a="1"/>
  <c r="N28" i="8" s="1"/>
  <c r="N29" i="8" a="1"/>
  <c r="N29" i="8" s="1"/>
  <c r="N30" i="8" a="1"/>
  <c r="N30" i="8" s="1"/>
  <c r="N31" i="8" a="1"/>
  <c r="N31" i="8" s="1"/>
  <c r="N32" i="8" a="1"/>
  <c r="N32" i="8" s="1"/>
  <c r="N33" i="8" a="1"/>
  <c r="N33" i="8" s="1"/>
  <c r="N34" i="8" a="1"/>
  <c r="N34" i="8" s="1"/>
  <c r="N35" i="8" a="1"/>
  <c r="N35" i="8" s="1"/>
  <c r="N36" i="8" a="1"/>
  <c r="N36" i="8" s="1"/>
  <c r="N37" i="8" a="1"/>
  <c r="N37" i="8" s="1"/>
  <c r="N38" i="8" a="1"/>
  <c r="N38" i="8" s="1"/>
  <c r="N39" i="8" a="1"/>
  <c r="N39" i="8" s="1"/>
  <c r="N40" i="8" a="1"/>
  <c r="N40" i="8" s="1"/>
  <c r="N41" i="8" a="1"/>
  <c r="N41" i="8" s="1"/>
  <c r="N42" i="8" a="1"/>
  <c r="N42" i="8" s="1"/>
  <c r="N43" i="8" a="1"/>
  <c r="N43" i="8" s="1"/>
  <c r="O16" i="8" a="1"/>
  <c r="O16" i="8" s="1"/>
  <c r="O17" i="8" a="1"/>
  <c r="O17" i="8" s="1"/>
  <c r="O18" i="8" a="1"/>
  <c r="O18" i="8" s="1"/>
  <c r="O19" i="8" a="1"/>
  <c r="O19" i="8" s="1"/>
  <c r="O20" i="8" a="1"/>
  <c r="O20" i="8" s="1"/>
  <c r="O21" i="8" a="1"/>
  <c r="O21" i="8" s="1"/>
  <c r="O22" i="8" a="1"/>
  <c r="O22" i="8" s="1"/>
  <c r="O23" i="8" a="1"/>
  <c r="O23" i="8" s="1"/>
  <c r="O24" i="8" a="1"/>
  <c r="O24" i="8" s="1"/>
  <c r="O25" i="8" a="1"/>
  <c r="O25" i="8" s="1"/>
  <c r="O26" i="8" a="1"/>
  <c r="O26" i="8" s="1"/>
  <c r="O27" i="8" a="1"/>
  <c r="O27" i="8" s="1"/>
  <c r="O28" i="8" a="1"/>
  <c r="O28" i="8" s="1"/>
  <c r="O29" i="8" a="1"/>
  <c r="O29" i="8" s="1"/>
  <c r="O30" i="8" a="1"/>
  <c r="O30" i="8" s="1"/>
  <c r="O31" i="8" a="1"/>
  <c r="O31" i="8" s="1"/>
  <c r="O32" i="8" a="1"/>
  <c r="O32" i="8" s="1"/>
  <c r="O33" i="8" a="1"/>
  <c r="O33" i="8" s="1"/>
  <c r="O34" i="8" a="1"/>
  <c r="O34" i="8" s="1"/>
  <c r="O35" i="8" a="1"/>
  <c r="O35" i="8" s="1"/>
  <c r="O36" i="8" a="1"/>
  <c r="O36" i="8" s="1"/>
  <c r="O37" i="8" a="1"/>
  <c r="O37" i="8" s="1"/>
  <c r="O38" i="8" a="1"/>
  <c r="O38" i="8" s="1"/>
  <c r="O39" i="8" a="1"/>
  <c r="O39" i="8" s="1"/>
  <c r="O40" i="8" a="1"/>
  <c r="O40" i="8" s="1"/>
  <c r="O41" i="8" a="1"/>
  <c r="O41" i="8" s="1"/>
  <c r="O42" i="8" a="1"/>
  <c r="O42" i="8" s="1"/>
  <c r="O43" i="8" a="1"/>
  <c r="O43" i="8" s="1"/>
  <c r="P16" i="8" a="1"/>
  <c r="P16" i="8" s="1"/>
  <c r="P17" i="8" a="1"/>
  <c r="P17" i="8" s="1"/>
  <c r="P18" i="8" a="1"/>
  <c r="P18" i="8" s="1"/>
  <c r="P19" i="8" a="1"/>
  <c r="P19" i="8" s="1"/>
  <c r="P20" i="8" a="1"/>
  <c r="P20" i="8" s="1"/>
  <c r="P21" i="8" a="1"/>
  <c r="P21" i="8" s="1"/>
  <c r="P22" i="8" a="1"/>
  <c r="P22" i="8" s="1"/>
  <c r="P23" i="8" a="1"/>
  <c r="P23" i="8" s="1"/>
  <c r="P24" i="8" a="1"/>
  <c r="P24" i="8" s="1"/>
  <c r="P25" i="8" a="1"/>
  <c r="P25" i="8" s="1"/>
  <c r="P26" i="8" a="1"/>
  <c r="P26" i="8" s="1"/>
  <c r="P27" i="8" a="1"/>
  <c r="P27" i="8" s="1"/>
  <c r="P28" i="8" a="1"/>
  <c r="P28" i="8" s="1"/>
  <c r="P29" i="8" a="1"/>
  <c r="P29" i="8" s="1"/>
  <c r="P30" i="8" a="1"/>
  <c r="P30" i="8" s="1"/>
  <c r="P31" i="8" a="1"/>
  <c r="P31" i="8" s="1"/>
  <c r="P32" i="8" a="1"/>
  <c r="P32" i="8" s="1"/>
  <c r="P33" i="8" a="1"/>
  <c r="P33" i="8" s="1"/>
  <c r="P34" i="8" a="1"/>
  <c r="P34" i="8" s="1"/>
  <c r="P35" i="8" a="1"/>
  <c r="P35" i="8" s="1"/>
  <c r="P36" i="8" a="1"/>
  <c r="P36" i="8" s="1"/>
  <c r="P37" i="8" a="1"/>
  <c r="P37" i="8" s="1"/>
  <c r="P38" i="8" a="1"/>
  <c r="P38" i="8" s="1"/>
  <c r="P39" i="8" a="1"/>
  <c r="P39" i="8" s="1"/>
  <c r="P40" i="8" a="1"/>
  <c r="P40" i="8" s="1"/>
  <c r="P41" i="8" a="1"/>
  <c r="P41" i="8" s="1"/>
  <c r="P42" i="8" a="1"/>
  <c r="P42" i="8" s="1"/>
  <c r="P43" i="8" a="1"/>
  <c r="P43" i="8" s="1"/>
  <c r="Q16" i="8" a="1"/>
  <c r="Q16" i="8" s="1"/>
  <c r="Q17" i="8" a="1"/>
  <c r="Q17" i="8" s="1"/>
  <c r="Q18" i="8" a="1"/>
  <c r="Q18" i="8" s="1"/>
  <c r="Q19" i="8" a="1"/>
  <c r="Q19" i="8" s="1"/>
  <c r="Q20" i="8" a="1"/>
  <c r="Q20" i="8" s="1"/>
  <c r="Q21" i="8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R16" i="8" a="1"/>
  <c r="R16" i="8" s="1"/>
  <c r="R17" i="8" a="1"/>
  <c r="R17" i="8" s="1"/>
  <c r="R18" i="8" a="1"/>
  <c r="R18" i="8" s="1"/>
  <c r="R19" i="8" a="1"/>
  <c r="R19" i="8" s="1"/>
  <c r="R20" i="8" a="1"/>
  <c r="R20" i="8" s="1"/>
  <c r="R21" i="8" a="1"/>
  <c r="R21" i="8" s="1"/>
  <c r="R22" i="8" a="1"/>
  <c r="R22" i="8" s="1"/>
  <c r="R23" i="8" a="1"/>
  <c r="R23" i="8" s="1"/>
  <c r="R24" i="8" a="1"/>
  <c r="R24" i="8" s="1"/>
  <c r="R25" i="8" a="1"/>
  <c r="R25" i="8" s="1"/>
  <c r="R26" i="8" a="1"/>
  <c r="R26" i="8" s="1"/>
  <c r="R27" i="8" a="1"/>
  <c r="R27" i="8" s="1"/>
  <c r="R28" i="8" a="1"/>
  <c r="R28" i="8" s="1"/>
  <c r="R29" i="8" a="1"/>
  <c r="R29" i="8" s="1"/>
  <c r="R30" i="8" a="1"/>
  <c r="R30" i="8" s="1"/>
  <c r="R31" i="8" a="1"/>
  <c r="R31" i="8" s="1"/>
  <c r="R32" i="8" a="1"/>
  <c r="R32" i="8" s="1"/>
  <c r="R33" i="8" a="1"/>
  <c r="R33" i="8" s="1"/>
  <c r="R34" i="8" a="1"/>
  <c r="R34" i="8" s="1"/>
  <c r="R35" i="8" a="1"/>
  <c r="R35" i="8" s="1"/>
  <c r="R36" i="8" a="1"/>
  <c r="R36" i="8" s="1"/>
  <c r="R37" i="8" a="1"/>
  <c r="R37" i="8" s="1"/>
  <c r="R38" i="8" a="1"/>
  <c r="R38" i="8" s="1"/>
  <c r="R39" i="8" a="1"/>
  <c r="R39" i="8" s="1"/>
  <c r="R40" i="8" a="1"/>
  <c r="R40" i="8" s="1"/>
  <c r="R41" i="8" a="1"/>
  <c r="R41" i="8" s="1"/>
  <c r="R42" i="8" a="1"/>
  <c r="R42" i="8" s="1"/>
  <c r="R43" i="8" a="1"/>
  <c r="R43" i="8" s="1"/>
  <c r="O15" i="8" a="1"/>
  <c r="O15" i="8" s="1"/>
  <c r="S15" i="8" a="1"/>
  <c r="S15" i="8" s="1"/>
  <c r="R15" i="8" a="1"/>
  <c r="R15" i="8" s="1"/>
  <c r="Q15" i="8" a="1"/>
  <c r="Q1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A5ADA0-6585-48AA-B6BF-A9FFD6D28B10}" keepAlive="1" name="Query - TableBank8" description="Connection to the 'TableBank8' query in the workbook." type="5" refreshedVersion="8" background="1" saveData="1">
    <dbPr connection="Provider=Microsoft.Mashup.OleDb.1;Data Source=$Workbook$;Location=TableBank8;Extended Properties=&quot;&quot;" command="SELECT * FROM [TableBank8]"/>
  </connection>
  <connection id="2" xr16:uid="{66235275-AA64-4B6F-8969-6F7CA1C54F32}" keepAlive="1" name="Query - TableBankPvoted" description="Connection to the 'TableBankPvoted' query in the workbook." type="5" refreshedVersion="8" background="1" saveData="1">
    <dbPr connection="Provider=Microsoft.Mashup.OleDb.1;Data Source=$Workbook$;Location=TableBankPvoted;Extended Properties=&quot;&quot;" command="SELECT * FROM [TableBankPvot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<sst xmlns="http://schemas.openxmlformats.org/spreadsheetml/2006/main" count="498" uniqueCount="107">
  <si>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</si>
  <si>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</si>
  <si>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</si>
  <si>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</si>
  <si>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</si>
  <si>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</si>
  <si>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</si>
  <si>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</si>
  <si>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</si>
  <si>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</si>
  <si>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</si>
  <si>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</si>
  <si>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</si>
  <si>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</si>
  <si>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</si>
  <si>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</si>
  <si>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</si>
  <si>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</si>
  <si>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</si>
  <si>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</si>
  <si>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</si>
  <si>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</si>
  <si>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</si>
  <si>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</si>
  <si>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</si>
  <si>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</si>
  <si>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EXAMPLE Text file imported from ABC system.</t>
  </si>
  <si>
    <t>Diagram of data flow</t>
  </si>
  <si>
    <t>EXAMPLE Adjustments input onto mSheet4. Other inputs on mSheet3.</t>
  </si>
  <si>
    <t>EXAMPLE Totals of various grouping of codes on mSheet3</t>
  </si>
  <si>
    <t>EXAMPLE mSheet2</t>
  </si>
  <si>
    <t>EXAMPLE mSheet4 has output to Summary.xls. oDataSheet has output for text file imported by POWA system.</t>
  </si>
  <si>
    <t>-</t>
  </si>
  <si>
    <t>EXAMPLE Jane Smith provided the rates table.</t>
  </si>
  <si>
    <t>Usage tasks</t>
  </si>
  <si>
    <t>Maintenance tasks</t>
  </si>
  <si>
    <t>Task 1</t>
  </si>
  <si>
    <t>Task</t>
  </si>
  <si>
    <t>Application filename prefix</t>
  </si>
  <si>
    <t>EXAMPLE 01-Mar-2014 PJO Included new rates for Apr-Mar year.</t>
  </si>
  <si>
    <t>Files</t>
  </si>
  <si>
    <t>List the different files and any file-naming convention.</t>
  </si>
  <si>
    <t> </t>
  </si>
  <si>
    <t>Paul</t>
  </si>
  <si>
    <t>28-Jan-2024A</t>
  </si>
  <si>
    <t>Refund Of Overpay</t>
  </si>
  <si>
    <t>P S refund</t>
  </si>
  <si>
    <t>Payment</t>
  </si>
  <si>
    <t>Cherryblosso Ad Lib</t>
  </si>
  <si>
    <t>Ding Dong</t>
  </si>
  <si>
    <t>Cherryfestia L Erhu Yu</t>
  </si>
  <si>
    <t>Aldo Lib</t>
  </si>
  <si>
    <t xml:space="preserve">Cheryfestiva Lthe Sound O </t>
  </si>
  <si>
    <t>The Sound Of Music</t>
  </si>
  <si>
    <t>Cherryfestiv Al Ping Pong</t>
  </si>
  <si>
    <t>Sue So</t>
  </si>
  <si>
    <t>Cherryfestiv Com Dan</t>
  </si>
  <si>
    <t>Compound Dance</t>
  </si>
  <si>
    <t>Cherryfestiv dancestud</t>
  </si>
  <si>
    <t>Hamilton Chinese Dan</t>
  </si>
  <si>
    <t>The B&amp;B</t>
  </si>
  <si>
    <t>The Big Bang</t>
  </si>
  <si>
    <t>Payment For Fantess Festival Wag</t>
  </si>
  <si>
    <t>Ableowl Xl</t>
  </si>
  <si>
    <t>Cherryfestiv Mexican Folk Los teh</t>
  </si>
  <si>
    <t>Mexican Folkloric Da</t>
  </si>
  <si>
    <t>Cherryfestiv Pipa</t>
  </si>
  <si>
    <t>Sue Mu-Tzu Hsu</t>
  </si>
  <si>
    <t>Trf Sxrn50H8 Stripe</t>
  </si>
  <si>
    <t>Stripe Payments</t>
  </si>
  <si>
    <t>Direct Credit</t>
  </si>
  <si>
    <t>Trf 15Foa16S Stripe</t>
  </si>
  <si>
    <t>115-689-304 Gst</t>
  </si>
  <si>
    <t>Inland Revenue GST</t>
  </si>
  <si>
    <t>Tax Payment</t>
  </si>
  <si>
    <t>Trf Zmi7Uimr Stripe</t>
  </si>
  <si>
    <t>Monthly A/C Fee</t>
  </si>
  <si>
    <t>Bank Fee</t>
  </si>
  <si>
    <t>Trf Rpfwp36U Stripe</t>
  </si>
  <si>
    <t>Cherry Festi Vl Sag Sod</t>
  </si>
  <si>
    <t>A E Depp</t>
  </si>
  <si>
    <t>Trf Rtkz7Nfd Stripe</t>
  </si>
  <si>
    <t>Festival Plumbtoilet Henk Soh</t>
  </si>
  <si>
    <t>Maxflow Plumbing Serv</t>
  </si>
  <si>
    <t>Danfen 162117</t>
  </si>
  <si>
    <t>Danken Fend</t>
  </si>
  <si>
    <t>Cherryfestiv Chin Show</t>
  </si>
  <si>
    <t>Global Organization</t>
  </si>
  <si>
    <t>Balance</t>
  </si>
  <si>
    <t>PayAmount</t>
  </si>
  <si>
    <t>Detail2</t>
  </si>
  <si>
    <t>Detail1</t>
  </si>
  <si>
    <t>PayType</t>
  </si>
  <si>
    <t>TranDate</t>
  </si>
  <si>
    <t>Bank</t>
  </si>
  <si>
    <t>Output</t>
  </si>
  <si>
    <t>Source</t>
  </si>
  <si>
    <t xml:space="preserve"> </t>
  </si>
  <si>
    <t>Varying rows per record</t>
  </si>
  <si>
    <t/>
  </si>
  <si>
    <t>Transaction</t>
  </si>
  <si>
    <t>Description</t>
  </si>
  <si>
    <t>Detail</t>
  </si>
  <si>
    <t>Same six rows per record</t>
  </si>
  <si>
    <t>RowIndex</t>
  </si>
  <si>
    <t>Excel formula solution</t>
  </si>
  <si>
    <t>Excel macro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</si>
</sst>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6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  <numFmt numFmtId="194" formatCode="d/mm/yyyy;[Red]* &quot;Not date&quot;;&quot;-&quot;"/>
  </numFmts>
  <fonts count="35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rgb="FF000000"/>
      </bottom>
      <diagonal/>
    </border>
  </borders>
  <cellStyleXfs count="141">
    <xf numFmtId="0" fontId="0" fillId="0" borderId="0" applyFill="0" applyBorder="0">
      <alignment vertical="top"/>
    </xf>
    <xf numFmtId="164" fontId="5" fillId="0" borderId="0" applyFill="0" applyBorder="0">
      <alignment vertical="top"/>
    </xf>
    <xf numFmtId="184" fontId="5" fillId="0" borderId="0" applyFill="0" applyBorder="0">
      <alignment vertical="top"/>
    </xf>
    <xf numFmtId="185" fontId="5" fillId="0" borderId="0" applyFill="0" applyBorder="0">
      <alignment vertical="top"/>
    </xf>
    <xf numFmtId="165" fontId="5" fillId="0" borderId="0" applyFill="0" applyBorder="0">
      <alignment vertical="top"/>
    </xf>
    <xf numFmtId="166" fontId="5" fillId="0" borderId="0" applyFill="0" applyBorder="0">
      <alignment vertical="top"/>
    </xf>
    <xf numFmtId="167" fontId="5" fillId="0" borderId="0" applyFill="0" applyBorder="0">
      <alignment vertical="top"/>
    </xf>
    <xf numFmtId="168" fontId="5" fillId="0" borderId="0" applyFill="0" applyBorder="0">
      <alignment vertical="top"/>
    </xf>
    <xf numFmtId="183" fontId="5" fillId="0" borderId="0" applyFill="0" applyBorder="0">
      <alignment vertical="top"/>
    </xf>
    <xf numFmtId="174" fontId="5" fillId="0" borderId="0" applyFill="0" applyBorder="0">
      <alignment vertical="top"/>
    </xf>
    <xf numFmtId="175" fontId="5" fillId="0" borderId="0" applyFill="0" applyBorder="0">
      <alignment vertical="top"/>
    </xf>
    <xf numFmtId="176" fontId="5" fillId="0" borderId="0" applyFill="0" applyBorder="0">
      <alignment vertical="top"/>
    </xf>
    <xf numFmtId="182" fontId="5" fillId="0" borderId="0" applyFill="0" applyBorder="0">
      <alignment vertical="top"/>
    </xf>
    <xf numFmtId="177" fontId="5" fillId="0" borderId="0" applyFill="0" applyBorder="0">
      <alignment vertical="top"/>
    </xf>
    <xf numFmtId="177" fontId="5" fillId="0" borderId="0" applyFill="0" applyBorder="0">
      <alignment horizontal="center" vertical="top"/>
    </xf>
    <xf numFmtId="169" fontId="5" fillId="0" borderId="0" applyFill="0" applyBorder="0">
      <alignment vertical="top"/>
    </xf>
    <xf numFmtId="178" fontId="5" fillId="0" borderId="0" applyFill="0" applyBorder="0">
      <alignment vertical="top"/>
    </xf>
    <xf numFmtId="179" fontId="5" fillId="0" borderId="0" applyFill="0" applyBorder="0">
      <alignment vertical="top"/>
    </xf>
    <xf numFmtId="170" fontId="5" fillId="0" borderId="0" applyFill="0" applyBorder="0">
      <alignment vertical="top"/>
    </xf>
    <xf numFmtId="171" fontId="6" fillId="0" borderId="0" applyFill="0" applyBorder="0">
      <alignment vertical="top"/>
    </xf>
    <xf numFmtId="172" fontId="5" fillId="0" borderId="0" applyFill="0" applyBorder="0">
      <alignment vertical="top"/>
    </xf>
    <xf numFmtId="173" fontId="5" fillId="0" borderId="0" applyFill="0" applyBorder="0">
      <alignment vertical="top"/>
    </xf>
    <xf numFmtId="186" fontId="5" fillId="0" borderId="0" applyFill="0" applyBorder="0">
      <alignment vertical="top"/>
    </xf>
    <xf numFmtId="187" fontId="5" fillId="0" borderId="0" applyFill="0" applyBorder="0">
      <alignment vertical="top"/>
    </xf>
    <xf numFmtId="188" fontId="5" fillId="0" borderId="0" applyFill="0" applyBorder="0">
      <alignment vertical="top"/>
    </xf>
    <xf numFmtId="189" fontId="5" fillId="0" borderId="0" applyFill="0" applyBorder="0">
      <alignment vertical="top"/>
    </xf>
    <xf numFmtId="190" fontId="5" fillId="0" borderId="0" applyFill="0" applyBorder="0">
      <alignment vertical="top"/>
    </xf>
    <xf numFmtId="191" fontId="5" fillId="0" borderId="0" applyFill="0" applyBorder="0">
      <alignment vertical="top"/>
    </xf>
    <xf numFmtId="192" fontId="5" fillId="0" borderId="0" applyFill="0" applyBorder="0">
      <alignment vertical="top"/>
    </xf>
    <xf numFmtId="0" fontId="7" fillId="0" borderId="0" applyNumberFormat="0" applyFill="0" applyBorder="0" applyAlignment="0" applyProtection="0">
      <alignment vertical="top"/>
      <protection locked="0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31" fillId="0" borderId="0" applyFill="0" applyBorder="0">
      <alignment vertical="top"/>
    </xf>
    <xf numFmtId="0" fontId="8" fillId="0" borderId="0" applyFill="0" applyBorder="0">
      <alignment horizontal="left" vertical="top"/>
      <protection hidden="1"/>
    </xf>
    <xf numFmtId="0" fontId="8" fillId="0" borderId="0" applyFill="0" applyBorder="0">
      <alignment horizontal="left" vertical="top" indent="1"/>
      <protection hidden="1"/>
    </xf>
    <xf numFmtId="0" fontId="8" fillId="0" borderId="0" applyFill="0" applyBorder="0">
      <alignment horizontal="left" vertical="top" indent="2"/>
      <protection hidden="1"/>
    </xf>
    <xf numFmtId="0" fontId="8" fillId="0" borderId="0" applyFill="0" applyBorder="0">
      <alignment horizontal="left" vertical="top" indent="3"/>
      <protection hidden="1"/>
    </xf>
    <xf numFmtId="193" fontId="8" fillId="0" borderId="0" applyNumberFormat="0" applyFill="0" applyBorder="0" applyAlignment="0" applyProtection="0">
      <protection locked="0"/>
    </xf>
    <xf numFmtId="164" fontId="4" fillId="0" borderId="0" applyFill="0" applyBorder="0">
      <alignment vertical="top"/>
      <protection locked="0"/>
    </xf>
    <xf numFmtId="184" fontId="4" fillId="0" borderId="0" applyFill="0" applyBorder="0">
      <alignment vertical="top"/>
      <protection locked="0"/>
    </xf>
    <xf numFmtId="185" fontId="4" fillId="0" borderId="0" applyFill="0" applyBorder="0">
      <alignment vertical="top"/>
      <protection locked="0"/>
    </xf>
    <xf numFmtId="165" fontId="4" fillId="0" borderId="0" applyFill="0" applyBorder="0">
      <alignment vertical="top"/>
      <protection locked="0"/>
    </xf>
    <xf numFmtId="166" fontId="4" fillId="0" borderId="0" applyFill="0" applyBorder="0">
      <alignment vertical="top"/>
      <protection locked="0"/>
    </xf>
    <xf numFmtId="167" fontId="4" fillId="0" borderId="0" applyFill="0" applyBorder="0">
      <alignment vertical="top"/>
      <protection locked="0"/>
    </xf>
    <xf numFmtId="168" fontId="4" fillId="0" borderId="0" applyFill="0" applyBorder="0">
      <alignment vertical="top"/>
      <protection locked="0"/>
    </xf>
    <xf numFmtId="183" fontId="4" fillId="0" borderId="0" applyFill="0" applyBorder="0">
      <alignment vertical="top"/>
      <protection locked="0"/>
    </xf>
    <xf numFmtId="180" fontId="4" fillId="0" borderId="0" applyFill="0" applyBorder="0">
      <alignment vertical="top"/>
      <protection locked="0"/>
    </xf>
    <xf numFmtId="181" fontId="4" fillId="0" borderId="0" applyFill="0" applyBorder="0">
      <alignment vertical="top"/>
      <protection locked="0"/>
    </xf>
    <xf numFmtId="176" fontId="4" fillId="0" borderId="0" applyFill="0" applyBorder="0">
      <alignment vertical="top"/>
      <protection locked="0"/>
    </xf>
    <xf numFmtId="182" fontId="4" fillId="0" borderId="0" applyFill="0" applyBorder="0">
      <alignment vertical="top"/>
      <protection locked="0"/>
    </xf>
    <xf numFmtId="177" fontId="4" fillId="0" borderId="0" applyFill="0" applyBorder="0">
      <alignment vertical="top"/>
      <protection locked="0"/>
    </xf>
    <xf numFmtId="169" fontId="4" fillId="0" borderId="0" applyFill="0" applyBorder="0">
      <alignment vertical="top"/>
      <protection locked="0"/>
    </xf>
    <xf numFmtId="169" fontId="9" fillId="0" borderId="0" applyFill="0" applyBorder="0">
      <alignment vertical="top"/>
      <protection locked="0"/>
    </xf>
    <xf numFmtId="169" fontId="4" fillId="0" borderId="0" applyFill="0" applyBorder="0">
      <alignment vertical="top"/>
      <protection locked="0"/>
    </xf>
    <xf numFmtId="49" fontId="4" fillId="0" borderId="0" applyFill="0" applyBorder="0">
      <alignment vertical="top"/>
      <protection locked="0"/>
    </xf>
    <xf numFmtId="49" fontId="9" fillId="0" borderId="0" applyFill="0" applyBorder="0">
      <alignment vertical="top"/>
      <protection locked="0"/>
    </xf>
    <xf numFmtId="0" fontId="4" fillId="0" borderId="0" applyFill="0" applyBorder="0">
      <alignment vertical="top" wrapText="1"/>
      <protection locked="0"/>
    </xf>
    <xf numFmtId="178" fontId="4" fillId="0" borderId="0" applyFill="0" applyBorder="0">
      <alignment vertical="top"/>
      <protection locked="0"/>
    </xf>
    <xf numFmtId="179" fontId="4" fillId="0" borderId="0" applyFill="0" applyBorder="0">
      <alignment vertical="top"/>
      <protection locked="0"/>
    </xf>
    <xf numFmtId="170" fontId="4" fillId="0" borderId="0" applyFill="0" applyBorder="0">
      <alignment vertical="top"/>
      <protection locked="0"/>
    </xf>
    <xf numFmtId="171" fontId="4" fillId="0" borderId="0" applyFill="0" applyBorder="0">
      <alignment vertical="top"/>
      <protection locked="0"/>
    </xf>
    <xf numFmtId="172" fontId="4" fillId="0" borderId="0" applyFill="0" applyBorder="0">
      <alignment vertical="top"/>
      <protection locked="0"/>
    </xf>
    <xf numFmtId="173" fontId="4" fillId="0" borderId="0" applyFill="0" applyBorder="0">
      <alignment vertical="top"/>
      <protection locked="0"/>
    </xf>
    <xf numFmtId="186" fontId="4" fillId="0" borderId="0" applyFill="0" applyBorder="0">
      <alignment vertical="top"/>
      <protection locked="0"/>
    </xf>
    <xf numFmtId="187" fontId="4" fillId="0" borderId="0" applyFill="0" applyBorder="0">
      <alignment vertical="top"/>
      <protection locked="0"/>
    </xf>
    <xf numFmtId="188" fontId="4" fillId="0" borderId="0" applyFill="0" applyBorder="0">
      <alignment vertical="top"/>
      <protection locked="0"/>
    </xf>
    <xf numFmtId="189" fontId="4" fillId="0" borderId="0" applyFill="0" applyBorder="0">
      <alignment vertical="top"/>
      <protection locked="0"/>
    </xf>
    <xf numFmtId="190" fontId="4" fillId="0" borderId="0" applyFill="0" applyBorder="0">
      <alignment vertical="top"/>
      <protection locked="0"/>
    </xf>
    <xf numFmtId="191" fontId="4" fillId="0" borderId="0" applyFill="0" applyBorder="0">
      <alignment vertical="top"/>
      <protection locked="0"/>
    </xf>
    <xf numFmtId="192" fontId="4" fillId="0" borderId="0" applyFill="0" applyBorder="0">
      <alignment vertical="top"/>
      <protection locked="0"/>
    </xf>
    <xf numFmtId="49" fontId="4" fillId="0" borderId="0" applyFill="0" applyBorder="0">
      <alignment horizontal="left" vertical="top"/>
      <protection locked="0"/>
    </xf>
    <xf numFmtId="49" fontId="4" fillId="0" borderId="0" applyFill="0" applyBorder="0">
      <alignment horizontal="left" vertical="top" indent="1"/>
      <protection locked="0"/>
    </xf>
    <xf numFmtId="49" fontId="4" fillId="0" borderId="0" applyFill="0" applyBorder="0">
      <alignment horizontal="left" vertical="top" indent="2"/>
      <protection locked="0"/>
    </xf>
    <xf numFmtId="49" fontId="4" fillId="0" borderId="0" applyFill="0" applyBorder="0">
      <alignment horizontal="left" vertical="top" indent="3"/>
      <protection locked="0"/>
    </xf>
    <xf numFmtId="49" fontId="4" fillId="0" borderId="0" applyFill="0" applyBorder="0">
      <alignment horizontal="left" vertical="top" indent="4"/>
      <protection locked="0"/>
    </xf>
    <xf numFmtId="49" fontId="4" fillId="0" borderId="0" applyFill="0" applyBorder="0">
      <alignment horizontal="center"/>
      <protection locked="0"/>
    </xf>
    <xf numFmtId="49" fontId="4" fillId="0" borderId="0" applyFill="0" applyBorder="0">
      <alignment horizontal="center" wrapText="1"/>
      <protection locked="0"/>
    </xf>
    <xf numFmtId="49" fontId="5" fillId="0" borderId="0" applyFill="0" applyBorder="0">
      <alignment vertical="top"/>
    </xf>
    <xf numFmtId="0" fontId="5" fillId="0" borderId="0" applyFill="0" applyBorder="0">
      <alignment vertical="top" wrapText="1"/>
    </xf>
    <xf numFmtId="0" fontId="3" fillId="0" borderId="0" applyFill="0" applyBorder="0">
      <alignment vertical="top"/>
    </xf>
    <xf numFmtId="0" fontId="3" fillId="0" borderId="0" applyFill="0" applyBorder="0">
      <alignment horizontal="left" vertical="top" indent="1"/>
    </xf>
    <xf numFmtId="0" fontId="3" fillId="0" borderId="0" applyFill="0" applyBorder="0">
      <alignment horizontal="left" vertical="top" indent="2"/>
    </xf>
    <xf numFmtId="0" fontId="3" fillId="0" borderId="0" applyFill="0" applyBorder="0">
      <alignment horizontal="left" vertical="top" indent="3"/>
    </xf>
    <xf numFmtId="0" fontId="5" fillId="0" borderId="0" applyFill="0" applyBorder="0">
      <alignment vertical="top"/>
    </xf>
    <xf numFmtId="0" fontId="5" fillId="0" borderId="0" applyFill="0" applyBorder="0">
      <alignment horizontal="left" vertical="top" indent="1"/>
    </xf>
    <xf numFmtId="0" fontId="5" fillId="0" borderId="0" applyFill="0" applyBorder="0">
      <alignment horizontal="left" vertical="top" indent="2"/>
    </xf>
    <xf numFmtId="0" fontId="5" fillId="0" borderId="0" applyFill="0" applyBorder="0">
      <alignment horizontal="left" vertical="top" indent="3"/>
    </xf>
    <xf numFmtId="0" fontId="5" fillId="0" borderId="0" applyFill="0" applyBorder="0">
      <alignment horizontal="left" vertical="top" indent="4"/>
    </xf>
    <xf numFmtId="177" fontId="5" fillId="0" borderId="0" applyFill="0" applyBorder="0">
      <alignment horizontal="center"/>
    </xf>
    <xf numFmtId="0" fontId="5" fillId="0" borderId="0" applyFill="0" applyBorder="0">
      <alignment horizontal="center"/>
    </xf>
    <xf numFmtId="0" fontId="5" fillId="2" borderId="0" applyFill="0" applyBorder="0">
      <alignment horizontal="left"/>
    </xf>
    <xf numFmtId="0" fontId="5" fillId="0" borderId="0" applyFill="0" applyBorder="0">
      <alignment horizontal="center" wrapText="1"/>
    </xf>
    <xf numFmtId="0" fontId="1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12" applyNumberFormat="0" applyAlignment="0" applyProtection="0"/>
    <xf numFmtId="0" fontId="18" fillId="7" borderId="13" applyNumberFormat="0" applyAlignment="0" applyProtection="0"/>
    <xf numFmtId="0" fontId="19" fillId="7" borderId="12" applyNumberFormat="0" applyAlignment="0" applyProtection="0"/>
    <xf numFmtId="0" fontId="20" fillId="0" borderId="14" applyNumberFormat="0" applyFill="0" applyAlignment="0" applyProtection="0"/>
    <xf numFmtId="0" fontId="21" fillId="8" borderId="15" applyNumberFormat="0" applyAlignment="0" applyProtection="0"/>
    <xf numFmtId="0" fontId="22" fillId="0" borderId="0" applyNumberFormat="0" applyFill="0" applyBorder="0" applyAlignment="0" applyProtection="0"/>
    <xf numFmtId="0" fontId="5" fillId="9" borderId="16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5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5" fillId="33" borderId="0" applyNumberFormat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80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5" fillId="0" borderId="3" xfId="0" applyFont="1" applyBorder="1">
      <alignment vertical="top"/>
    </xf>
    <xf numFmtId="0" fontId="0" fillId="0" borderId="0" xfId="0" applyFill="1" applyBorder="1">
      <alignment vertical="top"/>
    </xf>
    <xf numFmtId="0" fontId="3" fillId="0" borderId="0" xfId="80">
      <alignment vertical="top"/>
    </xf>
    <xf numFmtId="0" fontId="5" fillId="0" borderId="0" xfId="85">
      <alignment horizontal="left" vertical="top" indent="1"/>
    </xf>
    <xf numFmtId="0" fontId="4" fillId="0" borderId="0" xfId="57">
      <alignment vertical="top" wrapText="1"/>
      <protection locked="0"/>
    </xf>
    <xf numFmtId="0" fontId="5" fillId="0" borderId="0" xfId="86">
      <alignment horizontal="left" vertical="top" indent="2"/>
    </xf>
    <xf numFmtId="0" fontId="5" fillId="0" borderId="0" xfId="85" applyBorder="1">
      <alignment horizontal="left" vertical="top" indent="1"/>
    </xf>
    <xf numFmtId="0" fontId="5" fillId="0" borderId="0" xfId="86" applyBorder="1">
      <alignment horizontal="left" vertical="top" indent="2"/>
    </xf>
    <xf numFmtId="49" fontId="4" fillId="0" borderId="0" xfId="71">
      <alignment horizontal="left" vertical="top"/>
      <protection locked="0"/>
    </xf>
    <xf numFmtId="0" fontId="3" fillId="0" borderId="0" xfId="80" applyBorder="1">
      <alignment vertical="top"/>
    </xf>
    <xf numFmtId="0" fontId="3" fillId="0" borderId="0" xfId="81" applyBorder="1">
      <alignment horizontal="left" vertical="top" indent="1"/>
    </xf>
    <xf numFmtId="168" fontId="4" fillId="0" borderId="1" xfId="45" applyBorder="1">
      <alignment vertical="top"/>
      <protection locked="0"/>
    </xf>
    <xf numFmtId="0" fontId="3" fillId="0" borderId="0" xfId="81">
      <alignment horizontal="left" vertical="top" indent="1"/>
    </xf>
    <xf numFmtId="0" fontId="3" fillId="0" borderId="0" xfId="82" applyBorder="1">
      <alignment horizontal="left" vertical="top" indent="2"/>
    </xf>
    <xf numFmtId="0" fontId="29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9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3" fillId="34" borderId="3" xfId="0" applyFont="1" applyFill="1" applyBorder="1">
      <alignment vertical="top"/>
    </xf>
    <xf numFmtId="0" fontId="3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5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0" fillId="0" borderId="0" xfId="0" applyAlignment="1"/>
    <xf numFmtId="8" fontId="0" fillId="0" borderId="0" xfId="0" applyNumberFormat="1" applyAlignment="1"/>
    <xf numFmtId="15" fontId="0" fillId="0" borderId="0" xfId="0" applyNumberFormat="1" applyAlignment="1"/>
    <xf numFmtId="0" fontId="0" fillId="0" borderId="18" xfId="0" applyBorder="1" applyAlignment="1"/>
    <xf numFmtId="43" fontId="0" fillId="0" borderId="0" xfId="140" applyFont="1"/>
    <xf numFmtId="14" fontId="0" fillId="0" borderId="0" xfId="0" applyNumberFormat="1" applyAlignment="1"/>
    <xf numFmtId="0" fontId="0" fillId="35" borderId="0" xfId="0" applyFill="1">
      <alignment vertical="top"/>
    </xf>
    <xf numFmtId="0" fontId="29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5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9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5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30" fillId="35" borderId="3" xfId="32" applyFill="1" applyBorder="1">
      <alignment vertical="top"/>
    </xf>
    <xf numFmtId="0" fontId="0" fillId="35" borderId="0" xfId="0" applyFill="1" applyAlignment="1"/>
    <xf numFmtId="0" fontId="0" fillId="35" borderId="2" xfId="92" applyFont="1" applyFill="1" applyBorder="1">
      <alignment horizontal="center" wrapText="1"/>
    </xf>
    <xf numFmtId="0" fontId="24" fillId="35" borderId="0" xfId="0" applyFont="1" applyFill="1" applyBorder="1" applyAlignment="1"/>
    <xf numFmtId="0" fontId="0" fillId="35" borderId="8" xfId="0" applyFill="1" applyBorder="1" applyAlignment="1"/>
    <xf numFmtId="0" fontId="32" fillId="35" borderId="4" xfId="0" applyFont="1" applyFill="1" applyBorder="1" applyAlignment="1"/>
    <xf numFmtId="0" fontId="33" fillId="35" borderId="3" xfId="0" applyFont="1" applyFill="1" applyBorder="1" applyAlignment="1"/>
    <xf numFmtId="0" fontId="33" fillId="35" borderId="0" xfId="0" applyFont="1" applyFill="1" applyBorder="1" applyAlignment="1"/>
    <xf numFmtId="0" fontId="34" fillId="35" borderId="5" xfId="31" applyFont="1" applyFill="1" applyBorder="1">
      <alignment vertical="top"/>
    </xf>
    <xf numFmtId="0" fontId="32" fillId="35" borderId="6" xfId="0" applyFont="1" applyFill="1" applyBorder="1">
      <alignment vertical="top"/>
    </xf>
    <xf numFmtId="0" fontId="32" fillId="35" borderId="6" xfId="91" applyFont="1" applyFill="1" applyBorder="1">
      <alignment horizontal="left"/>
    </xf>
    <xf numFmtId="0" fontId="32" fillId="35" borderId="7" xfId="0" applyFont="1" applyFill="1" applyBorder="1">
      <alignment vertical="top"/>
    </xf>
    <xf numFmtId="0" fontId="34" fillId="35" borderId="3" xfId="31" applyFont="1" applyFill="1" applyBorder="1">
      <alignment vertical="top"/>
    </xf>
    <xf numFmtId="0" fontId="32" fillId="35" borderId="0" xfId="0" applyFont="1" applyFill="1" applyBorder="1">
      <alignment vertical="top"/>
    </xf>
    <xf numFmtId="0" fontId="32" fillId="35" borderId="0" xfId="91" applyFont="1" applyFill="1" applyBorder="1">
      <alignment horizontal="left"/>
    </xf>
    <xf numFmtId="0" fontId="32" fillId="35" borderId="1" xfId="0" applyFont="1" applyFill="1" applyBorder="1">
      <alignment vertical="top"/>
    </xf>
    <xf numFmtId="0" fontId="32" fillId="35" borderId="0" xfId="0" applyFont="1" applyFill="1" applyBorder="1" applyAlignment="1"/>
    <xf numFmtId="0" fontId="32" fillId="35" borderId="8" xfId="0" applyFont="1" applyFill="1" applyBorder="1" applyAlignment="1"/>
    <xf numFmtId="0" fontId="32" fillId="35" borderId="2" xfId="92" applyFont="1" applyFill="1" applyBorder="1">
      <alignment horizontal="center" wrapText="1"/>
    </xf>
    <xf numFmtId="15" fontId="0" fillId="36" borderId="0" xfId="0" applyNumberFormat="1" applyFill="1" applyAlignment="1"/>
    <xf numFmtId="0" fontId="0" fillId="36" borderId="0" xfId="0" applyFill="1" applyAlignment="1"/>
    <xf numFmtId="8" fontId="0" fillId="36" borderId="0" xfId="0" applyNumberFormat="1" applyFill="1" applyAlignment="1"/>
    <xf numFmtId="8" fontId="0" fillId="35" borderId="0" xfId="0" applyNumberFormat="1" applyFill="1" applyAlignment="1"/>
    <xf numFmtId="15" fontId="0" fillId="35" borderId="0" xfId="0" applyNumberFormat="1" applyFill="1" applyAlignment="1"/>
    <xf numFmtId="0" fontId="32" fillId="35" borderId="4" xfId="0" applyFont="1" applyFill="1" applyBorder="1">
      <alignment vertical="top"/>
    </xf>
    <xf numFmtId="176" fontId="5" fillId="0" borderId="0" xfId="11">
      <alignment vertical="top"/>
    </xf>
    <xf numFmtId="166" fontId="5" fillId="0" borderId="0" xfId="5">
      <alignment vertical="top"/>
    </xf>
    <xf numFmtId="194" fontId="5" fillId="0" borderId="0" xfId="11" applyNumberFormat="1">
      <alignment vertical="top"/>
    </xf>
    <xf numFmtId="0" fontId="0" fillId="35" borderId="19" xfId="0" applyFill="1" applyBorder="1">
      <alignment vertical="top"/>
    </xf>
    <xf numFmtId="194" fontId="5" fillId="0" borderId="0" xfId="11" applyNumberFormat="1" applyAlignment="1"/>
    <xf numFmtId="166" fontId="0" fillId="0" borderId="0" xfId="5" applyFont="1">
      <alignment vertical="top"/>
    </xf>
    <xf numFmtId="164" fontId="5" fillId="0" borderId="0" xfId="1">
      <alignment vertical="top"/>
    </xf>
    <xf numFmtId="43" fontId="0" fillId="0" borderId="0" xfId="140" applyFont="1" applyAlignment="1"/>
  </cellXfs>
  <cellStyles count="141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" xfId="140" builtinId="3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4" formatCode="d/mm/yyyy;[Red]* &quot;Not date&quot;;&quot;-&quot;"/>
      <alignment horizontal="general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ill>
        <patternFill patternType="solid">
          <fgColor indexed="64"/>
          <bgColor theme="6" tint="0.59999389629810485"/>
        </patternFill>
      </fill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>
          <fgColor indexed="64"/>
          <bgColor theme="6" tint="0.59999389629810485"/>
        </patternFill>
      </fill>
      <border diagonalUp="0" diagonalDown="0" outline="0">
        <left/>
        <right/>
        <top/>
        <bottom/>
      </border>
    </dxf>
    <dxf>
      <numFmt numFmtId="194" formatCode="d/mm/yyyy;[Red]* &quot;Not date&quot;;&quot;-&quot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fill>
        <patternFill patternType="solid">
          <fgColor indexed="64"/>
          <bgColor theme="6" tint="0.59999389629810485"/>
        </patternFill>
      </fill>
    </dxf>
    <dxf>
      <border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>
          <fgColor indexed="64"/>
          <bgColor theme="6" tint="0.5999938962981048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>
          <fgColor indexed="64"/>
          <bgColor theme="6" tint="0.5999938962981048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fill>
        <patternFill>
          <fgColor indexed="64"/>
          <bgColor theme="6" tint="0.5999938962981048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1"/>
      </font>
      <fill>
        <patternFill>
          <fgColor indexed="64"/>
          <bgColor theme="6" tint="0.59999389629810485"/>
        </patternFill>
      </fill>
      <border diagonalUp="0" diagonalDown="0" outline="0">
        <left/>
        <right/>
        <top/>
        <bottom/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  <dxf>
      <fill>
        <patternFill>
          <fgColor indexed="64"/>
          <bgColor theme="6" tint="0.59999389629810485"/>
        </patternFill>
      </fill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68"/>
      <tableStyleElement type="headerRow" dxfId="67"/>
      <tableStyleElement type="totalRow" dxfId="66"/>
      <tableStyleElement type="firstRowStripe" dxfId="65"/>
      <tableStyleElement type="firstColumnStripe" dxfId="64"/>
      <tableStyleElement type="firstSubtotalRow" dxfId="63"/>
      <tableStyleElement type="secondSubtotalRow" dxfId="62"/>
      <tableStyleElement type="firstRowSubheading" dxfId="61"/>
      <tableStyleElement type="secondRowSubheading" dxfId="60"/>
      <tableStyleElement type="pageFieldLabels" dxfId="59"/>
      <tableStyleElement type="pageFieldValues" dxfId="58"/>
    </tableStyle>
    <tableStyle name="ESPPivotTable 2" table="0" count="11" xr9:uid="{00000000-0011-0000-FFFF-FFFF01000000}">
      <tableStyleElement type="wholeTable" dxfId="57"/>
      <tableStyleElement type="headerRow" dxfId="56"/>
      <tableStyleElement type="totalRow" dxfId="55"/>
      <tableStyleElement type="firstRowStripe" dxfId="54"/>
      <tableStyleElement type="firstColumnStripe" dxfId="53"/>
      <tableStyleElement type="firstSubtotalRow" dxfId="52"/>
      <tableStyleElement type="secondSubtotalRow" dxfId="51"/>
      <tableStyleElement type="firstRowSubheading" dxfId="50"/>
      <tableStyleElement type="secondRowSubheading" dxfId="49"/>
      <tableStyleElement type="pageFieldLabels" dxfId="48"/>
      <tableStyleElement type="pageFieldValues" dxfId="47"/>
    </tableStyle>
    <tableStyle name="ESPSlicer" pivot="0" table="0" count="10" xr9:uid="{00000000-0011-0000-FFFF-FFFF02000000}">
      <tableStyleElement type="wholeTable" dxfId="46"/>
      <tableStyleElement type="headerRow" dxfId="45"/>
    </tableStyle>
    <tableStyle name="ESPSlicer 2" pivot="0" table="0" count="10" xr9:uid="{00000000-0011-0000-FFFF-FFFF03000000}">
      <tableStyleElement type="wholeTable" dxfId="44"/>
      <tableStyleElement type="headerRow" dxfId="43"/>
    </tableStyle>
    <tableStyle name="ESPTable" pivot="0" count="5" xr9:uid="{00000000-0011-0000-FFFF-FFFF04000000}">
      <tableStyleElement type="wholeTable" dxfId="42"/>
      <tableStyleElement type="headerRow" dxfId="41"/>
      <tableStyleElement type="totalRow" dxfId="40"/>
      <tableStyleElement type="firstRowStripe" dxfId="39"/>
      <tableStyleElement type="firstColumnStripe" dxfId="38"/>
    </tableStyle>
    <tableStyle name="ESPTimeLine" pivot="0" table="0" count="9" xr9:uid="{00000000-0011-0000-FFFF-FFFF05000000}">
      <tableStyleElement type="wholeTable" dxfId="37"/>
      <tableStyleElement type="headerRow" dxfId="36"/>
    </tableStyle>
    <tableStyle name="ESPTimeLine 2" pivot="0" table="0" count="9" xr9:uid="{00000000-0011-0000-FFFF-FFFF06000000}">
      <tableStyleElement type="wholeTable" dxfId="35"/>
      <tableStyleElement type="headerRow" dxfId="3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1533525</xdr:colOff>
      <xdr:row>24</xdr:row>
      <xdr:rowOff>0</xdr:rowOff>
    </xdr:from>
    <xdr:to>
      <xdr:col>2</xdr:col>
      <xdr:colOff>2514600</xdr:colOff>
      <xdr:row>26</xdr:row>
      <xdr:rowOff>114300</xdr:rowOff>
    </xdr:to>
    <xdr:sp macro="" textlink="">
      <xdr:nvSpPr>
        <xdr:cNvPr id="5152" name="ESPFlowT5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 txBox="1">
          <a:spLocks noChangeArrowheads="1"/>
        </xdr:cNvSpPr>
      </xdr:nvSpPr>
      <xdr:spPr bwMode="auto">
        <a:xfrm>
          <a:off x="2838450" y="4267200"/>
          <a:ext cx="981075" cy="40005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238125</xdr:colOff>
      <xdr:row>24</xdr:row>
      <xdr:rowOff>0</xdr:rowOff>
    </xdr:from>
    <xdr:to>
      <xdr:col>2</xdr:col>
      <xdr:colOff>1219200</xdr:colOff>
      <xdr:row>26</xdr:row>
      <xdr:rowOff>114300</xdr:rowOff>
    </xdr:to>
    <xdr:sp macro="" textlink="">
      <xdr:nvSpPr>
        <xdr:cNvPr id="5153" name="ESPFlowT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 txBox="1">
          <a:spLocks noChangeArrowheads="1"/>
        </xdr:cNvSpPr>
      </xdr:nvSpPr>
      <xdr:spPr bwMode="auto">
        <a:xfrm>
          <a:off x="1543050" y="4267200"/>
          <a:ext cx="981075" cy="400050"/>
        </a:xfrm>
        <a:prstGeom prst="rect">
          <a:avLst/>
        </a:prstGeom>
        <a:solidFill>
          <a:srgbClr val="C0BFB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0</xdr:col>
      <xdr:colOff>257175</xdr:colOff>
      <xdr:row>20</xdr:row>
      <xdr:rowOff>0</xdr:rowOff>
    </xdr:from>
    <xdr:to>
      <xdr:col>1</xdr:col>
      <xdr:colOff>838200</xdr:colOff>
      <xdr:row>22</xdr:row>
      <xdr:rowOff>114300</xdr:rowOff>
    </xdr:to>
    <xdr:sp macro="" textlink="">
      <xdr:nvSpPr>
        <xdr:cNvPr id="5154" name="ESPFlowT1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 txBox="1">
          <a:spLocks noChangeArrowheads="1"/>
        </xdr:cNvSpPr>
      </xdr:nvSpPr>
      <xdr:spPr bwMode="auto">
        <a:xfrm>
          <a:off x="257175" y="3695700"/>
          <a:ext cx="981075" cy="400050"/>
        </a:xfrm>
        <a:prstGeom prst="rect">
          <a:avLst/>
        </a:prstGeom>
        <a:solidFill>
          <a:srgbClr val="DA969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0</xdr:col>
      <xdr:colOff>257175</xdr:colOff>
      <xdr:row>24</xdr:row>
      <xdr:rowOff>0</xdr:rowOff>
    </xdr:from>
    <xdr:to>
      <xdr:col>1</xdr:col>
      <xdr:colOff>838200</xdr:colOff>
      <xdr:row>26</xdr:row>
      <xdr:rowOff>114300</xdr:rowOff>
    </xdr:to>
    <xdr:sp macro="" textlink="">
      <xdr:nvSpPr>
        <xdr:cNvPr id="5155" name="ESPFlowT2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 txBox="1">
          <a:spLocks noChangeArrowheads="1"/>
        </xdr:cNvSpPr>
      </xdr:nvSpPr>
      <xdr:spPr bwMode="auto">
        <a:xfrm>
          <a:off x="257175" y="4267200"/>
          <a:ext cx="981075" cy="400050"/>
        </a:xfrm>
        <a:prstGeom prst="rect">
          <a:avLst/>
        </a:prstGeom>
        <a:solidFill>
          <a:srgbClr val="DA969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1219200</xdr:colOff>
      <xdr:row>25</xdr:row>
      <xdr:rowOff>57150</xdr:rowOff>
    </xdr:from>
    <xdr:to>
      <xdr:col>2</xdr:col>
      <xdr:colOff>1533525</xdr:colOff>
      <xdr:row>25</xdr:row>
      <xdr:rowOff>57150</xdr:rowOff>
    </xdr:to>
    <xdr:cxnSp macro="">
      <xdr:nvCxnSpPr>
        <xdr:cNvPr id="5180" name="ESPFlowA5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CxnSpPr>
          <a:cxnSpLocks noChangeShapeType="1"/>
          <a:stCxn id="5152" idx="1"/>
          <a:endCxn id="5153" idx="3"/>
        </xdr:cNvCxnSpPr>
      </xdr:nvCxnSpPr>
      <xdr:spPr bwMode="auto">
        <a:xfrm flipH="1">
          <a:off x="2524125" y="4467225"/>
          <a:ext cx="314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1</xdr:col>
      <xdr:colOff>838200</xdr:colOff>
      <xdr:row>21</xdr:row>
      <xdr:rowOff>57150</xdr:rowOff>
    </xdr:from>
    <xdr:to>
      <xdr:col>2</xdr:col>
      <xdr:colOff>238125</xdr:colOff>
      <xdr:row>25</xdr:row>
      <xdr:rowOff>57150</xdr:rowOff>
    </xdr:to>
    <xdr:cxnSp macro="">
      <xdr:nvCxnSpPr>
        <xdr:cNvPr id="5181" name="ESPFlowA3B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CxnSpPr>
          <a:cxnSpLocks noChangeShapeType="1"/>
          <a:stCxn id="5153" idx="1"/>
          <a:endCxn id="5154" idx="3"/>
        </xdr:cNvCxnSpPr>
      </xdr:nvCxnSpPr>
      <xdr:spPr bwMode="auto">
        <a:xfrm flipH="1" flipV="1">
          <a:off x="1238250" y="3895725"/>
          <a:ext cx="30480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1</xdr:col>
      <xdr:colOff>838200</xdr:colOff>
      <xdr:row>25</xdr:row>
      <xdr:rowOff>57150</xdr:rowOff>
    </xdr:from>
    <xdr:to>
      <xdr:col>2</xdr:col>
      <xdr:colOff>238125</xdr:colOff>
      <xdr:row>25</xdr:row>
      <xdr:rowOff>57150</xdr:rowOff>
    </xdr:to>
    <xdr:cxnSp macro="">
      <xdr:nvCxnSpPr>
        <xdr:cNvPr id="5182" name="ESPFlowA3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CxnSpPr>
          <a:cxnSpLocks noChangeShapeType="1"/>
          <a:stCxn id="5153" idx="1"/>
          <a:endCxn id="5155" idx="3"/>
        </xdr:cNvCxnSpPr>
      </xdr:nvCxnSpPr>
      <xdr:spPr bwMode="auto">
        <a:xfrm flipH="1">
          <a:off x="1238250" y="4467225"/>
          <a:ext cx="3048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2</xdr:col>
      <xdr:colOff>1533525</xdr:colOff>
      <xdr:row>20</xdr:row>
      <xdr:rowOff>0</xdr:rowOff>
    </xdr:from>
    <xdr:to>
      <xdr:col>2</xdr:col>
      <xdr:colOff>2514600</xdr:colOff>
      <xdr:row>22</xdr:row>
      <xdr:rowOff>114300</xdr:rowOff>
    </xdr:to>
    <xdr:sp macro="" textlink="">
      <xdr:nvSpPr>
        <xdr:cNvPr id="5160" name="ESPFlowT4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 txBox="1">
          <a:spLocks noChangeArrowheads="1"/>
        </xdr:cNvSpPr>
      </xdr:nvSpPr>
      <xdr:spPr bwMode="auto">
        <a:xfrm>
          <a:off x="2838450" y="3695700"/>
          <a:ext cx="981075" cy="400050"/>
        </a:xfrm>
        <a:prstGeom prst="rect">
          <a:avLst/>
        </a:prstGeom>
        <a:solidFill>
          <a:srgbClr val="C4D69B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2828925</xdr:colOff>
      <xdr:row>24</xdr:row>
      <xdr:rowOff>0</xdr:rowOff>
    </xdr:from>
    <xdr:to>
      <xdr:col>2</xdr:col>
      <xdr:colOff>3810000</xdr:colOff>
      <xdr:row>26</xdr:row>
      <xdr:rowOff>114300</xdr:rowOff>
    </xdr:to>
    <xdr:sp macro="" textlink="">
      <xdr:nvSpPr>
        <xdr:cNvPr id="5161" name="ESPFlowT6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 txBox="1">
          <a:spLocks noChangeArrowheads="1"/>
        </xdr:cNvSpPr>
      </xdr:nvSpPr>
      <xdr:spPr bwMode="auto">
        <a:xfrm>
          <a:off x="4133850" y="4267200"/>
          <a:ext cx="981075" cy="400050"/>
        </a:xfrm>
        <a:prstGeom prst="rect">
          <a:avLst/>
        </a:prstGeom>
        <a:solidFill>
          <a:srgbClr val="BDDE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SourceName</a:t>
          </a:r>
        </a:p>
      </xdr:txBody>
    </xdr:sp>
    <xdr:clientData/>
  </xdr:twoCellAnchor>
  <xdr:twoCellAnchor>
    <xdr:from>
      <xdr:col>2</xdr:col>
      <xdr:colOff>2514600</xdr:colOff>
      <xdr:row>25</xdr:row>
      <xdr:rowOff>57150</xdr:rowOff>
    </xdr:from>
    <xdr:to>
      <xdr:col>2</xdr:col>
      <xdr:colOff>2828925</xdr:colOff>
      <xdr:row>25</xdr:row>
      <xdr:rowOff>57150</xdr:rowOff>
    </xdr:to>
    <xdr:cxnSp macro="">
      <xdr:nvCxnSpPr>
        <xdr:cNvPr id="5185" name="ESPFlowA6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CxnSpPr>
          <a:cxnSpLocks noChangeShapeType="1"/>
          <a:stCxn id="5161" idx="1"/>
          <a:endCxn id="5152" idx="3"/>
        </xdr:cNvCxnSpPr>
      </xdr:nvCxnSpPr>
      <xdr:spPr bwMode="auto">
        <a:xfrm flipH="1">
          <a:off x="3819525" y="4467225"/>
          <a:ext cx="314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2</xdr:col>
      <xdr:colOff>733425</xdr:colOff>
      <xdr:row>21</xdr:row>
      <xdr:rowOff>57150</xdr:rowOff>
    </xdr:from>
    <xdr:to>
      <xdr:col>2</xdr:col>
      <xdr:colOff>1533525</xdr:colOff>
      <xdr:row>24</xdr:row>
      <xdr:rowOff>0</xdr:rowOff>
    </xdr:to>
    <xdr:cxnSp macro="">
      <xdr:nvCxnSpPr>
        <xdr:cNvPr id="5186" name="ESPFlowA4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CxnSpPr>
          <a:cxnSpLocks noChangeShapeType="1"/>
          <a:stCxn id="5160" idx="1"/>
          <a:endCxn id="5153" idx="0"/>
        </xdr:cNvCxnSpPr>
      </xdr:nvCxnSpPr>
      <xdr:spPr bwMode="auto">
        <a:xfrm flipH="1">
          <a:off x="2038350" y="3895725"/>
          <a:ext cx="800100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9B33A8-2255-470F-8D02-38FE1F88EA65}" autoFormatId="16" applyNumberFormats="0" applyBorderFormats="0" applyFontFormats="0" applyPatternFormats="0" applyAlignmentFormats="0" applyWidthHeightFormats="0">
  <queryTableRefresh nextId="21">
    <queryTableFields count="5">
      <queryTableField id="14" name="TranDate" tableColumnId="13"/>
      <queryTableField id="15" name="PayType" tableColumnId="14"/>
      <queryTableField id="16" name="Detail" tableColumnId="15"/>
      <queryTableField id="17" name="Description" tableColumnId="16"/>
      <queryTableField id="18" name="Transaction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27EAC94-5E5F-4390-BE58-0CCD044D71A6}" autoFormatId="16" applyNumberFormats="0" applyBorderFormats="0" applyFontFormats="0" applyPatternFormats="0" applyAlignmentFormats="0" applyWidthHeightFormats="0">
  <queryTableRefresh nextId="13">
    <queryTableFields count="6">
      <queryTableField id="7" name="TranDate" tableColumnId="7"/>
      <queryTableField id="8" name="PayType" tableColumnId="8"/>
      <queryTableField id="9" name="Detail1" tableColumnId="9"/>
      <queryTableField id="10" name="Detail2" tableColumnId="10"/>
      <queryTableField id="11" name="PayAmount" tableColumnId="11"/>
      <queryTableField id="12" name="Balanc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81F81-E9AA-416C-B0AE-8E46A53CEDF3}" name="TableBank" displayName="TableBank" ref="K14:K150" totalsRowShown="0" headerRowDxfId="26" headerRowBorderDxfId="28">
  <autoFilter ref="K14:K150" xr:uid="{F083B563-1336-45A9-8C8D-C5E4080969D3}"/>
  <tableColumns count="1">
    <tableColumn id="1" xr3:uid="{D39F9C20-816C-4997-8FEB-27631E4215A7}" name="B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E9F269-FD2E-4DD7-B731-28A973E8BDCA}" name="TableBankPvoted" displayName="TableBankPvoted" ref="M14:Q37" tableType="queryTable" totalsRowShown="0" headerRowDxfId="25" headerRowBorderDxfId="27">
  <autoFilter ref="M14:Q37" xr:uid="{2CD57B64-C93E-4195-89FF-5B5E97715B8A}"/>
  <tableColumns count="5">
    <tableColumn id="13" xr3:uid="{513BD6A3-3EE6-41F4-B215-DA81091C556E}" uniqueName="13" name="TranDate" queryTableFieldId="14" dataDxfId="30"/>
    <tableColumn id="14" xr3:uid="{AD1603D9-2D15-45E6-B70C-327C199EC665}" uniqueName="14" name="PayType" queryTableFieldId="15"/>
    <tableColumn id="15" xr3:uid="{8ED703D7-CC32-48C9-AD72-8AFEBF27C4B4}" uniqueName="15" name="Detail" queryTableFieldId="16"/>
    <tableColumn id="16" xr3:uid="{BD9B45EF-2426-47A2-B863-3EC9FFC3B8C4}" uniqueName="16" name="Description" queryTableFieldId="17"/>
    <tableColumn id="17" xr3:uid="{33C8B973-6DB5-4DCE-969F-6B0AD3F573FC}" uniqueName="17" name="Transaction" queryTableFieldId="18" dataDxfId="29" dataCellStyle="Comma"/>
  </tableColumns>
  <tableStyleInfo name="ESPTa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975A9-CDE7-4BAD-BD08-31801E556258}" name="TableBankS" displayName="TableBankS" ref="K14:K152" totalsRowShown="0" headerRowDxfId="18" headerRowBorderDxfId="33" headerRowCellStyle="Normal">
  <autoFilter ref="K14:K152" xr:uid="{F083B563-1336-45A9-8C8D-C5E4080969D3}"/>
  <tableColumns count="1">
    <tableColumn id="1" xr3:uid="{1A187BFD-6C66-403E-92F4-5075FE10CC60}" name="B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E6172C-9CE7-4CDF-B3D1-F0F14C5DA972}" name="TableBank8_1" displayName="TableBank8_1" ref="M14:R37" tableType="queryTable" totalsRowShown="0" headerRowDxfId="31" headerRowBorderDxfId="32">
  <autoFilter ref="M14:R37" xr:uid="{4CB01AE2-6DF4-423E-8ABA-6A17A757644B}"/>
  <tableColumns count="6">
    <tableColumn id="7" xr3:uid="{13A4920F-5E2C-4309-873D-BFA1FF973D10}" uniqueName="7" name="TranDate" queryTableFieldId="7" dataDxfId="24"/>
    <tableColumn id="8" xr3:uid="{5441823F-7FAE-448D-9E5A-24B57F98DA84}" uniqueName="8" name="PayType" queryTableFieldId="8" dataDxfId="23"/>
    <tableColumn id="9" xr3:uid="{483E8461-F38A-4CA1-9BE0-2F3EFCD1273F}" uniqueName="9" name="Detail1" queryTableFieldId="9" dataDxfId="22"/>
    <tableColumn id="10" xr3:uid="{93083865-AFC9-45CB-B445-20E34350A375}" uniqueName="10" name="Detail2" queryTableFieldId="10" dataDxfId="21"/>
    <tableColumn id="11" xr3:uid="{4A7D5D88-5F96-4DAE-B1E4-E87B73FD1D7F}" uniqueName="11" name="PayAmount" queryTableFieldId="11" dataDxfId="20" dataCellStyle="Comma"/>
    <tableColumn id="12" xr3:uid="{8852970E-8641-46BC-B4E7-3C6A06D764B7}" uniqueName="12" name="Balance" queryTableFieldId="12" dataDxfId="19" dataCellStyle="Comma"/>
  </tableColumns>
  <tableStyleInfo name="ESPTab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E0F07A-E4DD-4E3D-99A7-6D93D009AF82}" name="TableBankS68" displayName="TableBankS68" ref="K14:K152" totalsRowShown="0" headerRowDxfId="8" headerRowBorderDxfId="7" headerRowCellStyle="Normal">
  <autoFilter ref="K14:K152" xr:uid="{F083B563-1336-45A9-8C8D-C5E4080969D3}"/>
  <tableColumns count="1">
    <tableColumn id="1" xr3:uid="{022E4596-4991-4641-BB36-1A06E10F2976}" name="Ba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D3BDC-CBF5-487E-9D1A-2D8FB9FA6AFA}" name="TableBankXL9" displayName="TableBankXL9" ref="M14:T43" totalsRowShown="0" headerRowDxfId="6" headerRowBorderDxfId="5">
  <autoFilter ref="M14:T43" xr:uid="{4CB01AE2-6DF4-423E-8ABA-6A17A757644B}"/>
  <tableColumns count="8">
    <tableColumn id="7" xr3:uid="{AC79B18F-1881-4D41-A891-BA7006FD064F}" name="RowIndex" dataCellStyle="cc0 -CalComma">
      <calculatedColumnFormula>ROW(TableBankXL9[[#This Row],[TranDate]])-ROW(TableBankXL9[[#Headers],[RowIndex]])</calculatedColumnFormula>
    </tableColumn>
    <tableColumn id="8" xr3:uid="{69565BCB-B7A3-47D9-B9CE-C3C0E440103C}" name="TranDate" dataDxfId="4" dataCellStyle="cdDMY -CalDate">
      <calculatedColumnFormula array="1">IFERROR(INDEX(TableBankS68[Bank],($M15-1)*6+N$10),"")</calculatedColumnFormula>
    </tableColumn>
    <tableColumn id="9" xr3:uid="{56E02C2F-36F8-4D0E-810F-FFCA32A46894}" name="PayType" dataDxfId="3">
      <calculatedColumnFormula array="1">IFERROR(INDEX(TableBankS68[Bank],($M15-1)*6+O$10),"")</calculatedColumnFormula>
    </tableColumn>
    <tableColumn id="10" xr3:uid="{68BBF2DD-EBC7-477F-950E-AFEC06986A01}" name="Detail1" dataDxfId="2">
      <calculatedColumnFormula array="1">IFERROR(INDEX(TableBankS68[Bank],($M15-1)*6+P$10),"")</calculatedColumnFormula>
    </tableColumn>
    <tableColumn id="11" xr3:uid="{A753D279-083D-45DD-BDE4-0B04B9BA3E27}" name="Detail2" dataDxfId="1" dataCellStyle="Comma">
      <calculatedColumnFormula array="1">T(IFERROR(INDEX(TableBankS68[Bank],($M15-1)*6+Q$10),""))</calculatedColumnFormula>
    </tableColumn>
    <tableColumn id="12" xr3:uid="{4AA842E0-14B5-4700-A431-AB0C6368E487}" name="PayAmount" dataDxfId="0" dataCellStyle="cc2 -CalComma">
      <calculatedColumnFormula array="1">IFERROR(INDEX(TableBankS68[Bank],($M15-1)*6+R$10),"")</calculatedColumnFormula>
    </tableColumn>
    <tableColumn id="14" xr3:uid="{7AA0E975-DFD4-49F7-8B07-83B55B992B72}" name="Balance" dataCellStyle="cc2 -CalComma">
      <calculatedColumnFormula array="1">IFERROR(INDEX(TableBankS68[Bank],($M15-1)*6+S$10),"")</calculatedColumnFormula>
    </tableColumn>
    <tableColumn id="13" xr3:uid="{D8DCB665-4196-4384-AACD-4A65A2DA6EC5}" name=" " dataCellStyle="cc2 -CalComma"/>
  </tableColumns>
  <tableStyleInfo name="ESPTab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006598-7960-4A57-A836-ECC71FE20CC1}" name="TableBankS6" displayName="TableBankS6" ref="K14:K152" totalsRowShown="0" headerRowDxfId="17" headerRowBorderDxfId="16" headerRowCellStyle="Normal">
  <autoFilter ref="K14:K152" xr:uid="{F083B563-1336-45A9-8C8D-C5E4080969D3}"/>
  <tableColumns count="1">
    <tableColumn id="1" xr3:uid="{CB146A56-AF83-429A-B03D-98E8E49187DB}" name="Ba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B03756-5970-4D54-979A-D1F3A18FB1FE}" name="TableBankXL" displayName="TableBankXL" ref="M14:T43" totalsRowShown="0" headerRowDxfId="15" headerRowBorderDxfId="14">
  <autoFilter ref="M14:T43" xr:uid="{4CB01AE2-6DF4-423E-8ABA-6A17A757644B}"/>
  <tableColumns count="8">
    <tableColumn id="7" xr3:uid="{D4A6CDEF-17D5-4696-893E-97ADADD309D4}" name="RowIndex" dataCellStyle="cc0 -CalComma">
      <calculatedColumnFormula>ROW(TableBankXL[[#This Row],[TranDate]])-ROW(TableBankXL[[#Headers],[RowIndex]])</calculatedColumnFormula>
    </tableColumn>
    <tableColumn id="8" xr3:uid="{59C915EE-B61E-4204-8DEF-59BA957A1E8E}" name="TranDate" dataDxfId="9" dataCellStyle="cdDMY -CalDate">
      <calculatedColumnFormula array="1">IFERROR(INDEX(TableBankS6[Bank],($M15-1)*6+N$10),"")</calculatedColumnFormula>
    </tableColumn>
    <tableColumn id="9" xr3:uid="{1B00E19B-2ACC-46B4-AF17-AA95FFB9AE83}" name="PayType" dataDxfId="13">
      <calculatedColumnFormula array="1">IFERROR(INDEX(TableBankS6[Bank],($M15-1)*6+O$10),"")</calculatedColumnFormula>
    </tableColumn>
    <tableColumn id="10" xr3:uid="{9EA7FF2D-D34D-4558-BE13-26481F78BAB8}" name="Detail1" dataDxfId="12">
      <calculatedColumnFormula array="1">IFERROR(INDEX(TableBankS6[Bank],($M15-1)*6+P$10),"")</calculatedColumnFormula>
    </tableColumn>
    <tableColumn id="11" xr3:uid="{7150B2D3-F2DC-429A-8330-23A58B3540BF}" name="Detail2" dataDxfId="11" dataCellStyle="Comma">
      <calculatedColumnFormula array="1">T(IFERROR(INDEX(TableBankS6[Bank],($M15-1)*6+Q$10),""))</calculatedColumnFormula>
    </tableColumn>
    <tableColumn id="12" xr3:uid="{10C59C9E-2639-4DD3-ADD3-C6B00A58A78A}" name="PayAmount" dataDxfId="10" dataCellStyle="cc2 -CalComma">
      <calculatedColumnFormula array="1">IFERROR(INDEX(TableBankS6[Bank],($M15-1)*6+R$10),"")</calculatedColumnFormula>
    </tableColumn>
    <tableColumn id="14" xr3:uid="{3FFE0565-AE71-4220-8F56-AC7A52CA39BC}" name="Balance" dataCellStyle="cc2 -CalComma">
      <calculatedColumnFormula array="1">IFERROR(INDEX(TableBankS6[Bank],($M15-1)*6+S$10),"")</calculatedColumnFormula>
    </tableColumn>
    <tableColumn id="13" xr3:uid="{759FE67C-0527-4698-A662-FB2BF70DBE64}" name=" " dataCellStyle="cc2 -CalComma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9CCEF5-7C3E-4AC0-A6C7-1498710BDF6D}">
  <we:reference id="wa104381701" version="1.0.0.4" store="en-US" storeType="OMEX"/>
  <we:alternateReferences>
    <we:reference id="WA104381701" version="1.0.0.4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A29" sqref="A29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28-Jan-2024A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/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D:\d\Mag\FreeTips\Tip968\PivotTransform.xlsx</v>
      </c>
    </row>
    <row r="9" spans="1:4" x14ac:dyDescent="0.25">
      <c r="A9" s="9" t="s">
        <v>7</v>
      </c>
      <c r="C9" t="str">
        <f>kVersion</f>
        <v>28-Jan-2024A</v>
      </c>
    </row>
    <row r="10" spans="1:4" x14ac:dyDescent="0.25">
      <c r="A10" s="9" t="s">
        <v>15</v>
      </c>
      <c r="C10" t="s">
        <v>43</v>
      </c>
    </row>
    <row r="11" spans="1:4" x14ac:dyDescent="0.25">
      <c r="A11" s="9" t="s">
        <v>17</v>
      </c>
      <c r="C11" s="10" t="s">
        <v>39</v>
      </c>
    </row>
    <row r="12" spans="1:4" x14ac:dyDescent="0.25">
      <c r="A12" s="9" t="s">
        <v>10</v>
      </c>
      <c r="C12" s="10" t="s">
        <v>33</v>
      </c>
    </row>
    <row r="13" spans="1:4" x14ac:dyDescent="0.25">
      <c r="A13" s="18" t="s">
        <v>22</v>
      </c>
    </row>
    <row r="14" spans="1:4" x14ac:dyDescent="0.25">
      <c r="A14" s="11" t="s">
        <v>18</v>
      </c>
      <c r="C14" s="10" t="s">
        <v>26</v>
      </c>
    </row>
    <row r="15" spans="1:4" x14ac:dyDescent="0.25">
      <c r="A15" s="11" t="s">
        <v>19</v>
      </c>
      <c r="C15" s="10" t="s">
        <v>28</v>
      </c>
    </row>
    <row r="16" spans="1:4" x14ac:dyDescent="0.25">
      <c r="A16" s="11" t="s">
        <v>23</v>
      </c>
      <c r="C16" s="10" t="s">
        <v>29</v>
      </c>
    </row>
    <row r="17" spans="1:3" x14ac:dyDescent="0.25">
      <c r="A17" s="11" t="s">
        <v>20</v>
      </c>
      <c r="C17" s="10" t="s">
        <v>30</v>
      </c>
    </row>
    <row r="18" spans="1:3" x14ac:dyDescent="0.25">
      <c r="A18" s="11" t="s">
        <v>21</v>
      </c>
      <c r="C18" s="10" t="s">
        <v>31</v>
      </c>
    </row>
    <row r="19" spans="1:3" x14ac:dyDescent="0.25">
      <c r="A19" s="9" t="s">
        <v>40</v>
      </c>
      <c r="C19" s="10" t="s">
        <v>41</v>
      </c>
    </row>
    <row r="20" spans="1:3" x14ac:dyDescent="0.25">
      <c r="A20" s="16" t="s">
        <v>27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34</v>
      </c>
      <c r="B30" s="4"/>
    </row>
    <row r="31" spans="1:3" x14ac:dyDescent="0.25">
      <c r="A31" s="19" t="s">
        <v>36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35</v>
      </c>
      <c r="B34" s="4"/>
      <c r="C34" s="4"/>
    </row>
    <row r="35" spans="1:3" x14ac:dyDescent="0.25">
      <c r="A35" s="19" t="s">
        <v>37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32</v>
      </c>
    </row>
    <row r="7" spans="1:2" x14ac:dyDescent="0.25">
      <c r="A7" s="6" t="s">
        <v>7</v>
      </c>
      <c r="B7" s="1" t="s">
        <v>44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38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28-Jan-2024 10:42 am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4902-F98A-470D-9057-F5604375BED9}">
  <sheetPr>
    <tabColor rgb="FFC0BFBF"/>
  </sheetPr>
  <dimension ref="K10:R150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18" sqref="K18"/>
    </sheetView>
  </sheetViews>
  <sheetFormatPr defaultRowHeight="10.3" x14ac:dyDescent="0.25"/>
  <cols>
    <col min="11" max="11" width="30.81640625" customWidth="1"/>
    <col min="12" max="12" width="4.6328125" customWidth="1"/>
    <col min="13" max="13" width="10.36328125" customWidth="1"/>
    <col min="14" max="14" width="10.81640625" bestFit="1" customWidth="1"/>
    <col min="15" max="15" width="18.81640625" bestFit="1" customWidth="1"/>
    <col min="16" max="16" width="28.08984375" bestFit="1" customWidth="1"/>
    <col min="17" max="17" width="10.36328125" customWidth="1"/>
    <col min="18" max="18" width="1.81640625" customWidth="1"/>
  </cols>
  <sheetData>
    <row r="10" spans="11:18" ht="10.75" thickBot="1" x14ac:dyDescent="0.3"/>
    <row r="11" spans="11:18" ht="15.45" x14ac:dyDescent="0.25">
      <c r="K11" s="55" t="s">
        <v>98</v>
      </c>
      <c r="L11" s="56"/>
      <c r="M11" s="57"/>
      <c r="N11" s="56"/>
      <c r="O11" s="56"/>
      <c r="P11" s="56"/>
      <c r="Q11" s="56"/>
      <c r="R11" s="58"/>
    </row>
    <row r="12" spans="11:18" ht="15.45" x14ac:dyDescent="0.25">
      <c r="K12" s="59"/>
      <c r="L12" s="60"/>
      <c r="M12" s="61"/>
      <c r="N12" s="60"/>
      <c r="O12" s="60"/>
      <c r="P12" s="60"/>
      <c r="Q12" s="60"/>
      <c r="R12" s="62"/>
    </row>
    <row r="13" spans="11:18" ht="14.6" x14ac:dyDescent="0.4">
      <c r="K13" s="53" t="s">
        <v>96</v>
      </c>
      <c r="L13" s="63"/>
      <c r="M13" s="54" t="s">
        <v>95</v>
      </c>
      <c r="N13" s="63"/>
      <c r="O13" s="63"/>
      <c r="P13" s="63"/>
      <c r="Q13" s="63"/>
      <c r="R13" s="62"/>
    </row>
    <row r="14" spans="11:18" ht="10.75" thickBot="1" x14ac:dyDescent="0.3">
      <c r="K14" s="52" t="s">
        <v>94</v>
      </c>
      <c r="L14" s="64"/>
      <c r="M14" s="64" t="s">
        <v>93</v>
      </c>
      <c r="N14" s="64" t="s">
        <v>92</v>
      </c>
      <c r="O14" s="64" t="s">
        <v>102</v>
      </c>
      <c r="P14" s="64" t="s">
        <v>101</v>
      </c>
      <c r="Q14" s="64" t="s">
        <v>100</v>
      </c>
      <c r="R14" s="65" t="s">
        <v>97</v>
      </c>
    </row>
    <row r="15" spans="11:18" x14ac:dyDescent="0.25">
      <c r="K15" s="66">
        <v>45289</v>
      </c>
      <c r="L15" s="32"/>
      <c r="M15" s="37">
        <v>45289</v>
      </c>
      <c r="N15" s="32" t="s">
        <v>77</v>
      </c>
      <c r="O15" s="32" t="s">
        <v>76</v>
      </c>
      <c r="P15" s="32" t="s">
        <v>99</v>
      </c>
      <c r="Q15" s="36">
        <v>8.5</v>
      </c>
    </row>
    <row r="16" spans="11:18" x14ac:dyDescent="0.25">
      <c r="K16" s="67" t="s">
        <v>77</v>
      </c>
      <c r="L16" s="32"/>
      <c r="M16" s="37">
        <v>45280</v>
      </c>
      <c r="N16" s="32" t="s">
        <v>47</v>
      </c>
      <c r="O16" s="32" t="s">
        <v>87</v>
      </c>
      <c r="P16" s="32" t="s">
        <v>86</v>
      </c>
      <c r="Q16" s="36">
        <v>400</v>
      </c>
    </row>
    <row r="17" spans="11:17" x14ac:dyDescent="0.25">
      <c r="K17" s="67" t="s">
        <v>76</v>
      </c>
      <c r="L17" s="32"/>
      <c r="M17" s="37">
        <v>45278</v>
      </c>
      <c r="N17" s="32" t="s">
        <v>47</v>
      </c>
      <c r="O17" s="32" t="s">
        <v>85</v>
      </c>
      <c r="P17" s="32" t="s">
        <v>84</v>
      </c>
      <c r="Q17" s="36">
        <v>1931.05</v>
      </c>
    </row>
    <row r="18" spans="11:17" x14ac:dyDescent="0.25">
      <c r="K18" s="68">
        <v>8.5</v>
      </c>
      <c r="L18" s="32"/>
      <c r="M18" s="37">
        <v>45272</v>
      </c>
      <c r="N18" s="32" t="s">
        <v>47</v>
      </c>
      <c r="O18" s="32" t="s">
        <v>83</v>
      </c>
      <c r="P18" s="32" t="s">
        <v>82</v>
      </c>
      <c r="Q18" s="36">
        <v>253.24</v>
      </c>
    </row>
    <row r="19" spans="11:17" x14ac:dyDescent="0.25">
      <c r="K19" s="68">
        <v>9769.2999999999993</v>
      </c>
      <c r="L19" s="32"/>
      <c r="M19" s="37">
        <v>45268</v>
      </c>
      <c r="N19" s="32" t="s">
        <v>70</v>
      </c>
      <c r="O19" s="32" t="s">
        <v>69</v>
      </c>
      <c r="P19" s="32" t="s">
        <v>81</v>
      </c>
      <c r="Q19" s="36">
        <v>-191.34</v>
      </c>
    </row>
    <row r="20" spans="11:17" x14ac:dyDescent="0.25">
      <c r="K20" s="70">
        <v>45280</v>
      </c>
      <c r="L20" s="32"/>
      <c r="M20" s="37">
        <v>45267</v>
      </c>
      <c r="N20" s="32" t="s">
        <v>47</v>
      </c>
      <c r="O20" s="32" t="s">
        <v>80</v>
      </c>
      <c r="P20" s="32" t="s">
        <v>79</v>
      </c>
      <c r="Q20" s="36">
        <v>250</v>
      </c>
    </row>
    <row r="21" spans="11:17" x14ac:dyDescent="0.25">
      <c r="K21" s="48" t="s">
        <v>47</v>
      </c>
      <c r="L21" s="32"/>
      <c r="M21" s="37">
        <v>45261</v>
      </c>
      <c r="N21" s="32" t="s">
        <v>70</v>
      </c>
      <c r="O21" s="32" t="s">
        <v>69</v>
      </c>
      <c r="P21" s="32" t="s">
        <v>78</v>
      </c>
      <c r="Q21" s="36">
        <v>-28.59</v>
      </c>
    </row>
    <row r="22" spans="11:17" x14ac:dyDescent="0.25">
      <c r="K22" s="48" t="s">
        <v>87</v>
      </c>
      <c r="L22" s="32"/>
      <c r="M22" s="37">
        <v>45260</v>
      </c>
      <c r="N22" s="32" t="s">
        <v>77</v>
      </c>
      <c r="O22" s="32" t="s">
        <v>76</v>
      </c>
      <c r="P22" s="32" t="s">
        <v>99</v>
      </c>
      <c r="Q22" s="36">
        <v>8.5</v>
      </c>
    </row>
    <row r="23" spans="11:17" x14ac:dyDescent="0.25">
      <c r="K23" s="48" t="s">
        <v>86</v>
      </c>
      <c r="L23" s="32"/>
      <c r="M23" s="37">
        <v>45258</v>
      </c>
      <c r="N23" s="32" t="s">
        <v>70</v>
      </c>
      <c r="O23" s="32" t="s">
        <v>69</v>
      </c>
      <c r="P23" s="32" t="s">
        <v>75</v>
      </c>
      <c r="Q23" s="36">
        <v>-191.2</v>
      </c>
    </row>
    <row r="24" spans="11:17" x14ac:dyDescent="0.25">
      <c r="K24" s="69">
        <v>400</v>
      </c>
      <c r="L24" s="32"/>
      <c r="M24" s="37">
        <v>45257</v>
      </c>
      <c r="N24" s="32" t="s">
        <v>74</v>
      </c>
      <c r="O24" s="32" t="s">
        <v>73</v>
      </c>
      <c r="P24" s="32" t="s">
        <v>72</v>
      </c>
      <c r="Q24" s="36">
        <v>8695.0499999999993</v>
      </c>
    </row>
    <row r="25" spans="11:17" x14ac:dyDescent="0.25">
      <c r="K25" s="69">
        <v>9777.7999999999993</v>
      </c>
      <c r="L25" s="32"/>
      <c r="M25" s="37">
        <v>45252</v>
      </c>
      <c r="N25" s="32" t="s">
        <v>70</v>
      </c>
      <c r="O25" s="32" t="s">
        <v>69</v>
      </c>
      <c r="P25" s="32" t="s">
        <v>71</v>
      </c>
      <c r="Q25" s="36">
        <v>-192.54</v>
      </c>
    </row>
    <row r="26" spans="11:17" x14ac:dyDescent="0.25">
      <c r="K26" s="66">
        <v>45278</v>
      </c>
      <c r="L26" s="32"/>
      <c r="M26" s="37">
        <v>45247</v>
      </c>
      <c r="N26" s="32" t="s">
        <v>70</v>
      </c>
      <c r="O26" s="32" t="s">
        <v>69</v>
      </c>
      <c r="P26" s="32" t="s">
        <v>68</v>
      </c>
      <c r="Q26" s="36">
        <v>-614.09</v>
      </c>
    </row>
    <row r="27" spans="11:17" x14ac:dyDescent="0.25">
      <c r="K27" s="67" t="s">
        <v>47</v>
      </c>
      <c r="L27" s="32"/>
      <c r="M27" s="37">
        <v>45244</v>
      </c>
      <c r="N27" s="32" t="s">
        <v>47</v>
      </c>
      <c r="O27" s="32" t="s">
        <v>67</v>
      </c>
      <c r="P27" s="32" t="s">
        <v>66</v>
      </c>
      <c r="Q27" s="36">
        <v>230</v>
      </c>
    </row>
    <row r="28" spans="11:17" x14ac:dyDescent="0.25">
      <c r="K28" s="67" t="s">
        <v>85</v>
      </c>
      <c r="L28" s="32"/>
      <c r="M28" s="37">
        <v>45244</v>
      </c>
      <c r="N28" s="32" t="s">
        <v>47</v>
      </c>
      <c r="O28" s="32" t="s">
        <v>65</v>
      </c>
      <c r="P28" s="32" t="s">
        <v>64</v>
      </c>
      <c r="Q28" s="36">
        <v>200</v>
      </c>
    </row>
    <row r="29" spans="11:17" x14ac:dyDescent="0.25">
      <c r="K29" s="67" t="s">
        <v>84</v>
      </c>
      <c r="L29" s="32"/>
      <c r="M29" s="37">
        <v>45243</v>
      </c>
      <c r="N29" s="32" t="s">
        <v>47</v>
      </c>
      <c r="O29" s="32" t="s">
        <v>63</v>
      </c>
      <c r="P29" s="32" t="s">
        <v>62</v>
      </c>
      <c r="Q29" s="36">
        <v>4887.37</v>
      </c>
    </row>
    <row r="30" spans="11:17" x14ac:dyDescent="0.25">
      <c r="K30" s="68">
        <v>1931.05</v>
      </c>
      <c r="L30" s="32"/>
      <c r="M30" s="37">
        <v>45243</v>
      </c>
      <c r="N30" s="32" t="s">
        <v>47</v>
      </c>
      <c r="O30" s="32" t="s">
        <v>61</v>
      </c>
      <c r="P30" s="32" t="s">
        <v>60</v>
      </c>
      <c r="Q30" s="36">
        <v>-1120</v>
      </c>
    </row>
    <row r="31" spans="11:17" x14ac:dyDescent="0.25">
      <c r="K31" s="68">
        <v>10177.799999999999</v>
      </c>
      <c r="L31" s="32"/>
      <c r="M31" s="37">
        <v>45238</v>
      </c>
      <c r="N31" s="32" t="s">
        <v>47</v>
      </c>
      <c r="O31" s="32" t="s">
        <v>59</v>
      </c>
      <c r="P31" s="32" t="s">
        <v>58</v>
      </c>
      <c r="Q31" s="36">
        <v>240</v>
      </c>
    </row>
    <row r="32" spans="11:17" x14ac:dyDescent="0.25">
      <c r="K32" s="70">
        <v>45272</v>
      </c>
      <c r="L32" s="32"/>
      <c r="M32" s="37">
        <v>45236</v>
      </c>
      <c r="N32" s="32" t="s">
        <v>47</v>
      </c>
      <c r="O32" s="32" t="s">
        <v>57</v>
      </c>
      <c r="P32" s="32" t="s">
        <v>56</v>
      </c>
      <c r="Q32" s="36">
        <v>200</v>
      </c>
    </row>
    <row r="33" spans="11:17" x14ac:dyDescent="0.25">
      <c r="K33" s="48" t="s">
        <v>47</v>
      </c>
      <c r="L33" s="32"/>
      <c r="M33" s="37">
        <v>45236</v>
      </c>
      <c r="N33" s="32" t="s">
        <v>47</v>
      </c>
      <c r="O33" s="32" t="s">
        <v>55</v>
      </c>
      <c r="P33" s="32" t="s">
        <v>54</v>
      </c>
      <c r="Q33" s="36">
        <v>200</v>
      </c>
    </row>
    <row r="34" spans="11:17" x14ac:dyDescent="0.25">
      <c r="K34" s="48" t="s">
        <v>83</v>
      </c>
      <c r="L34" s="32"/>
      <c r="M34" s="37">
        <v>45236</v>
      </c>
      <c r="N34" s="32" t="s">
        <v>47</v>
      </c>
      <c r="O34" s="32" t="s">
        <v>53</v>
      </c>
      <c r="P34" s="32" t="s">
        <v>52</v>
      </c>
      <c r="Q34" s="36">
        <v>200</v>
      </c>
    </row>
    <row r="35" spans="11:17" x14ac:dyDescent="0.25">
      <c r="K35" s="48" t="s">
        <v>82</v>
      </c>
      <c r="L35" s="32"/>
      <c r="M35" s="37">
        <v>45233</v>
      </c>
      <c r="N35" s="32" t="s">
        <v>47</v>
      </c>
      <c r="O35" s="32" t="s">
        <v>51</v>
      </c>
      <c r="P35" s="32" t="s">
        <v>50</v>
      </c>
      <c r="Q35" s="36">
        <v>200</v>
      </c>
    </row>
    <row r="36" spans="11:17" x14ac:dyDescent="0.25">
      <c r="K36" s="69">
        <v>253.24</v>
      </c>
      <c r="L36" s="32"/>
      <c r="M36" s="37">
        <v>45233</v>
      </c>
      <c r="N36" s="32" t="s">
        <v>47</v>
      </c>
      <c r="O36" s="32" t="s">
        <v>49</v>
      </c>
      <c r="P36" s="32" t="s">
        <v>48</v>
      </c>
      <c r="Q36" s="36">
        <v>100</v>
      </c>
    </row>
    <row r="37" spans="11:17" x14ac:dyDescent="0.25">
      <c r="K37" s="69">
        <v>12108.85</v>
      </c>
      <c r="L37" s="32"/>
      <c r="M37" s="37">
        <v>45231</v>
      </c>
      <c r="N37" s="32" t="s">
        <v>47</v>
      </c>
      <c r="O37" s="32" t="s">
        <v>46</v>
      </c>
      <c r="P37" s="32" t="s">
        <v>45</v>
      </c>
      <c r="Q37" s="36">
        <v>20</v>
      </c>
    </row>
    <row r="38" spans="11:17" x14ac:dyDescent="0.25">
      <c r="K38" s="70">
        <v>45268</v>
      </c>
      <c r="L38" s="32"/>
      <c r="M38" s="32"/>
      <c r="N38" s="32"/>
      <c r="O38" s="32"/>
      <c r="P38" s="32"/>
      <c r="Q38" s="32"/>
    </row>
    <row r="39" spans="11:17" x14ac:dyDescent="0.25">
      <c r="K39" s="32" t="s">
        <v>70</v>
      </c>
      <c r="L39" s="32"/>
      <c r="M39" s="32"/>
      <c r="N39" s="32"/>
      <c r="O39" s="32"/>
      <c r="P39" s="32"/>
      <c r="Q39" s="32"/>
    </row>
    <row r="40" spans="11:17" x14ac:dyDescent="0.25">
      <c r="K40" s="32" t="s">
        <v>69</v>
      </c>
      <c r="L40" s="32"/>
      <c r="M40" s="32"/>
      <c r="N40" s="32"/>
      <c r="O40" s="32"/>
      <c r="P40" s="32"/>
      <c r="Q40" s="32"/>
    </row>
    <row r="41" spans="11:17" x14ac:dyDescent="0.25">
      <c r="K41" s="32" t="s">
        <v>81</v>
      </c>
      <c r="L41" s="32"/>
      <c r="M41" s="32"/>
      <c r="N41" s="32"/>
      <c r="O41" s="32"/>
      <c r="P41" s="32"/>
      <c r="Q41" s="32"/>
    </row>
    <row r="42" spans="11:17" x14ac:dyDescent="0.25">
      <c r="K42" s="33">
        <v>-191.34</v>
      </c>
      <c r="L42" s="32"/>
      <c r="M42" s="32"/>
      <c r="N42" s="32"/>
      <c r="O42" s="32"/>
      <c r="P42" s="32"/>
      <c r="Q42" s="32"/>
    </row>
    <row r="43" spans="11:17" x14ac:dyDescent="0.25">
      <c r="K43" s="33">
        <v>12362.09</v>
      </c>
      <c r="L43" s="32"/>
      <c r="M43" s="32"/>
      <c r="N43" s="32"/>
      <c r="O43" s="32"/>
      <c r="P43" s="32"/>
      <c r="Q43" s="32"/>
    </row>
    <row r="44" spans="11:17" x14ac:dyDescent="0.25">
      <c r="K44" s="34">
        <v>45267</v>
      </c>
      <c r="L44" s="32"/>
      <c r="M44" s="32"/>
      <c r="N44" s="32"/>
      <c r="O44" s="32"/>
      <c r="P44" s="32"/>
      <c r="Q44" s="32"/>
    </row>
    <row r="45" spans="11:17" x14ac:dyDescent="0.25">
      <c r="K45" s="32" t="s">
        <v>47</v>
      </c>
      <c r="L45" s="32"/>
      <c r="M45" s="32"/>
      <c r="N45" s="32"/>
      <c r="O45" s="32"/>
      <c r="P45" s="32"/>
      <c r="Q45" s="32"/>
    </row>
    <row r="46" spans="11:17" x14ac:dyDescent="0.25">
      <c r="K46" s="32" t="s">
        <v>80</v>
      </c>
      <c r="L46" s="32"/>
      <c r="M46" s="32"/>
      <c r="N46" s="32"/>
      <c r="O46" s="32"/>
      <c r="P46" s="32"/>
      <c r="Q46" s="32"/>
    </row>
    <row r="47" spans="11:17" x14ac:dyDescent="0.25">
      <c r="K47" s="32" t="s">
        <v>79</v>
      </c>
      <c r="L47" s="32"/>
      <c r="M47" s="32"/>
      <c r="N47" s="32"/>
      <c r="O47" s="32"/>
      <c r="P47" s="32"/>
      <c r="Q47" s="32"/>
    </row>
    <row r="48" spans="11:17" x14ac:dyDescent="0.25">
      <c r="K48" s="33">
        <v>250</v>
      </c>
      <c r="L48" s="32"/>
      <c r="M48" s="32"/>
      <c r="N48" s="32"/>
      <c r="O48" s="32"/>
      <c r="P48" s="32"/>
      <c r="Q48" s="32"/>
    </row>
    <row r="49" spans="11:17" x14ac:dyDescent="0.25">
      <c r="K49" s="33">
        <v>12170.75</v>
      </c>
      <c r="L49" s="32"/>
      <c r="M49" s="32"/>
      <c r="N49" s="32"/>
      <c r="O49" s="32"/>
      <c r="P49" s="32"/>
      <c r="Q49" s="32"/>
    </row>
    <row r="50" spans="11:17" x14ac:dyDescent="0.25">
      <c r="K50" s="34">
        <v>45261</v>
      </c>
      <c r="L50" s="32"/>
      <c r="M50" s="32"/>
      <c r="N50" s="32"/>
      <c r="O50" s="32"/>
      <c r="P50" s="32"/>
      <c r="Q50" s="32"/>
    </row>
    <row r="51" spans="11:17" x14ac:dyDescent="0.25">
      <c r="K51" s="32" t="s">
        <v>70</v>
      </c>
      <c r="L51" s="32"/>
      <c r="M51" s="32"/>
      <c r="N51" s="32"/>
      <c r="O51" s="32"/>
      <c r="P51" s="32"/>
      <c r="Q51" s="32"/>
    </row>
    <row r="52" spans="11:17" x14ac:dyDescent="0.25">
      <c r="K52" s="32" t="s">
        <v>69</v>
      </c>
      <c r="L52" s="32"/>
      <c r="M52" s="32"/>
      <c r="N52" s="32"/>
      <c r="O52" s="32"/>
      <c r="P52" s="32"/>
      <c r="Q52" s="32"/>
    </row>
    <row r="53" spans="11:17" x14ac:dyDescent="0.25">
      <c r="K53" s="32" t="s">
        <v>78</v>
      </c>
      <c r="L53" s="32"/>
      <c r="M53" s="32"/>
      <c r="N53" s="32"/>
      <c r="O53" s="32"/>
      <c r="P53" s="32"/>
      <c r="Q53" s="32"/>
    </row>
    <row r="54" spans="11:17" x14ac:dyDescent="0.25">
      <c r="K54" s="33">
        <v>-28.59</v>
      </c>
      <c r="L54" s="32"/>
      <c r="M54" s="32"/>
      <c r="N54" s="32"/>
      <c r="O54" s="32"/>
      <c r="P54" s="32"/>
      <c r="Q54" s="32"/>
    </row>
    <row r="55" spans="11:17" x14ac:dyDescent="0.25">
      <c r="K55" s="33">
        <v>12420.75</v>
      </c>
      <c r="L55" s="32"/>
      <c r="M55" s="32"/>
      <c r="N55" s="32"/>
      <c r="O55" s="32"/>
      <c r="P55" s="32"/>
      <c r="Q55" s="32"/>
    </row>
    <row r="56" spans="11:17" x14ac:dyDescent="0.25">
      <c r="K56" s="34">
        <v>45260</v>
      </c>
      <c r="L56" s="32"/>
      <c r="M56" s="32"/>
      <c r="N56" s="32"/>
      <c r="O56" s="32"/>
      <c r="P56" s="32"/>
      <c r="Q56" s="32"/>
    </row>
    <row r="57" spans="11:17" x14ac:dyDescent="0.25">
      <c r="K57" s="32" t="s">
        <v>77</v>
      </c>
      <c r="L57" s="32"/>
      <c r="M57" s="32"/>
      <c r="N57" s="32"/>
      <c r="O57" s="32"/>
      <c r="P57" s="32"/>
      <c r="Q57" s="32"/>
    </row>
    <row r="58" spans="11:17" x14ac:dyDescent="0.25">
      <c r="K58" s="32" t="s">
        <v>76</v>
      </c>
      <c r="L58" s="32"/>
      <c r="M58" s="32"/>
      <c r="N58" s="32"/>
      <c r="O58" s="32"/>
      <c r="P58" s="32"/>
      <c r="Q58" s="32"/>
    </row>
    <row r="59" spans="11:17" x14ac:dyDescent="0.25">
      <c r="K59" s="33">
        <v>8.5</v>
      </c>
      <c r="L59" s="32"/>
      <c r="M59" s="32"/>
      <c r="N59" s="32"/>
      <c r="O59" s="32"/>
      <c r="P59" s="32"/>
      <c r="Q59" s="32"/>
    </row>
    <row r="60" spans="11:17" x14ac:dyDescent="0.25">
      <c r="K60" s="33">
        <v>12392.16</v>
      </c>
      <c r="L60" s="32"/>
      <c r="M60" s="32"/>
      <c r="N60" s="32"/>
      <c r="O60" s="32"/>
      <c r="P60" s="32"/>
      <c r="Q60" s="32"/>
    </row>
    <row r="61" spans="11:17" x14ac:dyDescent="0.25">
      <c r="K61" s="34">
        <v>45258</v>
      </c>
      <c r="L61" s="32"/>
      <c r="M61" s="32"/>
      <c r="N61" s="32"/>
      <c r="O61" s="32"/>
      <c r="P61" s="32"/>
      <c r="Q61" s="32"/>
    </row>
    <row r="62" spans="11:17" x14ac:dyDescent="0.25">
      <c r="K62" s="32" t="s">
        <v>70</v>
      </c>
      <c r="L62" s="32"/>
      <c r="M62" s="32"/>
      <c r="N62" s="32"/>
      <c r="O62" s="32"/>
      <c r="P62" s="32"/>
      <c r="Q62" s="32"/>
    </row>
    <row r="63" spans="11:17" x14ac:dyDescent="0.25">
      <c r="K63" s="32" t="s">
        <v>69</v>
      </c>
      <c r="L63" s="32"/>
      <c r="M63" s="32"/>
      <c r="N63" s="32"/>
      <c r="O63" s="32"/>
      <c r="P63" s="32"/>
      <c r="Q63" s="32"/>
    </row>
    <row r="64" spans="11:17" x14ac:dyDescent="0.25">
      <c r="K64" s="32" t="s">
        <v>75</v>
      </c>
      <c r="L64" s="32"/>
      <c r="M64" s="32"/>
      <c r="N64" s="32"/>
      <c r="O64" s="32"/>
      <c r="P64" s="32"/>
      <c r="Q64" s="32"/>
    </row>
    <row r="65" spans="11:17" x14ac:dyDescent="0.25">
      <c r="K65" s="33">
        <v>-191.2</v>
      </c>
      <c r="L65" s="32"/>
      <c r="M65" s="32"/>
      <c r="N65" s="32"/>
      <c r="O65" s="32"/>
      <c r="P65" s="32"/>
      <c r="Q65" s="32"/>
    </row>
    <row r="66" spans="11:17" x14ac:dyDescent="0.25">
      <c r="K66" s="33">
        <v>12400.66</v>
      </c>
      <c r="L66" s="32"/>
      <c r="M66" s="32"/>
      <c r="N66" s="32"/>
      <c r="O66" s="32"/>
      <c r="P66" s="32"/>
      <c r="Q66" s="32"/>
    </row>
    <row r="67" spans="11:17" x14ac:dyDescent="0.25">
      <c r="K67" s="34">
        <v>45257</v>
      </c>
      <c r="L67" s="32"/>
      <c r="M67" s="32"/>
      <c r="N67" s="32"/>
      <c r="O67" s="32"/>
      <c r="P67" s="32"/>
      <c r="Q67" s="32"/>
    </row>
    <row r="68" spans="11:17" x14ac:dyDescent="0.25">
      <c r="K68" s="32" t="s">
        <v>74</v>
      </c>
      <c r="L68" s="32"/>
      <c r="M68" s="32"/>
      <c r="N68" s="32"/>
      <c r="O68" s="32"/>
      <c r="P68" s="32"/>
      <c r="Q68" s="32"/>
    </row>
    <row r="69" spans="11:17" x14ac:dyDescent="0.25">
      <c r="K69" s="32" t="s">
        <v>73</v>
      </c>
      <c r="L69" s="32"/>
      <c r="M69" s="32"/>
      <c r="N69" s="32"/>
      <c r="O69" s="32"/>
      <c r="P69" s="32"/>
      <c r="Q69" s="32"/>
    </row>
    <row r="70" spans="11:17" x14ac:dyDescent="0.25">
      <c r="K70" s="32" t="s">
        <v>72</v>
      </c>
      <c r="L70" s="32"/>
      <c r="M70" s="32"/>
      <c r="N70" s="32"/>
      <c r="O70" s="32"/>
      <c r="P70" s="32"/>
      <c r="Q70" s="32"/>
    </row>
    <row r="71" spans="11:17" x14ac:dyDescent="0.25">
      <c r="K71" s="33">
        <v>8695.0499999999993</v>
      </c>
      <c r="L71" s="32"/>
      <c r="M71" s="32"/>
      <c r="N71" s="32"/>
      <c r="O71" s="32"/>
      <c r="P71" s="32"/>
      <c r="Q71" s="32"/>
    </row>
    <row r="72" spans="11:17" x14ac:dyDescent="0.25">
      <c r="K72" s="33">
        <v>12209.46</v>
      </c>
      <c r="L72" s="32"/>
      <c r="M72" s="32"/>
      <c r="N72" s="32"/>
      <c r="O72" s="32"/>
      <c r="P72" s="32"/>
      <c r="Q72" s="32"/>
    </row>
    <row r="73" spans="11:17" x14ac:dyDescent="0.25">
      <c r="K73" s="34">
        <v>45252</v>
      </c>
      <c r="L73" s="32"/>
      <c r="M73" s="32"/>
      <c r="N73" s="32"/>
      <c r="O73" s="32"/>
      <c r="P73" s="32"/>
      <c r="Q73" s="32"/>
    </row>
    <row r="74" spans="11:17" x14ac:dyDescent="0.25">
      <c r="K74" s="32" t="s">
        <v>70</v>
      </c>
      <c r="L74" s="32"/>
      <c r="M74" s="32"/>
      <c r="N74" s="32"/>
      <c r="O74" s="32"/>
      <c r="P74" s="32"/>
      <c r="Q74" s="32"/>
    </row>
    <row r="75" spans="11:17" x14ac:dyDescent="0.25">
      <c r="K75" s="32" t="s">
        <v>69</v>
      </c>
      <c r="L75" s="32"/>
      <c r="M75" s="32"/>
      <c r="N75" s="32"/>
      <c r="O75" s="32"/>
      <c r="P75" s="32"/>
      <c r="Q75" s="32"/>
    </row>
    <row r="76" spans="11:17" x14ac:dyDescent="0.25">
      <c r="K76" s="32" t="s">
        <v>71</v>
      </c>
      <c r="L76" s="32"/>
      <c r="M76" s="32"/>
      <c r="N76" s="32"/>
      <c r="O76" s="32"/>
      <c r="P76" s="32"/>
      <c r="Q76" s="32"/>
    </row>
    <row r="77" spans="11:17" x14ac:dyDescent="0.25">
      <c r="K77" s="33">
        <v>-192.54</v>
      </c>
      <c r="L77" s="32"/>
      <c r="M77" s="32"/>
      <c r="N77" s="32"/>
      <c r="O77" s="32"/>
      <c r="P77" s="32"/>
      <c r="Q77" s="32"/>
    </row>
    <row r="78" spans="11:17" x14ac:dyDescent="0.25">
      <c r="K78" s="33">
        <v>20904.509999999998</v>
      </c>
      <c r="L78" s="32"/>
      <c r="M78" s="32"/>
      <c r="N78" s="32"/>
      <c r="O78" s="32"/>
      <c r="P78" s="32"/>
      <c r="Q78" s="32"/>
    </row>
    <row r="79" spans="11:17" x14ac:dyDescent="0.25">
      <c r="K79" s="34">
        <v>45247</v>
      </c>
      <c r="L79" s="32"/>
      <c r="M79" s="32"/>
      <c r="N79" s="32"/>
      <c r="O79" s="32"/>
      <c r="P79" s="32"/>
      <c r="Q79" s="32"/>
    </row>
    <row r="80" spans="11:17" x14ac:dyDescent="0.25">
      <c r="K80" s="32" t="s">
        <v>70</v>
      </c>
      <c r="L80" s="32"/>
      <c r="M80" s="32"/>
      <c r="N80" s="32"/>
      <c r="O80" s="32"/>
      <c r="P80" s="32"/>
      <c r="Q80" s="32"/>
    </row>
    <row r="81" spans="11:17" x14ac:dyDescent="0.25">
      <c r="K81" s="32" t="s">
        <v>69</v>
      </c>
      <c r="L81" s="32"/>
      <c r="M81" s="32"/>
      <c r="N81" s="32"/>
      <c r="O81" s="32"/>
      <c r="P81" s="32"/>
      <c r="Q81" s="32"/>
    </row>
    <row r="82" spans="11:17" x14ac:dyDescent="0.25">
      <c r="K82" s="32" t="s">
        <v>68</v>
      </c>
      <c r="L82" s="32"/>
      <c r="M82" s="32"/>
      <c r="N82" s="32"/>
      <c r="O82" s="32"/>
      <c r="P82" s="32"/>
      <c r="Q82" s="32"/>
    </row>
    <row r="83" spans="11:17" x14ac:dyDescent="0.25">
      <c r="K83" s="33">
        <v>-614.09</v>
      </c>
      <c r="L83" s="32"/>
      <c r="M83" s="32"/>
      <c r="N83" s="32"/>
      <c r="O83" s="32"/>
      <c r="P83" s="32"/>
      <c r="Q83" s="32"/>
    </row>
    <row r="84" spans="11:17" x14ac:dyDescent="0.25">
      <c r="K84" s="33">
        <v>20711.97</v>
      </c>
      <c r="L84" s="32"/>
      <c r="M84" s="32"/>
      <c r="N84" s="32"/>
      <c r="O84" s="32"/>
      <c r="P84" s="32"/>
      <c r="Q84" s="32"/>
    </row>
    <row r="85" spans="11:17" x14ac:dyDescent="0.25">
      <c r="K85" s="34">
        <v>45244</v>
      </c>
      <c r="L85" s="32"/>
      <c r="M85" s="32"/>
      <c r="N85" s="32"/>
      <c r="O85" s="32"/>
      <c r="P85" s="32"/>
      <c r="Q85" s="32"/>
    </row>
    <row r="86" spans="11:17" x14ac:dyDescent="0.25">
      <c r="K86" s="32" t="s">
        <v>47</v>
      </c>
      <c r="L86" s="32"/>
      <c r="M86" s="32"/>
      <c r="N86" s="32"/>
      <c r="O86" s="32"/>
      <c r="P86" s="32"/>
      <c r="Q86" s="32"/>
    </row>
    <row r="87" spans="11:17" x14ac:dyDescent="0.25">
      <c r="K87" s="32" t="s">
        <v>67</v>
      </c>
      <c r="L87" s="32"/>
      <c r="M87" s="32"/>
      <c r="N87" s="32"/>
      <c r="O87" s="32"/>
      <c r="P87" s="32"/>
      <c r="Q87" s="32"/>
    </row>
    <row r="88" spans="11:17" x14ac:dyDescent="0.25">
      <c r="K88" s="32" t="s">
        <v>66</v>
      </c>
      <c r="L88" s="32"/>
      <c r="M88" s="32"/>
      <c r="N88" s="32"/>
      <c r="O88" s="32"/>
      <c r="P88" s="32"/>
      <c r="Q88" s="32"/>
    </row>
    <row r="89" spans="11:17" x14ac:dyDescent="0.25">
      <c r="K89" s="33">
        <v>230</v>
      </c>
      <c r="L89" s="32"/>
      <c r="M89" s="32"/>
      <c r="N89" s="32"/>
      <c r="O89" s="32"/>
      <c r="P89" s="32"/>
      <c r="Q89" s="32"/>
    </row>
    <row r="90" spans="11:17" x14ac:dyDescent="0.25">
      <c r="K90" s="33">
        <v>20097.88</v>
      </c>
      <c r="L90" s="32"/>
      <c r="M90" s="32"/>
      <c r="N90" s="32"/>
      <c r="O90" s="32"/>
      <c r="P90" s="32"/>
      <c r="Q90" s="32"/>
    </row>
    <row r="91" spans="11:17" x14ac:dyDescent="0.25">
      <c r="K91" s="34">
        <v>45244</v>
      </c>
      <c r="L91" s="32"/>
      <c r="M91" s="32"/>
      <c r="N91" s="32"/>
      <c r="O91" s="32"/>
      <c r="P91" s="32"/>
      <c r="Q91" s="32"/>
    </row>
    <row r="92" spans="11:17" x14ac:dyDescent="0.25">
      <c r="K92" s="32" t="s">
        <v>47</v>
      </c>
      <c r="L92" s="32"/>
      <c r="M92" s="32"/>
      <c r="N92" s="32"/>
      <c r="O92" s="32"/>
      <c r="P92" s="32"/>
      <c r="Q92" s="32"/>
    </row>
    <row r="93" spans="11:17" x14ac:dyDescent="0.25">
      <c r="K93" s="32" t="s">
        <v>65</v>
      </c>
      <c r="L93" s="32"/>
      <c r="M93" s="32"/>
      <c r="N93" s="32"/>
      <c r="O93" s="32"/>
      <c r="P93" s="32"/>
      <c r="Q93" s="32"/>
    </row>
    <row r="94" spans="11:17" x14ac:dyDescent="0.25">
      <c r="K94" s="32" t="s">
        <v>64</v>
      </c>
      <c r="L94" s="32"/>
      <c r="M94" s="32"/>
      <c r="N94" s="32"/>
      <c r="O94" s="32"/>
      <c r="P94" s="32"/>
      <c r="Q94" s="32"/>
    </row>
    <row r="95" spans="11:17" x14ac:dyDescent="0.25">
      <c r="K95" s="33">
        <v>200</v>
      </c>
      <c r="L95" s="32"/>
      <c r="M95" s="32"/>
      <c r="N95" s="32"/>
      <c r="O95" s="32"/>
      <c r="P95" s="32"/>
      <c r="Q95" s="32"/>
    </row>
    <row r="96" spans="11:17" x14ac:dyDescent="0.25">
      <c r="K96" s="33">
        <v>20327.88</v>
      </c>
      <c r="L96" s="32"/>
      <c r="M96" s="32"/>
      <c r="N96" s="32"/>
      <c r="O96" s="32"/>
      <c r="P96" s="32"/>
      <c r="Q96" s="32"/>
    </row>
    <row r="97" spans="11:17" x14ac:dyDescent="0.25">
      <c r="K97" s="34">
        <v>45243</v>
      </c>
      <c r="L97" s="32"/>
      <c r="M97" s="32"/>
      <c r="N97" s="32"/>
      <c r="O97" s="32"/>
      <c r="P97" s="32"/>
      <c r="Q97" s="32"/>
    </row>
    <row r="98" spans="11:17" x14ac:dyDescent="0.25">
      <c r="K98" s="32" t="s">
        <v>47</v>
      </c>
      <c r="L98" s="32"/>
      <c r="M98" s="32"/>
      <c r="N98" s="32"/>
      <c r="O98" s="32"/>
      <c r="P98" s="32"/>
      <c r="Q98" s="32"/>
    </row>
    <row r="99" spans="11:17" x14ac:dyDescent="0.25">
      <c r="K99" s="32" t="s">
        <v>63</v>
      </c>
      <c r="L99" s="32"/>
      <c r="M99" s="32"/>
      <c r="N99" s="32"/>
      <c r="O99" s="32"/>
      <c r="P99" s="32"/>
      <c r="Q99" s="32"/>
    </row>
    <row r="100" spans="11:17" x14ac:dyDescent="0.25">
      <c r="K100" s="32" t="s">
        <v>62</v>
      </c>
      <c r="L100" s="32"/>
      <c r="M100" s="32"/>
      <c r="N100" s="32"/>
      <c r="O100" s="32"/>
      <c r="P100" s="32"/>
      <c r="Q100" s="32"/>
    </row>
    <row r="101" spans="11:17" x14ac:dyDescent="0.25">
      <c r="K101" s="33">
        <v>4887.37</v>
      </c>
      <c r="L101" s="32"/>
      <c r="M101" s="32"/>
      <c r="N101" s="32"/>
      <c r="O101" s="32"/>
      <c r="P101" s="32"/>
      <c r="Q101" s="32"/>
    </row>
    <row r="102" spans="11:17" x14ac:dyDescent="0.25">
      <c r="K102" s="33">
        <v>20527.88</v>
      </c>
      <c r="L102" s="32"/>
      <c r="M102" s="32"/>
      <c r="N102" s="32"/>
      <c r="O102" s="32"/>
      <c r="P102" s="32"/>
      <c r="Q102" s="32"/>
    </row>
    <row r="103" spans="11:17" x14ac:dyDescent="0.25">
      <c r="K103" s="34">
        <v>45243</v>
      </c>
      <c r="L103" s="32"/>
      <c r="M103" s="32"/>
      <c r="N103" s="32"/>
      <c r="O103" s="32"/>
      <c r="P103" s="32"/>
      <c r="Q103" s="32"/>
    </row>
    <row r="104" spans="11:17" x14ac:dyDescent="0.25">
      <c r="K104" s="32" t="s">
        <v>47</v>
      </c>
      <c r="L104" s="32"/>
      <c r="M104" s="32"/>
      <c r="N104" s="32"/>
      <c r="O104" s="32"/>
      <c r="P104" s="32"/>
      <c r="Q104" s="32"/>
    </row>
    <row r="105" spans="11:17" x14ac:dyDescent="0.25">
      <c r="K105" s="32" t="s">
        <v>61</v>
      </c>
      <c r="L105" s="32"/>
      <c r="M105" s="32"/>
      <c r="N105" s="32"/>
      <c r="O105" s="32"/>
      <c r="P105" s="32"/>
      <c r="Q105" s="32"/>
    </row>
    <row r="106" spans="11:17" x14ac:dyDescent="0.25">
      <c r="K106" s="32" t="s">
        <v>60</v>
      </c>
      <c r="L106" s="32"/>
      <c r="M106" s="32"/>
      <c r="N106" s="32"/>
      <c r="O106" s="32"/>
      <c r="P106" s="32"/>
      <c r="Q106" s="32"/>
    </row>
    <row r="107" spans="11:17" x14ac:dyDescent="0.25">
      <c r="K107" s="33">
        <v>-1120</v>
      </c>
      <c r="L107" s="32"/>
      <c r="M107" s="32"/>
      <c r="N107" s="32"/>
      <c r="O107" s="32"/>
      <c r="P107" s="32"/>
      <c r="Q107" s="32"/>
    </row>
    <row r="108" spans="11:17" x14ac:dyDescent="0.25">
      <c r="K108" s="33">
        <v>25415.25</v>
      </c>
      <c r="L108" s="32"/>
      <c r="M108" s="32"/>
      <c r="N108" s="32"/>
      <c r="O108" s="32"/>
      <c r="P108" s="32"/>
      <c r="Q108" s="32"/>
    </row>
    <row r="109" spans="11:17" x14ac:dyDescent="0.25">
      <c r="K109" s="34">
        <v>45238</v>
      </c>
      <c r="L109" s="32"/>
      <c r="M109" s="32"/>
      <c r="N109" s="32"/>
      <c r="O109" s="32"/>
      <c r="P109" s="32"/>
      <c r="Q109" s="32"/>
    </row>
    <row r="110" spans="11:17" x14ac:dyDescent="0.25">
      <c r="K110" s="32" t="s">
        <v>47</v>
      </c>
      <c r="L110" s="32"/>
      <c r="M110" s="32"/>
      <c r="N110" s="32"/>
      <c r="O110" s="32"/>
      <c r="P110" s="32"/>
      <c r="Q110" s="32"/>
    </row>
    <row r="111" spans="11:17" x14ac:dyDescent="0.25">
      <c r="K111" s="32" t="s">
        <v>59</v>
      </c>
      <c r="L111" s="32"/>
      <c r="M111" s="32"/>
      <c r="N111" s="32"/>
      <c r="O111" s="32"/>
      <c r="P111" s="32"/>
      <c r="Q111" s="32"/>
    </row>
    <row r="112" spans="11:17" x14ac:dyDescent="0.25">
      <c r="K112" s="32" t="s">
        <v>58</v>
      </c>
      <c r="L112" s="32"/>
      <c r="M112" s="32"/>
      <c r="N112" s="32"/>
      <c r="O112" s="32"/>
      <c r="P112" s="32"/>
      <c r="Q112" s="32"/>
    </row>
    <row r="113" spans="11:17" x14ac:dyDescent="0.25">
      <c r="K113" s="33">
        <v>240</v>
      </c>
      <c r="L113" s="32"/>
      <c r="M113" s="32"/>
      <c r="N113" s="32"/>
      <c r="O113" s="32"/>
      <c r="P113" s="32"/>
      <c r="Q113" s="32"/>
    </row>
    <row r="114" spans="11:17" x14ac:dyDescent="0.25">
      <c r="K114" s="33">
        <v>24295.25</v>
      </c>
      <c r="L114" s="32"/>
      <c r="M114" s="32"/>
      <c r="N114" s="32"/>
      <c r="O114" s="32"/>
      <c r="P114" s="32"/>
      <c r="Q114" s="32"/>
    </row>
    <row r="115" spans="11:17" x14ac:dyDescent="0.25">
      <c r="K115" s="34">
        <v>45236</v>
      </c>
      <c r="L115" s="32"/>
      <c r="M115" s="32"/>
      <c r="N115" s="32"/>
      <c r="O115" s="32"/>
      <c r="P115" s="32"/>
      <c r="Q115" s="32"/>
    </row>
    <row r="116" spans="11:17" x14ac:dyDescent="0.25">
      <c r="K116" s="32" t="s">
        <v>47</v>
      </c>
      <c r="L116" s="32"/>
      <c r="M116" s="32"/>
      <c r="N116" s="32"/>
      <c r="O116" s="32"/>
      <c r="P116" s="32"/>
      <c r="Q116" s="32"/>
    </row>
    <row r="117" spans="11:17" x14ac:dyDescent="0.25">
      <c r="K117" s="32" t="s">
        <v>57</v>
      </c>
      <c r="L117" s="32"/>
      <c r="M117" s="32"/>
      <c r="N117" s="32"/>
      <c r="O117" s="32"/>
      <c r="P117" s="32"/>
      <c r="Q117" s="32"/>
    </row>
    <row r="118" spans="11:17" x14ac:dyDescent="0.25">
      <c r="K118" s="32" t="s">
        <v>56</v>
      </c>
      <c r="L118" s="32"/>
      <c r="M118" s="32"/>
      <c r="N118" s="32"/>
      <c r="O118" s="32"/>
      <c r="P118" s="32"/>
      <c r="Q118" s="32"/>
    </row>
    <row r="119" spans="11:17" x14ac:dyDescent="0.25">
      <c r="K119" s="33">
        <v>200</v>
      </c>
      <c r="L119" s="32"/>
      <c r="M119" s="32"/>
      <c r="N119" s="32"/>
      <c r="O119" s="32"/>
      <c r="P119" s="32"/>
      <c r="Q119" s="32"/>
    </row>
    <row r="120" spans="11:17" x14ac:dyDescent="0.25">
      <c r="K120" s="33">
        <v>24535.25</v>
      </c>
      <c r="L120" s="32"/>
      <c r="M120" s="32"/>
      <c r="N120" s="32"/>
      <c r="O120" s="32"/>
      <c r="P120" s="32"/>
      <c r="Q120" s="32"/>
    </row>
    <row r="121" spans="11:17" x14ac:dyDescent="0.25">
      <c r="K121" s="34">
        <v>45236</v>
      </c>
      <c r="L121" s="32"/>
      <c r="M121" s="32"/>
      <c r="N121" s="32"/>
      <c r="O121" s="32"/>
      <c r="P121" s="32"/>
      <c r="Q121" s="32"/>
    </row>
    <row r="122" spans="11:17" x14ac:dyDescent="0.25">
      <c r="K122" s="32" t="s">
        <v>47</v>
      </c>
      <c r="L122" s="32"/>
      <c r="M122" s="32"/>
      <c r="N122" s="32"/>
      <c r="O122" s="32"/>
      <c r="P122" s="32"/>
      <c r="Q122" s="32"/>
    </row>
    <row r="123" spans="11:17" x14ac:dyDescent="0.25">
      <c r="K123" s="32" t="s">
        <v>55</v>
      </c>
      <c r="L123" s="32"/>
      <c r="M123" s="32"/>
      <c r="N123" s="32"/>
      <c r="O123" s="32"/>
      <c r="P123" s="32"/>
      <c r="Q123" s="32"/>
    </row>
    <row r="124" spans="11:17" x14ac:dyDescent="0.25">
      <c r="K124" s="32" t="s">
        <v>54</v>
      </c>
      <c r="L124" s="32"/>
      <c r="M124" s="32"/>
      <c r="N124" s="32"/>
      <c r="O124" s="32"/>
      <c r="P124" s="32"/>
      <c r="Q124" s="32"/>
    </row>
    <row r="125" spans="11:17" x14ac:dyDescent="0.25">
      <c r="K125" s="33">
        <v>200</v>
      </c>
      <c r="L125" s="32"/>
      <c r="M125" s="32"/>
      <c r="N125" s="32"/>
      <c r="O125" s="32"/>
      <c r="P125" s="32"/>
      <c r="Q125" s="32"/>
    </row>
    <row r="126" spans="11:17" x14ac:dyDescent="0.25">
      <c r="K126" s="33">
        <v>24735.25</v>
      </c>
      <c r="L126" s="32"/>
      <c r="M126" s="32"/>
      <c r="N126" s="32"/>
      <c r="O126" s="32"/>
      <c r="P126" s="32"/>
      <c r="Q126" s="32"/>
    </row>
    <row r="127" spans="11:17" x14ac:dyDescent="0.25">
      <c r="K127" s="34">
        <v>45236</v>
      </c>
      <c r="L127" s="32"/>
      <c r="M127" s="32"/>
      <c r="N127" s="32"/>
      <c r="O127" s="32"/>
      <c r="P127" s="32"/>
      <c r="Q127" s="32"/>
    </row>
    <row r="128" spans="11:17" x14ac:dyDescent="0.25">
      <c r="K128" s="32" t="s">
        <v>47</v>
      </c>
      <c r="L128" s="32"/>
      <c r="M128" s="32"/>
      <c r="N128" s="32"/>
      <c r="O128" s="32"/>
      <c r="P128" s="32"/>
      <c r="Q128" s="32"/>
    </row>
    <row r="129" spans="11:17" x14ac:dyDescent="0.25">
      <c r="K129" s="32" t="s">
        <v>53</v>
      </c>
      <c r="L129" s="32"/>
      <c r="M129" s="32"/>
      <c r="N129" s="32"/>
      <c r="O129" s="32"/>
      <c r="P129" s="32"/>
      <c r="Q129" s="32"/>
    </row>
    <row r="130" spans="11:17" x14ac:dyDescent="0.25">
      <c r="K130" s="32" t="s">
        <v>52</v>
      </c>
      <c r="L130" s="32"/>
      <c r="M130" s="32"/>
      <c r="N130" s="32"/>
      <c r="O130" s="32"/>
      <c r="P130" s="32"/>
      <c r="Q130" s="32"/>
    </row>
    <row r="131" spans="11:17" x14ac:dyDescent="0.25">
      <c r="K131" s="33">
        <v>200</v>
      </c>
      <c r="L131" s="32"/>
      <c r="M131" s="32"/>
      <c r="N131" s="32"/>
      <c r="O131" s="32"/>
      <c r="P131" s="32"/>
      <c r="Q131" s="32"/>
    </row>
    <row r="132" spans="11:17" x14ac:dyDescent="0.25">
      <c r="K132" s="33">
        <v>24935.25</v>
      </c>
      <c r="L132" s="32"/>
      <c r="M132" s="32"/>
      <c r="N132" s="32"/>
      <c r="O132" s="32"/>
      <c r="P132" s="32"/>
      <c r="Q132" s="32"/>
    </row>
    <row r="133" spans="11:17" x14ac:dyDescent="0.25">
      <c r="K133" s="34">
        <v>45233</v>
      </c>
      <c r="L133" s="32"/>
      <c r="M133" s="32"/>
      <c r="N133" s="32"/>
      <c r="O133" s="32"/>
      <c r="P133" s="32"/>
      <c r="Q133" s="32"/>
    </row>
    <row r="134" spans="11:17" x14ac:dyDescent="0.25">
      <c r="K134" s="32" t="s">
        <v>47</v>
      </c>
      <c r="L134" s="32"/>
      <c r="M134" s="32"/>
      <c r="N134" s="32"/>
      <c r="O134" s="32"/>
      <c r="P134" s="32"/>
      <c r="Q134" s="32"/>
    </row>
    <row r="135" spans="11:17" x14ac:dyDescent="0.25">
      <c r="K135" s="32" t="s">
        <v>51</v>
      </c>
      <c r="L135" s="32"/>
      <c r="M135" s="32"/>
      <c r="N135" s="32"/>
      <c r="O135" s="32"/>
      <c r="P135" s="32"/>
      <c r="Q135" s="32"/>
    </row>
    <row r="136" spans="11:17" x14ac:dyDescent="0.25">
      <c r="K136" s="35" t="s">
        <v>50</v>
      </c>
      <c r="L136" s="32"/>
      <c r="M136" s="32"/>
      <c r="N136" s="32"/>
      <c r="O136" s="32"/>
      <c r="P136" s="32"/>
      <c r="Q136" s="32"/>
    </row>
    <row r="137" spans="11:17" x14ac:dyDescent="0.25">
      <c r="K137" s="33">
        <v>200</v>
      </c>
      <c r="L137" s="32"/>
      <c r="M137" s="32"/>
      <c r="N137" s="32"/>
      <c r="O137" s="32"/>
      <c r="P137" s="32"/>
      <c r="Q137" s="32"/>
    </row>
    <row r="138" spans="11:17" x14ac:dyDescent="0.25">
      <c r="K138" s="33">
        <v>25135.25</v>
      </c>
      <c r="L138" s="32"/>
      <c r="M138" s="32"/>
      <c r="N138" s="32"/>
      <c r="O138" s="32"/>
      <c r="P138" s="32"/>
      <c r="Q138" s="32"/>
    </row>
    <row r="139" spans="11:17" x14ac:dyDescent="0.25">
      <c r="K139" s="34">
        <v>45233</v>
      </c>
      <c r="L139" s="32"/>
      <c r="M139" s="32"/>
      <c r="N139" s="32"/>
      <c r="O139" s="32"/>
      <c r="P139" s="32"/>
      <c r="Q139" s="32"/>
    </row>
    <row r="140" spans="11:17" x14ac:dyDescent="0.25">
      <c r="K140" s="32" t="s">
        <v>47</v>
      </c>
      <c r="L140" s="32"/>
      <c r="M140" s="32"/>
      <c r="N140" s="32"/>
      <c r="O140" s="32"/>
      <c r="P140" s="32"/>
      <c r="Q140" s="32"/>
    </row>
    <row r="141" spans="11:17" x14ac:dyDescent="0.25">
      <c r="K141" s="32" t="s">
        <v>49</v>
      </c>
      <c r="L141" s="32"/>
      <c r="M141" s="32"/>
      <c r="N141" s="32"/>
      <c r="O141" s="32"/>
      <c r="P141" s="32"/>
      <c r="Q141" s="32"/>
    </row>
    <row r="142" spans="11:17" x14ac:dyDescent="0.25">
      <c r="K142" s="32" t="s">
        <v>48</v>
      </c>
      <c r="L142" s="32"/>
      <c r="M142" s="32"/>
      <c r="N142" s="32"/>
      <c r="O142" s="32"/>
      <c r="P142" s="32"/>
      <c r="Q142" s="32"/>
    </row>
    <row r="143" spans="11:17" x14ac:dyDescent="0.25">
      <c r="K143" s="33">
        <v>100</v>
      </c>
      <c r="L143" s="32"/>
      <c r="M143" s="32"/>
      <c r="N143" s="32"/>
      <c r="O143" s="32"/>
      <c r="P143" s="32"/>
      <c r="Q143" s="32"/>
    </row>
    <row r="144" spans="11:17" x14ac:dyDescent="0.25">
      <c r="K144" s="33">
        <v>25335.25</v>
      </c>
      <c r="L144" s="32"/>
      <c r="M144" s="32"/>
      <c r="N144" s="32"/>
      <c r="O144" s="32"/>
      <c r="P144" s="32"/>
      <c r="Q144" s="32"/>
    </row>
    <row r="145" spans="11:17" x14ac:dyDescent="0.25">
      <c r="K145" s="34">
        <v>45231</v>
      </c>
      <c r="L145" s="32"/>
      <c r="M145" s="32"/>
      <c r="N145" s="32"/>
      <c r="O145" s="32"/>
      <c r="P145" s="32"/>
      <c r="Q145" s="32"/>
    </row>
    <row r="146" spans="11:17" x14ac:dyDescent="0.25">
      <c r="K146" s="32" t="s">
        <v>47</v>
      </c>
      <c r="L146" s="32"/>
      <c r="M146" s="32"/>
      <c r="N146" s="32"/>
      <c r="O146" s="32"/>
      <c r="P146" s="32"/>
      <c r="Q146" s="32"/>
    </row>
    <row r="147" spans="11:17" x14ac:dyDescent="0.25">
      <c r="K147" s="32" t="s">
        <v>46</v>
      </c>
      <c r="L147" s="32"/>
      <c r="M147" s="32"/>
      <c r="N147" s="32"/>
      <c r="O147" s="32"/>
      <c r="P147" s="32"/>
      <c r="Q147" s="32"/>
    </row>
    <row r="148" spans="11:17" x14ac:dyDescent="0.25">
      <c r="K148" s="32" t="s">
        <v>45</v>
      </c>
      <c r="L148" s="32"/>
      <c r="M148" s="32"/>
      <c r="N148" s="32"/>
      <c r="O148" s="32"/>
      <c r="P148" s="32"/>
      <c r="Q148" s="32"/>
    </row>
    <row r="149" spans="11:17" x14ac:dyDescent="0.25">
      <c r="K149" s="33">
        <v>20</v>
      </c>
      <c r="L149" s="32"/>
      <c r="M149" s="32"/>
      <c r="N149" s="32"/>
      <c r="O149" s="32"/>
      <c r="P149" s="32"/>
      <c r="Q149" s="32"/>
    </row>
    <row r="150" spans="11:17" x14ac:dyDescent="0.25">
      <c r="K150" s="33">
        <v>25435.25</v>
      </c>
      <c r="L150" s="32"/>
      <c r="M150" s="32"/>
      <c r="N150" s="32"/>
      <c r="O150" s="32"/>
      <c r="P150" s="32"/>
      <c r="Q150" s="32"/>
    </row>
  </sheetData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AA15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O27" sqref="O27"/>
    </sheetView>
  </sheetViews>
  <sheetFormatPr defaultRowHeight="10.3" x14ac:dyDescent="0.25"/>
  <cols>
    <col min="1" max="1" width="50.81640625" customWidth="1"/>
    <col min="11" max="11" width="31.26953125" bestFit="1" customWidth="1"/>
    <col min="12" max="12" width="4.6328125" customWidth="1"/>
    <col min="13" max="13" width="10.54296875" bestFit="1" customWidth="1"/>
    <col min="14" max="14" width="10.90625" bestFit="1" customWidth="1"/>
    <col min="15" max="15" width="18.90625" bestFit="1" customWidth="1"/>
    <col min="16" max="16" width="23.1796875" bestFit="1" customWidth="1"/>
    <col min="17" max="17" width="12.26953125" bestFit="1" customWidth="1"/>
    <col min="18" max="18" width="9.90625" bestFit="1" customWidth="1"/>
    <col min="19" max="19" width="1.81640625" customWidth="1"/>
    <col min="22" max="22" width="9.7265625" bestFit="1" customWidth="1"/>
    <col min="23" max="23" width="10.81640625" bestFit="1" customWidth="1"/>
    <col min="24" max="24" width="18.81640625" bestFit="1" customWidth="1"/>
    <col min="25" max="25" width="28.08984375" bestFit="1" customWidth="1"/>
    <col min="26" max="26" width="8.81640625" bestFit="1" customWidth="1"/>
    <col min="27" max="27" width="9.26953125" bestFit="1" customWidth="1"/>
  </cols>
  <sheetData>
    <row r="10" spans="11:27" ht="10.75" thickBot="1" x14ac:dyDescent="0.3"/>
    <row r="11" spans="11:27" ht="15.45" x14ac:dyDescent="0.25">
      <c r="K11" s="39" t="s">
        <v>103</v>
      </c>
      <c r="L11" s="40"/>
      <c r="M11" s="41"/>
      <c r="N11" s="40"/>
      <c r="O11" s="40"/>
      <c r="P11" s="40"/>
      <c r="Q11" s="40"/>
      <c r="R11" s="40"/>
      <c r="S11" s="42"/>
    </row>
    <row r="12" spans="11:27" ht="15.45" x14ac:dyDescent="0.25">
      <c r="K12" s="43"/>
      <c r="L12" s="44"/>
      <c r="M12" s="45"/>
      <c r="N12" s="44"/>
      <c r="O12" s="44"/>
      <c r="P12" s="44"/>
      <c r="Q12" s="44"/>
      <c r="R12" s="44"/>
      <c r="S12" s="46"/>
    </row>
    <row r="13" spans="11:27" ht="12.45" x14ac:dyDescent="0.3">
      <c r="K13" s="47" t="s">
        <v>96</v>
      </c>
      <c r="L13" s="44"/>
      <c r="M13" s="50" t="s">
        <v>95</v>
      </c>
      <c r="N13" s="44"/>
      <c r="O13" s="44"/>
      <c r="P13" s="44"/>
      <c r="Q13" s="44"/>
      <c r="R13" s="44"/>
      <c r="S13" s="46"/>
      <c r="V13">
        <v>1</v>
      </c>
      <c r="W13">
        <v>2</v>
      </c>
      <c r="X13">
        <v>3</v>
      </c>
      <c r="Y13">
        <v>4</v>
      </c>
      <c r="Z13">
        <v>5</v>
      </c>
      <c r="AA13">
        <v>6</v>
      </c>
    </row>
    <row r="14" spans="11:27" ht="10.75" thickBot="1" x14ac:dyDescent="0.3">
      <c r="K14" s="71" t="s">
        <v>94</v>
      </c>
      <c r="L14" s="51"/>
      <c r="M14" s="51" t="s">
        <v>93</v>
      </c>
      <c r="N14" s="51" t="s">
        <v>92</v>
      </c>
      <c r="O14" s="51" t="s">
        <v>91</v>
      </c>
      <c r="P14" s="51" t="s">
        <v>90</v>
      </c>
      <c r="Q14" s="51" t="s">
        <v>89</v>
      </c>
      <c r="R14" s="51" t="s">
        <v>88</v>
      </c>
      <c r="S14" s="49" t="s">
        <v>42</v>
      </c>
    </row>
    <row r="15" spans="11:27" x14ac:dyDescent="0.25">
      <c r="K15" s="34">
        <v>45289</v>
      </c>
      <c r="L15" s="32"/>
      <c r="M15" s="37">
        <v>45289</v>
      </c>
      <c r="N15" s="32" t="s">
        <v>77</v>
      </c>
      <c r="O15" s="32" t="s">
        <v>76</v>
      </c>
      <c r="P15" s="32"/>
      <c r="Q15" s="36">
        <v>8.5</v>
      </c>
      <c r="R15" s="36">
        <v>9769.2999999999993</v>
      </c>
      <c r="U15">
        <v>1</v>
      </c>
      <c r="V15" s="72" cm="1">
        <f t="array" ref="V15">INDEX(TableBankS[Bank],($U15-1)*6+V$13)</f>
        <v>45289</v>
      </c>
      <c r="W15" t="str" cm="1">
        <f t="array" ref="W15">INDEX(TableBankS[Bank],($U15-1)*6+W$13)</f>
        <v>Bank Fee</v>
      </c>
      <c r="X15" t="str" cm="1">
        <f t="array" ref="X15">INDEX(TableBankS[Bank],($U15-1)*6+X$13)</f>
        <v>Monthly A/C Fee</v>
      </c>
      <c r="Y15" t="str">
        <f>T(INDEX(TableBankS[Bank],($U15-1)*6+Y$13))</f>
        <v/>
      </c>
      <c r="Z15" s="73" cm="1">
        <f t="array" ref="Z15">INDEX(TableBankS[Bank],($U15-1)*6+Z$13)</f>
        <v>8.5</v>
      </c>
      <c r="AA15" s="73" cm="1">
        <f t="array" ref="AA15">INDEX(TableBankS[Bank],($U15-1)*6+AA$13)</f>
        <v>9769.2999999999993</v>
      </c>
    </row>
    <row r="16" spans="11:27" x14ac:dyDescent="0.25">
      <c r="K16" s="32" t="s">
        <v>77</v>
      </c>
      <c r="L16" s="32"/>
      <c r="M16" s="37">
        <v>45280</v>
      </c>
      <c r="N16" s="32" t="s">
        <v>47</v>
      </c>
      <c r="O16" s="32" t="s">
        <v>87</v>
      </c>
      <c r="P16" s="32" t="s">
        <v>86</v>
      </c>
      <c r="Q16" s="36">
        <v>400</v>
      </c>
      <c r="R16" s="36">
        <v>9777.7999999999993</v>
      </c>
      <c r="U16">
        <v>2</v>
      </c>
      <c r="V16" s="72" cm="1">
        <f t="array" ref="V16">INDEX(TableBankS[Bank],($U16-1)*6+V$13)</f>
        <v>45280</v>
      </c>
      <c r="W16" t="str" cm="1">
        <f t="array" ref="W16">INDEX(TableBankS[Bank],($U16-1)*6+W$13)</f>
        <v>Payment</v>
      </c>
      <c r="X16" t="str" cm="1">
        <f t="array" ref="X16">INDEX(TableBankS[Bank],($U16-1)*6+X$13)</f>
        <v>Global Organization</v>
      </c>
      <c r="Y16" t="str">
        <f>T(INDEX(TableBankS[Bank],($U16-1)*6+Y$13))</f>
        <v>Cherryfestiv Chin Show</v>
      </c>
      <c r="Z16" s="73" cm="1">
        <f t="array" ref="Z16">INDEX(TableBankS[Bank],($U16-1)*6+Z$13)</f>
        <v>400</v>
      </c>
      <c r="AA16" s="73" cm="1">
        <f t="array" ref="AA16">INDEX(TableBankS[Bank],($U16-1)*6+AA$13)</f>
        <v>9777.7999999999993</v>
      </c>
    </row>
    <row r="17" spans="11:27" x14ac:dyDescent="0.25">
      <c r="K17" s="32" t="s">
        <v>76</v>
      </c>
      <c r="L17" s="32"/>
      <c r="M17" s="37">
        <v>45278</v>
      </c>
      <c r="N17" s="32" t="s">
        <v>47</v>
      </c>
      <c r="O17" s="32" t="s">
        <v>85</v>
      </c>
      <c r="P17" s="32" t="s">
        <v>84</v>
      </c>
      <c r="Q17" s="36">
        <v>1931.05</v>
      </c>
      <c r="R17" s="36">
        <v>10177.799999999999</v>
      </c>
      <c r="U17">
        <v>3</v>
      </c>
      <c r="V17" s="72" cm="1">
        <f t="array" ref="V17">INDEX(TableBankS[Bank],($U17-1)*6+V$13)</f>
        <v>45278</v>
      </c>
      <c r="W17" t="str" cm="1">
        <f t="array" ref="W17">INDEX(TableBankS[Bank],($U17-1)*6+W$13)</f>
        <v>Payment</v>
      </c>
      <c r="X17" t="str" cm="1">
        <f t="array" ref="X17">INDEX(TableBankS[Bank],($U17-1)*6+X$13)</f>
        <v>Danken Fend</v>
      </c>
      <c r="Y17" t="str">
        <f>T(INDEX(TableBankS[Bank],($U17-1)*6+Y$13))</f>
        <v>Danfen 162117</v>
      </c>
      <c r="Z17" s="73" cm="1">
        <f t="array" ref="Z17">INDEX(TableBankS[Bank],($U17-1)*6+Z$13)</f>
        <v>1931.05</v>
      </c>
      <c r="AA17" s="73" cm="1">
        <f t="array" ref="AA17">INDEX(TableBankS[Bank],($U17-1)*6+AA$13)</f>
        <v>10177.799999999999</v>
      </c>
    </row>
    <row r="18" spans="11:27" x14ac:dyDescent="0.25">
      <c r="K18" s="32"/>
      <c r="L18" s="32"/>
      <c r="M18" s="37">
        <v>45272</v>
      </c>
      <c r="N18" s="32" t="s">
        <v>47</v>
      </c>
      <c r="O18" s="32" t="s">
        <v>83</v>
      </c>
      <c r="P18" s="32" t="s">
        <v>82</v>
      </c>
      <c r="Q18" s="36">
        <v>253.24</v>
      </c>
      <c r="R18" s="36">
        <v>12108.85</v>
      </c>
      <c r="U18">
        <v>4</v>
      </c>
      <c r="V18" s="72" cm="1">
        <f t="array" ref="V18">INDEX(TableBankS[Bank],($U18-1)*6+V$13)</f>
        <v>45272</v>
      </c>
      <c r="W18" t="str" cm="1">
        <f t="array" ref="W18">INDEX(TableBankS[Bank],($U18-1)*6+W$13)</f>
        <v>Payment</v>
      </c>
      <c r="X18" t="str" cm="1">
        <f t="array" ref="X18">INDEX(TableBankS[Bank],($U18-1)*6+X$13)</f>
        <v>Maxflow Plumbing Serv</v>
      </c>
      <c r="Y18" t="str">
        <f>T(INDEX(TableBankS[Bank],($U18-1)*6+Y$13))</f>
        <v>Festival Plumbtoilet Henk Soh</v>
      </c>
      <c r="Z18" s="73" cm="1">
        <f t="array" ref="Z18">INDEX(TableBankS[Bank],($U18-1)*6+Z$13)</f>
        <v>253.24</v>
      </c>
      <c r="AA18" s="73" cm="1">
        <f t="array" ref="AA18">INDEX(TableBankS[Bank],($U18-1)*6+AA$13)</f>
        <v>12108.85</v>
      </c>
    </row>
    <row r="19" spans="11:27" x14ac:dyDescent="0.25">
      <c r="K19" s="33">
        <v>8.5</v>
      </c>
      <c r="L19" s="32"/>
      <c r="M19" s="37">
        <v>45268</v>
      </c>
      <c r="N19" s="32" t="s">
        <v>70</v>
      </c>
      <c r="O19" s="32" t="s">
        <v>69</v>
      </c>
      <c r="P19" s="32" t="s">
        <v>81</v>
      </c>
      <c r="Q19" s="36">
        <v>-191.34</v>
      </c>
      <c r="R19" s="36">
        <v>12362.09</v>
      </c>
      <c r="U19">
        <v>5</v>
      </c>
      <c r="V19" s="72" cm="1">
        <f t="array" ref="V19">INDEX(TableBankS[Bank],($U19-1)*6+V$13)</f>
        <v>45268</v>
      </c>
      <c r="W19" t="str" cm="1">
        <f t="array" ref="W19">INDEX(TableBankS[Bank],($U19-1)*6+W$13)</f>
        <v>Direct Credit</v>
      </c>
      <c r="X19" t="str" cm="1">
        <f t="array" ref="X19">INDEX(TableBankS[Bank],($U19-1)*6+X$13)</f>
        <v>Stripe Payments</v>
      </c>
      <c r="Y19" t="str">
        <f>T(INDEX(TableBankS[Bank],($U19-1)*6+Y$13))</f>
        <v>Trf Rtkz7Nfd Stripe</v>
      </c>
      <c r="Z19" s="73" cm="1">
        <f t="array" ref="Z19">INDEX(TableBankS[Bank],($U19-1)*6+Z$13)</f>
        <v>-191.34</v>
      </c>
      <c r="AA19" s="73" cm="1">
        <f t="array" ref="AA19">INDEX(TableBankS[Bank],($U19-1)*6+AA$13)</f>
        <v>12362.09</v>
      </c>
    </row>
    <row r="20" spans="11:27" x14ac:dyDescent="0.25">
      <c r="K20" s="33">
        <v>9769.2999999999993</v>
      </c>
      <c r="L20" s="32"/>
      <c r="M20" s="37">
        <v>45267</v>
      </c>
      <c r="N20" s="32" t="s">
        <v>47</v>
      </c>
      <c r="O20" s="32" t="s">
        <v>80</v>
      </c>
      <c r="P20" s="32" t="s">
        <v>79</v>
      </c>
      <c r="Q20" s="36">
        <v>250</v>
      </c>
      <c r="R20" s="36">
        <v>12170.75</v>
      </c>
      <c r="U20">
        <v>6</v>
      </c>
      <c r="V20" s="72" cm="1">
        <f t="array" ref="V20">INDEX(TableBankS[Bank],($U20-1)*6+V$13)</f>
        <v>45267</v>
      </c>
      <c r="W20" t="str" cm="1">
        <f t="array" ref="W20">INDEX(TableBankS[Bank],($U20-1)*6+W$13)</f>
        <v>Payment</v>
      </c>
      <c r="X20" t="str" cm="1">
        <f t="array" ref="X20">INDEX(TableBankS[Bank],($U20-1)*6+X$13)</f>
        <v>A E Depp</v>
      </c>
      <c r="Y20" t="str">
        <f>T(INDEX(TableBankS[Bank],($U20-1)*6+Y$13))</f>
        <v>Cherry Festi Vl Sag Sod</v>
      </c>
      <c r="Z20" s="73" cm="1">
        <f t="array" ref="Z20">INDEX(TableBankS[Bank],($U20-1)*6+Z$13)</f>
        <v>250</v>
      </c>
      <c r="AA20" s="73" cm="1">
        <f t="array" ref="AA20">INDEX(TableBankS[Bank],($U20-1)*6+AA$13)</f>
        <v>12170.75</v>
      </c>
    </row>
    <row r="21" spans="11:27" x14ac:dyDescent="0.25">
      <c r="K21" s="34">
        <v>45280</v>
      </c>
      <c r="L21" s="32"/>
      <c r="M21" s="37">
        <v>45261</v>
      </c>
      <c r="N21" s="32" t="s">
        <v>70</v>
      </c>
      <c r="O21" s="32" t="s">
        <v>69</v>
      </c>
      <c r="P21" s="32" t="s">
        <v>78</v>
      </c>
      <c r="Q21" s="36">
        <v>-28.59</v>
      </c>
      <c r="R21" s="36">
        <v>12420.75</v>
      </c>
      <c r="U21">
        <v>7</v>
      </c>
      <c r="V21" s="72" cm="1">
        <f t="array" ref="V21">INDEX(TableBankS[Bank],($U21-1)*6+V$13)</f>
        <v>45261</v>
      </c>
      <c r="W21" t="str" cm="1">
        <f t="array" ref="W21">INDEX(TableBankS[Bank],($U21-1)*6+W$13)</f>
        <v>Direct Credit</v>
      </c>
      <c r="X21" t="str" cm="1">
        <f t="array" ref="X21">INDEX(TableBankS[Bank],($U21-1)*6+X$13)</f>
        <v>Stripe Payments</v>
      </c>
      <c r="Y21" t="str">
        <f>T(INDEX(TableBankS[Bank],($U21-1)*6+Y$13))</f>
        <v>Trf Rpfwp36U Stripe</v>
      </c>
      <c r="Z21" s="73" cm="1">
        <f t="array" ref="Z21">INDEX(TableBankS[Bank],($U21-1)*6+Z$13)</f>
        <v>-28.59</v>
      </c>
      <c r="AA21" s="73" cm="1">
        <f t="array" ref="AA21">INDEX(TableBankS[Bank],($U21-1)*6+AA$13)</f>
        <v>12420.75</v>
      </c>
    </row>
    <row r="22" spans="11:27" x14ac:dyDescent="0.25">
      <c r="K22" s="32" t="s">
        <v>47</v>
      </c>
      <c r="L22" s="32"/>
      <c r="M22" s="37">
        <v>45260</v>
      </c>
      <c r="N22" s="32" t="s">
        <v>77</v>
      </c>
      <c r="O22" s="32" t="s">
        <v>76</v>
      </c>
      <c r="P22" s="32"/>
      <c r="Q22" s="36">
        <v>8.5</v>
      </c>
      <c r="R22" s="36">
        <v>12392.16</v>
      </c>
      <c r="U22">
        <v>8</v>
      </c>
      <c r="V22" s="72" cm="1">
        <f t="array" ref="V22">INDEX(TableBankS[Bank],($U22-1)*6+V$13)</f>
        <v>45260</v>
      </c>
      <c r="W22" t="str" cm="1">
        <f t="array" ref="W22">INDEX(TableBankS[Bank],($U22-1)*6+W$13)</f>
        <v>Bank Fee</v>
      </c>
      <c r="X22" t="str" cm="1">
        <f t="array" ref="X22">INDEX(TableBankS[Bank],($U22-1)*6+X$13)</f>
        <v>Monthly A/C Fee</v>
      </c>
      <c r="Y22" t="str">
        <f>T(INDEX(TableBankS[Bank],($U22-1)*6+Y$13))</f>
        <v/>
      </c>
      <c r="Z22" s="73" cm="1">
        <f t="array" ref="Z22">INDEX(TableBankS[Bank],($U22-1)*6+Z$13)</f>
        <v>8.5</v>
      </c>
      <c r="AA22" s="73" cm="1">
        <f t="array" ref="AA22">INDEX(TableBankS[Bank],($U22-1)*6+AA$13)</f>
        <v>12392.16</v>
      </c>
    </row>
    <row r="23" spans="11:27" x14ac:dyDescent="0.25">
      <c r="K23" s="32" t="s">
        <v>87</v>
      </c>
      <c r="L23" s="32"/>
      <c r="M23" s="37">
        <v>45258</v>
      </c>
      <c r="N23" s="32" t="s">
        <v>70</v>
      </c>
      <c r="O23" s="32" t="s">
        <v>69</v>
      </c>
      <c r="P23" s="32" t="s">
        <v>75</v>
      </c>
      <c r="Q23" s="36">
        <v>-191.2</v>
      </c>
      <c r="R23" s="36">
        <v>12400.66</v>
      </c>
      <c r="U23">
        <v>9</v>
      </c>
      <c r="V23" s="72" cm="1">
        <f t="array" ref="V23">INDEX(TableBankS[Bank],($U23-1)*6+V$13)</f>
        <v>45258</v>
      </c>
      <c r="W23" t="str" cm="1">
        <f t="array" ref="W23">INDEX(TableBankS[Bank],($U23-1)*6+W$13)</f>
        <v>Direct Credit</v>
      </c>
      <c r="X23" t="str" cm="1">
        <f t="array" ref="X23">INDEX(TableBankS[Bank],($U23-1)*6+X$13)</f>
        <v>Stripe Payments</v>
      </c>
      <c r="Y23" t="str">
        <f>T(INDEX(TableBankS[Bank],($U23-1)*6+Y$13))</f>
        <v>Trf Zmi7Uimr Stripe</v>
      </c>
      <c r="Z23" s="73" cm="1">
        <f t="array" ref="Z23">INDEX(TableBankS[Bank],($U23-1)*6+Z$13)</f>
        <v>-191.2</v>
      </c>
      <c r="AA23" s="73" cm="1">
        <f t="array" ref="AA23">INDEX(TableBankS[Bank],($U23-1)*6+AA$13)</f>
        <v>12400.66</v>
      </c>
    </row>
    <row r="24" spans="11:27" x14ac:dyDescent="0.25">
      <c r="K24" s="32" t="s">
        <v>86</v>
      </c>
      <c r="L24" s="32"/>
      <c r="M24" s="37">
        <v>45257</v>
      </c>
      <c r="N24" s="32" t="s">
        <v>74</v>
      </c>
      <c r="O24" s="32" t="s">
        <v>73</v>
      </c>
      <c r="P24" s="32" t="s">
        <v>72</v>
      </c>
      <c r="Q24" s="36">
        <v>8695.0499999999993</v>
      </c>
      <c r="R24" s="36">
        <v>12209.46</v>
      </c>
      <c r="U24">
        <v>10</v>
      </c>
      <c r="V24" s="72" cm="1">
        <f t="array" ref="V24">INDEX(TableBankS[Bank],($U24-1)*6+V$13)</f>
        <v>45257</v>
      </c>
      <c r="W24" t="str" cm="1">
        <f t="array" ref="W24">INDEX(TableBankS[Bank],($U24-1)*6+W$13)</f>
        <v>Tax Payment</v>
      </c>
      <c r="X24" t="str" cm="1">
        <f t="array" ref="X24">INDEX(TableBankS[Bank],($U24-1)*6+X$13)</f>
        <v>Inland Revenue GST</v>
      </c>
      <c r="Y24" t="str">
        <f>T(INDEX(TableBankS[Bank],($U24-1)*6+Y$13))</f>
        <v>115-689-304 Gst</v>
      </c>
      <c r="Z24" s="73" cm="1">
        <f t="array" ref="Z24">INDEX(TableBankS[Bank],($U24-1)*6+Z$13)</f>
        <v>8695.0499999999993</v>
      </c>
      <c r="AA24" s="73" cm="1">
        <f t="array" ref="AA24">INDEX(TableBankS[Bank],($U24-1)*6+AA$13)</f>
        <v>12209.46</v>
      </c>
    </row>
    <row r="25" spans="11:27" x14ac:dyDescent="0.25">
      <c r="K25" s="33">
        <v>400</v>
      </c>
      <c r="L25" s="32"/>
      <c r="M25" s="37">
        <v>45252</v>
      </c>
      <c r="N25" s="32" t="s">
        <v>70</v>
      </c>
      <c r="O25" s="32" t="s">
        <v>69</v>
      </c>
      <c r="P25" s="32" t="s">
        <v>71</v>
      </c>
      <c r="Q25" s="36">
        <v>-192.54</v>
      </c>
      <c r="R25" s="36">
        <v>20904.509999999998</v>
      </c>
      <c r="U25">
        <v>11</v>
      </c>
      <c r="V25" s="72" cm="1">
        <f t="array" ref="V25">INDEX(TableBankS[Bank],($U25-1)*6+V$13)</f>
        <v>45252</v>
      </c>
      <c r="W25" t="str" cm="1">
        <f t="array" ref="W25">INDEX(TableBankS[Bank],($U25-1)*6+W$13)</f>
        <v>Direct Credit</v>
      </c>
      <c r="X25" t="str" cm="1">
        <f t="array" ref="X25">INDEX(TableBankS[Bank],($U25-1)*6+X$13)</f>
        <v>Stripe Payments</v>
      </c>
      <c r="Y25" t="str">
        <f>T(INDEX(TableBankS[Bank],($U25-1)*6+Y$13))</f>
        <v>Trf 15Foa16S Stripe</v>
      </c>
      <c r="Z25" s="73" cm="1">
        <f t="array" ref="Z25">INDEX(TableBankS[Bank],($U25-1)*6+Z$13)</f>
        <v>-192.54</v>
      </c>
      <c r="AA25" s="73" cm="1">
        <f t="array" ref="AA25">INDEX(TableBankS[Bank],($U25-1)*6+AA$13)</f>
        <v>20904.509999999998</v>
      </c>
    </row>
    <row r="26" spans="11:27" x14ac:dyDescent="0.25">
      <c r="K26" s="33">
        <v>9777.7999999999993</v>
      </c>
      <c r="L26" s="32"/>
      <c r="M26" s="37">
        <v>45247</v>
      </c>
      <c r="N26" s="32" t="s">
        <v>70</v>
      </c>
      <c r="O26" s="32" t="s">
        <v>69</v>
      </c>
      <c r="P26" s="32" t="s">
        <v>68</v>
      </c>
      <c r="Q26" s="36">
        <v>-614.09</v>
      </c>
      <c r="R26" s="36">
        <v>20711.97</v>
      </c>
      <c r="U26">
        <v>12</v>
      </c>
      <c r="V26" s="72" cm="1">
        <f t="array" ref="V26">INDEX(TableBankS[Bank],($U26-1)*6+V$13)</f>
        <v>45247</v>
      </c>
      <c r="W26" t="str" cm="1">
        <f t="array" ref="W26">INDEX(TableBankS[Bank],($U26-1)*6+W$13)</f>
        <v>Direct Credit</v>
      </c>
      <c r="X26" t="str" cm="1">
        <f t="array" ref="X26">INDEX(TableBankS[Bank],($U26-1)*6+X$13)</f>
        <v>Stripe Payments</v>
      </c>
      <c r="Y26" t="str">
        <f>T(INDEX(TableBankS[Bank],($U26-1)*6+Y$13))</f>
        <v>Trf Sxrn50H8 Stripe</v>
      </c>
      <c r="Z26" s="73" cm="1">
        <f t="array" ref="Z26">INDEX(TableBankS[Bank],($U26-1)*6+Z$13)</f>
        <v>-614.09</v>
      </c>
      <c r="AA26" s="73" cm="1">
        <f t="array" ref="AA26">INDEX(TableBankS[Bank],($U26-1)*6+AA$13)</f>
        <v>20711.97</v>
      </c>
    </row>
    <row r="27" spans="11:27" x14ac:dyDescent="0.25">
      <c r="K27" s="34">
        <v>45278</v>
      </c>
      <c r="L27" s="32"/>
      <c r="M27" s="37">
        <v>45244</v>
      </c>
      <c r="N27" s="32" t="s">
        <v>47</v>
      </c>
      <c r="O27" s="32" t="s">
        <v>67</v>
      </c>
      <c r="P27" s="32" t="s">
        <v>66</v>
      </c>
      <c r="Q27" s="36">
        <v>230</v>
      </c>
      <c r="R27" s="36">
        <v>20097.88</v>
      </c>
      <c r="U27">
        <v>13</v>
      </c>
      <c r="V27" s="72" cm="1">
        <f t="array" ref="V27">INDEX(TableBankS[Bank],($U27-1)*6+V$13)</f>
        <v>45244</v>
      </c>
      <c r="W27" t="str" cm="1">
        <f t="array" ref="W27">INDEX(TableBankS[Bank],($U27-1)*6+W$13)</f>
        <v>Payment</v>
      </c>
      <c r="X27" t="str" cm="1">
        <f t="array" ref="X27">INDEX(TableBankS[Bank],($U27-1)*6+X$13)</f>
        <v>Sue Mu-Tzu Hsu</v>
      </c>
      <c r="Y27" t="str">
        <f>T(INDEX(TableBankS[Bank],($U27-1)*6+Y$13))</f>
        <v>Cherryfestiv Pipa</v>
      </c>
      <c r="Z27" s="73" cm="1">
        <f t="array" ref="Z27">INDEX(TableBankS[Bank],($U27-1)*6+Z$13)</f>
        <v>230</v>
      </c>
      <c r="AA27" s="73" cm="1">
        <f t="array" ref="AA27">INDEX(TableBankS[Bank],($U27-1)*6+AA$13)</f>
        <v>20097.88</v>
      </c>
    </row>
    <row r="28" spans="11:27" x14ac:dyDescent="0.25">
      <c r="K28" s="32" t="s">
        <v>47</v>
      </c>
      <c r="L28" s="32"/>
      <c r="M28" s="37">
        <v>45244</v>
      </c>
      <c r="N28" s="32" t="s">
        <v>47</v>
      </c>
      <c r="O28" s="32" t="s">
        <v>65</v>
      </c>
      <c r="P28" s="32" t="s">
        <v>64</v>
      </c>
      <c r="Q28" s="36">
        <v>200</v>
      </c>
      <c r="R28" s="36">
        <v>20327.88</v>
      </c>
      <c r="U28">
        <v>14</v>
      </c>
      <c r="V28" s="72" cm="1">
        <f t="array" ref="V28">INDEX(TableBankS[Bank],($U28-1)*6+V$13)</f>
        <v>45244</v>
      </c>
      <c r="W28" t="str" cm="1">
        <f t="array" ref="W28">INDEX(TableBankS[Bank],($U28-1)*6+W$13)</f>
        <v>Payment</v>
      </c>
      <c r="X28" t="str" cm="1">
        <f t="array" ref="X28">INDEX(TableBankS[Bank],($U28-1)*6+X$13)</f>
        <v>Mexican Folkloric Da</v>
      </c>
      <c r="Y28" t="str">
        <f>T(INDEX(TableBankS[Bank],($U28-1)*6+Y$13))</f>
        <v>Cherryfestiv Mexican Folk Los teh</v>
      </c>
      <c r="Z28" s="73" cm="1">
        <f t="array" ref="Z28">INDEX(TableBankS[Bank],($U28-1)*6+Z$13)</f>
        <v>200</v>
      </c>
      <c r="AA28" s="73" cm="1">
        <f t="array" ref="AA28">INDEX(TableBankS[Bank],($U28-1)*6+AA$13)</f>
        <v>20327.88</v>
      </c>
    </row>
    <row r="29" spans="11:27" x14ac:dyDescent="0.25">
      <c r="K29" s="32" t="s">
        <v>85</v>
      </c>
      <c r="L29" s="32"/>
      <c r="M29" s="37">
        <v>45243</v>
      </c>
      <c r="N29" s="32" t="s">
        <v>47</v>
      </c>
      <c r="O29" s="32" t="s">
        <v>63</v>
      </c>
      <c r="P29" s="32" t="s">
        <v>62</v>
      </c>
      <c r="Q29" s="36">
        <v>4887.37</v>
      </c>
      <c r="R29" s="36">
        <v>20527.88</v>
      </c>
      <c r="U29">
        <v>15</v>
      </c>
      <c r="V29" s="72" cm="1">
        <f t="array" ref="V29">INDEX(TableBankS[Bank],($U29-1)*6+V$13)</f>
        <v>45243</v>
      </c>
      <c r="W29" t="str" cm="1">
        <f t="array" ref="W29">INDEX(TableBankS[Bank],($U29-1)*6+W$13)</f>
        <v>Payment</v>
      </c>
      <c r="X29" t="str" cm="1">
        <f t="array" ref="X29">INDEX(TableBankS[Bank],($U29-1)*6+X$13)</f>
        <v>Ableowl Xl</v>
      </c>
      <c r="Y29" t="str">
        <f>T(INDEX(TableBankS[Bank],($U29-1)*6+Y$13))</f>
        <v>Payment For Fantess Festival Wag</v>
      </c>
      <c r="Z29" s="73" cm="1">
        <f t="array" ref="Z29">INDEX(TableBankS[Bank],($U29-1)*6+Z$13)</f>
        <v>4887.37</v>
      </c>
      <c r="AA29" s="73" cm="1">
        <f t="array" ref="AA29">INDEX(TableBankS[Bank],($U29-1)*6+AA$13)</f>
        <v>20527.88</v>
      </c>
    </row>
    <row r="30" spans="11:27" x14ac:dyDescent="0.25">
      <c r="K30" s="32" t="s">
        <v>84</v>
      </c>
      <c r="L30" s="32"/>
      <c r="M30" s="37">
        <v>45243</v>
      </c>
      <c r="N30" s="32" t="s">
        <v>47</v>
      </c>
      <c r="O30" s="32" t="s">
        <v>61</v>
      </c>
      <c r="P30" s="32" t="s">
        <v>60</v>
      </c>
      <c r="Q30" s="36">
        <v>-1120</v>
      </c>
      <c r="R30" s="36">
        <v>25415.25</v>
      </c>
      <c r="U30">
        <v>16</v>
      </c>
      <c r="V30" s="72" cm="1">
        <f t="array" ref="V30">INDEX(TableBankS[Bank],($U30-1)*6+V$13)</f>
        <v>45243</v>
      </c>
      <c r="W30" t="str" cm="1">
        <f t="array" ref="W30">INDEX(TableBankS[Bank],($U30-1)*6+W$13)</f>
        <v>Payment</v>
      </c>
      <c r="X30" t="str" cm="1">
        <f t="array" ref="X30">INDEX(TableBankS[Bank],($U30-1)*6+X$13)</f>
        <v>The Big Bang</v>
      </c>
      <c r="Y30" t="str">
        <f>T(INDEX(TableBankS[Bank],($U30-1)*6+Y$13))</f>
        <v>The B&amp;B</v>
      </c>
      <c r="Z30" s="73" cm="1">
        <f t="array" ref="Z30">INDEX(TableBankS[Bank],($U30-1)*6+Z$13)</f>
        <v>-1120</v>
      </c>
      <c r="AA30" s="73" cm="1">
        <f t="array" ref="AA30">INDEX(TableBankS[Bank],($U30-1)*6+AA$13)</f>
        <v>25415.25</v>
      </c>
    </row>
    <row r="31" spans="11:27" x14ac:dyDescent="0.25">
      <c r="K31" s="33">
        <v>1931.05</v>
      </c>
      <c r="L31" s="32"/>
      <c r="M31" s="37">
        <v>45238</v>
      </c>
      <c r="N31" s="32" t="s">
        <v>47</v>
      </c>
      <c r="O31" s="32" t="s">
        <v>59</v>
      </c>
      <c r="P31" s="32" t="s">
        <v>58</v>
      </c>
      <c r="Q31" s="36">
        <v>240</v>
      </c>
      <c r="R31" s="36">
        <v>24295.25</v>
      </c>
      <c r="U31">
        <v>17</v>
      </c>
      <c r="V31" s="72" cm="1">
        <f t="array" ref="V31">INDEX(TableBankS[Bank],($U31-1)*6+V$13)</f>
        <v>45238</v>
      </c>
      <c r="W31" t="str" cm="1">
        <f t="array" ref="W31">INDEX(TableBankS[Bank],($U31-1)*6+W$13)</f>
        <v>Payment</v>
      </c>
      <c r="X31" t="str" cm="1">
        <f t="array" ref="X31">INDEX(TableBankS[Bank],($U31-1)*6+X$13)</f>
        <v>Hamilton Chinese Dan</v>
      </c>
      <c r="Y31" t="str">
        <f>T(INDEX(TableBankS[Bank],($U31-1)*6+Y$13))</f>
        <v>Cherryfestiv dancestud</v>
      </c>
      <c r="Z31" s="73" cm="1">
        <f t="array" ref="Z31">INDEX(TableBankS[Bank],($U31-1)*6+Z$13)</f>
        <v>240</v>
      </c>
      <c r="AA31" s="73" cm="1">
        <f t="array" ref="AA31">INDEX(TableBankS[Bank],($U31-1)*6+AA$13)</f>
        <v>24295.25</v>
      </c>
    </row>
    <row r="32" spans="11:27" x14ac:dyDescent="0.25">
      <c r="K32" s="33">
        <v>10177.799999999999</v>
      </c>
      <c r="L32" s="32"/>
      <c r="M32" s="37">
        <v>45236</v>
      </c>
      <c r="N32" s="32" t="s">
        <v>47</v>
      </c>
      <c r="O32" s="32" t="s">
        <v>57</v>
      </c>
      <c r="P32" s="32" t="s">
        <v>56</v>
      </c>
      <c r="Q32" s="36">
        <v>200</v>
      </c>
      <c r="R32" s="36">
        <v>24535.25</v>
      </c>
      <c r="U32">
        <v>18</v>
      </c>
      <c r="V32" s="72" cm="1">
        <f t="array" ref="V32">INDEX(TableBankS[Bank],($U32-1)*6+V$13)</f>
        <v>45236</v>
      </c>
      <c r="W32" t="str" cm="1">
        <f t="array" ref="W32">INDEX(TableBankS[Bank],($U32-1)*6+W$13)</f>
        <v>Payment</v>
      </c>
      <c r="X32" t="str" cm="1">
        <f t="array" ref="X32">INDEX(TableBankS[Bank],($U32-1)*6+X$13)</f>
        <v>Compound Dance</v>
      </c>
      <c r="Y32" t="str">
        <f>T(INDEX(TableBankS[Bank],($U32-1)*6+Y$13))</f>
        <v>Cherryfestiv Com Dan</v>
      </c>
      <c r="Z32" s="73" cm="1">
        <f t="array" ref="Z32">INDEX(TableBankS[Bank],($U32-1)*6+Z$13)</f>
        <v>200</v>
      </c>
      <c r="AA32" s="73" cm="1">
        <f t="array" ref="AA32">INDEX(TableBankS[Bank],($U32-1)*6+AA$13)</f>
        <v>24535.25</v>
      </c>
    </row>
    <row r="33" spans="11:27" x14ac:dyDescent="0.25">
      <c r="K33" s="34">
        <v>45272</v>
      </c>
      <c r="L33" s="32"/>
      <c r="M33" s="37">
        <v>45236</v>
      </c>
      <c r="N33" s="32" t="s">
        <v>47</v>
      </c>
      <c r="O33" s="32" t="s">
        <v>55</v>
      </c>
      <c r="P33" s="32" t="s">
        <v>54</v>
      </c>
      <c r="Q33" s="36">
        <v>200</v>
      </c>
      <c r="R33" s="36">
        <v>24735.25</v>
      </c>
      <c r="U33">
        <v>19</v>
      </c>
      <c r="V33" s="72" cm="1">
        <f t="array" ref="V33">INDEX(TableBankS[Bank],($U33-1)*6+V$13)</f>
        <v>45236</v>
      </c>
      <c r="W33" t="str" cm="1">
        <f t="array" ref="W33">INDEX(TableBankS[Bank],($U33-1)*6+W$13)</f>
        <v>Payment</v>
      </c>
      <c r="X33" t="str" cm="1">
        <f t="array" ref="X33">INDEX(TableBankS[Bank],($U33-1)*6+X$13)</f>
        <v>Sue So</v>
      </c>
      <c r="Y33" t="str">
        <f>T(INDEX(TableBankS[Bank],($U33-1)*6+Y$13))</f>
        <v>Cherryfestiv Al Ping Pong</v>
      </c>
      <c r="Z33" s="73" cm="1">
        <f t="array" ref="Z33">INDEX(TableBankS[Bank],($U33-1)*6+Z$13)</f>
        <v>200</v>
      </c>
      <c r="AA33" s="73" cm="1">
        <f t="array" ref="AA33">INDEX(TableBankS[Bank],($U33-1)*6+AA$13)</f>
        <v>24735.25</v>
      </c>
    </row>
    <row r="34" spans="11:27" x14ac:dyDescent="0.25">
      <c r="K34" s="32" t="s">
        <v>47</v>
      </c>
      <c r="L34" s="32"/>
      <c r="M34" s="37">
        <v>45236</v>
      </c>
      <c r="N34" s="32" t="s">
        <v>47</v>
      </c>
      <c r="O34" s="32" t="s">
        <v>53</v>
      </c>
      <c r="P34" s="32" t="s">
        <v>52</v>
      </c>
      <c r="Q34" s="36">
        <v>200</v>
      </c>
      <c r="R34" s="36">
        <v>24935.25</v>
      </c>
      <c r="U34">
        <v>20</v>
      </c>
      <c r="V34" s="72" cm="1">
        <f t="array" ref="V34">INDEX(TableBankS[Bank],($U34-1)*6+V$13)</f>
        <v>45236</v>
      </c>
      <c r="W34" t="str" cm="1">
        <f t="array" ref="W34">INDEX(TableBankS[Bank],($U34-1)*6+W$13)</f>
        <v>Payment</v>
      </c>
      <c r="X34" t="str" cm="1">
        <f t="array" ref="X34">INDEX(TableBankS[Bank],($U34-1)*6+X$13)</f>
        <v>The Sound Of Music</v>
      </c>
      <c r="Y34" t="str">
        <f>T(INDEX(TableBankS[Bank],($U34-1)*6+Y$13))</f>
        <v xml:space="preserve">Cheryfestiva Lthe Sound O </v>
      </c>
      <c r="Z34" s="73" cm="1">
        <f t="array" ref="Z34">INDEX(TableBankS[Bank],($U34-1)*6+Z$13)</f>
        <v>200</v>
      </c>
      <c r="AA34" s="73" cm="1">
        <f t="array" ref="AA34">INDEX(TableBankS[Bank],($U34-1)*6+AA$13)</f>
        <v>24935.25</v>
      </c>
    </row>
    <row r="35" spans="11:27" x14ac:dyDescent="0.25">
      <c r="K35" s="32" t="s">
        <v>83</v>
      </c>
      <c r="L35" s="32"/>
      <c r="M35" s="37">
        <v>45233</v>
      </c>
      <c r="N35" s="32" t="s">
        <v>47</v>
      </c>
      <c r="O35" s="32" t="s">
        <v>51</v>
      </c>
      <c r="P35" s="32" t="s">
        <v>50</v>
      </c>
      <c r="Q35" s="36">
        <v>200</v>
      </c>
      <c r="R35" s="36">
        <v>25135.25</v>
      </c>
      <c r="U35">
        <v>21</v>
      </c>
      <c r="V35" s="72" cm="1">
        <f t="array" ref="V35">INDEX(TableBankS[Bank],($U35-1)*6+V$13)</f>
        <v>45233</v>
      </c>
      <c r="W35" t="str" cm="1">
        <f t="array" ref="W35">INDEX(TableBankS[Bank],($U35-1)*6+W$13)</f>
        <v>Payment</v>
      </c>
      <c r="X35" t="str" cm="1">
        <f t="array" ref="X35">INDEX(TableBankS[Bank],($U35-1)*6+X$13)</f>
        <v>Aldo Lib</v>
      </c>
      <c r="Y35" t="str">
        <f>T(INDEX(TableBankS[Bank],($U35-1)*6+Y$13))</f>
        <v>Cherryfestia L Erhu Yu</v>
      </c>
      <c r="Z35" s="73" cm="1">
        <f t="array" ref="Z35">INDEX(TableBankS[Bank],($U35-1)*6+Z$13)</f>
        <v>200</v>
      </c>
      <c r="AA35" s="73" cm="1">
        <f t="array" ref="AA35">INDEX(TableBankS[Bank],($U35-1)*6+AA$13)</f>
        <v>25135.25</v>
      </c>
    </row>
    <row r="36" spans="11:27" x14ac:dyDescent="0.25">
      <c r="K36" s="32" t="s">
        <v>82</v>
      </c>
      <c r="L36" s="32"/>
      <c r="M36" s="37">
        <v>45233</v>
      </c>
      <c r="N36" s="32" t="s">
        <v>47</v>
      </c>
      <c r="O36" s="32" t="s">
        <v>49</v>
      </c>
      <c r="P36" s="32" t="s">
        <v>48</v>
      </c>
      <c r="Q36" s="36">
        <v>100</v>
      </c>
      <c r="R36" s="36">
        <v>25335.25</v>
      </c>
      <c r="U36">
        <v>22</v>
      </c>
      <c r="V36" s="72" cm="1">
        <f t="array" ref="V36">INDEX(TableBankS[Bank],($U36-1)*6+V$13)</f>
        <v>45233</v>
      </c>
      <c r="W36" t="str" cm="1">
        <f t="array" ref="W36">INDEX(TableBankS[Bank],($U36-1)*6+W$13)</f>
        <v>Payment</v>
      </c>
      <c r="X36" t="str" cm="1">
        <f t="array" ref="X36">INDEX(TableBankS[Bank],($U36-1)*6+X$13)</f>
        <v>Ding Dong</v>
      </c>
      <c r="Y36" t="str">
        <f>T(INDEX(TableBankS[Bank],($U36-1)*6+Y$13))</f>
        <v>Cherryblosso Ad Lib</v>
      </c>
      <c r="Z36" s="73" cm="1">
        <f t="array" ref="Z36">INDEX(TableBankS[Bank],($U36-1)*6+Z$13)</f>
        <v>100</v>
      </c>
      <c r="AA36" s="73" cm="1">
        <f t="array" ref="AA36">INDEX(TableBankS[Bank],($U36-1)*6+AA$13)</f>
        <v>25335.25</v>
      </c>
    </row>
    <row r="37" spans="11:27" x14ac:dyDescent="0.25">
      <c r="K37" s="33">
        <v>253.24</v>
      </c>
      <c r="L37" s="32"/>
      <c r="M37" s="37">
        <v>45231</v>
      </c>
      <c r="N37" s="32" t="s">
        <v>47</v>
      </c>
      <c r="O37" s="32" t="s">
        <v>46</v>
      </c>
      <c r="P37" s="32" t="s">
        <v>45</v>
      </c>
      <c r="Q37" s="36">
        <v>20</v>
      </c>
      <c r="R37" s="36">
        <v>25435.25</v>
      </c>
      <c r="U37">
        <v>23</v>
      </c>
      <c r="V37" s="72" cm="1">
        <f t="array" ref="V37">INDEX(TableBankS[Bank],($U37-1)*6+V$13)</f>
        <v>45231</v>
      </c>
      <c r="W37" t="str" cm="1">
        <f t="array" ref="W37">INDEX(TableBankS[Bank],($U37-1)*6+W$13)</f>
        <v>Payment</v>
      </c>
      <c r="X37" t="str" cm="1">
        <f t="array" ref="X37">INDEX(TableBankS[Bank],($U37-1)*6+X$13)</f>
        <v>P S refund</v>
      </c>
      <c r="Y37" t="str">
        <f>T(INDEX(TableBankS[Bank],($U37-1)*6+Y$13))</f>
        <v>Refund Of Overpay</v>
      </c>
      <c r="Z37" s="73" cm="1">
        <f t="array" ref="Z37">INDEX(TableBankS[Bank],($U37-1)*6+Z$13)</f>
        <v>20</v>
      </c>
      <c r="AA37" s="73" cm="1">
        <f t="array" ref="AA37">INDEX(TableBankS[Bank],($U37-1)*6+AA$13)</f>
        <v>25435.25</v>
      </c>
    </row>
    <row r="38" spans="11:27" x14ac:dyDescent="0.25">
      <c r="K38" s="33">
        <v>12108.85</v>
      </c>
      <c r="L38" s="32"/>
      <c r="M38" s="32"/>
      <c r="N38" s="32"/>
      <c r="O38" s="32"/>
      <c r="P38" s="32"/>
      <c r="Q38" s="32"/>
      <c r="R38" s="32"/>
      <c r="U38">
        <v>24</v>
      </c>
      <c r="V38" s="72" t="e" cm="1">
        <f t="array" ref="V38">INDEX(TableBankS[Bank],($U38-1)*6+V$13)</f>
        <v>#REF!</v>
      </c>
      <c r="W38" t="e" cm="1">
        <f t="array" ref="W38">INDEX(TableBankS[Bank],($U38-1)*6+W$13)</f>
        <v>#REF!</v>
      </c>
      <c r="X38" t="e" cm="1">
        <f t="array" ref="X38">INDEX(TableBankS[Bank],($U38-1)*6+X$13)</f>
        <v>#REF!</v>
      </c>
      <c r="Y38" t="e">
        <f>T(INDEX(TableBankS[Bank],($U38-1)*6+Y$13))</f>
        <v>#REF!</v>
      </c>
      <c r="Z38" s="73" t="e" cm="1">
        <f t="array" ref="Z38">INDEX(TableBankS[Bank],($U38-1)*6+Z$13)</f>
        <v>#REF!</v>
      </c>
      <c r="AA38" s="73" t="e" cm="1">
        <f t="array" ref="AA38">INDEX(TableBankS[Bank],($U38-1)*6+AA$13)</f>
        <v>#REF!</v>
      </c>
    </row>
    <row r="39" spans="11:27" x14ac:dyDescent="0.25">
      <c r="K39" s="34">
        <v>45268</v>
      </c>
      <c r="L39" s="32"/>
      <c r="M39" s="32"/>
      <c r="N39" s="32"/>
      <c r="O39" s="32"/>
      <c r="P39" s="32"/>
      <c r="Q39" s="32"/>
      <c r="R39" s="32"/>
      <c r="U39">
        <v>25</v>
      </c>
    </row>
    <row r="40" spans="11:27" x14ac:dyDescent="0.25">
      <c r="K40" s="32" t="s">
        <v>70</v>
      </c>
      <c r="L40" s="32"/>
      <c r="M40" s="32"/>
      <c r="N40" s="32"/>
      <c r="O40" s="32"/>
      <c r="P40" s="32"/>
      <c r="Q40" s="32"/>
      <c r="R40" s="32"/>
      <c r="U40">
        <v>26</v>
      </c>
    </row>
    <row r="41" spans="11:27" x14ac:dyDescent="0.25">
      <c r="K41" s="32" t="s">
        <v>69</v>
      </c>
      <c r="L41" s="32"/>
      <c r="M41" s="32"/>
      <c r="N41" s="32"/>
      <c r="O41" s="32"/>
      <c r="P41" s="32"/>
      <c r="Q41" s="32"/>
      <c r="R41" s="32"/>
      <c r="U41">
        <v>27</v>
      </c>
    </row>
    <row r="42" spans="11:27" x14ac:dyDescent="0.25">
      <c r="K42" s="32" t="s">
        <v>81</v>
      </c>
      <c r="L42" s="32"/>
      <c r="M42" s="32"/>
      <c r="N42" s="32"/>
      <c r="O42" s="32"/>
      <c r="P42" s="32"/>
      <c r="Q42" s="32"/>
      <c r="R42" s="32"/>
      <c r="U42">
        <v>28</v>
      </c>
    </row>
    <row r="43" spans="11:27" x14ac:dyDescent="0.25">
      <c r="K43" s="33">
        <v>-191.34</v>
      </c>
      <c r="L43" s="32"/>
      <c r="M43" s="32"/>
      <c r="N43" s="32"/>
      <c r="O43" s="32"/>
      <c r="P43" s="32"/>
      <c r="Q43" s="32"/>
      <c r="R43" s="32"/>
      <c r="U43">
        <v>29</v>
      </c>
    </row>
    <row r="44" spans="11:27" x14ac:dyDescent="0.25">
      <c r="K44" s="33">
        <v>12362.09</v>
      </c>
      <c r="L44" s="32"/>
      <c r="M44" s="32"/>
      <c r="N44" s="32"/>
      <c r="O44" s="32"/>
      <c r="P44" s="32"/>
      <c r="Q44" s="32"/>
      <c r="R44" s="32"/>
      <c r="U44">
        <v>30</v>
      </c>
    </row>
    <row r="45" spans="11:27" x14ac:dyDescent="0.25">
      <c r="K45" s="34">
        <v>45267</v>
      </c>
      <c r="L45" s="32"/>
      <c r="M45" s="32"/>
      <c r="N45" s="32"/>
      <c r="O45" s="32"/>
      <c r="P45" s="32"/>
      <c r="Q45" s="32"/>
      <c r="R45" s="32"/>
      <c r="U45">
        <v>31</v>
      </c>
    </row>
    <row r="46" spans="11:27" x14ac:dyDescent="0.25">
      <c r="K46" s="32" t="s">
        <v>47</v>
      </c>
      <c r="L46" s="32"/>
      <c r="M46" s="32"/>
      <c r="N46" s="32"/>
      <c r="O46" s="32"/>
      <c r="P46" s="32"/>
      <c r="Q46" s="32"/>
      <c r="R46" s="32"/>
      <c r="U46">
        <v>32</v>
      </c>
    </row>
    <row r="47" spans="11:27" x14ac:dyDescent="0.25">
      <c r="K47" s="32" t="s">
        <v>80</v>
      </c>
      <c r="L47" s="32"/>
      <c r="M47" s="32"/>
      <c r="N47" s="32"/>
      <c r="O47" s="32"/>
      <c r="P47" s="32"/>
      <c r="Q47" s="32"/>
      <c r="R47" s="32"/>
      <c r="U47">
        <v>33</v>
      </c>
    </row>
    <row r="48" spans="11:27" x14ac:dyDescent="0.25">
      <c r="K48" s="32" t="s">
        <v>79</v>
      </c>
      <c r="L48" s="32"/>
      <c r="M48" s="32"/>
      <c r="N48" s="32"/>
      <c r="O48" s="32"/>
      <c r="P48" s="32"/>
      <c r="Q48" s="32"/>
      <c r="R48" s="32"/>
    </row>
    <row r="49" spans="11:18" x14ac:dyDescent="0.25">
      <c r="K49" s="33">
        <v>250</v>
      </c>
      <c r="L49" s="32"/>
      <c r="M49" s="32"/>
      <c r="N49" s="32"/>
      <c r="O49" s="32"/>
      <c r="P49" s="32"/>
      <c r="Q49" s="32"/>
      <c r="R49" s="32"/>
    </row>
    <row r="50" spans="11:18" x14ac:dyDescent="0.25">
      <c r="K50" s="33">
        <v>12170.75</v>
      </c>
      <c r="L50" s="32"/>
      <c r="M50" s="32"/>
      <c r="N50" s="32"/>
      <c r="O50" s="32"/>
      <c r="P50" s="32"/>
      <c r="Q50" s="32"/>
      <c r="R50" s="32"/>
    </row>
    <row r="51" spans="11:18" x14ac:dyDescent="0.25">
      <c r="K51" s="34">
        <v>45261</v>
      </c>
      <c r="L51" s="32"/>
      <c r="M51" s="32"/>
      <c r="N51" s="32"/>
      <c r="O51" s="32"/>
      <c r="P51" s="32"/>
      <c r="Q51" s="32"/>
      <c r="R51" s="32"/>
    </row>
    <row r="52" spans="11:18" x14ac:dyDescent="0.25">
      <c r="K52" s="32" t="s">
        <v>70</v>
      </c>
      <c r="L52" s="32"/>
      <c r="M52" s="32"/>
      <c r="N52" s="32"/>
      <c r="O52" s="32"/>
      <c r="P52" s="32"/>
      <c r="Q52" s="32"/>
      <c r="R52" s="32"/>
    </row>
    <row r="53" spans="11:18" x14ac:dyDescent="0.25">
      <c r="K53" s="32" t="s">
        <v>69</v>
      </c>
      <c r="L53" s="32"/>
      <c r="M53" s="32"/>
      <c r="N53" s="32"/>
      <c r="O53" s="32"/>
      <c r="P53" s="32"/>
      <c r="Q53" s="32"/>
      <c r="R53" s="32"/>
    </row>
    <row r="54" spans="11:18" x14ac:dyDescent="0.25">
      <c r="K54" s="32" t="s">
        <v>78</v>
      </c>
      <c r="L54" s="32"/>
      <c r="M54" s="32"/>
      <c r="N54" s="32"/>
      <c r="O54" s="32"/>
      <c r="P54" s="32"/>
      <c r="Q54" s="32"/>
      <c r="R54" s="32"/>
    </row>
    <row r="55" spans="11:18" x14ac:dyDescent="0.25">
      <c r="K55" s="33">
        <v>-28.59</v>
      </c>
      <c r="L55" s="32"/>
      <c r="M55" s="32"/>
      <c r="N55" s="32"/>
      <c r="O55" s="32"/>
      <c r="P55" s="32"/>
      <c r="Q55" s="32"/>
      <c r="R55" s="32"/>
    </row>
    <row r="56" spans="11:18" x14ac:dyDescent="0.25">
      <c r="K56" s="33">
        <v>12420.75</v>
      </c>
      <c r="L56" s="32"/>
      <c r="M56" s="32"/>
      <c r="N56" s="32"/>
      <c r="O56" s="32"/>
      <c r="P56" s="32"/>
      <c r="Q56" s="32"/>
      <c r="R56" s="32"/>
    </row>
    <row r="57" spans="11:18" x14ac:dyDescent="0.25">
      <c r="K57" s="34">
        <v>45260</v>
      </c>
      <c r="L57" s="32"/>
      <c r="M57" s="32"/>
      <c r="N57" s="32"/>
      <c r="O57" s="32"/>
      <c r="P57" s="32"/>
      <c r="Q57" s="32"/>
      <c r="R57" s="32"/>
    </row>
    <row r="58" spans="11:18" x14ac:dyDescent="0.25">
      <c r="K58" s="32" t="s">
        <v>77</v>
      </c>
      <c r="L58" s="32"/>
      <c r="M58" s="32"/>
      <c r="N58" s="32"/>
      <c r="O58" s="32"/>
      <c r="P58" s="32"/>
      <c r="Q58" s="32"/>
      <c r="R58" s="32"/>
    </row>
    <row r="59" spans="11:18" x14ac:dyDescent="0.25">
      <c r="K59" s="32" t="s">
        <v>76</v>
      </c>
      <c r="L59" s="32"/>
      <c r="M59" s="32"/>
      <c r="N59" s="32"/>
      <c r="O59" s="32"/>
      <c r="P59" s="32"/>
      <c r="Q59" s="32"/>
      <c r="R59" s="32"/>
    </row>
    <row r="60" spans="11:18" x14ac:dyDescent="0.25">
      <c r="K60" s="32"/>
      <c r="L60" s="32"/>
      <c r="M60" s="32"/>
      <c r="N60" s="32"/>
      <c r="O60" s="32"/>
      <c r="P60" s="32"/>
      <c r="Q60" s="32"/>
      <c r="R60" s="32"/>
    </row>
    <row r="61" spans="11:18" x14ac:dyDescent="0.25">
      <c r="K61" s="33">
        <v>8.5</v>
      </c>
      <c r="L61" s="32"/>
      <c r="M61" s="32"/>
      <c r="N61" s="32"/>
      <c r="O61" s="32"/>
      <c r="P61" s="32"/>
      <c r="Q61" s="32"/>
      <c r="R61" s="32"/>
    </row>
    <row r="62" spans="11:18" x14ac:dyDescent="0.25">
      <c r="K62" s="33">
        <v>12392.16</v>
      </c>
      <c r="L62" s="32"/>
      <c r="M62" s="32"/>
      <c r="N62" s="32"/>
      <c r="O62" s="32"/>
      <c r="P62" s="32"/>
      <c r="Q62" s="32"/>
      <c r="R62" s="32"/>
    </row>
    <row r="63" spans="11:18" x14ac:dyDescent="0.25">
      <c r="K63" s="34">
        <v>45258</v>
      </c>
      <c r="L63" s="32"/>
      <c r="M63" s="32"/>
      <c r="N63" s="32"/>
      <c r="O63" s="32"/>
      <c r="P63" s="32"/>
      <c r="Q63" s="32"/>
      <c r="R63" s="32"/>
    </row>
    <row r="64" spans="11:18" x14ac:dyDescent="0.25">
      <c r="K64" s="32" t="s">
        <v>70</v>
      </c>
      <c r="L64" s="32"/>
      <c r="M64" s="32"/>
      <c r="N64" s="32"/>
      <c r="O64" s="32"/>
      <c r="P64" s="32"/>
      <c r="Q64" s="32"/>
      <c r="R64" s="32"/>
    </row>
    <row r="65" spans="11:18" x14ac:dyDescent="0.25">
      <c r="K65" s="32" t="s">
        <v>69</v>
      </c>
      <c r="L65" s="32"/>
      <c r="M65" s="32"/>
      <c r="N65" s="32"/>
      <c r="O65" s="32"/>
      <c r="P65" s="32"/>
      <c r="Q65" s="32"/>
      <c r="R65" s="32"/>
    </row>
    <row r="66" spans="11:18" x14ac:dyDescent="0.25">
      <c r="K66" s="32" t="s">
        <v>75</v>
      </c>
      <c r="L66" s="32"/>
      <c r="M66" s="32"/>
      <c r="N66" s="32"/>
      <c r="O66" s="32"/>
      <c r="P66" s="32"/>
      <c r="Q66" s="32"/>
      <c r="R66" s="32"/>
    </row>
    <row r="67" spans="11:18" x14ac:dyDescent="0.25">
      <c r="K67" s="33">
        <v>-191.2</v>
      </c>
      <c r="L67" s="32"/>
      <c r="M67" s="32"/>
      <c r="N67" s="32"/>
      <c r="O67" s="32"/>
      <c r="P67" s="32"/>
      <c r="Q67" s="32"/>
      <c r="R67" s="32"/>
    </row>
    <row r="68" spans="11:18" x14ac:dyDescent="0.25">
      <c r="K68" s="33">
        <v>12400.66</v>
      </c>
      <c r="L68" s="32"/>
      <c r="M68" s="32"/>
      <c r="N68" s="32"/>
      <c r="O68" s="32"/>
      <c r="P68" s="32"/>
      <c r="Q68" s="32"/>
      <c r="R68" s="32"/>
    </row>
    <row r="69" spans="11:18" x14ac:dyDescent="0.25">
      <c r="K69" s="34">
        <v>45257</v>
      </c>
      <c r="L69" s="32"/>
      <c r="M69" s="32"/>
      <c r="N69" s="32"/>
      <c r="O69" s="32"/>
      <c r="P69" s="32"/>
      <c r="Q69" s="32"/>
      <c r="R69" s="32"/>
    </row>
    <row r="70" spans="11:18" x14ac:dyDescent="0.25">
      <c r="K70" s="32" t="s">
        <v>74</v>
      </c>
      <c r="L70" s="32"/>
      <c r="M70" s="32"/>
      <c r="N70" s="32"/>
      <c r="O70" s="32"/>
      <c r="P70" s="32"/>
      <c r="Q70" s="32"/>
      <c r="R70" s="32"/>
    </row>
    <row r="71" spans="11:18" x14ac:dyDescent="0.25">
      <c r="K71" s="32" t="s">
        <v>73</v>
      </c>
      <c r="L71" s="32"/>
      <c r="M71" s="32"/>
      <c r="N71" s="32"/>
      <c r="O71" s="32"/>
      <c r="P71" s="32"/>
      <c r="Q71" s="32"/>
      <c r="R71" s="32"/>
    </row>
    <row r="72" spans="11:18" x14ac:dyDescent="0.25">
      <c r="K72" s="32" t="s">
        <v>72</v>
      </c>
      <c r="L72" s="32"/>
      <c r="M72" s="32"/>
      <c r="N72" s="32"/>
      <c r="O72" s="32"/>
      <c r="P72" s="32"/>
      <c r="Q72" s="32"/>
      <c r="R72" s="32"/>
    </row>
    <row r="73" spans="11:18" x14ac:dyDescent="0.25">
      <c r="K73" s="33">
        <v>8695.0499999999993</v>
      </c>
      <c r="L73" s="32"/>
      <c r="M73" s="32"/>
      <c r="N73" s="32"/>
      <c r="O73" s="32"/>
      <c r="P73" s="32"/>
      <c r="Q73" s="32"/>
      <c r="R73" s="32"/>
    </row>
    <row r="74" spans="11:18" x14ac:dyDescent="0.25">
      <c r="K74" s="33">
        <v>12209.46</v>
      </c>
      <c r="L74" s="32"/>
      <c r="M74" s="32"/>
      <c r="N74" s="32"/>
      <c r="O74" s="32"/>
      <c r="P74" s="32"/>
      <c r="Q74" s="32"/>
      <c r="R74" s="32"/>
    </row>
    <row r="75" spans="11:18" x14ac:dyDescent="0.25">
      <c r="K75" s="34">
        <v>45252</v>
      </c>
      <c r="L75" s="32"/>
      <c r="M75" s="32"/>
      <c r="N75" s="32"/>
      <c r="O75" s="32"/>
      <c r="P75" s="32"/>
      <c r="Q75" s="32"/>
      <c r="R75" s="32"/>
    </row>
    <row r="76" spans="11:18" x14ac:dyDescent="0.25">
      <c r="K76" s="32" t="s">
        <v>70</v>
      </c>
      <c r="L76" s="32"/>
      <c r="M76" s="32"/>
      <c r="N76" s="32"/>
      <c r="O76" s="32"/>
      <c r="P76" s="32"/>
      <c r="Q76" s="32"/>
      <c r="R76" s="32"/>
    </row>
    <row r="77" spans="11:18" x14ac:dyDescent="0.25">
      <c r="K77" s="32" t="s">
        <v>69</v>
      </c>
      <c r="L77" s="32"/>
      <c r="M77" s="32"/>
      <c r="N77" s="32"/>
      <c r="O77" s="32"/>
      <c r="P77" s="32"/>
      <c r="Q77" s="32"/>
      <c r="R77" s="32"/>
    </row>
    <row r="78" spans="11:18" x14ac:dyDescent="0.25">
      <c r="K78" s="32" t="s">
        <v>71</v>
      </c>
      <c r="L78" s="32"/>
      <c r="M78" s="32"/>
      <c r="N78" s="32"/>
      <c r="O78" s="32"/>
      <c r="P78" s="32"/>
      <c r="Q78" s="32"/>
      <c r="R78" s="32"/>
    </row>
    <row r="79" spans="11:18" x14ac:dyDescent="0.25">
      <c r="K79" s="33">
        <v>-192.54</v>
      </c>
      <c r="L79" s="32"/>
      <c r="M79" s="32"/>
      <c r="N79" s="32"/>
      <c r="O79" s="32"/>
      <c r="P79" s="32"/>
      <c r="Q79" s="32"/>
      <c r="R79" s="32"/>
    </row>
    <row r="80" spans="11:18" x14ac:dyDescent="0.25">
      <c r="K80" s="33">
        <v>20904.509999999998</v>
      </c>
      <c r="L80" s="32"/>
      <c r="M80" s="32"/>
      <c r="N80" s="32"/>
      <c r="O80" s="32"/>
      <c r="P80" s="32"/>
      <c r="Q80" s="32"/>
      <c r="R80" s="32"/>
    </row>
    <row r="81" spans="11:18" x14ac:dyDescent="0.25">
      <c r="K81" s="34">
        <v>45247</v>
      </c>
      <c r="L81" s="32"/>
      <c r="M81" s="32"/>
      <c r="N81" s="32"/>
      <c r="O81" s="32"/>
      <c r="P81" s="32"/>
      <c r="Q81" s="32"/>
      <c r="R81" s="32"/>
    </row>
    <row r="82" spans="11:18" x14ac:dyDescent="0.25">
      <c r="K82" s="32" t="s">
        <v>70</v>
      </c>
      <c r="L82" s="32"/>
      <c r="M82" s="32"/>
      <c r="N82" s="32"/>
      <c r="O82" s="32"/>
      <c r="P82" s="32"/>
      <c r="Q82" s="32"/>
      <c r="R82" s="32"/>
    </row>
    <row r="83" spans="11:18" x14ac:dyDescent="0.25">
      <c r="K83" s="32" t="s">
        <v>69</v>
      </c>
      <c r="L83" s="32"/>
      <c r="M83" s="32"/>
      <c r="N83" s="32"/>
      <c r="O83" s="32"/>
      <c r="P83" s="32"/>
      <c r="Q83" s="32"/>
      <c r="R83" s="32"/>
    </row>
    <row r="84" spans="11:18" x14ac:dyDescent="0.25">
      <c r="K84" s="32" t="s">
        <v>68</v>
      </c>
      <c r="L84" s="32"/>
      <c r="M84" s="32"/>
      <c r="N84" s="32"/>
      <c r="O84" s="32"/>
      <c r="P84" s="32"/>
      <c r="Q84" s="32"/>
      <c r="R84" s="32"/>
    </row>
    <row r="85" spans="11:18" x14ac:dyDescent="0.25">
      <c r="K85" s="33">
        <v>-614.09</v>
      </c>
      <c r="L85" s="32"/>
      <c r="M85" s="32"/>
      <c r="N85" s="32"/>
      <c r="O85" s="32"/>
      <c r="P85" s="32"/>
      <c r="Q85" s="32"/>
      <c r="R85" s="32"/>
    </row>
    <row r="86" spans="11:18" x14ac:dyDescent="0.25">
      <c r="K86" s="33">
        <v>20711.97</v>
      </c>
      <c r="L86" s="32"/>
      <c r="M86" s="32"/>
      <c r="N86" s="32"/>
      <c r="O86" s="32"/>
      <c r="P86" s="32"/>
      <c r="Q86" s="32"/>
      <c r="R86" s="32"/>
    </row>
    <row r="87" spans="11:18" x14ac:dyDescent="0.25">
      <c r="K87" s="34">
        <v>45244</v>
      </c>
      <c r="L87" s="32"/>
      <c r="M87" s="32"/>
      <c r="N87" s="32"/>
      <c r="O87" s="32"/>
      <c r="P87" s="32"/>
      <c r="Q87" s="32"/>
      <c r="R87" s="32"/>
    </row>
    <row r="88" spans="11:18" x14ac:dyDescent="0.25">
      <c r="K88" s="32" t="s">
        <v>47</v>
      </c>
      <c r="L88" s="32"/>
      <c r="M88" s="32"/>
      <c r="N88" s="32"/>
      <c r="O88" s="32"/>
      <c r="P88" s="32"/>
      <c r="Q88" s="32"/>
      <c r="R88" s="32"/>
    </row>
    <row r="89" spans="11:18" x14ac:dyDescent="0.25">
      <c r="K89" s="32" t="s">
        <v>67</v>
      </c>
      <c r="L89" s="32"/>
      <c r="M89" s="32"/>
      <c r="N89" s="32"/>
      <c r="O89" s="32"/>
      <c r="P89" s="32"/>
      <c r="Q89" s="32"/>
      <c r="R89" s="32"/>
    </row>
    <row r="90" spans="11:18" x14ac:dyDescent="0.25">
      <c r="K90" s="32" t="s">
        <v>66</v>
      </c>
      <c r="L90" s="32"/>
      <c r="M90" s="32"/>
      <c r="N90" s="32"/>
      <c r="O90" s="32"/>
      <c r="P90" s="32"/>
      <c r="Q90" s="32"/>
      <c r="R90" s="32"/>
    </row>
    <row r="91" spans="11:18" x14ac:dyDescent="0.25">
      <c r="K91" s="33">
        <v>230</v>
      </c>
      <c r="L91" s="32"/>
      <c r="M91" s="32"/>
      <c r="N91" s="32"/>
      <c r="O91" s="32"/>
      <c r="P91" s="32"/>
      <c r="Q91" s="32"/>
      <c r="R91" s="32"/>
    </row>
    <row r="92" spans="11:18" x14ac:dyDescent="0.25">
      <c r="K92" s="33">
        <v>20097.88</v>
      </c>
      <c r="L92" s="32"/>
      <c r="M92" s="32"/>
      <c r="N92" s="32"/>
      <c r="O92" s="32"/>
      <c r="P92" s="32"/>
      <c r="Q92" s="32"/>
      <c r="R92" s="32"/>
    </row>
    <row r="93" spans="11:18" x14ac:dyDescent="0.25">
      <c r="K93" s="34">
        <v>45244</v>
      </c>
      <c r="L93" s="32"/>
      <c r="M93" s="32"/>
      <c r="N93" s="32"/>
      <c r="O93" s="32"/>
      <c r="P93" s="32"/>
      <c r="Q93" s="32"/>
      <c r="R93" s="32"/>
    </row>
    <row r="94" spans="11:18" x14ac:dyDescent="0.25">
      <c r="K94" s="32" t="s">
        <v>47</v>
      </c>
      <c r="L94" s="32"/>
      <c r="M94" s="32"/>
      <c r="N94" s="32"/>
      <c r="O94" s="32"/>
      <c r="P94" s="32"/>
      <c r="Q94" s="32"/>
      <c r="R94" s="32"/>
    </row>
    <row r="95" spans="11:18" x14ac:dyDescent="0.25">
      <c r="K95" s="32" t="s">
        <v>65</v>
      </c>
      <c r="L95" s="32"/>
      <c r="M95" s="32"/>
      <c r="N95" s="32"/>
      <c r="O95" s="32"/>
      <c r="P95" s="32"/>
      <c r="Q95" s="32"/>
      <c r="R95" s="32"/>
    </row>
    <row r="96" spans="11:18" x14ac:dyDescent="0.25">
      <c r="K96" s="32" t="s">
        <v>64</v>
      </c>
      <c r="L96" s="32"/>
      <c r="M96" s="32"/>
      <c r="N96" s="32"/>
      <c r="O96" s="32"/>
      <c r="P96" s="32"/>
      <c r="Q96" s="32"/>
      <c r="R96" s="32"/>
    </row>
    <row r="97" spans="11:18" x14ac:dyDescent="0.25">
      <c r="K97" s="33">
        <v>200</v>
      </c>
      <c r="L97" s="32"/>
      <c r="M97" s="32"/>
      <c r="N97" s="32"/>
      <c r="O97" s="32"/>
      <c r="P97" s="32"/>
      <c r="Q97" s="32"/>
      <c r="R97" s="32"/>
    </row>
    <row r="98" spans="11:18" x14ac:dyDescent="0.25">
      <c r="K98" s="33">
        <v>20327.88</v>
      </c>
      <c r="L98" s="32"/>
      <c r="M98" s="32"/>
      <c r="N98" s="32"/>
      <c r="O98" s="32"/>
      <c r="P98" s="32"/>
      <c r="Q98" s="32"/>
      <c r="R98" s="32"/>
    </row>
    <row r="99" spans="11:18" x14ac:dyDescent="0.25">
      <c r="K99" s="34">
        <v>45243</v>
      </c>
      <c r="L99" s="32"/>
      <c r="M99" s="32"/>
      <c r="N99" s="32"/>
      <c r="O99" s="32"/>
      <c r="P99" s="32"/>
      <c r="Q99" s="32"/>
      <c r="R99" s="32"/>
    </row>
    <row r="100" spans="11:18" x14ac:dyDescent="0.25">
      <c r="K100" s="32" t="s">
        <v>47</v>
      </c>
      <c r="L100" s="32"/>
      <c r="M100" s="32"/>
      <c r="N100" s="32"/>
      <c r="O100" s="32"/>
      <c r="P100" s="32"/>
      <c r="Q100" s="32"/>
      <c r="R100" s="32"/>
    </row>
    <row r="101" spans="11:18" x14ac:dyDescent="0.25">
      <c r="K101" s="32" t="s">
        <v>63</v>
      </c>
      <c r="L101" s="32"/>
      <c r="M101" s="32"/>
      <c r="N101" s="32"/>
      <c r="O101" s="32"/>
      <c r="P101" s="32"/>
      <c r="Q101" s="32"/>
      <c r="R101" s="32"/>
    </row>
    <row r="102" spans="11:18" x14ac:dyDescent="0.25">
      <c r="K102" s="32" t="s">
        <v>62</v>
      </c>
      <c r="L102" s="32"/>
      <c r="M102" s="32"/>
      <c r="N102" s="32"/>
      <c r="O102" s="32"/>
      <c r="P102" s="32"/>
      <c r="Q102" s="32"/>
      <c r="R102" s="32"/>
    </row>
    <row r="103" spans="11:18" x14ac:dyDescent="0.25">
      <c r="K103" s="33">
        <v>4887.37</v>
      </c>
      <c r="L103" s="32"/>
      <c r="M103" s="32"/>
      <c r="N103" s="32"/>
      <c r="O103" s="32"/>
      <c r="P103" s="32"/>
      <c r="Q103" s="32"/>
      <c r="R103" s="32"/>
    </row>
    <row r="104" spans="11:18" x14ac:dyDescent="0.25">
      <c r="K104" s="33">
        <v>20527.88</v>
      </c>
      <c r="L104" s="32"/>
      <c r="M104" s="32"/>
      <c r="N104" s="32"/>
      <c r="O104" s="32"/>
      <c r="P104" s="32"/>
      <c r="Q104" s="32"/>
      <c r="R104" s="32"/>
    </row>
    <row r="105" spans="11:18" x14ac:dyDescent="0.25">
      <c r="K105" s="34">
        <v>45243</v>
      </c>
      <c r="L105" s="32"/>
      <c r="M105" s="32"/>
      <c r="N105" s="32"/>
      <c r="O105" s="32"/>
      <c r="P105" s="32"/>
      <c r="Q105" s="32"/>
      <c r="R105" s="32"/>
    </row>
    <row r="106" spans="11:18" x14ac:dyDescent="0.25">
      <c r="K106" s="32" t="s">
        <v>47</v>
      </c>
      <c r="L106" s="32"/>
      <c r="M106" s="32"/>
      <c r="N106" s="32"/>
      <c r="O106" s="32"/>
      <c r="P106" s="32"/>
      <c r="Q106" s="32"/>
      <c r="R106" s="32"/>
    </row>
    <row r="107" spans="11:18" x14ac:dyDescent="0.25">
      <c r="K107" s="32" t="s">
        <v>61</v>
      </c>
      <c r="L107" s="32"/>
      <c r="M107" s="32"/>
      <c r="N107" s="32"/>
      <c r="O107" s="32"/>
      <c r="P107" s="32"/>
      <c r="Q107" s="32"/>
      <c r="R107" s="32"/>
    </row>
    <row r="108" spans="11:18" x14ac:dyDescent="0.25">
      <c r="K108" s="32" t="s">
        <v>60</v>
      </c>
      <c r="L108" s="32"/>
      <c r="M108" s="32"/>
      <c r="N108" s="32"/>
      <c r="O108" s="32"/>
      <c r="P108" s="32"/>
      <c r="Q108" s="32"/>
      <c r="R108" s="32"/>
    </row>
    <row r="109" spans="11:18" x14ac:dyDescent="0.25">
      <c r="K109" s="33">
        <v>-1120</v>
      </c>
      <c r="L109" s="32"/>
      <c r="M109" s="32"/>
      <c r="N109" s="32"/>
      <c r="O109" s="32"/>
      <c r="P109" s="32"/>
      <c r="Q109" s="32"/>
      <c r="R109" s="32"/>
    </row>
    <row r="110" spans="11:18" x14ac:dyDescent="0.25">
      <c r="K110" s="33">
        <v>25415.25</v>
      </c>
      <c r="L110" s="32"/>
      <c r="M110" s="32"/>
      <c r="N110" s="32"/>
      <c r="O110" s="32"/>
      <c r="P110" s="32"/>
      <c r="Q110" s="32"/>
      <c r="R110" s="32"/>
    </row>
    <row r="111" spans="11:18" x14ac:dyDescent="0.25">
      <c r="K111" s="34">
        <v>45238</v>
      </c>
      <c r="L111" s="32"/>
      <c r="M111" s="32"/>
      <c r="N111" s="32"/>
      <c r="O111" s="32"/>
      <c r="P111" s="32"/>
      <c r="Q111" s="32"/>
      <c r="R111" s="32"/>
    </row>
    <row r="112" spans="11:18" x14ac:dyDescent="0.25">
      <c r="K112" s="32" t="s">
        <v>47</v>
      </c>
      <c r="L112" s="32"/>
      <c r="M112" s="32"/>
      <c r="N112" s="32"/>
      <c r="O112" s="32"/>
      <c r="P112" s="32"/>
      <c r="Q112" s="32"/>
      <c r="R112" s="32"/>
    </row>
    <row r="113" spans="11:18" x14ac:dyDescent="0.25">
      <c r="K113" s="32" t="s">
        <v>59</v>
      </c>
      <c r="L113" s="32"/>
      <c r="M113" s="32"/>
      <c r="N113" s="32"/>
      <c r="O113" s="32"/>
      <c r="P113" s="32"/>
      <c r="Q113" s="32"/>
      <c r="R113" s="32"/>
    </row>
    <row r="114" spans="11:18" x14ac:dyDescent="0.25">
      <c r="K114" s="32" t="s">
        <v>58</v>
      </c>
      <c r="L114" s="32"/>
      <c r="M114" s="32"/>
      <c r="N114" s="32"/>
      <c r="O114" s="32"/>
      <c r="P114" s="32"/>
      <c r="Q114" s="32"/>
      <c r="R114" s="32"/>
    </row>
    <row r="115" spans="11:18" x14ac:dyDescent="0.25">
      <c r="K115" s="33">
        <v>240</v>
      </c>
      <c r="L115" s="32"/>
      <c r="M115" s="32"/>
      <c r="N115" s="32"/>
      <c r="O115" s="32"/>
      <c r="P115" s="32"/>
      <c r="Q115" s="32"/>
      <c r="R115" s="32"/>
    </row>
    <row r="116" spans="11:18" x14ac:dyDescent="0.25">
      <c r="K116" s="33">
        <v>24295.25</v>
      </c>
      <c r="L116" s="32"/>
      <c r="M116" s="32"/>
      <c r="N116" s="32"/>
      <c r="O116" s="32"/>
      <c r="P116" s="32"/>
      <c r="Q116" s="32"/>
      <c r="R116" s="32"/>
    </row>
    <row r="117" spans="11:18" x14ac:dyDescent="0.25">
      <c r="K117" s="34">
        <v>45236</v>
      </c>
      <c r="L117" s="32"/>
      <c r="M117" s="32"/>
      <c r="N117" s="32"/>
      <c r="O117" s="32"/>
      <c r="P117" s="32"/>
      <c r="Q117" s="32"/>
      <c r="R117" s="32"/>
    </row>
    <row r="118" spans="11:18" x14ac:dyDescent="0.25">
      <c r="K118" s="32" t="s">
        <v>47</v>
      </c>
      <c r="L118" s="32"/>
      <c r="M118" s="32"/>
      <c r="N118" s="32"/>
      <c r="O118" s="32"/>
      <c r="P118" s="32"/>
      <c r="Q118" s="32"/>
      <c r="R118" s="32"/>
    </row>
    <row r="119" spans="11:18" x14ac:dyDescent="0.25">
      <c r="K119" s="32" t="s">
        <v>57</v>
      </c>
      <c r="L119" s="32"/>
      <c r="M119" s="32"/>
      <c r="N119" s="32"/>
      <c r="O119" s="32"/>
      <c r="P119" s="32"/>
      <c r="Q119" s="32"/>
      <c r="R119" s="32"/>
    </row>
    <row r="120" spans="11:18" x14ac:dyDescent="0.25">
      <c r="K120" s="32" t="s">
        <v>56</v>
      </c>
      <c r="L120" s="32"/>
      <c r="M120" s="32"/>
      <c r="N120" s="32"/>
      <c r="O120" s="32"/>
      <c r="P120" s="32"/>
      <c r="Q120" s="32"/>
      <c r="R120" s="32"/>
    </row>
    <row r="121" spans="11:18" x14ac:dyDescent="0.25">
      <c r="K121" s="33">
        <v>200</v>
      </c>
      <c r="L121" s="32"/>
      <c r="M121" s="32"/>
      <c r="N121" s="32"/>
      <c r="O121" s="32"/>
      <c r="P121" s="32"/>
      <c r="Q121" s="32"/>
      <c r="R121" s="32"/>
    </row>
    <row r="122" spans="11:18" x14ac:dyDescent="0.25">
      <c r="K122" s="33">
        <v>24535.25</v>
      </c>
      <c r="L122" s="32"/>
      <c r="M122" s="32"/>
      <c r="N122" s="32"/>
      <c r="O122" s="32"/>
      <c r="P122" s="32"/>
      <c r="Q122" s="32"/>
      <c r="R122" s="32"/>
    </row>
    <row r="123" spans="11:18" x14ac:dyDescent="0.25">
      <c r="K123" s="34">
        <v>45236</v>
      </c>
      <c r="L123" s="32"/>
      <c r="M123" s="32"/>
      <c r="N123" s="32"/>
      <c r="O123" s="32"/>
      <c r="P123" s="32"/>
      <c r="Q123" s="32"/>
      <c r="R123" s="32"/>
    </row>
    <row r="124" spans="11:18" x14ac:dyDescent="0.25">
      <c r="K124" s="32" t="s">
        <v>47</v>
      </c>
      <c r="L124" s="32"/>
      <c r="M124" s="32"/>
      <c r="N124" s="32"/>
      <c r="O124" s="32"/>
      <c r="P124" s="32"/>
      <c r="Q124" s="32"/>
      <c r="R124" s="32"/>
    </row>
    <row r="125" spans="11:18" x14ac:dyDescent="0.25">
      <c r="K125" s="32" t="s">
        <v>55</v>
      </c>
      <c r="L125" s="32"/>
      <c r="M125" s="32"/>
      <c r="N125" s="32"/>
      <c r="O125" s="32"/>
      <c r="P125" s="32"/>
      <c r="Q125" s="32"/>
      <c r="R125" s="32"/>
    </row>
    <row r="126" spans="11:18" x14ac:dyDescent="0.25">
      <c r="K126" s="32" t="s">
        <v>54</v>
      </c>
      <c r="L126" s="32"/>
      <c r="M126" s="32"/>
      <c r="N126" s="32"/>
      <c r="O126" s="32"/>
      <c r="P126" s="32"/>
      <c r="Q126" s="32"/>
      <c r="R126" s="32"/>
    </row>
    <row r="127" spans="11:18" x14ac:dyDescent="0.25">
      <c r="K127" s="33">
        <v>200</v>
      </c>
      <c r="L127" s="32"/>
      <c r="M127" s="32"/>
      <c r="N127" s="32"/>
      <c r="O127" s="32"/>
      <c r="P127" s="32"/>
      <c r="Q127" s="32"/>
      <c r="R127" s="32"/>
    </row>
    <row r="128" spans="11:18" x14ac:dyDescent="0.25">
      <c r="K128" s="33">
        <v>24735.25</v>
      </c>
      <c r="L128" s="32"/>
      <c r="M128" s="32"/>
      <c r="N128" s="32"/>
      <c r="O128" s="32"/>
      <c r="P128" s="32"/>
      <c r="Q128" s="32"/>
      <c r="R128" s="32"/>
    </row>
    <row r="129" spans="11:18" x14ac:dyDescent="0.25">
      <c r="K129" s="34">
        <v>45236</v>
      </c>
      <c r="L129" s="32"/>
      <c r="M129" s="32"/>
      <c r="N129" s="32"/>
      <c r="O129" s="32"/>
      <c r="P129" s="32"/>
      <c r="Q129" s="32"/>
      <c r="R129" s="32"/>
    </row>
    <row r="130" spans="11:18" x14ac:dyDescent="0.25">
      <c r="K130" s="32" t="s">
        <v>47</v>
      </c>
      <c r="L130" s="32"/>
      <c r="M130" s="32"/>
      <c r="N130" s="32"/>
      <c r="O130" s="32"/>
      <c r="P130" s="32"/>
      <c r="Q130" s="32"/>
      <c r="R130" s="32"/>
    </row>
    <row r="131" spans="11:18" x14ac:dyDescent="0.25">
      <c r="K131" s="32" t="s">
        <v>53</v>
      </c>
      <c r="L131" s="32"/>
      <c r="M131" s="32"/>
      <c r="N131" s="32"/>
      <c r="O131" s="32"/>
      <c r="P131" s="32"/>
      <c r="Q131" s="32"/>
      <c r="R131" s="32"/>
    </row>
    <row r="132" spans="11:18" x14ac:dyDescent="0.25">
      <c r="K132" s="32" t="s">
        <v>52</v>
      </c>
      <c r="L132" s="32"/>
      <c r="M132" s="32"/>
      <c r="N132" s="32"/>
      <c r="O132" s="32"/>
      <c r="P132" s="32"/>
      <c r="Q132" s="32"/>
      <c r="R132" s="32"/>
    </row>
    <row r="133" spans="11:18" x14ac:dyDescent="0.25">
      <c r="K133" s="33">
        <v>200</v>
      </c>
      <c r="L133" s="32"/>
      <c r="M133" s="32"/>
      <c r="N133" s="32"/>
      <c r="O133" s="32"/>
      <c r="P133" s="32"/>
      <c r="Q133" s="32"/>
      <c r="R133" s="32"/>
    </row>
    <row r="134" spans="11:18" x14ac:dyDescent="0.25">
      <c r="K134" s="33">
        <v>24935.25</v>
      </c>
      <c r="L134" s="32"/>
      <c r="M134" s="32"/>
      <c r="N134" s="32"/>
      <c r="O134" s="32"/>
      <c r="P134" s="32"/>
      <c r="Q134" s="32"/>
      <c r="R134" s="32"/>
    </row>
    <row r="135" spans="11:18" x14ac:dyDescent="0.25">
      <c r="K135" s="34">
        <v>45233</v>
      </c>
      <c r="L135" s="32"/>
      <c r="M135" s="32"/>
      <c r="N135" s="32"/>
      <c r="O135" s="32"/>
      <c r="P135" s="32"/>
      <c r="Q135" s="32"/>
      <c r="R135" s="32"/>
    </row>
    <row r="136" spans="11:18" x14ac:dyDescent="0.25">
      <c r="K136" s="32" t="s">
        <v>47</v>
      </c>
      <c r="L136" s="32"/>
      <c r="M136" s="32"/>
      <c r="N136" s="32"/>
      <c r="O136" s="32"/>
      <c r="P136" s="32"/>
      <c r="Q136" s="32"/>
      <c r="R136" s="32"/>
    </row>
    <row r="137" spans="11:18" x14ac:dyDescent="0.25">
      <c r="K137" s="32" t="s">
        <v>51</v>
      </c>
      <c r="L137" s="32"/>
      <c r="M137" s="32"/>
      <c r="N137" s="32"/>
      <c r="O137" s="32"/>
      <c r="P137" s="32"/>
      <c r="Q137" s="32"/>
      <c r="R137" s="32"/>
    </row>
    <row r="138" spans="11:18" x14ac:dyDescent="0.25">
      <c r="K138" s="35" t="s">
        <v>50</v>
      </c>
      <c r="L138" s="32"/>
      <c r="M138" s="32"/>
      <c r="N138" s="32"/>
      <c r="O138" s="32"/>
      <c r="P138" s="32"/>
      <c r="Q138" s="32"/>
      <c r="R138" s="32"/>
    </row>
    <row r="139" spans="11:18" x14ac:dyDescent="0.25">
      <c r="K139" s="33">
        <v>200</v>
      </c>
      <c r="L139" s="32"/>
      <c r="M139" s="32"/>
      <c r="N139" s="32"/>
      <c r="O139" s="32"/>
      <c r="P139" s="32"/>
      <c r="Q139" s="32"/>
      <c r="R139" s="32"/>
    </row>
    <row r="140" spans="11:18" x14ac:dyDescent="0.25">
      <c r="K140" s="33">
        <v>25135.25</v>
      </c>
      <c r="L140" s="32"/>
      <c r="M140" s="32"/>
      <c r="N140" s="32"/>
      <c r="O140" s="32"/>
      <c r="P140" s="32"/>
      <c r="Q140" s="32"/>
      <c r="R140" s="32"/>
    </row>
    <row r="141" spans="11:18" x14ac:dyDescent="0.25">
      <c r="K141" s="34">
        <v>45233</v>
      </c>
      <c r="L141" s="32"/>
      <c r="M141" s="32"/>
      <c r="N141" s="32"/>
      <c r="O141" s="32"/>
      <c r="P141" s="32"/>
      <c r="Q141" s="32"/>
      <c r="R141" s="32"/>
    </row>
    <row r="142" spans="11:18" x14ac:dyDescent="0.25">
      <c r="K142" s="32" t="s">
        <v>47</v>
      </c>
      <c r="L142" s="32"/>
      <c r="M142" s="32"/>
      <c r="N142" s="32"/>
      <c r="O142" s="32"/>
      <c r="P142" s="32"/>
      <c r="Q142" s="32"/>
      <c r="R142" s="32"/>
    </row>
    <row r="143" spans="11:18" x14ac:dyDescent="0.25">
      <c r="K143" s="32" t="s">
        <v>49</v>
      </c>
      <c r="L143" s="32"/>
      <c r="M143" s="32"/>
      <c r="N143" s="32"/>
      <c r="O143" s="32"/>
      <c r="P143" s="32"/>
      <c r="Q143" s="32"/>
      <c r="R143" s="32"/>
    </row>
    <row r="144" spans="11:18" x14ac:dyDescent="0.25">
      <c r="K144" s="32" t="s">
        <v>48</v>
      </c>
      <c r="L144" s="32"/>
      <c r="M144" s="32"/>
      <c r="N144" s="32"/>
      <c r="O144" s="32"/>
      <c r="P144" s="32"/>
      <c r="Q144" s="32"/>
      <c r="R144" s="32"/>
    </row>
    <row r="145" spans="11:18" x14ac:dyDescent="0.25">
      <c r="K145" s="33">
        <v>100</v>
      </c>
      <c r="L145" s="32"/>
      <c r="M145" s="32"/>
      <c r="N145" s="32"/>
      <c r="O145" s="32"/>
      <c r="P145" s="32"/>
      <c r="Q145" s="32"/>
      <c r="R145" s="32"/>
    </row>
    <row r="146" spans="11:18" x14ac:dyDescent="0.25">
      <c r="K146" s="33">
        <v>25335.25</v>
      </c>
      <c r="L146" s="32"/>
      <c r="M146" s="32"/>
      <c r="N146" s="32"/>
      <c r="O146" s="32"/>
      <c r="P146" s="32"/>
      <c r="Q146" s="32"/>
      <c r="R146" s="32"/>
    </row>
    <row r="147" spans="11:18" x14ac:dyDescent="0.25">
      <c r="K147" s="34">
        <v>45231</v>
      </c>
      <c r="L147" s="32"/>
      <c r="M147" s="32"/>
      <c r="N147" s="32"/>
      <c r="O147" s="32"/>
      <c r="P147" s="32"/>
      <c r="Q147" s="32"/>
      <c r="R147" s="32"/>
    </row>
    <row r="148" spans="11:18" x14ac:dyDescent="0.25">
      <c r="K148" s="32" t="s">
        <v>47</v>
      </c>
      <c r="L148" s="32"/>
      <c r="M148" s="32"/>
      <c r="N148" s="32"/>
      <c r="O148" s="32"/>
      <c r="P148" s="32"/>
      <c r="Q148" s="32"/>
      <c r="R148" s="32"/>
    </row>
    <row r="149" spans="11:18" x14ac:dyDescent="0.25">
      <c r="K149" s="32" t="s">
        <v>46</v>
      </c>
      <c r="L149" s="32"/>
      <c r="M149" s="32"/>
      <c r="N149" s="32"/>
      <c r="O149" s="32"/>
      <c r="P149" s="32"/>
      <c r="Q149" s="32"/>
      <c r="R149" s="32"/>
    </row>
    <row r="150" spans="11:18" x14ac:dyDescent="0.25">
      <c r="K150" s="32" t="s">
        <v>45</v>
      </c>
      <c r="L150" s="32"/>
      <c r="M150" s="32"/>
      <c r="N150" s="32"/>
      <c r="O150" s="32"/>
      <c r="P150" s="32"/>
      <c r="Q150" s="32"/>
      <c r="R150" s="32"/>
    </row>
    <row r="151" spans="11:18" x14ac:dyDescent="0.25">
      <c r="K151" s="33">
        <v>20</v>
      </c>
      <c r="L151" s="32"/>
      <c r="M151" s="32"/>
      <c r="N151" s="32"/>
      <c r="O151" s="32"/>
      <c r="P151" s="32"/>
      <c r="Q151" s="32"/>
      <c r="R151" s="32"/>
    </row>
    <row r="152" spans="11:18" x14ac:dyDescent="0.25">
      <c r="K152" s="33">
        <v>25435.25</v>
      </c>
      <c r="L152" s="32"/>
      <c r="M152" s="32"/>
      <c r="N152" s="32"/>
      <c r="O152" s="32"/>
      <c r="P152" s="32"/>
      <c r="Q152" s="32"/>
      <c r="R152" s="3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AAC3-4886-4812-93B3-3C10DE3EE5B5}">
  <sheetPr>
    <tabColor rgb="FFC5D79B"/>
  </sheetPr>
  <dimension ref="K10:T152"/>
  <sheetViews>
    <sheetView tabSelected="1" topLeftCell="K1" workbookViewId="0">
      <selection activeCell="P44" sqref="P44"/>
    </sheetView>
  </sheetViews>
  <sheetFormatPr defaultRowHeight="10.3" x14ac:dyDescent="0.25"/>
  <cols>
    <col min="1" max="1" width="50.81640625" customWidth="1"/>
    <col min="11" max="11" width="31.26953125" bestFit="1" customWidth="1"/>
    <col min="12" max="12" width="4.6328125" customWidth="1"/>
    <col min="13" max="13" width="10.54296875" bestFit="1" customWidth="1"/>
    <col min="14" max="14" width="10.90625" bestFit="1" customWidth="1"/>
    <col min="15" max="15" width="18.90625" bestFit="1" customWidth="1"/>
    <col min="16" max="16" width="23.1796875" bestFit="1" customWidth="1"/>
    <col min="17" max="17" width="28.08984375" bestFit="1" customWidth="1"/>
    <col min="18" max="18" width="9.90625" bestFit="1" customWidth="1"/>
    <col min="19" max="19" width="9.90625" customWidth="1"/>
    <col min="20" max="20" width="1.6328125" customWidth="1"/>
    <col min="23" max="23" width="9.7265625" bestFit="1" customWidth="1"/>
    <col min="24" max="24" width="10.81640625" bestFit="1" customWidth="1"/>
    <col min="25" max="25" width="18.81640625" bestFit="1" customWidth="1"/>
    <col min="26" max="26" width="28.08984375" bestFit="1" customWidth="1"/>
    <col min="27" max="27" width="8.81640625" bestFit="1" customWidth="1"/>
    <col min="28" max="28" width="9.26953125" bestFit="1" customWidth="1"/>
  </cols>
  <sheetData>
    <row r="10" spans="11:20" ht="10.75" thickBot="1" x14ac:dyDescent="0.3">
      <c r="N10">
        <v>1</v>
      </c>
      <c r="O10">
        <v>2</v>
      </c>
      <c r="P10">
        <v>3</v>
      </c>
      <c r="Q10">
        <v>4</v>
      </c>
      <c r="R10">
        <v>5</v>
      </c>
      <c r="S10">
        <v>6</v>
      </c>
    </row>
    <row r="11" spans="11:20" ht="15.45" x14ac:dyDescent="0.25">
      <c r="K11" s="39" t="s">
        <v>103</v>
      </c>
      <c r="L11" s="40"/>
      <c r="M11" s="41"/>
      <c r="N11" s="40"/>
      <c r="O11" s="40"/>
      <c r="P11" s="40"/>
      <c r="Q11" s="40"/>
      <c r="R11" s="40"/>
      <c r="S11" s="40"/>
      <c r="T11" s="42"/>
    </row>
    <row r="12" spans="11:20" ht="15.45" x14ac:dyDescent="0.25">
      <c r="K12" s="43" t="s">
        <v>106</v>
      </c>
      <c r="L12" s="44"/>
      <c r="M12" s="45"/>
      <c r="N12" s="44"/>
      <c r="O12" s="44"/>
      <c r="P12" s="44"/>
      <c r="Q12" s="44"/>
      <c r="R12" s="44"/>
      <c r="S12" s="44"/>
      <c r="T12" s="46"/>
    </row>
    <row r="13" spans="11:20" ht="12.45" x14ac:dyDescent="0.3">
      <c r="K13" s="47" t="s">
        <v>96</v>
      </c>
      <c r="L13" s="44"/>
      <c r="M13" s="50" t="s">
        <v>95</v>
      </c>
      <c r="N13" s="44"/>
      <c r="O13" s="44"/>
      <c r="P13" s="44"/>
      <c r="Q13" s="44"/>
      <c r="R13" s="44"/>
      <c r="S13" s="44"/>
      <c r="T13" s="46"/>
    </row>
    <row r="14" spans="11:20" ht="10.75" thickBot="1" x14ac:dyDescent="0.3">
      <c r="K14" s="71" t="s">
        <v>94</v>
      </c>
      <c r="L14" s="51"/>
      <c r="M14" s="38" t="s">
        <v>104</v>
      </c>
      <c r="N14" s="38" t="s">
        <v>93</v>
      </c>
      <c r="O14" s="38" t="s">
        <v>92</v>
      </c>
      <c r="P14" s="38" t="s">
        <v>91</v>
      </c>
      <c r="Q14" s="38" t="s">
        <v>90</v>
      </c>
      <c r="R14" s="38" t="s">
        <v>89</v>
      </c>
      <c r="S14" s="38" t="s">
        <v>88</v>
      </c>
      <c r="T14" s="75" t="s">
        <v>97</v>
      </c>
    </row>
    <row r="15" spans="11:20" x14ac:dyDescent="0.25">
      <c r="K15" s="34">
        <v>45289</v>
      </c>
      <c r="L15" s="32"/>
      <c r="M15" s="78">
        <f>ROW(TableBankXL9[[#This Row],[TranDate]])-ROW(TableBankXL9[[#Headers],[RowIndex]])</f>
        <v>1</v>
      </c>
      <c r="N15" s="74" cm="1">
        <f t="array" ref="N15">IFERROR(INDEX(TableBankS68[Bank],($M15-1)*6+N$10),"")</f>
        <v>45289</v>
      </c>
      <c r="O15" t="str" cm="1">
        <f t="array" ref="O15">IFERROR(INDEX(TableBankS68[Bank],($M15-1)*6+O$10),"")</f>
        <v>Bank Fee</v>
      </c>
      <c r="P15" t="str" cm="1">
        <f t="array" ref="P15">IFERROR(INDEX(TableBankS68[Bank],($M15-1)*6+P$10),"")</f>
        <v>Monthly A/C Fee</v>
      </c>
      <c r="Q15" t="str" cm="1">
        <f t="array" ref="Q15">T(IFERROR(INDEX(TableBankS68[Bank],($M15-1)*6+Q$10),""))</f>
        <v/>
      </c>
      <c r="R15" s="73" cm="1">
        <f t="array" ref="R15">IFERROR(INDEX(TableBankS68[Bank],($M15-1)*6+R$10),"")</f>
        <v>8.5</v>
      </c>
      <c r="S15" s="73" cm="1">
        <f t="array" ref="S15">IFERROR(INDEX(TableBankS68[Bank],($M15-1)*6+S$10),"")</f>
        <v>9769.2999999999993</v>
      </c>
      <c r="T15" s="73"/>
    </row>
    <row r="16" spans="11:20" x14ac:dyDescent="0.25">
      <c r="K16" s="32" t="s">
        <v>77</v>
      </c>
      <c r="L16" s="32"/>
      <c r="M16" s="78">
        <f>ROW(TableBankXL9[[#This Row],[TranDate]])-ROW(TableBankXL9[[#Headers],[RowIndex]])</f>
        <v>2</v>
      </c>
      <c r="N16" s="74" cm="1">
        <f t="array" ref="N16">IFERROR(INDEX(TableBankS68[Bank],($M16-1)*6+N$10),"")</f>
        <v>45280</v>
      </c>
      <c r="O16" t="str" cm="1">
        <f t="array" ref="O16">IFERROR(INDEX(TableBankS68[Bank],($M16-1)*6+O$10),"")</f>
        <v>Payment</v>
      </c>
      <c r="P16" t="str" cm="1">
        <f t="array" ref="P16">IFERROR(INDEX(TableBankS68[Bank],($M16-1)*6+P$10),"")</f>
        <v>Global Organization</v>
      </c>
      <c r="Q16" t="str" cm="1">
        <f t="array" ref="Q16">T(IFERROR(INDEX(TableBankS68[Bank],($M16-1)*6+Q$10),""))</f>
        <v>Cherryfestiv Chin Show</v>
      </c>
      <c r="R16" s="73" cm="1">
        <f t="array" ref="R16">IFERROR(INDEX(TableBankS68[Bank],($M16-1)*6+R$10),"")</f>
        <v>400</v>
      </c>
      <c r="S16" s="73" cm="1">
        <f t="array" ref="S16">IFERROR(INDEX(TableBankS68[Bank],($M16-1)*6+S$10),"")</f>
        <v>9777.7999999999993</v>
      </c>
      <c r="T16" s="73"/>
    </row>
    <row r="17" spans="11:20" x14ac:dyDescent="0.25">
      <c r="K17" s="32" t="s">
        <v>76</v>
      </c>
      <c r="L17" s="32"/>
      <c r="M17" s="78">
        <f>ROW(TableBankXL9[[#This Row],[TranDate]])-ROW(TableBankXL9[[#Headers],[RowIndex]])</f>
        <v>3</v>
      </c>
      <c r="N17" s="74" cm="1">
        <f t="array" ref="N17">IFERROR(INDEX(TableBankS68[Bank],($M17-1)*6+N$10),"")</f>
        <v>45278</v>
      </c>
      <c r="O17" t="str" cm="1">
        <f t="array" ref="O17">IFERROR(INDEX(TableBankS68[Bank],($M17-1)*6+O$10),"")</f>
        <v>Payment</v>
      </c>
      <c r="P17" t="str" cm="1">
        <f t="array" ref="P17">IFERROR(INDEX(TableBankS68[Bank],($M17-1)*6+P$10),"")</f>
        <v>Danken Fend</v>
      </c>
      <c r="Q17" t="str" cm="1">
        <f t="array" ref="Q17">T(IFERROR(INDEX(TableBankS68[Bank],($M17-1)*6+Q$10),""))</f>
        <v>Danfen 162117</v>
      </c>
      <c r="R17" s="73" cm="1">
        <f t="array" ref="R17">IFERROR(INDEX(TableBankS68[Bank],($M17-1)*6+R$10),"")</f>
        <v>1931.05</v>
      </c>
      <c r="S17" s="73" cm="1">
        <f t="array" ref="S17">IFERROR(INDEX(TableBankS68[Bank],($M17-1)*6+S$10),"")</f>
        <v>10177.799999999999</v>
      </c>
      <c r="T17" s="73"/>
    </row>
    <row r="18" spans="11:20" x14ac:dyDescent="0.25">
      <c r="K18" s="32"/>
      <c r="L18" s="32"/>
      <c r="M18" s="78">
        <f>ROW(TableBankXL9[[#This Row],[TranDate]])-ROW(TableBankXL9[[#Headers],[RowIndex]])</f>
        <v>4</v>
      </c>
      <c r="N18" s="74" cm="1">
        <f t="array" ref="N18">IFERROR(INDEX(TableBankS68[Bank],($M18-1)*6+N$10),"")</f>
        <v>45272</v>
      </c>
      <c r="O18" t="str" cm="1">
        <f t="array" ref="O18">IFERROR(INDEX(TableBankS68[Bank],($M18-1)*6+O$10),"")</f>
        <v>Payment</v>
      </c>
      <c r="P18" t="str" cm="1">
        <f t="array" ref="P18">IFERROR(INDEX(TableBankS68[Bank],($M18-1)*6+P$10),"")</f>
        <v>Maxflow Plumbing Serv</v>
      </c>
      <c r="Q18" t="str" cm="1">
        <f t="array" ref="Q18">T(IFERROR(INDEX(TableBankS68[Bank],($M18-1)*6+Q$10),""))</f>
        <v>Festival Plumbtoilet Henk Soh</v>
      </c>
      <c r="R18" s="73" cm="1">
        <f t="array" ref="R18">IFERROR(INDEX(TableBankS68[Bank],($M18-1)*6+R$10),"")</f>
        <v>253.24</v>
      </c>
      <c r="S18" s="73" cm="1">
        <f t="array" ref="S18">IFERROR(INDEX(TableBankS68[Bank],($M18-1)*6+S$10),"")</f>
        <v>12108.85</v>
      </c>
      <c r="T18" s="73"/>
    </row>
    <row r="19" spans="11:20" x14ac:dyDescent="0.25">
      <c r="K19" s="33">
        <v>8.5</v>
      </c>
      <c r="L19" s="32"/>
      <c r="M19" s="78">
        <f>ROW(TableBankXL9[[#This Row],[TranDate]])-ROW(TableBankXL9[[#Headers],[RowIndex]])</f>
        <v>5</v>
      </c>
      <c r="N19" s="74" cm="1">
        <f t="array" ref="N19">IFERROR(INDEX(TableBankS68[Bank],($M19-1)*6+N$10),"")</f>
        <v>45268</v>
      </c>
      <c r="O19" t="str" cm="1">
        <f t="array" ref="O19">IFERROR(INDEX(TableBankS68[Bank],($M19-1)*6+O$10),"")</f>
        <v>Direct Credit</v>
      </c>
      <c r="P19" t="str" cm="1">
        <f t="array" ref="P19">IFERROR(INDEX(TableBankS68[Bank],($M19-1)*6+P$10),"")</f>
        <v>Stripe Payments</v>
      </c>
      <c r="Q19" t="str" cm="1">
        <f t="array" ref="Q19">T(IFERROR(INDEX(TableBankS68[Bank],($M19-1)*6+Q$10),""))</f>
        <v>Trf Rtkz7Nfd Stripe</v>
      </c>
      <c r="R19" s="73" cm="1">
        <f t="array" ref="R19">IFERROR(INDEX(TableBankS68[Bank],($M19-1)*6+R$10),"")</f>
        <v>-191.34</v>
      </c>
      <c r="S19" s="73" cm="1">
        <f t="array" ref="S19">IFERROR(INDEX(TableBankS68[Bank],($M19-1)*6+S$10),"")</f>
        <v>12362.09</v>
      </c>
      <c r="T19" s="73"/>
    </row>
    <row r="20" spans="11:20" x14ac:dyDescent="0.25">
      <c r="K20" s="33">
        <v>9769.2999999999993</v>
      </c>
      <c r="L20" s="32"/>
      <c r="M20" s="78">
        <f>ROW(TableBankXL9[[#This Row],[TranDate]])-ROW(TableBankXL9[[#Headers],[RowIndex]])</f>
        <v>6</v>
      </c>
      <c r="N20" s="74" cm="1">
        <f t="array" ref="N20">IFERROR(INDEX(TableBankS68[Bank],($M20-1)*6+N$10),"")</f>
        <v>45267</v>
      </c>
      <c r="O20" t="str" cm="1">
        <f t="array" ref="O20">IFERROR(INDEX(TableBankS68[Bank],($M20-1)*6+O$10),"")</f>
        <v>Payment</v>
      </c>
      <c r="P20" t="str" cm="1">
        <f t="array" ref="P20">IFERROR(INDEX(TableBankS68[Bank],($M20-1)*6+P$10),"")</f>
        <v>A E Depp</v>
      </c>
      <c r="Q20" t="str" cm="1">
        <f t="array" ref="Q20">T(IFERROR(INDEX(TableBankS68[Bank],($M20-1)*6+Q$10),""))</f>
        <v>Cherry Festi Vl Sag Sod</v>
      </c>
      <c r="R20" s="73" cm="1">
        <f t="array" ref="R20">IFERROR(INDEX(TableBankS68[Bank],($M20-1)*6+R$10),"")</f>
        <v>250</v>
      </c>
      <c r="S20" s="73" cm="1">
        <f t="array" ref="S20">IFERROR(INDEX(TableBankS68[Bank],($M20-1)*6+S$10),"")</f>
        <v>12170.75</v>
      </c>
      <c r="T20" s="73"/>
    </row>
    <row r="21" spans="11:20" x14ac:dyDescent="0.25">
      <c r="K21" s="34">
        <v>45280</v>
      </c>
      <c r="L21" s="32"/>
      <c r="M21" s="78">
        <f>ROW(TableBankXL9[[#This Row],[TranDate]])-ROW(TableBankXL9[[#Headers],[RowIndex]])</f>
        <v>7</v>
      </c>
      <c r="N21" s="74" cm="1">
        <f t="array" ref="N21">IFERROR(INDEX(TableBankS68[Bank],($M21-1)*6+N$10),"")</f>
        <v>45261</v>
      </c>
      <c r="O21" t="str" cm="1">
        <f t="array" ref="O21">IFERROR(INDEX(TableBankS68[Bank],($M21-1)*6+O$10),"")</f>
        <v>Direct Credit</v>
      </c>
      <c r="P21" t="str" cm="1">
        <f t="array" ref="P21">IFERROR(INDEX(TableBankS68[Bank],($M21-1)*6+P$10),"")</f>
        <v>Stripe Payments</v>
      </c>
      <c r="Q21" t="str" cm="1">
        <f t="array" ref="Q21">T(IFERROR(INDEX(TableBankS68[Bank],($M21-1)*6+Q$10),""))</f>
        <v>Trf Rpfwp36U Stripe</v>
      </c>
      <c r="R21" s="73" cm="1">
        <f t="array" ref="R21">IFERROR(INDEX(TableBankS68[Bank],($M21-1)*6+R$10),"")</f>
        <v>-28.59</v>
      </c>
      <c r="S21" s="73" cm="1">
        <f t="array" ref="S21">IFERROR(INDEX(TableBankS68[Bank],($M21-1)*6+S$10),"")</f>
        <v>12420.75</v>
      </c>
      <c r="T21" s="73"/>
    </row>
    <row r="22" spans="11:20" x14ac:dyDescent="0.25">
      <c r="K22" s="32" t="s">
        <v>47</v>
      </c>
      <c r="L22" s="32"/>
      <c r="M22" s="78">
        <f>ROW(TableBankXL9[[#This Row],[TranDate]])-ROW(TableBankXL9[[#Headers],[RowIndex]])</f>
        <v>8</v>
      </c>
      <c r="N22" s="74" cm="1">
        <f t="array" ref="N22">IFERROR(INDEX(TableBankS68[Bank],($M22-1)*6+N$10),"")</f>
        <v>45260</v>
      </c>
      <c r="O22" t="str" cm="1">
        <f t="array" ref="O22">IFERROR(INDEX(TableBankS68[Bank],($M22-1)*6+O$10),"")</f>
        <v>Bank Fee</v>
      </c>
      <c r="P22" t="str" cm="1">
        <f t="array" ref="P22">IFERROR(INDEX(TableBankS68[Bank],($M22-1)*6+P$10),"")</f>
        <v>Monthly A/C Fee</v>
      </c>
      <c r="Q22" t="str" cm="1">
        <f t="array" ref="Q22">T(IFERROR(INDEX(TableBankS68[Bank],($M22-1)*6+Q$10),""))</f>
        <v/>
      </c>
      <c r="R22" s="73" cm="1">
        <f t="array" ref="R22">IFERROR(INDEX(TableBankS68[Bank],($M22-1)*6+R$10),"")</f>
        <v>8.5</v>
      </c>
      <c r="S22" s="73" cm="1">
        <f t="array" ref="S22">IFERROR(INDEX(TableBankS68[Bank],($M22-1)*6+S$10),"")</f>
        <v>12392.16</v>
      </c>
      <c r="T22" s="73"/>
    </row>
    <row r="23" spans="11:20" x14ac:dyDescent="0.25">
      <c r="K23" s="32" t="s">
        <v>87</v>
      </c>
      <c r="L23" s="32"/>
      <c r="M23" s="78">
        <f>ROW(TableBankXL9[[#This Row],[TranDate]])-ROW(TableBankXL9[[#Headers],[RowIndex]])</f>
        <v>9</v>
      </c>
      <c r="N23" s="74" cm="1">
        <f t="array" ref="N23">IFERROR(INDEX(TableBankS68[Bank],($M23-1)*6+N$10),"")</f>
        <v>45258</v>
      </c>
      <c r="O23" t="str" cm="1">
        <f t="array" ref="O23">IFERROR(INDEX(TableBankS68[Bank],($M23-1)*6+O$10),"")</f>
        <v>Direct Credit</v>
      </c>
      <c r="P23" t="str" cm="1">
        <f t="array" ref="P23">IFERROR(INDEX(TableBankS68[Bank],($M23-1)*6+P$10),"")</f>
        <v>Stripe Payments</v>
      </c>
      <c r="Q23" t="str" cm="1">
        <f t="array" ref="Q23">T(IFERROR(INDEX(TableBankS68[Bank],($M23-1)*6+Q$10),""))</f>
        <v>Trf Zmi7Uimr Stripe</v>
      </c>
      <c r="R23" s="73" cm="1">
        <f t="array" ref="R23">IFERROR(INDEX(TableBankS68[Bank],($M23-1)*6+R$10),"")</f>
        <v>-191.2</v>
      </c>
      <c r="S23" s="73" cm="1">
        <f t="array" ref="S23">IFERROR(INDEX(TableBankS68[Bank],($M23-1)*6+S$10),"")</f>
        <v>12400.66</v>
      </c>
      <c r="T23" s="73"/>
    </row>
    <row r="24" spans="11:20" x14ac:dyDescent="0.25">
      <c r="K24" s="32" t="s">
        <v>86</v>
      </c>
      <c r="L24" s="32"/>
      <c r="M24" s="78">
        <f>ROW(TableBankXL9[[#This Row],[TranDate]])-ROW(TableBankXL9[[#Headers],[RowIndex]])</f>
        <v>10</v>
      </c>
      <c r="N24" s="74" cm="1">
        <f t="array" ref="N24">IFERROR(INDEX(TableBankS68[Bank],($M24-1)*6+N$10),"")</f>
        <v>45257</v>
      </c>
      <c r="O24" t="str" cm="1">
        <f t="array" ref="O24">IFERROR(INDEX(TableBankS68[Bank],($M24-1)*6+O$10),"")</f>
        <v>Tax Payment</v>
      </c>
      <c r="P24" t="str" cm="1">
        <f t="array" ref="P24">IFERROR(INDEX(TableBankS68[Bank],($M24-1)*6+P$10),"")</f>
        <v>Inland Revenue GST</v>
      </c>
      <c r="Q24" t="str" cm="1">
        <f t="array" ref="Q24">T(IFERROR(INDEX(TableBankS68[Bank],($M24-1)*6+Q$10),""))</f>
        <v>115-689-304 Gst</v>
      </c>
      <c r="R24" s="73" cm="1">
        <f t="array" ref="R24">IFERROR(INDEX(TableBankS68[Bank],($M24-1)*6+R$10),"")</f>
        <v>8695.0499999999993</v>
      </c>
      <c r="S24" s="73" cm="1">
        <f t="array" ref="S24">IFERROR(INDEX(TableBankS68[Bank],($M24-1)*6+S$10),"")</f>
        <v>12209.46</v>
      </c>
      <c r="T24" s="73"/>
    </row>
    <row r="25" spans="11:20" x14ac:dyDescent="0.25">
      <c r="K25" s="33">
        <v>400</v>
      </c>
      <c r="L25" s="32"/>
      <c r="M25" s="78">
        <f>ROW(TableBankXL9[[#This Row],[TranDate]])-ROW(TableBankXL9[[#Headers],[RowIndex]])</f>
        <v>11</v>
      </c>
      <c r="N25" s="74" cm="1">
        <f t="array" ref="N25">IFERROR(INDEX(TableBankS68[Bank],($M25-1)*6+N$10),"")</f>
        <v>45252</v>
      </c>
      <c r="O25" t="str" cm="1">
        <f t="array" ref="O25">IFERROR(INDEX(TableBankS68[Bank],($M25-1)*6+O$10),"")</f>
        <v>Direct Credit</v>
      </c>
      <c r="P25" t="str" cm="1">
        <f t="array" ref="P25">IFERROR(INDEX(TableBankS68[Bank],($M25-1)*6+P$10),"")</f>
        <v>Stripe Payments</v>
      </c>
      <c r="Q25" t="str" cm="1">
        <f t="array" ref="Q25">T(IFERROR(INDEX(TableBankS68[Bank],($M25-1)*6+Q$10),""))</f>
        <v>Trf 15Foa16S Stripe</v>
      </c>
      <c r="R25" s="73" cm="1">
        <f t="array" ref="R25">IFERROR(INDEX(TableBankS68[Bank],($M25-1)*6+R$10),"")</f>
        <v>-192.54</v>
      </c>
      <c r="S25" s="73" cm="1">
        <f t="array" ref="S25">IFERROR(INDEX(TableBankS68[Bank],($M25-1)*6+S$10),"")</f>
        <v>20904.509999999998</v>
      </c>
      <c r="T25" s="73"/>
    </row>
    <row r="26" spans="11:20" x14ac:dyDescent="0.25">
      <c r="K26" s="33">
        <v>9777.7999999999993</v>
      </c>
      <c r="L26" s="32"/>
      <c r="M26" s="78">
        <f>ROW(TableBankXL9[[#This Row],[TranDate]])-ROW(TableBankXL9[[#Headers],[RowIndex]])</f>
        <v>12</v>
      </c>
      <c r="N26" s="74" cm="1">
        <f t="array" ref="N26">IFERROR(INDEX(TableBankS68[Bank],($M26-1)*6+N$10),"")</f>
        <v>45247</v>
      </c>
      <c r="O26" t="str" cm="1">
        <f t="array" ref="O26">IFERROR(INDEX(TableBankS68[Bank],($M26-1)*6+O$10),"")</f>
        <v>Direct Credit</v>
      </c>
      <c r="P26" t="str" cm="1">
        <f t="array" ref="P26">IFERROR(INDEX(TableBankS68[Bank],($M26-1)*6+P$10),"")</f>
        <v>Stripe Payments</v>
      </c>
      <c r="Q26" t="str" cm="1">
        <f t="array" ref="Q26">T(IFERROR(INDEX(TableBankS68[Bank],($M26-1)*6+Q$10),""))</f>
        <v>Trf Sxrn50H8 Stripe</v>
      </c>
      <c r="R26" s="73" cm="1">
        <f t="array" ref="R26">IFERROR(INDEX(TableBankS68[Bank],($M26-1)*6+R$10),"")</f>
        <v>-614.09</v>
      </c>
      <c r="S26" s="73" cm="1">
        <f t="array" ref="S26">IFERROR(INDEX(TableBankS68[Bank],($M26-1)*6+S$10),"")</f>
        <v>20711.97</v>
      </c>
      <c r="T26" s="73"/>
    </row>
    <row r="27" spans="11:20" x14ac:dyDescent="0.25">
      <c r="K27" s="34">
        <v>45278</v>
      </c>
      <c r="L27" s="32"/>
      <c r="M27" s="78">
        <f>ROW(TableBankXL9[[#This Row],[TranDate]])-ROW(TableBankXL9[[#Headers],[RowIndex]])</f>
        <v>13</v>
      </c>
      <c r="N27" s="74" cm="1">
        <f t="array" ref="N27">IFERROR(INDEX(TableBankS68[Bank],($M27-1)*6+N$10),"")</f>
        <v>45244</v>
      </c>
      <c r="O27" t="str" cm="1">
        <f t="array" ref="O27">IFERROR(INDEX(TableBankS68[Bank],($M27-1)*6+O$10),"")</f>
        <v>Payment</v>
      </c>
      <c r="P27" t="str" cm="1">
        <f t="array" ref="P27">IFERROR(INDEX(TableBankS68[Bank],($M27-1)*6+P$10),"")</f>
        <v>Sue Mu-Tzu Hsu</v>
      </c>
      <c r="Q27" t="str" cm="1">
        <f t="array" ref="Q27">T(IFERROR(INDEX(TableBankS68[Bank],($M27-1)*6+Q$10),""))</f>
        <v>Cherryfestiv Pipa</v>
      </c>
      <c r="R27" s="73" cm="1">
        <f t="array" ref="R27">IFERROR(INDEX(TableBankS68[Bank],($M27-1)*6+R$10),"")</f>
        <v>230</v>
      </c>
      <c r="S27" s="73" cm="1">
        <f t="array" ref="S27">IFERROR(INDEX(TableBankS68[Bank],($M27-1)*6+S$10),"")</f>
        <v>20097.88</v>
      </c>
      <c r="T27" s="73"/>
    </row>
    <row r="28" spans="11:20" x14ac:dyDescent="0.25">
      <c r="K28" s="32" t="s">
        <v>47</v>
      </c>
      <c r="L28" s="32"/>
      <c r="M28" s="78">
        <f>ROW(TableBankXL9[[#This Row],[TranDate]])-ROW(TableBankXL9[[#Headers],[RowIndex]])</f>
        <v>14</v>
      </c>
      <c r="N28" s="74" cm="1">
        <f t="array" ref="N28">IFERROR(INDEX(TableBankS68[Bank],($M28-1)*6+N$10),"")</f>
        <v>45244</v>
      </c>
      <c r="O28" t="str" cm="1">
        <f t="array" ref="O28">IFERROR(INDEX(TableBankS68[Bank],($M28-1)*6+O$10),"")</f>
        <v>Payment</v>
      </c>
      <c r="P28" t="str" cm="1">
        <f t="array" ref="P28">IFERROR(INDEX(TableBankS68[Bank],($M28-1)*6+P$10),"")</f>
        <v>Mexican Folkloric Da</v>
      </c>
      <c r="Q28" t="str" cm="1">
        <f t="array" ref="Q28">T(IFERROR(INDEX(TableBankS68[Bank],($M28-1)*6+Q$10),""))</f>
        <v>Cherryfestiv Mexican Folk Los teh</v>
      </c>
      <c r="R28" s="73" cm="1">
        <f t="array" ref="R28">IFERROR(INDEX(TableBankS68[Bank],($M28-1)*6+R$10),"")</f>
        <v>200</v>
      </c>
      <c r="S28" s="73" cm="1">
        <f t="array" ref="S28">IFERROR(INDEX(TableBankS68[Bank],($M28-1)*6+S$10),"")</f>
        <v>20327.88</v>
      </c>
      <c r="T28" s="73"/>
    </row>
    <row r="29" spans="11:20" x14ac:dyDescent="0.25">
      <c r="K29" s="32" t="s">
        <v>85</v>
      </c>
      <c r="L29" s="32"/>
      <c r="M29" s="78">
        <f>ROW(TableBankXL9[[#This Row],[TranDate]])-ROW(TableBankXL9[[#Headers],[RowIndex]])</f>
        <v>15</v>
      </c>
      <c r="N29" s="74" cm="1">
        <f t="array" ref="N29">IFERROR(INDEX(TableBankS68[Bank],($M29-1)*6+N$10),"")</f>
        <v>45243</v>
      </c>
      <c r="O29" t="str" cm="1">
        <f t="array" ref="O29">IFERROR(INDEX(TableBankS68[Bank],($M29-1)*6+O$10),"")</f>
        <v>Payment</v>
      </c>
      <c r="P29" t="str" cm="1">
        <f t="array" ref="P29">IFERROR(INDEX(TableBankS68[Bank],($M29-1)*6+P$10),"")</f>
        <v>Ableowl Xl</v>
      </c>
      <c r="Q29" t="str" cm="1">
        <f t="array" ref="Q29">T(IFERROR(INDEX(TableBankS68[Bank],($M29-1)*6+Q$10),""))</f>
        <v>Payment For Fantess Festival Wag</v>
      </c>
      <c r="R29" s="73" cm="1">
        <f t="array" ref="R29">IFERROR(INDEX(TableBankS68[Bank],($M29-1)*6+R$10),"")</f>
        <v>4887.37</v>
      </c>
      <c r="S29" s="73" cm="1">
        <f t="array" ref="S29">IFERROR(INDEX(TableBankS68[Bank],($M29-1)*6+S$10),"")</f>
        <v>20527.88</v>
      </c>
      <c r="T29" s="73"/>
    </row>
    <row r="30" spans="11:20" x14ac:dyDescent="0.25">
      <c r="K30" s="32" t="s">
        <v>84</v>
      </c>
      <c r="L30" s="32"/>
      <c r="M30" s="78">
        <f>ROW(TableBankXL9[[#This Row],[TranDate]])-ROW(TableBankXL9[[#Headers],[RowIndex]])</f>
        <v>16</v>
      </c>
      <c r="N30" s="74" cm="1">
        <f t="array" ref="N30">IFERROR(INDEX(TableBankS68[Bank],($M30-1)*6+N$10),"")</f>
        <v>45243</v>
      </c>
      <c r="O30" t="str" cm="1">
        <f t="array" ref="O30">IFERROR(INDEX(TableBankS68[Bank],($M30-1)*6+O$10),"")</f>
        <v>Payment</v>
      </c>
      <c r="P30" t="str" cm="1">
        <f t="array" ref="P30">IFERROR(INDEX(TableBankS68[Bank],($M30-1)*6+P$10),"")</f>
        <v>The Big Bang</v>
      </c>
      <c r="Q30" t="str" cm="1">
        <f t="array" ref="Q30">T(IFERROR(INDEX(TableBankS68[Bank],($M30-1)*6+Q$10),""))</f>
        <v>The B&amp;B</v>
      </c>
      <c r="R30" s="73" cm="1">
        <f t="array" ref="R30">IFERROR(INDEX(TableBankS68[Bank],($M30-1)*6+R$10),"")</f>
        <v>-1120</v>
      </c>
      <c r="S30" s="73" cm="1">
        <f t="array" ref="S30">IFERROR(INDEX(TableBankS68[Bank],($M30-1)*6+S$10),"")</f>
        <v>25415.25</v>
      </c>
      <c r="T30" s="73"/>
    </row>
    <row r="31" spans="11:20" x14ac:dyDescent="0.25">
      <c r="K31" s="33">
        <v>1931.05</v>
      </c>
      <c r="L31" s="32"/>
      <c r="M31" s="78">
        <f>ROW(TableBankXL9[[#This Row],[TranDate]])-ROW(TableBankXL9[[#Headers],[RowIndex]])</f>
        <v>17</v>
      </c>
      <c r="N31" s="74" cm="1">
        <f t="array" ref="N31">IFERROR(INDEX(TableBankS68[Bank],($M31-1)*6+N$10),"")</f>
        <v>45238</v>
      </c>
      <c r="O31" t="str" cm="1">
        <f t="array" ref="O31">IFERROR(INDEX(TableBankS68[Bank],($M31-1)*6+O$10),"")</f>
        <v>Payment</v>
      </c>
      <c r="P31" t="str" cm="1">
        <f t="array" ref="P31">IFERROR(INDEX(TableBankS68[Bank],($M31-1)*6+P$10),"")</f>
        <v>Hamilton Chinese Dan</v>
      </c>
      <c r="Q31" t="str" cm="1">
        <f t="array" ref="Q31">T(IFERROR(INDEX(TableBankS68[Bank],($M31-1)*6+Q$10),""))</f>
        <v>Cherryfestiv dancestud</v>
      </c>
      <c r="R31" s="73" cm="1">
        <f t="array" ref="R31">IFERROR(INDEX(TableBankS68[Bank],($M31-1)*6+R$10),"")</f>
        <v>240</v>
      </c>
      <c r="S31" s="73" cm="1">
        <f t="array" ref="S31">IFERROR(INDEX(TableBankS68[Bank],($M31-1)*6+S$10),"")</f>
        <v>24295.25</v>
      </c>
      <c r="T31" s="73"/>
    </row>
    <row r="32" spans="11:20" x14ac:dyDescent="0.25">
      <c r="K32" s="33">
        <v>10177.799999999999</v>
      </c>
      <c r="L32" s="32"/>
      <c r="M32" s="78">
        <f>ROW(TableBankXL9[[#This Row],[TranDate]])-ROW(TableBankXL9[[#Headers],[RowIndex]])</f>
        <v>18</v>
      </c>
      <c r="N32" s="74" cm="1">
        <f t="array" ref="N32">IFERROR(INDEX(TableBankS68[Bank],($M32-1)*6+N$10),"")</f>
        <v>45236</v>
      </c>
      <c r="O32" t="str" cm="1">
        <f t="array" ref="O32">IFERROR(INDEX(TableBankS68[Bank],($M32-1)*6+O$10),"")</f>
        <v>Payment</v>
      </c>
      <c r="P32" t="str" cm="1">
        <f t="array" ref="P32">IFERROR(INDEX(TableBankS68[Bank],($M32-1)*6+P$10),"")</f>
        <v>Compound Dance</v>
      </c>
      <c r="Q32" t="str" cm="1">
        <f t="array" ref="Q32">T(IFERROR(INDEX(TableBankS68[Bank],($M32-1)*6+Q$10),""))</f>
        <v>Cherryfestiv Com Dan</v>
      </c>
      <c r="R32" s="73" cm="1">
        <f t="array" ref="R32">IFERROR(INDEX(TableBankS68[Bank],($M32-1)*6+R$10),"")</f>
        <v>200</v>
      </c>
      <c r="S32" s="73" cm="1">
        <f t="array" ref="S32">IFERROR(INDEX(TableBankS68[Bank],($M32-1)*6+S$10),"")</f>
        <v>24535.25</v>
      </c>
      <c r="T32" s="73"/>
    </row>
    <row r="33" spans="11:20" x14ac:dyDescent="0.25">
      <c r="K33" s="34">
        <v>45272</v>
      </c>
      <c r="L33" s="32"/>
      <c r="M33" s="78">
        <f>ROW(TableBankXL9[[#This Row],[TranDate]])-ROW(TableBankXL9[[#Headers],[RowIndex]])</f>
        <v>19</v>
      </c>
      <c r="N33" s="74" cm="1">
        <f t="array" ref="N33">IFERROR(INDEX(TableBankS68[Bank],($M33-1)*6+N$10),"")</f>
        <v>45236</v>
      </c>
      <c r="O33" t="str" cm="1">
        <f t="array" ref="O33">IFERROR(INDEX(TableBankS68[Bank],($M33-1)*6+O$10),"")</f>
        <v>Payment</v>
      </c>
      <c r="P33" t="str" cm="1">
        <f t="array" ref="P33">IFERROR(INDEX(TableBankS68[Bank],($M33-1)*6+P$10),"")</f>
        <v>Sue So</v>
      </c>
      <c r="Q33" t="str" cm="1">
        <f t="array" ref="Q33">T(IFERROR(INDEX(TableBankS68[Bank],($M33-1)*6+Q$10),""))</f>
        <v>Cherryfestiv Al Ping Pong</v>
      </c>
      <c r="R33" s="73" cm="1">
        <f t="array" ref="R33">IFERROR(INDEX(TableBankS68[Bank],($M33-1)*6+R$10),"")</f>
        <v>200</v>
      </c>
      <c r="S33" s="73" cm="1">
        <f t="array" ref="S33">IFERROR(INDEX(TableBankS68[Bank],($M33-1)*6+S$10),"")</f>
        <v>24735.25</v>
      </c>
      <c r="T33" s="73"/>
    </row>
    <row r="34" spans="11:20" x14ac:dyDescent="0.25">
      <c r="K34" s="32" t="s">
        <v>47</v>
      </c>
      <c r="L34" s="32"/>
      <c r="M34" s="78">
        <f>ROW(TableBankXL9[[#This Row],[TranDate]])-ROW(TableBankXL9[[#Headers],[RowIndex]])</f>
        <v>20</v>
      </c>
      <c r="N34" s="74" cm="1">
        <f t="array" ref="N34">IFERROR(INDEX(TableBankS68[Bank],($M34-1)*6+N$10),"")</f>
        <v>45236</v>
      </c>
      <c r="O34" t="str" cm="1">
        <f t="array" ref="O34">IFERROR(INDEX(TableBankS68[Bank],($M34-1)*6+O$10),"")</f>
        <v>Payment</v>
      </c>
      <c r="P34" t="str" cm="1">
        <f t="array" ref="P34">IFERROR(INDEX(TableBankS68[Bank],($M34-1)*6+P$10),"")</f>
        <v>The Sound Of Music</v>
      </c>
      <c r="Q34" t="str" cm="1">
        <f t="array" ref="Q34">T(IFERROR(INDEX(TableBankS68[Bank],($M34-1)*6+Q$10),""))</f>
        <v xml:space="preserve">Cheryfestiva Lthe Sound O </v>
      </c>
      <c r="R34" s="73" cm="1">
        <f t="array" ref="R34">IFERROR(INDEX(TableBankS68[Bank],($M34-1)*6+R$10),"")</f>
        <v>200</v>
      </c>
      <c r="S34" s="73" cm="1">
        <f t="array" ref="S34">IFERROR(INDEX(TableBankS68[Bank],($M34-1)*6+S$10),"")</f>
        <v>24935.25</v>
      </c>
      <c r="T34" s="73"/>
    </row>
    <row r="35" spans="11:20" x14ac:dyDescent="0.25">
      <c r="K35" s="32" t="s">
        <v>83</v>
      </c>
      <c r="L35" s="32"/>
      <c r="M35" s="78">
        <f>ROW(TableBankXL9[[#This Row],[TranDate]])-ROW(TableBankXL9[[#Headers],[RowIndex]])</f>
        <v>21</v>
      </c>
      <c r="N35" s="74" cm="1">
        <f t="array" ref="N35">IFERROR(INDEX(TableBankS68[Bank],($M35-1)*6+N$10),"")</f>
        <v>45233</v>
      </c>
      <c r="O35" t="str" cm="1">
        <f t="array" ref="O35">IFERROR(INDEX(TableBankS68[Bank],($M35-1)*6+O$10),"")</f>
        <v>Payment</v>
      </c>
      <c r="P35" t="str" cm="1">
        <f t="array" ref="P35">IFERROR(INDEX(TableBankS68[Bank],($M35-1)*6+P$10),"")</f>
        <v>Aldo Lib</v>
      </c>
      <c r="Q35" t="str" cm="1">
        <f t="array" ref="Q35">T(IFERROR(INDEX(TableBankS68[Bank],($M35-1)*6+Q$10),""))</f>
        <v>Cherryfestia L Erhu Yu</v>
      </c>
      <c r="R35" s="73" cm="1">
        <f t="array" ref="R35">IFERROR(INDEX(TableBankS68[Bank],($M35-1)*6+R$10),"")</f>
        <v>200</v>
      </c>
      <c r="S35" s="73" cm="1">
        <f t="array" ref="S35">IFERROR(INDEX(TableBankS68[Bank],($M35-1)*6+S$10),"")</f>
        <v>25135.25</v>
      </c>
      <c r="T35" s="73"/>
    </row>
    <row r="36" spans="11:20" x14ac:dyDescent="0.25">
      <c r="K36" s="32" t="s">
        <v>82</v>
      </c>
      <c r="L36" s="32"/>
      <c r="M36" s="78">
        <f>ROW(TableBankXL9[[#This Row],[TranDate]])-ROW(TableBankXL9[[#Headers],[RowIndex]])</f>
        <v>22</v>
      </c>
      <c r="N36" s="74" cm="1">
        <f t="array" ref="N36">IFERROR(INDEX(TableBankS68[Bank],($M36-1)*6+N$10),"")</f>
        <v>45233</v>
      </c>
      <c r="O36" t="str" cm="1">
        <f t="array" ref="O36">IFERROR(INDEX(TableBankS68[Bank],($M36-1)*6+O$10),"")</f>
        <v>Payment</v>
      </c>
      <c r="P36" t="str" cm="1">
        <f t="array" ref="P36">IFERROR(INDEX(TableBankS68[Bank],($M36-1)*6+P$10),"")</f>
        <v>Ding Dong</v>
      </c>
      <c r="Q36" t="str" cm="1">
        <f t="array" ref="Q36">T(IFERROR(INDEX(TableBankS68[Bank],($M36-1)*6+Q$10),""))</f>
        <v>Cherryblosso Ad Lib</v>
      </c>
      <c r="R36" s="73" cm="1">
        <f t="array" ref="R36">IFERROR(INDEX(TableBankS68[Bank],($M36-1)*6+R$10),"")</f>
        <v>100</v>
      </c>
      <c r="S36" s="73" cm="1">
        <f t="array" ref="S36">IFERROR(INDEX(TableBankS68[Bank],($M36-1)*6+S$10),"")</f>
        <v>25335.25</v>
      </c>
      <c r="T36" s="73"/>
    </row>
    <row r="37" spans="11:20" x14ac:dyDescent="0.25">
      <c r="K37" s="33">
        <v>253.24</v>
      </c>
      <c r="L37" s="32"/>
      <c r="M37" s="78">
        <f>ROW(TableBankXL9[[#This Row],[TranDate]])-ROW(TableBankXL9[[#Headers],[RowIndex]])</f>
        <v>23</v>
      </c>
      <c r="N37" s="74" cm="1">
        <f t="array" ref="N37">IFERROR(INDEX(TableBankS68[Bank],($M37-1)*6+N$10),"")</f>
        <v>45231</v>
      </c>
      <c r="O37" t="str" cm="1">
        <f t="array" ref="O37">IFERROR(INDEX(TableBankS68[Bank],($M37-1)*6+O$10),"")</f>
        <v>Payment</v>
      </c>
      <c r="P37" t="str" cm="1">
        <f t="array" ref="P37">IFERROR(INDEX(TableBankS68[Bank],($M37-1)*6+P$10),"")</f>
        <v>P S refund</v>
      </c>
      <c r="Q37" t="str" cm="1">
        <f t="array" ref="Q37">T(IFERROR(INDEX(TableBankS68[Bank],($M37-1)*6+Q$10),""))</f>
        <v>Refund Of Overpay</v>
      </c>
      <c r="R37" s="73" cm="1">
        <f t="array" ref="R37">IFERROR(INDEX(TableBankS68[Bank],($M37-1)*6+R$10),"")</f>
        <v>20</v>
      </c>
      <c r="S37" s="73" cm="1">
        <f t="array" ref="S37">IFERROR(INDEX(TableBankS68[Bank],($M37-1)*6+S$10),"")</f>
        <v>25435.25</v>
      </c>
      <c r="T37" s="73"/>
    </row>
    <row r="38" spans="11:20" x14ac:dyDescent="0.25">
      <c r="K38" s="33">
        <v>12108.85</v>
      </c>
      <c r="L38" s="32"/>
      <c r="M38" s="78">
        <f>ROW(TableBankXL9[[#This Row],[TranDate]])-ROW(TableBankXL9[[#Headers],[RowIndex]])</f>
        <v>24</v>
      </c>
      <c r="N38" s="74" t="str" cm="1">
        <f t="array" ref="N38">IFERROR(INDEX(TableBankS68[Bank],($M38-1)*6+N$10),"")</f>
        <v/>
      </c>
      <c r="O38" t="str" cm="1">
        <f t="array" ref="O38">IFERROR(INDEX(TableBankS68[Bank],($M38-1)*6+O$10),"")</f>
        <v/>
      </c>
      <c r="P38" t="str" cm="1">
        <f t="array" ref="P38">IFERROR(INDEX(TableBankS68[Bank],($M38-1)*6+P$10),"")</f>
        <v/>
      </c>
      <c r="Q38" t="str" cm="1">
        <f t="array" ref="Q38">T(IFERROR(INDEX(TableBankS68[Bank],($M38-1)*6+Q$10),""))</f>
        <v/>
      </c>
      <c r="R38" s="73" t="str" cm="1">
        <f t="array" ref="R38">IFERROR(INDEX(TableBankS68[Bank],($M38-1)*6+R$10),"")</f>
        <v/>
      </c>
      <c r="S38" s="73" t="str" cm="1">
        <f t="array" ref="S38">IFERROR(INDEX(TableBankS68[Bank],($M38-1)*6+S$10),"")</f>
        <v/>
      </c>
      <c r="T38" s="73"/>
    </row>
    <row r="39" spans="11:20" x14ac:dyDescent="0.25">
      <c r="K39" s="34">
        <v>45268</v>
      </c>
      <c r="L39" s="32"/>
      <c r="M39" s="78">
        <f>ROW(TableBankXL9[[#This Row],[TranDate]])-ROW(TableBankXL9[[#Headers],[RowIndex]])</f>
        <v>25</v>
      </c>
      <c r="N39" s="74" t="str" cm="1">
        <f t="array" ref="N39">IFERROR(INDEX(TableBankS68[Bank],($M39-1)*6+N$10),"")</f>
        <v/>
      </c>
      <c r="O39" t="str" cm="1">
        <f t="array" ref="O39">IFERROR(INDEX(TableBankS68[Bank],($M39-1)*6+O$10),"")</f>
        <v/>
      </c>
      <c r="P39" t="str" cm="1">
        <f t="array" ref="P39">IFERROR(INDEX(TableBankS68[Bank],($M39-1)*6+P$10),"")</f>
        <v/>
      </c>
      <c r="Q39" t="str" cm="1">
        <f t="array" ref="Q39">T(IFERROR(INDEX(TableBankS68[Bank],($M39-1)*6+Q$10),""))</f>
        <v/>
      </c>
      <c r="R39" s="73" t="str" cm="1">
        <f t="array" ref="R39">IFERROR(INDEX(TableBankS68[Bank],($M39-1)*6+R$10),"")</f>
        <v/>
      </c>
      <c r="S39" s="73" t="str" cm="1">
        <f t="array" ref="S39">IFERROR(INDEX(TableBankS68[Bank],($M39-1)*6+S$10),"")</f>
        <v/>
      </c>
      <c r="T39" s="73"/>
    </row>
    <row r="40" spans="11:20" x14ac:dyDescent="0.25">
      <c r="K40" s="32" t="s">
        <v>70</v>
      </c>
      <c r="L40" s="32"/>
      <c r="M40" s="78">
        <f>ROW(TableBankXL9[[#This Row],[TranDate]])-ROW(TableBankXL9[[#Headers],[RowIndex]])</f>
        <v>26</v>
      </c>
      <c r="N40" s="74" t="str" cm="1">
        <f t="array" ref="N40">IFERROR(INDEX(TableBankS68[Bank],($M40-1)*6+N$10),"")</f>
        <v/>
      </c>
      <c r="O40" t="str" cm="1">
        <f t="array" ref="O40">IFERROR(INDEX(TableBankS68[Bank],($M40-1)*6+O$10),"")</f>
        <v/>
      </c>
      <c r="P40" t="str" cm="1">
        <f t="array" ref="P40">IFERROR(INDEX(TableBankS68[Bank],($M40-1)*6+P$10),"")</f>
        <v/>
      </c>
      <c r="Q40" t="str" cm="1">
        <f t="array" ref="Q40">T(IFERROR(INDEX(TableBankS68[Bank],($M40-1)*6+Q$10),""))</f>
        <v/>
      </c>
      <c r="R40" s="73" t="str" cm="1">
        <f t="array" ref="R40">IFERROR(INDEX(TableBankS68[Bank],($M40-1)*6+R$10),"")</f>
        <v/>
      </c>
      <c r="S40" s="73" t="str" cm="1">
        <f t="array" ref="S40">IFERROR(INDEX(TableBankS68[Bank],($M40-1)*6+S$10),"")</f>
        <v/>
      </c>
      <c r="T40" s="73"/>
    </row>
    <row r="41" spans="11:20" x14ac:dyDescent="0.25">
      <c r="K41" s="32" t="s">
        <v>69</v>
      </c>
      <c r="L41" s="32"/>
      <c r="M41" s="78">
        <f>ROW(TableBankXL9[[#This Row],[TranDate]])-ROW(TableBankXL9[[#Headers],[RowIndex]])</f>
        <v>27</v>
      </c>
      <c r="N41" s="74" t="str" cm="1">
        <f t="array" ref="N41">IFERROR(INDEX(TableBankS68[Bank],($M41-1)*6+N$10),"")</f>
        <v/>
      </c>
      <c r="O41" t="str" cm="1">
        <f t="array" ref="O41">IFERROR(INDEX(TableBankS68[Bank],($M41-1)*6+O$10),"")</f>
        <v/>
      </c>
      <c r="P41" t="str" cm="1">
        <f t="array" ref="P41">IFERROR(INDEX(TableBankS68[Bank],($M41-1)*6+P$10),"")</f>
        <v/>
      </c>
      <c r="Q41" t="str" cm="1">
        <f t="array" ref="Q41">T(IFERROR(INDEX(TableBankS68[Bank],($M41-1)*6+Q$10),""))</f>
        <v/>
      </c>
      <c r="R41" s="73" t="str" cm="1">
        <f t="array" ref="R41">IFERROR(INDEX(TableBankS68[Bank],($M41-1)*6+R$10),"")</f>
        <v/>
      </c>
      <c r="S41" s="73" t="str" cm="1">
        <f t="array" ref="S41">IFERROR(INDEX(TableBankS68[Bank],($M41-1)*6+S$10),"")</f>
        <v/>
      </c>
      <c r="T41" s="73"/>
    </row>
    <row r="42" spans="11:20" x14ac:dyDescent="0.25">
      <c r="K42" s="32" t="s">
        <v>81</v>
      </c>
      <c r="L42" s="32"/>
      <c r="M42" s="78">
        <f>ROW(TableBankXL9[[#This Row],[TranDate]])-ROW(TableBankXL9[[#Headers],[RowIndex]])</f>
        <v>28</v>
      </c>
      <c r="N42" s="74" t="str" cm="1">
        <f t="array" ref="N42">IFERROR(INDEX(TableBankS68[Bank],($M42-1)*6+N$10),"")</f>
        <v/>
      </c>
      <c r="O42" t="str" cm="1">
        <f t="array" ref="O42">IFERROR(INDEX(TableBankS68[Bank],($M42-1)*6+O$10),"")</f>
        <v/>
      </c>
      <c r="P42" t="str" cm="1">
        <f t="array" ref="P42">IFERROR(INDEX(TableBankS68[Bank],($M42-1)*6+P$10),"")</f>
        <v/>
      </c>
      <c r="Q42" t="str" cm="1">
        <f t="array" ref="Q42">T(IFERROR(INDEX(TableBankS68[Bank],($M42-1)*6+Q$10),""))</f>
        <v/>
      </c>
      <c r="R42" s="73" t="str" cm="1">
        <f t="array" ref="R42">IFERROR(INDEX(TableBankS68[Bank],($M42-1)*6+R$10),"")</f>
        <v/>
      </c>
      <c r="S42" s="73" t="str" cm="1">
        <f t="array" ref="S42">IFERROR(INDEX(TableBankS68[Bank],($M42-1)*6+S$10),"")</f>
        <v/>
      </c>
      <c r="T42" s="73"/>
    </row>
    <row r="43" spans="11:20" x14ac:dyDescent="0.25">
      <c r="K43" s="33">
        <v>-191.34</v>
      </c>
      <c r="L43" s="32"/>
      <c r="M43" s="78">
        <f>ROW(TableBankXL9[[#This Row],[TranDate]])-ROW(TableBankXL9[[#Headers],[RowIndex]])</f>
        <v>29</v>
      </c>
      <c r="N43" s="74" t="str" cm="1">
        <f t="array" ref="N43">IFERROR(INDEX(TableBankS68[Bank],($M43-1)*6+N$10),"")</f>
        <v/>
      </c>
      <c r="O43" t="str" cm="1">
        <f t="array" ref="O43">IFERROR(INDEX(TableBankS68[Bank],($M43-1)*6+O$10),"")</f>
        <v/>
      </c>
      <c r="P43" t="str" cm="1">
        <f t="array" ref="P43">IFERROR(INDEX(TableBankS68[Bank],($M43-1)*6+P$10),"")</f>
        <v/>
      </c>
      <c r="Q43" t="str" cm="1">
        <f t="array" ref="Q43">T(IFERROR(INDEX(TableBankS68[Bank],($M43-1)*6+Q$10),""))</f>
        <v/>
      </c>
      <c r="R43" s="73" t="str" cm="1">
        <f t="array" ref="R43">IFERROR(INDEX(TableBankS68[Bank],($M43-1)*6+R$10),"")</f>
        <v/>
      </c>
      <c r="S43" s="73" t="str" cm="1">
        <f t="array" ref="S43">IFERROR(INDEX(TableBankS68[Bank],($M43-1)*6+S$10),"")</f>
        <v/>
      </c>
      <c r="T43" s="73"/>
    </row>
    <row r="44" spans="11:20" x14ac:dyDescent="0.25">
      <c r="K44" s="33">
        <v>12362.09</v>
      </c>
      <c r="L44" s="32"/>
      <c r="M44" s="78"/>
      <c r="N44" s="74"/>
      <c r="R44" s="73"/>
      <c r="S44" s="73"/>
      <c r="T44" s="73"/>
    </row>
    <row r="45" spans="11:20" x14ac:dyDescent="0.25">
      <c r="K45" s="34">
        <v>45267</v>
      </c>
      <c r="L45" s="32"/>
      <c r="M45" s="78"/>
      <c r="N45" s="74"/>
      <c r="R45" s="73"/>
      <c r="S45" s="73"/>
      <c r="T45" s="73"/>
    </row>
    <row r="46" spans="11:20" x14ac:dyDescent="0.25">
      <c r="K46" s="32" t="s">
        <v>47</v>
      </c>
      <c r="L46" s="32"/>
      <c r="M46" s="78"/>
      <c r="N46" s="74"/>
      <c r="R46" s="73"/>
      <c r="S46" s="73"/>
      <c r="T46" s="73"/>
    </row>
    <row r="47" spans="11:20" x14ac:dyDescent="0.25">
      <c r="K47" s="32" t="s">
        <v>80</v>
      </c>
      <c r="L47" s="32"/>
      <c r="M47" s="78"/>
      <c r="N47" s="74"/>
      <c r="R47" s="73"/>
      <c r="S47" s="73"/>
      <c r="T47" s="73"/>
    </row>
    <row r="48" spans="11:20" x14ac:dyDescent="0.25">
      <c r="K48" s="32" t="s">
        <v>79</v>
      </c>
      <c r="L48" s="32"/>
      <c r="M48" s="78"/>
      <c r="N48" s="74"/>
      <c r="R48" s="73"/>
      <c r="S48" s="73"/>
      <c r="T48" s="73"/>
    </row>
    <row r="49" spans="11:20" x14ac:dyDescent="0.25">
      <c r="K49" s="33">
        <v>250</v>
      </c>
      <c r="L49" s="32"/>
      <c r="M49" s="78"/>
      <c r="N49" s="74"/>
      <c r="R49" s="73"/>
      <c r="S49" s="73"/>
      <c r="T49" s="73"/>
    </row>
    <row r="50" spans="11:20" x14ac:dyDescent="0.25">
      <c r="K50" s="33">
        <v>12170.75</v>
      </c>
      <c r="L50" s="32"/>
      <c r="M50" s="78"/>
      <c r="N50" s="76"/>
      <c r="O50" s="32"/>
      <c r="P50" s="32"/>
      <c r="Q50" s="79"/>
      <c r="R50" s="77"/>
      <c r="S50" s="73"/>
      <c r="T50" s="73"/>
    </row>
    <row r="51" spans="11:20" x14ac:dyDescent="0.25">
      <c r="K51" s="34">
        <v>45261</v>
      </c>
      <c r="L51" s="32"/>
      <c r="M51" s="32"/>
      <c r="N51" s="32"/>
      <c r="O51" s="32"/>
      <c r="P51" s="32"/>
      <c r="Q51" s="32"/>
      <c r="R51" s="32"/>
      <c r="S51" s="32"/>
    </row>
    <row r="52" spans="11:20" x14ac:dyDescent="0.25">
      <c r="K52" s="32" t="s">
        <v>70</v>
      </c>
      <c r="L52" s="32"/>
      <c r="M52" s="32"/>
      <c r="N52" s="32"/>
      <c r="O52" s="32"/>
      <c r="P52" s="32"/>
      <c r="Q52" s="32"/>
      <c r="R52" s="32"/>
      <c r="S52" s="32"/>
    </row>
    <row r="53" spans="11:20" x14ac:dyDescent="0.25">
      <c r="K53" s="32" t="s">
        <v>69</v>
      </c>
      <c r="L53" s="32"/>
      <c r="M53" s="32"/>
      <c r="N53" s="32"/>
      <c r="O53" s="32"/>
      <c r="P53" s="32"/>
      <c r="Q53" s="32"/>
      <c r="R53" s="32"/>
      <c r="S53" s="32"/>
    </row>
    <row r="54" spans="11:20" x14ac:dyDescent="0.25">
      <c r="K54" s="32" t="s">
        <v>78</v>
      </c>
      <c r="L54" s="32"/>
      <c r="M54" s="32"/>
      <c r="N54" s="32"/>
      <c r="O54" s="32"/>
      <c r="P54" s="32"/>
      <c r="Q54" s="32"/>
      <c r="R54" s="32"/>
      <c r="S54" s="32"/>
    </row>
    <row r="55" spans="11:20" x14ac:dyDescent="0.25">
      <c r="K55" s="33">
        <v>-28.59</v>
      </c>
      <c r="L55" s="32"/>
      <c r="M55" s="32"/>
      <c r="N55" s="32"/>
      <c r="O55" s="32"/>
      <c r="P55" s="32"/>
      <c r="Q55" s="32"/>
      <c r="R55" s="32"/>
      <c r="S55" s="32"/>
    </row>
    <row r="56" spans="11:20" x14ac:dyDescent="0.25">
      <c r="K56" s="33">
        <v>12420.75</v>
      </c>
      <c r="L56" s="32"/>
      <c r="M56" s="32"/>
      <c r="N56" s="32"/>
      <c r="O56" s="32"/>
      <c r="P56" s="32"/>
      <c r="Q56" s="32"/>
      <c r="R56" s="32"/>
      <c r="S56" s="32"/>
    </row>
    <row r="57" spans="11:20" x14ac:dyDescent="0.25">
      <c r="K57" s="34">
        <v>45260</v>
      </c>
      <c r="L57" s="32"/>
      <c r="M57" s="32"/>
      <c r="N57" s="32"/>
      <c r="O57" s="32"/>
      <c r="P57" s="32"/>
      <c r="Q57" s="32"/>
      <c r="R57" s="32"/>
      <c r="S57" s="32"/>
    </row>
    <row r="58" spans="11:20" x14ac:dyDescent="0.25">
      <c r="K58" s="32" t="s">
        <v>77</v>
      </c>
      <c r="L58" s="32"/>
      <c r="M58" s="32"/>
      <c r="N58" s="32"/>
      <c r="O58" s="32"/>
      <c r="P58" s="32"/>
      <c r="Q58" s="32"/>
      <c r="R58" s="32"/>
      <c r="S58" s="32"/>
    </row>
    <row r="59" spans="11:20" x14ac:dyDescent="0.25">
      <c r="K59" s="32" t="s">
        <v>76</v>
      </c>
      <c r="L59" s="32"/>
      <c r="M59" s="32"/>
      <c r="N59" s="32"/>
      <c r="O59" s="32"/>
      <c r="P59" s="32"/>
      <c r="Q59" s="32"/>
      <c r="R59" s="32"/>
      <c r="S59" s="32"/>
    </row>
    <row r="60" spans="11:20" x14ac:dyDescent="0.25">
      <c r="K60" s="32"/>
      <c r="L60" s="32"/>
      <c r="M60" s="32"/>
      <c r="N60" s="32"/>
      <c r="O60" s="32"/>
      <c r="P60" s="32"/>
      <c r="Q60" s="32"/>
      <c r="R60" s="32"/>
      <c r="S60" s="32"/>
    </row>
    <row r="61" spans="11:20" x14ac:dyDescent="0.25">
      <c r="K61" s="33">
        <v>8.5</v>
      </c>
      <c r="L61" s="32"/>
      <c r="M61" s="32"/>
      <c r="N61" s="32"/>
      <c r="O61" s="32"/>
      <c r="P61" s="32"/>
      <c r="Q61" s="32"/>
      <c r="R61" s="32"/>
      <c r="S61" s="32"/>
    </row>
    <row r="62" spans="11:20" x14ac:dyDescent="0.25">
      <c r="K62" s="33">
        <v>12392.16</v>
      </c>
      <c r="L62" s="32"/>
      <c r="M62" s="32"/>
      <c r="N62" s="32"/>
      <c r="O62" s="32"/>
      <c r="P62" s="32"/>
      <c r="Q62" s="32"/>
      <c r="R62" s="32"/>
      <c r="S62" s="32"/>
    </row>
    <row r="63" spans="11:20" x14ac:dyDescent="0.25">
      <c r="K63" s="34">
        <v>45258</v>
      </c>
      <c r="L63" s="32"/>
      <c r="M63" s="32"/>
      <c r="N63" s="32"/>
      <c r="O63" s="32"/>
      <c r="P63" s="32"/>
      <c r="Q63" s="32"/>
      <c r="R63" s="32"/>
      <c r="S63" s="32"/>
    </row>
    <row r="64" spans="11:20" x14ac:dyDescent="0.25">
      <c r="K64" s="32" t="s">
        <v>70</v>
      </c>
      <c r="L64" s="32"/>
      <c r="M64" s="32"/>
      <c r="N64" s="32"/>
      <c r="O64" s="32"/>
      <c r="P64" s="32"/>
      <c r="Q64" s="32"/>
      <c r="R64" s="32"/>
      <c r="S64" s="32"/>
    </row>
    <row r="65" spans="11:19" x14ac:dyDescent="0.25">
      <c r="K65" s="32" t="s">
        <v>69</v>
      </c>
      <c r="L65" s="32"/>
      <c r="M65" s="32"/>
      <c r="N65" s="32"/>
      <c r="O65" s="32"/>
      <c r="P65" s="32"/>
      <c r="Q65" s="32"/>
      <c r="R65" s="32"/>
      <c r="S65" s="32"/>
    </row>
    <row r="66" spans="11:19" x14ac:dyDescent="0.25">
      <c r="K66" s="32" t="s">
        <v>75</v>
      </c>
      <c r="L66" s="32"/>
      <c r="M66" s="32"/>
      <c r="N66" s="32"/>
      <c r="O66" s="32"/>
      <c r="P66" s="32"/>
      <c r="Q66" s="32"/>
      <c r="R66" s="32"/>
      <c r="S66" s="32"/>
    </row>
    <row r="67" spans="11:19" x14ac:dyDescent="0.25">
      <c r="K67" s="33">
        <v>-191.2</v>
      </c>
      <c r="L67" s="32"/>
      <c r="M67" s="32"/>
      <c r="N67" s="32"/>
      <c r="O67" s="32"/>
      <c r="P67" s="32"/>
      <c r="Q67" s="32"/>
      <c r="R67" s="32"/>
      <c r="S67" s="32"/>
    </row>
    <row r="68" spans="11:19" x14ac:dyDescent="0.25">
      <c r="K68" s="33">
        <v>12400.66</v>
      </c>
      <c r="L68" s="32"/>
      <c r="M68" s="32"/>
      <c r="N68" s="32"/>
      <c r="O68" s="32"/>
      <c r="P68" s="32"/>
      <c r="Q68" s="32"/>
      <c r="R68" s="32"/>
      <c r="S68" s="32"/>
    </row>
    <row r="69" spans="11:19" x14ac:dyDescent="0.25">
      <c r="K69" s="34">
        <v>45257</v>
      </c>
      <c r="L69" s="32"/>
      <c r="M69" s="32"/>
      <c r="N69" s="32"/>
      <c r="O69" s="32"/>
      <c r="P69" s="32"/>
      <c r="Q69" s="32"/>
      <c r="R69" s="32"/>
      <c r="S69" s="32"/>
    </row>
    <row r="70" spans="11:19" x14ac:dyDescent="0.25">
      <c r="K70" s="32" t="s">
        <v>74</v>
      </c>
      <c r="L70" s="32"/>
      <c r="M70" s="32"/>
      <c r="N70" s="32"/>
      <c r="O70" s="32"/>
      <c r="P70" s="32"/>
      <c r="Q70" s="32"/>
      <c r="R70" s="32"/>
      <c r="S70" s="32"/>
    </row>
    <row r="71" spans="11:19" x14ac:dyDescent="0.25">
      <c r="K71" s="32" t="s">
        <v>73</v>
      </c>
      <c r="L71" s="32"/>
      <c r="M71" s="32"/>
      <c r="N71" s="32"/>
      <c r="O71" s="32"/>
      <c r="P71" s="32"/>
      <c r="Q71" s="32"/>
      <c r="R71" s="32"/>
      <c r="S71" s="32"/>
    </row>
    <row r="72" spans="11:19" x14ac:dyDescent="0.25">
      <c r="K72" s="32" t="s">
        <v>72</v>
      </c>
      <c r="L72" s="32"/>
      <c r="M72" s="32"/>
      <c r="N72" s="32"/>
      <c r="O72" s="32"/>
      <c r="P72" s="32"/>
      <c r="Q72" s="32"/>
      <c r="R72" s="32"/>
      <c r="S72" s="32"/>
    </row>
    <row r="73" spans="11:19" x14ac:dyDescent="0.25">
      <c r="K73" s="33">
        <v>8695.0499999999993</v>
      </c>
      <c r="L73" s="32"/>
      <c r="M73" s="32"/>
      <c r="N73" s="32"/>
      <c r="O73" s="32"/>
      <c r="P73" s="32"/>
      <c r="Q73" s="32"/>
      <c r="R73" s="32"/>
      <c r="S73" s="32"/>
    </row>
    <row r="74" spans="11:19" x14ac:dyDescent="0.25">
      <c r="K74" s="33">
        <v>12209.46</v>
      </c>
      <c r="L74" s="32"/>
      <c r="M74" s="32"/>
      <c r="N74" s="32"/>
      <c r="O74" s="32"/>
      <c r="P74" s="32"/>
      <c r="Q74" s="32"/>
      <c r="R74" s="32"/>
      <c r="S74" s="32"/>
    </row>
    <row r="75" spans="11:19" x14ac:dyDescent="0.25">
      <c r="K75" s="34">
        <v>45252</v>
      </c>
      <c r="L75" s="32"/>
      <c r="M75" s="32"/>
      <c r="N75" s="32"/>
      <c r="O75" s="32"/>
      <c r="P75" s="32"/>
      <c r="Q75" s="32"/>
      <c r="R75" s="32"/>
      <c r="S75" s="32"/>
    </row>
    <row r="76" spans="11:19" x14ac:dyDescent="0.25">
      <c r="K76" s="32" t="s">
        <v>70</v>
      </c>
      <c r="L76" s="32"/>
      <c r="M76" s="32"/>
      <c r="N76" s="32"/>
      <c r="O76" s="32"/>
      <c r="P76" s="32"/>
      <c r="Q76" s="32"/>
      <c r="R76" s="32"/>
      <c r="S76" s="32"/>
    </row>
    <row r="77" spans="11:19" x14ac:dyDescent="0.25">
      <c r="K77" s="32" t="s">
        <v>69</v>
      </c>
      <c r="L77" s="32"/>
      <c r="M77" s="32"/>
      <c r="N77" s="32"/>
      <c r="O77" s="32"/>
      <c r="P77" s="32"/>
      <c r="Q77" s="32"/>
      <c r="R77" s="32"/>
      <c r="S77" s="32"/>
    </row>
    <row r="78" spans="11:19" x14ac:dyDescent="0.25">
      <c r="K78" s="32" t="s">
        <v>71</v>
      </c>
      <c r="L78" s="32"/>
      <c r="M78" s="32"/>
      <c r="N78" s="32"/>
      <c r="O78" s="32"/>
      <c r="P78" s="32"/>
      <c r="Q78" s="32"/>
      <c r="R78" s="32"/>
      <c r="S78" s="32"/>
    </row>
    <row r="79" spans="11:19" x14ac:dyDescent="0.25">
      <c r="K79" s="33">
        <v>-192.54</v>
      </c>
      <c r="L79" s="32"/>
      <c r="M79" s="32"/>
      <c r="N79" s="32"/>
      <c r="O79" s="32"/>
      <c r="P79" s="32"/>
      <c r="Q79" s="32"/>
      <c r="R79" s="32"/>
      <c r="S79" s="32"/>
    </row>
    <row r="80" spans="11:19" x14ac:dyDescent="0.25">
      <c r="K80" s="33">
        <v>20904.509999999998</v>
      </c>
      <c r="L80" s="32"/>
      <c r="M80" s="32"/>
      <c r="N80" s="32"/>
      <c r="O80" s="32"/>
      <c r="P80" s="32"/>
      <c r="Q80" s="32"/>
      <c r="R80" s="32"/>
      <c r="S80" s="32"/>
    </row>
    <row r="81" spans="11:19" x14ac:dyDescent="0.25">
      <c r="K81" s="34">
        <v>45247</v>
      </c>
      <c r="L81" s="32"/>
      <c r="M81" s="32"/>
      <c r="N81" s="32"/>
      <c r="O81" s="32"/>
      <c r="P81" s="32"/>
      <c r="Q81" s="32"/>
      <c r="R81" s="32"/>
      <c r="S81" s="32"/>
    </row>
    <row r="82" spans="11:19" x14ac:dyDescent="0.25">
      <c r="K82" s="32" t="s">
        <v>70</v>
      </c>
      <c r="L82" s="32"/>
      <c r="M82" s="32"/>
      <c r="N82" s="32"/>
      <c r="O82" s="32"/>
      <c r="P82" s="32"/>
      <c r="Q82" s="32"/>
      <c r="R82" s="32"/>
      <c r="S82" s="32"/>
    </row>
    <row r="83" spans="11:19" x14ac:dyDescent="0.25">
      <c r="K83" s="32" t="s">
        <v>69</v>
      </c>
      <c r="L83" s="32"/>
      <c r="M83" s="32"/>
      <c r="N83" s="32"/>
      <c r="O83" s="32"/>
      <c r="P83" s="32"/>
      <c r="Q83" s="32"/>
      <c r="R83" s="32"/>
      <c r="S83" s="32"/>
    </row>
    <row r="84" spans="11:19" x14ac:dyDescent="0.25">
      <c r="K84" s="32" t="s">
        <v>68</v>
      </c>
      <c r="L84" s="32"/>
      <c r="M84" s="32"/>
      <c r="N84" s="32"/>
      <c r="O84" s="32"/>
      <c r="P84" s="32"/>
      <c r="Q84" s="32"/>
      <c r="R84" s="32"/>
      <c r="S84" s="32"/>
    </row>
    <row r="85" spans="11:19" x14ac:dyDescent="0.25">
      <c r="K85" s="33">
        <v>-614.09</v>
      </c>
      <c r="L85" s="32"/>
      <c r="M85" s="32"/>
      <c r="N85" s="32"/>
      <c r="O85" s="32"/>
      <c r="P85" s="32"/>
      <c r="Q85" s="32"/>
      <c r="R85" s="32"/>
      <c r="S85" s="32"/>
    </row>
    <row r="86" spans="11:19" x14ac:dyDescent="0.25">
      <c r="K86" s="33">
        <v>20711.97</v>
      </c>
      <c r="L86" s="32"/>
      <c r="M86" s="32"/>
      <c r="N86" s="32"/>
      <c r="O86" s="32"/>
      <c r="P86" s="32"/>
      <c r="Q86" s="32"/>
      <c r="R86" s="32"/>
      <c r="S86" s="32"/>
    </row>
    <row r="87" spans="11:19" x14ac:dyDescent="0.25">
      <c r="K87" s="34">
        <v>45244</v>
      </c>
      <c r="L87" s="32"/>
      <c r="M87" s="32"/>
      <c r="N87" s="32"/>
      <c r="O87" s="32"/>
      <c r="P87" s="32"/>
      <c r="Q87" s="32"/>
      <c r="R87" s="32"/>
      <c r="S87" s="32"/>
    </row>
    <row r="88" spans="11:19" x14ac:dyDescent="0.25">
      <c r="K88" s="32" t="s">
        <v>47</v>
      </c>
      <c r="L88" s="32"/>
      <c r="M88" s="32"/>
      <c r="N88" s="32"/>
      <c r="O88" s="32"/>
      <c r="P88" s="32"/>
      <c r="Q88" s="32"/>
      <c r="R88" s="32"/>
      <c r="S88" s="32"/>
    </row>
    <row r="89" spans="11:19" x14ac:dyDescent="0.25">
      <c r="K89" s="32" t="s">
        <v>67</v>
      </c>
      <c r="L89" s="32"/>
      <c r="M89" s="32"/>
      <c r="N89" s="32"/>
      <c r="O89" s="32"/>
      <c r="P89" s="32"/>
      <c r="Q89" s="32"/>
      <c r="R89" s="32"/>
      <c r="S89" s="32"/>
    </row>
    <row r="90" spans="11:19" x14ac:dyDescent="0.25">
      <c r="K90" s="32" t="s">
        <v>66</v>
      </c>
      <c r="L90" s="32"/>
      <c r="M90" s="32"/>
      <c r="N90" s="32"/>
      <c r="O90" s="32"/>
      <c r="P90" s="32"/>
      <c r="Q90" s="32"/>
      <c r="R90" s="32"/>
      <c r="S90" s="32"/>
    </row>
    <row r="91" spans="11:19" x14ac:dyDescent="0.25">
      <c r="K91" s="33">
        <v>230</v>
      </c>
      <c r="L91" s="32"/>
      <c r="M91" s="32"/>
      <c r="N91" s="32"/>
      <c r="O91" s="32"/>
      <c r="P91" s="32"/>
      <c r="Q91" s="32"/>
      <c r="R91" s="32"/>
      <c r="S91" s="32"/>
    </row>
    <row r="92" spans="11:19" x14ac:dyDescent="0.25">
      <c r="K92" s="33">
        <v>20097.88</v>
      </c>
      <c r="L92" s="32"/>
      <c r="M92" s="32"/>
      <c r="N92" s="32"/>
      <c r="O92" s="32"/>
      <c r="P92" s="32"/>
      <c r="Q92" s="32"/>
      <c r="R92" s="32"/>
      <c r="S92" s="32"/>
    </row>
    <row r="93" spans="11:19" x14ac:dyDescent="0.25">
      <c r="K93" s="34">
        <v>45244</v>
      </c>
      <c r="L93" s="32"/>
      <c r="M93" s="32"/>
      <c r="N93" s="32"/>
      <c r="O93" s="32"/>
      <c r="P93" s="32"/>
      <c r="Q93" s="32"/>
      <c r="R93" s="32"/>
      <c r="S93" s="32"/>
    </row>
    <row r="94" spans="11:19" x14ac:dyDescent="0.25">
      <c r="K94" s="32" t="s">
        <v>47</v>
      </c>
      <c r="L94" s="32"/>
      <c r="M94" s="32"/>
      <c r="N94" s="32"/>
      <c r="O94" s="32"/>
      <c r="P94" s="32"/>
      <c r="Q94" s="32"/>
      <c r="R94" s="32"/>
      <c r="S94" s="32"/>
    </row>
    <row r="95" spans="11:19" x14ac:dyDescent="0.25">
      <c r="K95" s="32" t="s">
        <v>65</v>
      </c>
      <c r="L95" s="32"/>
      <c r="M95" s="32"/>
      <c r="N95" s="32"/>
      <c r="O95" s="32"/>
      <c r="P95" s="32"/>
      <c r="Q95" s="32"/>
      <c r="R95" s="32"/>
      <c r="S95" s="32"/>
    </row>
    <row r="96" spans="11:19" x14ac:dyDescent="0.25">
      <c r="K96" s="32" t="s">
        <v>64</v>
      </c>
      <c r="L96" s="32"/>
      <c r="M96" s="32"/>
      <c r="N96" s="32"/>
      <c r="O96" s="32"/>
      <c r="P96" s="32"/>
      <c r="Q96" s="32"/>
      <c r="R96" s="32"/>
      <c r="S96" s="32"/>
    </row>
    <row r="97" spans="11:19" x14ac:dyDescent="0.25">
      <c r="K97" s="33">
        <v>200</v>
      </c>
      <c r="L97" s="32"/>
      <c r="M97" s="32"/>
      <c r="N97" s="32"/>
      <c r="O97" s="32"/>
      <c r="P97" s="32"/>
      <c r="Q97" s="32"/>
      <c r="R97" s="32"/>
      <c r="S97" s="32"/>
    </row>
    <row r="98" spans="11:19" x14ac:dyDescent="0.25">
      <c r="K98" s="33">
        <v>20327.88</v>
      </c>
      <c r="L98" s="32"/>
      <c r="M98" s="32"/>
      <c r="N98" s="32"/>
      <c r="O98" s="32"/>
      <c r="P98" s="32"/>
      <c r="Q98" s="32"/>
      <c r="R98" s="32"/>
      <c r="S98" s="32"/>
    </row>
    <row r="99" spans="11:19" x14ac:dyDescent="0.25">
      <c r="K99" s="34">
        <v>45243</v>
      </c>
      <c r="L99" s="32"/>
      <c r="M99" s="32"/>
      <c r="N99" s="32"/>
      <c r="O99" s="32"/>
      <c r="P99" s="32"/>
      <c r="Q99" s="32"/>
      <c r="R99" s="32"/>
      <c r="S99" s="32"/>
    </row>
    <row r="100" spans="11:19" x14ac:dyDescent="0.25">
      <c r="K100" s="32" t="s">
        <v>47</v>
      </c>
      <c r="L100" s="32"/>
      <c r="M100" s="32"/>
      <c r="N100" s="32"/>
      <c r="O100" s="32"/>
      <c r="P100" s="32"/>
      <c r="Q100" s="32"/>
      <c r="R100" s="32"/>
      <c r="S100" s="32"/>
    </row>
    <row r="101" spans="11:19" x14ac:dyDescent="0.25">
      <c r="K101" s="32" t="s">
        <v>63</v>
      </c>
      <c r="L101" s="32"/>
      <c r="M101" s="32"/>
      <c r="N101" s="32"/>
      <c r="O101" s="32"/>
      <c r="P101" s="32"/>
      <c r="Q101" s="32"/>
      <c r="R101" s="32"/>
      <c r="S101" s="32"/>
    </row>
    <row r="102" spans="11:19" x14ac:dyDescent="0.25">
      <c r="K102" s="32" t="s">
        <v>62</v>
      </c>
      <c r="L102" s="32"/>
      <c r="M102" s="32"/>
      <c r="N102" s="32"/>
      <c r="O102" s="32"/>
      <c r="P102" s="32"/>
      <c r="Q102" s="32"/>
      <c r="R102" s="32"/>
      <c r="S102" s="32"/>
    </row>
    <row r="103" spans="11:19" x14ac:dyDescent="0.25">
      <c r="K103" s="33">
        <v>4887.37</v>
      </c>
      <c r="L103" s="32"/>
      <c r="M103" s="32"/>
      <c r="N103" s="32"/>
      <c r="O103" s="32"/>
      <c r="P103" s="32"/>
      <c r="Q103" s="32"/>
      <c r="R103" s="32"/>
      <c r="S103" s="32"/>
    </row>
    <row r="104" spans="11:19" x14ac:dyDescent="0.25">
      <c r="K104" s="33">
        <v>20527.88</v>
      </c>
      <c r="L104" s="32"/>
      <c r="M104" s="32"/>
      <c r="N104" s="32"/>
      <c r="O104" s="32"/>
      <c r="P104" s="32"/>
      <c r="Q104" s="32"/>
      <c r="R104" s="32"/>
      <c r="S104" s="32"/>
    </row>
    <row r="105" spans="11:19" x14ac:dyDescent="0.25">
      <c r="K105" s="34">
        <v>45243</v>
      </c>
      <c r="L105" s="32"/>
      <c r="M105" s="32"/>
      <c r="N105" s="32"/>
      <c r="O105" s="32"/>
      <c r="P105" s="32"/>
      <c r="Q105" s="32"/>
      <c r="R105" s="32"/>
      <c r="S105" s="32"/>
    </row>
    <row r="106" spans="11:19" x14ac:dyDescent="0.25">
      <c r="K106" s="32" t="s">
        <v>47</v>
      </c>
      <c r="L106" s="32"/>
      <c r="M106" s="32"/>
      <c r="N106" s="32"/>
      <c r="O106" s="32"/>
      <c r="P106" s="32"/>
      <c r="Q106" s="32"/>
      <c r="R106" s="32"/>
      <c r="S106" s="32"/>
    </row>
    <row r="107" spans="11:19" x14ac:dyDescent="0.25">
      <c r="K107" s="32" t="s">
        <v>61</v>
      </c>
      <c r="L107" s="32"/>
      <c r="M107" s="32"/>
      <c r="N107" s="32"/>
      <c r="O107" s="32"/>
      <c r="P107" s="32"/>
      <c r="Q107" s="32"/>
      <c r="R107" s="32"/>
      <c r="S107" s="32"/>
    </row>
    <row r="108" spans="11:19" x14ac:dyDescent="0.25">
      <c r="K108" s="32" t="s">
        <v>60</v>
      </c>
      <c r="L108" s="32"/>
      <c r="M108" s="32"/>
      <c r="N108" s="32"/>
      <c r="O108" s="32"/>
      <c r="P108" s="32"/>
      <c r="Q108" s="32"/>
      <c r="R108" s="32"/>
      <c r="S108" s="32"/>
    </row>
    <row r="109" spans="11:19" x14ac:dyDescent="0.25">
      <c r="K109" s="33">
        <v>-1120</v>
      </c>
      <c r="L109" s="32"/>
      <c r="M109" s="32"/>
      <c r="N109" s="32"/>
      <c r="O109" s="32"/>
      <c r="P109" s="32"/>
      <c r="Q109" s="32"/>
      <c r="R109" s="32"/>
      <c r="S109" s="32"/>
    </row>
    <row r="110" spans="11:19" x14ac:dyDescent="0.25">
      <c r="K110" s="33">
        <v>25415.25</v>
      </c>
      <c r="L110" s="32"/>
      <c r="M110" s="32"/>
      <c r="N110" s="32"/>
      <c r="O110" s="32"/>
      <c r="P110" s="32"/>
      <c r="Q110" s="32"/>
      <c r="R110" s="32"/>
      <c r="S110" s="32"/>
    </row>
    <row r="111" spans="11:19" x14ac:dyDescent="0.25">
      <c r="K111" s="34">
        <v>45238</v>
      </c>
      <c r="L111" s="32"/>
      <c r="M111" s="32"/>
      <c r="N111" s="32"/>
      <c r="O111" s="32"/>
      <c r="P111" s="32"/>
      <c r="Q111" s="32"/>
      <c r="R111" s="32"/>
      <c r="S111" s="32"/>
    </row>
    <row r="112" spans="11:19" x14ac:dyDescent="0.25">
      <c r="K112" s="32" t="s">
        <v>47</v>
      </c>
      <c r="L112" s="32"/>
      <c r="M112" s="32"/>
      <c r="N112" s="32"/>
      <c r="O112" s="32"/>
      <c r="P112" s="32"/>
      <c r="Q112" s="32"/>
      <c r="R112" s="32"/>
      <c r="S112" s="32"/>
    </row>
    <row r="113" spans="11:19" x14ac:dyDescent="0.25">
      <c r="K113" s="32" t="s">
        <v>59</v>
      </c>
      <c r="L113" s="32"/>
      <c r="M113" s="32"/>
      <c r="N113" s="32"/>
      <c r="O113" s="32"/>
      <c r="P113" s="32"/>
      <c r="Q113" s="32"/>
      <c r="R113" s="32"/>
      <c r="S113" s="32"/>
    </row>
    <row r="114" spans="11:19" x14ac:dyDescent="0.25">
      <c r="K114" s="32" t="s">
        <v>58</v>
      </c>
      <c r="L114" s="32"/>
      <c r="M114" s="32"/>
      <c r="N114" s="32"/>
      <c r="O114" s="32"/>
      <c r="P114" s="32"/>
      <c r="Q114" s="32"/>
      <c r="R114" s="32"/>
      <c r="S114" s="32"/>
    </row>
    <row r="115" spans="11:19" x14ac:dyDescent="0.25">
      <c r="K115" s="33">
        <v>240</v>
      </c>
      <c r="L115" s="32"/>
      <c r="M115" s="32"/>
      <c r="N115" s="32"/>
      <c r="O115" s="32"/>
      <c r="P115" s="32"/>
      <c r="Q115" s="32"/>
      <c r="R115" s="32"/>
      <c r="S115" s="32"/>
    </row>
    <row r="116" spans="11:19" x14ac:dyDescent="0.25">
      <c r="K116" s="33">
        <v>24295.25</v>
      </c>
      <c r="L116" s="32"/>
      <c r="M116" s="32"/>
      <c r="N116" s="32"/>
      <c r="O116" s="32"/>
      <c r="P116" s="32"/>
      <c r="Q116" s="32"/>
      <c r="R116" s="32"/>
      <c r="S116" s="32"/>
    </row>
    <row r="117" spans="11:19" x14ac:dyDescent="0.25">
      <c r="K117" s="34">
        <v>45236</v>
      </c>
      <c r="L117" s="32"/>
      <c r="M117" s="32"/>
      <c r="N117" s="32"/>
      <c r="O117" s="32"/>
      <c r="P117" s="32"/>
      <c r="Q117" s="32"/>
      <c r="R117" s="32"/>
      <c r="S117" s="32"/>
    </row>
    <row r="118" spans="11:19" x14ac:dyDescent="0.25">
      <c r="K118" s="32" t="s">
        <v>47</v>
      </c>
      <c r="L118" s="32"/>
      <c r="M118" s="32"/>
      <c r="N118" s="32"/>
      <c r="O118" s="32"/>
      <c r="P118" s="32"/>
      <c r="Q118" s="32"/>
      <c r="R118" s="32"/>
      <c r="S118" s="32"/>
    </row>
    <row r="119" spans="11:19" x14ac:dyDescent="0.25">
      <c r="K119" s="32" t="s">
        <v>57</v>
      </c>
      <c r="L119" s="32"/>
      <c r="M119" s="32"/>
      <c r="N119" s="32"/>
      <c r="O119" s="32"/>
      <c r="P119" s="32"/>
      <c r="Q119" s="32"/>
      <c r="R119" s="32"/>
      <c r="S119" s="32"/>
    </row>
    <row r="120" spans="11:19" x14ac:dyDescent="0.25">
      <c r="K120" s="32" t="s">
        <v>56</v>
      </c>
      <c r="L120" s="32"/>
      <c r="M120" s="32"/>
      <c r="N120" s="32"/>
      <c r="O120" s="32"/>
      <c r="P120" s="32"/>
      <c r="Q120" s="32"/>
      <c r="R120" s="32"/>
      <c r="S120" s="32"/>
    </row>
    <row r="121" spans="11:19" x14ac:dyDescent="0.25">
      <c r="K121" s="33">
        <v>200</v>
      </c>
      <c r="L121" s="32"/>
      <c r="M121" s="32"/>
      <c r="N121" s="32"/>
      <c r="O121" s="32"/>
      <c r="P121" s="32"/>
      <c r="Q121" s="32"/>
      <c r="R121" s="32"/>
      <c r="S121" s="32"/>
    </row>
    <row r="122" spans="11:19" x14ac:dyDescent="0.25">
      <c r="K122" s="33">
        <v>24535.25</v>
      </c>
      <c r="L122" s="32"/>
      <c r="M122" s="32"/>
      <c r="N122" s="32"/>
      <c r="O122" s="32"/>
      <c r="P122" s="32"/>
      <c r="Q122" s="32"/>
      <c r="R122" s="32"/>
      <c r="S122" s="32"/>
    </row>
    <row r="123" spans="11:19" x14ac:dyDescent="0.25">
      <c r="K123" s="34">
        <v>45236</v>
      </c>
      <c r="L123" s="32"/>
      <c r="M123" s="32"/>
      <c r="N123" s="32"/>
      <c r="O123" s="32"/>
      <c r="P123" s="32"/>
      <c r="Q123" s="32"/>
      <c r="R123" s="32"/>
      <c r="S123" s="32"/>
    </row>
    <row r="124" spans="11:19" x14ac:dyDescent="0.25">
      <c r="K124" s="32" t="s">
        <v>47</v>
      </c>
      <c r="L124" s="32"/>
      <c r="M124" s="32"/>
      <c r="N124" s="32"/>
      <c r="O124" s="32"/>
      <c r="P124" s="32"/>
      <c r="Q124" s="32"/>
      <c r="R124" s="32"/>
      <c r="S124" s="32"/>
    </row>
    <row r="125" spans="11:19" x14ac:dyDescent="0.25">
      <c r="K125" s="32" t="s">
        <v>55</v>
      </c>
      <c r="L125" s="32"/>
      <c r="M125" s="32"/>
      <c r="N125" s="32"/>
      <c r="O125" s="32"/>
      <c r="P125" s="32"/>
      <c r="Q125" s="32"/>
      <c r="R125" s="32"/>
      <c r="S125" s="32"/>
    </row>
    <row r="126" spans="11:19" x14ac:dyDescent="0.25">
      <c r="K126" s="32" t="s">
        <v>54</v>
      </c>
      <c r="L126" s="32"/>
      <c r="M126" s="32"/>
      <c r="N126" s="32"/>
      <c r="O126" s="32"/>
      <c r="P126" s="32"/>
      <c r="Q126" s="32"/>
      <c r="R126" s="32"/>
      <c r="S126" s="32"/>
    </row>
    <row r="127" spans="11:19" x14ac:dyDescent="0.25">
      <c r="K127" s="33">
        <v>200</v>
      </c>
      <c r="L127" s="32"/>
      <c r="M127" s="32"/>
      <c r="N127" s="32"/>
      <c r="O127" s="32"/>
      <c r="P127" s="32"/>
      <c r="Q127" s="32"/>
      <c r="R127" s="32"/>
      <c r="S127" s="32"/>
    </row>
    <row r="128" spans="11:19" x14ac:dyDescent="0.25">
      <c r="K128" s="33">
        <v>24735.25</v>
      </c>
      <c r="L128" s="32"/>
      <c r="M128" s="32"/>
      <c r="N128" s="32"/>
      <c r="O128" s="32"/>
      <c r="P128" s="32"/>
      <c r="Q128" s="32"/>
      <c r="R128" s="32"/>
      <c r="S128" s="32"/>
    </row>
    <row r="129" spans="11:19" x14ac:dyDescent="0.25">
      <c r="K129" s="34">
        <v>45236</v>
      </c>
      <c r="L129" s="32"/>
      <c r="M129" s="32"/>
      <c r="N129" s="32"/>
      <c r="O129" s="32"/>
      <c r="P129" s="32"/>
      <c r="Q129" s="32"/>
      <c r="R129" s="32"/>
      <c r="S129" s="32"/>
    </row>
    <row r="130" spans="11:19" x14ac:dyDescent="0.25">
      <c r="K130" s="32" t="s">
        <v>47</v>
      </c>
      <c r="L130" s="32"/>
      <c r="M130" s="32"/>
      <c r="N130" s="32"/>
      <c r="O130" s="32"/>
      <c r="P130" s="32"/>
      <c r="Q130" s="32"/>
      <c r="R130" s="32"/>
      <c r="S130" s="32"/>
    </row>
    <row r="131" spans="11:19" x14ac:dyDescent="0.25">
      <c r="K131" s="32" t="s">
        <v>53</v>
      </c>
      <c r="L131" s="32"/>
      <c r="M131" s="32"/>
      <c r="N131" s="32"/>
      <c r="O131" s="32"/>
      <c r="P131" s="32"/>
      <c r="Q131" s="32"/>
      <c r="R131" s="32"/>
      <c r="S131" s="32"/>
    </row>
    <row r="132" spans="11:19" x14ac:dyDescent="0.25">
      <c r="K132" s="32" t="s">
        <v>52</v>
      </c>
      <c r="L132" s="32"/>
      <c r="M132" s="32"/>
      <c r="N132" s="32"/>
      <c r="O132" s="32"/>
      <c r="P132" s="32"/>
      <c r="Q132" s="32"/>
      <c r="R132" s="32"/>
      <c r="S132" s="32"/>
    </row>
    <row r="133" spans="11:19" x14ac:dyDescent="0.25">
      <c r="K133" s="33">
        <v>200</v>
      </c>
      <c r="L133" s="32"/>
      <c r="M133" s="32"/>
      <c r="N133" s="32"/>
      <c r="O133" s="32"/>
      <c r="P133" s="32"/>
      <c r="Q133" s="32"/>
      <c r="R133" s="32"/>
      <c r="S133" s="32"/>
    </row>
    <row r="134" spans="11:19" x14ac:dyDescent="0.25">
      <c r="K134" s="33">
        <v>24935.25</v>
      </c>
      <c r="L134" s="32"/>
      <c r="M134" s="32"/>
      <c r="N134" s="32"/>
      <c r="O134" s="32"/>
      <c r="P134" s="32"/>
      <c r="Q134" s="32"/>
      <c r="R134" s="32"/>
      <c r="S134" s="32"/>
    </row>
    <row r="135" spans="11:19" x14ac:dyDescent="0.25">
      <c r="K135" s="34">
        <v>45233</v>
      </c>
      <c r="L135" s="32"/>
      <c r="M135" s="32"/>
      <c r="N135" s="32"/>
      <c r="O135" s="32"/>
      <c r="P135" s="32"/>
      <c r="Q135" s="32"/>
      <c r="R135" s="32"/>
      <c r="S135" s="32"/>
    </row>
    <row r="136" spans="11:19" x14ac:dyDescent="0.25">
      <c r="K136" s="32" t="s">
        <v>47</v>
      </c>
      <c r="L136" s="32"/>
      <c r="M136" s="32"/>
      <c r="N136" s="32"/>
      <c r="O136" s="32"/>
      <c r="P136" s="32"/>
      <c r="Q136" s="32"/>
      <c r="R136" s="32"/>
      <c r="S136" s="32"/>
    </row>
    <row r="137" spans="11:19" x14ac:dyDescent="0.25">
      <c r="K137" s="32" t="s">
        <v>51</v>
      </c>
      <c r="L137" s="32"/>
      <c r="M137" s="32"/>
      <c r="N137" s="32"/>
      <c r="O137" s="32"/>
      <c r="P137" s="32"/>
      <c r="Q137" s="32"/>
      <c r="R137" s="32"/>
      <c r="S137" s="32"/>
    </row>
    <row r="138" spans="11:19" x14ac:dyDescent="0.25">
      <c r="K138" s="35" t="s">
        <v>50</v>
      </c>
      <c r="L138" s="32"/>
      <c r="M138" s="32"/>
      <c r="N138" s="32"/>
      <c r="O138" s="32"/>
      <c r="P138" s="32"/>
      <c r="Q138" s="32"/>
      <c r="R138" s="32"/>
      <c r="S138" s="32"/>
    </row>
    <row r="139" spans="11:19" x14ac:dyDescent="0.25">
      <c r="K139" s="33">
        <v>200</v>
      </c>
      <c r="L139" s="32"/>
      <c r="M139" s="32"/>
      <c r="N139" s="32"/>
      <c r="O139" s="32"/>
      <c r="P139" s="32"/>
      <c r="Q139" s="32"/>
      <c r="R139" s="32"/>
      <c r="S139" s="32"/>
    </row>
    <row r="140" spans="11:19" x14ac:dyDescent="0.25">
      <c r="K140" s="33">
        <v>25135.25</v>
      </c>
      <c r="L140" s="32"/>
      <c r="M140" s="32"/>
      <c r="N140" s="32"/>
      <c r="O140" s="32"/>
      <c r="P140" s="32"/>
      <c r="Q140" s="32"/>
      <c r="R140" s="32"/>
      <c r="S140" s="32"/>
    </row>
    <row r="141" spans="11:19" x14ac:dyDescent="0.25">
      <c r="K141" s="34">
        <v>45233</v>
      </c>
      <c r="L141" s="32"/>
      <c r="M141" s="32"/>
      <c r="N141" s="32"/>
      <c r="O141" s="32"/>
      <c r="P141" s="32"/>
      <c r="Q141" s="32"/>
      <c r="R141" s="32"/>
      <c r="S141" s="32"/>
    </row>
    <row r="142" spans="11:19" x14ac:dyDescent="0.25">
      <c r="K142" s="32" t="s">
        <v>47</v>
      </c>
      <c r="L142" s="32"/>
      <c r="M142" s="32"/>
      <c r="N142" s="32"/>
      <c r="O142" s="32"/>
      <c r="P142" s="32"/>
      <c r="Q142" s="32"/>
      <c r="R142" s="32"/>
      <c r="S142" s="32"/>
    </row>
    <row r="143" spans="11:19" x14ac:dyDescent="0.25">
      <c r="K143" s="32" t="s">
        <v>49</v>
      </c>
      <c r="L143" s="32"/>
      <c r="M143" s="32"/>
      <c r="N143" s="32"/>
      <c r="O143" s="32"/>
      <c r="P143" s="32"/>
      <c r="Q143" s="32"/>
      <c r="R143" s="32"/>
      <c r="S143" s="32"/>
    </row>
    <row r="144" spans="11:19" x14ac:dyDescent="0.25">
      <c r="K144" s="32" t="s">
        <v>48</v>
      </c>
      <c r="L144" s="32"/>
      <c r="M144" s="32"/>
      <c r="N144" s="32"/>
      <c r="O144" s="32"/>
      <c r="P144" s="32"/>
      <c r="Q144" s="32"/>
      <c r="R144" s="32"/>
      <c r="S144" s="32"/>
    </row>
    <row r="145" spans="11:19" x14ac:dyDescent="0.25">
      <c r="K145" s="33">
        <v>100</v>
      </c>
      <c r="L145" s="32"/>
      <c r="M145" s="32"/>
      <c r="N145" s="32"/>
      <c r="O145" s="32"/>
      <c r="P145" s="32"/>
      <c r="Q145" s="32"/>
      <c r="R145" s="32"/>
      <c r="S145" s="32"/>
    </row>
    <row r="146" spans="11:19" x14ac:dyDescent="0.25">
      <c r="K146" s="33">
        <v>25335.25</v>
      </c>
      <c r="L146" s="32"/>
      <c r="M146" s="32"/>
      <c r="N146" s="32"/>
      <c r="O146" s="32"/>
      <c r="P146" s="32"/>
      <c r="Q146" s="32"/>
      <c r="R146" s="32"/>
      <c r="S146" s="32"/>
    </row>
    <row r="147" spans="11:19" x14ac:dyDescent="0.25">
      <c r="K147" s="34">
        <v>45231</v>
      </c>
      <c r="L147" s="32"/>
      <c r="M147" s="32"/>
      <c r="N147" s="32"/>
      <c r="O147" s="32"/>
      <c r="P147" s="32"/>
      <c r="Q147" s="32"/>
      <c r="R147" s="32"/>
      <c r="S147" s="32"/>
    </row>
    <row r="148" spans="11:19" x14ac:dyDescent="0.25">
      <c r="K148" s="32" t="s">
        <v>47</v>
      </c>
      <c r="L148" s="32"/>
      <c r="M148" s="32"/>
      <c r="N148" s="32"/>
      <c r="O148" s="32"/>
      <c r="P148" s="32"/>
      <c r="Q148" s="32"/>
      <c r="R148" s="32"/>
      <c r="S148" s="32"/>
    </row>
    <row r="149" spans="11:19" x14ac:dyDescent="0.25">
      <c r="K149" s="32" t="s">
        <v>46</v>
      </c>
      <c r="L149" s="32"/>
      <c r="M149" s="32"/>
      <c r="N149" s="32"/>
      <c r="O149" s="32"/>
      <c r="P149" s="32"/>
      <c r="Q149" s="32"/>
      <c r="R149" s="32"/>
      <c r="S149" s="32"/>
    </row>
    <row r="150" spans="11:19" x14ac:dyDescent="0.25">
      <c r="K150" s="32" t="s">
        <v>45</v>
      </c>
      <c r="L150" s="32"/>
      <c r="M150" s="32"/>
      <c r="N150" s="32"/>
      <c r="O150" s="32"/>
      <c r="P150" s="32"/>
      <c r="Q150" s="32"/>
      <c r="R150" s="32"/>
      <c r="S150" s="32"/>
    </row>
    <row r="151" spans="11:19" x14ac:dyDescent="0.25">
      <c r="K151" s="33">
        <v>20</v>
      </c>
      <c r="L151" s="32"/>
      <c r="M151" s="32"/>
      <c r="N151" s="32"/>
      <c r="O151" s="32"/>
      <c r="P151" s="32"/>
      <c r="Q151" s="32"/>
      <c r="R151" s="32"/>
      <c r="S151" s="32"/>
    </row>
    <row r="152" spans="11:19" x14ac:dyDescent="0.25">
      <c r="K152" s="33">
        <v>25435.25</v>
      </c>
      <c r="L152" s="32"/>
      <c r="M152" s="32"/>
      <c r="N152" s="32"/>
      <c r="O152" s="32"/>
      <c r="P152" s="32"/>
      <c r="Q152" s="32"/>
      <c r="R152" s="32"/>
      <c r="S152" s="32"/>
    </row>
  </sheetData>
  <sheetProtection autoFilter="0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0B49-2A4C-45E3-84A3-6722C600B648}">
  <sheetPr>
    <tabColor rgb="FFC5D79B"/>
  </sheetPr>
  <dimension ref="K10:T152"/>
  <sheetViews>
    <sheetView topLeftCell="K1" workbookViewId="0">
      <selection activeCell="K12" sqref="K12"/>
    </sheetView>
  </sheetViews>
  <sheetFormatPr defaultRowHeight="10.3" x14ac:dyDescent="0.25"/>
  <cols>
    <col min="1" max="1" width="50.81640625" customWidth="1"/>
    <col min="11" max="11" width="31.26953125" bestFit="1" customWidth="1"/>
    <col min="12" max="12" width="4.6328125" customWidth="1"/>
    <col min="13" max="13" width="10.54296875" bestFit="1" customWidth="1"/>
    <col min="14" max="14" width="10.90625" bestFit="1" customWidth="1"/>
    <col min="15" max="15" width="18.90625" bestFit="1" customWidth="1"/>
    <col min="16" max="16" width="23.1796875" bestFit="1" customWidth="1"/>
    <col min="17" max="17" width="28.08984375" bestFit="1" customWidth="1"/>
    <col min="18" max="18" width="9.90625" bestFit="1" customWidth="1"/>
    <col min="19" max="19" width="9.90625" customWidth="1"/>
    <col min="20" max="20" width="1.6328125" customWidth="1"/>
    <col min="23" max="23" width="9.7265625" bestFit="1" customWidth="1"/>
    <col min="24" max="24" width="10.81640625" bestFit="1" customWidth="1"/>
    <col min="25" max="25" width="18.81640625" bestFit="1" customWidth="1"/>
    <col min="26" max="26" width="28.08984375" bestFit="1" customWidth="1"/>
    <col min="27" max="27" width="8.81640625" bestFit="1" customWidth="1"/>
    <col min="28" max="28" width="9.26953125" bestFit="1" customWidth="1"/>
  </cols>
  <sheetData>
    <row r="10" spans="11:20" ht="10.75" thickBot="1" x14ac:dyDescent="0.3">
      <c r="N10">
        <v>1</v>
      </c>
      <c r="O10">
        <v>2</v>
      </c>
      <c r="P10">
        <v>3</v>
      </c>
      <c r="Q10">
        <v>4</v>
      </c>
      <c r="R10">
        <v>5</v>
      </c>
      <c r="S10">
        <v>6</v>
      </c>
    </row>
    <row r="11" spans="11:20" ht="15.45" x14ac:dyDescent="0.25">
      <c r="K11" s="39" t="s">
        <v>103</v>
      </c>
      <c r="L11" s="40"/>
      <c r="M11" s="41"/>
      <c r="N11" s="40"/>
      <c r="O11" s="40"/>
      <c r="P11" s="40"/>
      <c r="Q11" s="40"/>
      <c r="R11" s="40"/>
      <c r="S11" s="40"/>
      <c r="T11" s="42"/>
    </row>
    <row r="12" spans="11:20" ht="15.45" x14ac:dyDescent="0.25">
      <c r="K12" s="43" t="s">
        <v>105</v>
      </c>
      <c r="L12" s="44"/>
      <c r="M12" s="45"/>
      <c r="N12" s="44"/>
      <c r="O12" s="44"/>
      <c r="P12" s="44"/>
      <c r="Q12" s="44"/>
      <c r="R12" s="44"/>
      <c r="S12" s="44"/>
      <c r="T12" s="46"/>
    </row>
    <row r="13" spans="11:20" ht="12.45" x14ac:dyDescent="0.3">
      <c r="K13" s="47" t="s">
        <v>96</v>
      </c>
      <c r="L13" s="44"/>
      <c r="M13" s="50" t="s">
        <v>95</v>
      </c>
      <c r="N13" s="44"/>
      <c r="O13" s="44"/>
      <c r="P13" s="44"/>
      <c r="Q13" s="44"/>
      <c r="R13" s="44"/>
      <c r="S13" s="44"/>
      <c r="T13" s="46"/>
    </row>
    <row r="14" spans="11:20" ht="10.75" thickBot="1" x14ac:dyDescent="0.3">
      <c r="K14" s="71" t="s">
        <v>94</v>
      </c>
      <c r="L14" s="51"/>
      <c r="M14" s="38" t="s">
        <v>104</v>
      </c>
      <c r="N14" s="38" t="s">
        <v>93</v>
      </c>
      <c r="O14" s="38" t="s">
        <v>92</v>
      </c>
      <c r="P14" s="38" t="s">
        <v>91</v>
      </c>
      <c r="Q14" s="38" t="s">
        <v>90</v>
      </c>
      <c r="R14" s="38" t="s">
        <v>89</v>
      </c>
      <c r="S14" s="38" t="s">
        <v>88</v>
      </c>
      <c r="T14" s="75" t="s">
        <v>97</v>
      </c>
    </row>
    <row r="15" spans="11:20" x14ac:dyDescent="0.25">
      <c r="K15" s="34">
        <v>45289</v>
      </c>
      <c r="L15" s="32"/>
      <c r="M15" s="78">
        <f>ROW(TableBankXL[[#This Row],[TranDate]])-ROW(TableBankXL[[#Headers],[RowIndex]])</f>
        <v>1</v>
      </c>
      <c r="N15" s="74" cm="1">
        <f t="array" ref="N15">IFERROR(INDEX(TableBankS6[Bank],($M15-1)*6+N$10),"")</f>
        <v>45289</v>
      </c>
      <c r="O15" t="str" cm="1">
        <f t="array" ref="O15">IFERROR(INDEX(TableBankS6[Bank],($M15-1)*6+O$10),"")</f>
        <v>Bank Fee</v>
      </c>
      <c r="P15" t="str" cm="1">
        <f t="array" ref="P15">IFERROR(INDEX(TableBankS6[Bank],($M15-1)*6+P$10),"")</f>
        <v>Monthly A/C Fee</v>
      </c>
      <c r="Q15" t="str" cm="1">
        <f t="array" ref="Q15">T(IFERROR(INDEX(TableBankS6[Bank],($M15-1)*6+Q$10),""))</f>
        <v/>
      </c>
      <c r="R15" s="73" cm="1">
        <f t="array" ref="R15">IFERROR(INDEX(TableBankS6[Bank],($M15-1)*6+R$10),"")</f>
        <v>8.5</v>
      </c>
      <c r="S15" s="73" cm="1">
        <f t="array" ref="S15">IFERROR(INDEX(TableBankS6[Bank],($M15-1)*6+S$10),"")</f>
        <v>9769.2999999999993</v>
      </c>
      <c r="T15" s="73"/>
    </row>
    <row r="16" spans="11:20" x14ac:dyDescent="0.25">
      <c r="K16" s="32" t="s">
        <v>77</v>
      </c>
      <c r="L16" s="32"/>
      <c r="M16" s="78">
        <f>ROW(TableBankXL[[#This Row],[TranDate]])-ROW(TableBankXL[[#Headers],[RowIndex]])</f>
        <v>2</v>
      </c>
      <c r="N16" s="74" cm="1">
        <f t="array" ref="N16">IFERROR(INDEX(TableBankS6[Bank],($M16-1)*6+N$10),"")</f>
        <v>45280</v>
      </c>
      <c r="O16" t="str" cm="1">
        <f t="array" ref="O16">IFERROR(INDEX(TableBankS6[Bank],($M16-1)*6+O$10),"")</f>
        <v>Payment</v>
      </c>
      <c r="P16" t="str" cm="1">
        <f t="array" ref="P16">IFERROR(INDEX(TableBankS6[Bank],($M16-1)*6+P$10),"")</f>
        <v>Global Organization</v>
      </c>
      <c r="Q16" t="str" cm="1">
        <f t="array" ref="Q16">T(IFERROR(INDEX(TableBankS6[Bank],($M16-1)*6+Q$10),""))</f>
        <v>Cherryfestiv Chin Show</v>
      </c>
      <c r="R16" s="73" cm="1">
        <f t="array" ref="R16">IFERROR(INDEX(TableBankS6[Bank],($M16-1)*6+R$10),"")</f>
        <v>400</v>
      </c>
      <c r="S16" s="73" cm="1">
        <f t="array" ref="S16">IFERROR(INDEX(TableBankS6[Bank],($M16-1)*6+S$10),"")</f>
        <v>9777.7999999999993</v>
      </c>
      <c r="T16" s="73"/>
    </row>
    <row r="17" spans="11:20" x14ac:dyDescent="0.25">
      <c r="K17" s="32" t="s">
        <v>76</v>
      </c>
      <c r="L17" s="32"/>
      <c r="M17" s="78">
        <f>ROW(TableBankXL[[#This Row],[TranDate]])-ROW(TableBankXL[[#Headers],[RowIndex]])</f>
        <v>3</v>
      </c>
      <c r="N17" s="74" cm="1">
        <f t="array" ref="N17">IFERROR(INDEX(TableBankS6[Bank],($M17-1)*6+N$10),"")</f>
        <v>45278</v>
      </c>
      <c r="O17" t="str" cm="1">
        <f t="array" ref="O17">IFERROR(INDEX(TableBankS6[Bank],($M17-1)*6+O$10),"")</f>
        <v>Payment</v>
      </c>
      <c r="P17" t="str" cm="1">
        <f t="array" ref="P17">IFERROR(INDEX(TableBankS6[Bank],($M17-1)*6+P$10),"")</f>
        <v>Danken Fend</v>
      </c>
      <c r="Q17" t="str" cm="1">
        <f t="array" ref="Q17">T(IFERROR(INDEX(TableBankS6[Bank],($M17-1)*6+Q$10),""))</f>
        <v>Danfen 162117</v>
      </c>
      <c r="R17" s="73" cm="1">
        <f t="array" ref="R17">IFERROR(INDEX(TableBankS6[Bank],($M17-1)*6+R$10),"")</f>
        <v>1931.05</v>
      </c>
      <c r="S17" s="73" cm="1">
        <f t="array" ref="S17">IFERROR(INDEX(TableBankS6[Bank],($M17-1)*6+S$10),"")</f>
        <v>10177.799999999999</v>
      </c>
      <c r="T17" s="73"/>
    </row>
    <row r="18" spans="11:20" x14ac:dyDescent="0.25">
      <c r="K18" s="32"/>
      <c r="L18" s="32"/>
      <c r="M18" s="78">
        <f>ROW(TableBankXL[[#This Row],[TranDate]])-ROW(TableBankXL[[#Headers],[RowIndex]])</f>
        <v>4</v>
      </c>
      <c r="N18" s="74" cm="1">
        <f t="array" ref="N18">IFERROR(INDEX(TableBankS6[Bank],($M18-1)*6+N$10),"")</f>
        <v>45272</v>
      </c>
      <c r="O18" t="str" cm="1">
        <f t="array" ref="O18">IFERROR(INDEX(TableBankS6[Bank],($M18-1)*6+O$10),"")</f>
        <v>Payment</v>
      </c>
      <c r="P18" t="str" cm="1">
        <f t="array" ref="P18">IFERROR(INDEX(TableBankS6[Bank],($M18-1)*6+P$10),"")</f>
        <v>Maxflow Plumbing Serv</v>
      </c>
      <c r="Q18" t="str" cm="1">
        <f t="array" ref="Q18">T(IFERROR(INDEX(TableBankS6[Bank],($M18-1)*6+Q$10),""))</f>
        <v>Festival Plumbtoilet Henk Soh</v>
      </c>
      <c r="R18" s="73" cm="1">
        <f t="array" ref="R18">IFERROR(INDEX(TableBankS6[Bank],($M18-1)*6+R$10),"")</f>
        <v>253.24</v>
      </c>
      <c r="S18" s="73" cm="1">
        <f t="array" ref="S18">IFERROR(INDEX(TableBankS6[Bank],($M18-1)*6+S$10),"")</f>
        <v>12108.85</v>
      </c>
      <c r="T18" s="73"/>
    </row>
    <row r="19" spans="11:20" x14ac:dyDescent="0.25">
      <c r="K19" s="33">
        <v>8.5</v>
      </c>
      <c r="L19" s="32"/>
      <c r="M19" s="78">
        <f>ROW(TableBankXL[[#This Row],[TranDate]])-ROW(TableBankXL[[#Headers],[RowIndex]])</f>
        <v>5</v>
      </c>
      <c r="N19" s="74" cm="1">
        <f t="array" ref="N19">IFERROR(INDEX(TableBankS6[Bank],($M19-1)*6+N$10),"")</f>
        <v>45268</v>
      </c>
      <c r="O19" t="str" cm="1">
        <f t="array" ref="O19">IFERROR(INDEX(TableBankS6[Bank],($M19-1)*6+O$10),"")</f>
        <v>Direct Credit</v>
      </c>
      <c r="P19" t="str" cm="1">
        <f t="array" ref="P19">IFERROR(INDEX(TableBankS6[Bank],($M19-1)*6+P$10),"")</f>
        <v>Stripe Payments</v>
      </c>
      <c r="Q19" t="str" cm="1">
        <f t="array" ref="Q19">T(IFERROR(INDEX(TableBankS6[Bank],($M19-1)*6+Q$10),""))</f>
        <v>Trf Rtkz7Nfd Stripe</v>
      </c>
      <c r="R19" s="73" cm="1">
        <f t="array" ref="R19">IFERROR(INDEX(TableBankS6[Bank],($M19-1)*6+R$10),"")</f>
        <v>-191.34</v>
      </c>
      <c r="S19" s="73" cm="1">
        <f t="array" ref="S19">IFERROR(INDEX(TableBankS6[Bank],($M19-1)*6+S$10),"")</f>
        <v>12362.09</v>
      </c>
      <c r="T19" s="73"/>
    </row>
    <row r="20" spans="11:20" x14ac:dyDescent="0.25">
      <c r="K20" s="33">
        <v>9769.2999999999993</v>
      </c>
      <c r="L20" s="32"/>
      <c r="M20" s="78">
        <f>ROW(TableBankXL[[#This Row],[TranDate]])-ROW(TableBankXL[[#Headers],[RowIndex]])</f>
        <v>6</v>
      </c>
      <c r="N20" s="74" cm="1">
        <f t="array" ref="N20">IFERROR(INDEX(TableBankS6[Bank],($M20-1)*6+N$10),"")</f>
        <v>45267</v>
      </c>
      <c r="O20" t="str" cm="1">
        <f t="array" ref="O20">IFERROR(INDEX(TableBankS6[Bank],($M20-1)*6+O$10),"")</f>
        <v>Payment</v>
      </c>
      <c r="P20" t="str" cm="1">
        <f t="array" ref="P20">IFERROR(INDEX(TableBankS6[Bank],($M20-1)*6+P$10),"")</f>
        <v>A E Depp</v>
      </c>
      <c r="Q20" t="str" cm="1">
        <f t="array" ref="Q20">T(IFERROR(INDEX(TableBankS6[Bank],($M20-1)*6+Q$10),""))</f>
        <v>Cherry Festi Vl Sag Sod</v>
      </c>
      <c r="R20" s="73" cm="1">
        <f t="array" ref="R20">IFERROR(INDEX(TableBankS6[Bank],($M20-1)*6+R$10),"")</f>
        <v>250</v>
      </c>
      <c r="S20" s="73" cm="1">
        <f t="array" ref="S20">IFERROR(INDEX(TableBankS6[Bank],($M20-1)*6+S$10),"")</f>
        <v>12170.75</v>
      </c>
      <c r="T20" s="73"/>
    </row>
    <row r="21" spans="11:20" x14ac:dyDescent="0.25">
      <c r="K21" s="34">
        <v>45280</v>
      </c>
      <c r="L21" s="32"/>
      <c r="M21" s="78">
        <f>ROW(TableBankXL[[#This Row],[TranDate]])-ROW(TableBankXL[[#Headers],[RowIndex]])</f>
        <v>7</v>
      </c>
      <c r="N21" s="74" cm="1">
        <f t="array" ref="N21">IFERROR(INDEX(TableBankS6[Bank],($M21-1)*6+N$10),"")</f>
        <v>45261</v>
      </c>
      <c r="O21" t="str" cm="1">
        <f t="array" ref="O21">IFERROR(INDEX(TableBankS6[Bank],($M21-1)*6+O$10),"")</f>
        <v>Direct Credit</v>
      </c>
      <c r="P21" t="str" cm="1">
        <f t="array" ref="P21">IFERROR(INDEX(TableBankS6[Bank],($M21-1)*6+P$10),"")</f>
        <v>Stripe Payments</v>
      </c>
      <c r="Q21" t="str" cm="1">
        <f t="array" ref="Q21">T(IFERROR(INDEX(TableBankS6[Bank],($M21-1)*6+Q$10),""))</f>
        <v>Trf Rpfwp36U Stripe</v>
      </c>
      <c r="R21" s="73" cm="1">
        <f t="array" ref="R21">IFERROR(INDEX(TableBankS6[Bank],($M21-1)*6+R$10),"")</f>
        <v>-28.59</v>
      </c>
      <c r="S21" s="73" cm="1">
        <f t="array" ref="S21">IFERROR(INDEX(TableBankS6[Bank],($M21-1)*6+S$10),"")</f>
        <v>12420.75</v>
      </c>
      <c r="T21" s="73"/>
    </row>
    <row r="22" spans="11:20" x14ac:dyDescent="0.25">
      <c r="K22" s="32" t="s">
        <v>47</v>
      </c>
      <c r="L22" s="32"/>
      <c r="M22" s="78">
        <f>ROW(TableBankXL[[#This Row],[TranDate]])-ROW(TableBankXL[[#Headers],[RowIndex]])</f>
        <v>8</v>
      </c>
      <c r="N22" s="74" cm="1">
        <f t="array" ref="N22">IFERROR(INDEX(TableBankS6[Bank],($M22-1)*6+N$10),"")</f>
        <v>45260</v>
      </c>
      <c r="O22" t="str" cm="1">
        <f t="array" ref="O22">IFERROR(INDEX(TableBankS6[Bank],($M22-1)*6+O$10),"")</f>
        <v>Bank Fee</v>
      </c>
      <c r="P22" t="str" cm="1">
        <f t="array" ref="P22">IFERROR(INDEX(TableBankS6[Bank],($M22-1)*6+P$10),"")</f>
        <v>Monthly A/C Fee</v>
      </c>
      <c r="Q22" t="str" cm="1">
        <f t="array" ref="Q22">T(IFERROR(INDEX(TableBankS6[Bank],($M22-1)*6+Q$10),""))</f>
        <v/>
      </c>
      <c r="R22" s="73" cm="1">
        <f t="array" ref="R22">IFERROR(INDEX(TableBankS6[Bank],($M22-1)*6+R$10),"")</f>
        <v>8.5</v>
      </c>
      <c r="S22" s="73" cm="1">
        <f t="array" ref="S22">IFERROR(INDEX(TableBankS6[Bank],($M22-1)*6+S$10),"")</f>
        <v>12392.16</v>
      </c>
      <c r="T22" s="73"/>
    </row>
    <row r="23" spans="11:20" x14ac:dyDescent="0.25">
      <c r="K23" s="32" t="s">
        <v>87</v>
      </c>
      <c r="L23" s="32"/>
      <c r="M23" s="78">
        <f>ROW(TableBankXL[[#This Row],[TranDate]])-ROW(TableBankXL[[#Headers],[RowIndex]])</f>
        <v>9</v>
      </c>
      <c r="N23" s="74" cm="1">
        <f t="array" ref="N23">IFERROR(INDEX(TableBankS6[Bank],($M23-1)*6+N$10),"")</f>
        <v>45258</v>
      </c>
      <c r="O23" t="str" cm="1">
        <f t="array" ref="O23">IFERROR(INDEX(TableBankS6[Bank],($M23-1)*6+O$10),"")</f>
        <v>Direct Credit</v>
      </c>
      <c r="P23" t="str" cm="1">
        <f t="array" ref="P23">IFERROR(INDEX(TableBankS6[Bank],($M23-1)*6+P$10),"")</f>
        <v>Stripe Payments</v>
      </c>
      <c r="Q23" t="str" cm="1">
        <f t="array" ref="Q23">T(IFERROR(INDEX(TableBankS6[Bank],($M23-1)*6+Q$10),""))</f>
        <v>Trf Zmi7Uimr Stripe</v>
      </c>
      <c r="R23" s="73" cm="1">
        <f t="array" ref="R23">IFERROR(INDEX(TableBankS6[Bank],($M23-1)*6+R$10),"")</f>
        <v>-191.2</v>
      </c>
      <c r="S23" s="73" cm="1">
        <f t="array" ref="S23">IFERROR(INDEX(TableBankS6[Bank],($M23-1)*6+S$10),"")</f>
        <v>12400.66</v>
      </c>
      <c r="T23" s="73"/>
    </row>
    <row r="24" spans="11:20" x14ac:dyDescent="0.25">
      <c r="K24" s="32" t="s">
        <v>86</v>
      </c>
      <c r="L24" s="32"/>
      <c r="M24" s="78">
        <f>ROW(TableBankXL[[#This Row],[TranDate]])-ROW(TableBankXL[[#Headers],[RowIndex]])</f>
        <v>10</v>
      </c>
      <c r="N24" s="74" cm="1">
        <f t="array" ref="N24">IFERROR(INDEX(TableBankS6[Bank],($M24-1)*6+N$10),"")</f>
        <v>45257</v>
      </c>
      <c r="O24" t="str" cm="1">
        <f t="array" ref="O24">IFERROR(INDEX(TableBankS6[Bank],($M24-1)*6+O$10),"")</f>
        <v>Tax Payment</v>
      </c>
      <c r="P24" t="str" cm="1">
        <f t="array" ref="P24">IFERROR(INDEX(TableBankS6[Bank],($M24-1)*6+P$10),"")</f>
        <v>Inland Revenue GST</v>
      </c>
      <c r="Q24" t="str" cm="1">
        <f t="array" ref="Q24">T(IFERROR(INDEX(TableBankS6[Bank],($M24-1)*6+Q$10),""))</f>
        <v>115-689-304 Gst</v>
      </c>
      <c r="R24" s="73" cm="1">
        <f t="array" ref="R24">IFERROR(INDEX(TableBankS6[Bank],($M24-1)*6+R$10),"")</f>
        <v>8695.0499999999993</v>
      </c>
      <c r="S24" s="73" cm="1">
        <f t="array" ref="S24">IFERROR(INDEX(TableBankS6[Bank],($M24-1)*6+S$10),"")</f>
        <v>12209.46</v>
      </c>
      <c r="T24" s="73"/>
    </row>
    <row r="25" spans="11:20" x14ac:dyDescent="0.25">
      <c r="K25" s="33">
        <v>400</v>
      </c>
      <c r="L25" s="32"/>
      <c r="M25" s="78">
        <f>ROW(TableBankXL[[#This Row],[TranDate]])-ROW(TableBankXL[[#Headers],[RowIndex]])</f>
        <v>11</v>
      </c>
      <c r="N25" s="74" cm="1">
        <f t="array" ref="N25">IFERROR(INDEX(TableBankS6[Bank],($M25-1)*6+N$10),"")</f>
        <v>45252</v>
      </c>
      <c r="O25" t="str" cm="1">
        <f t="array" ref="O25">IFERROR(INDEX(TableBankS6[Bank],($M25-1)*6+O$10),"")</f>
        <v>Direct Credit</v>
      </c>
      <c r="P25" t="str" cm="1">
        <f t="array" ref="P25">IFERROR(INDEX(TableBankS6[Bank],($M25-1)*6+P$10),"")</f>
        <v>Stripe Payments</v>
      </c>
      <c r="Q25" t="str" cm="1">
        <f t="array" ref="Q25">T(IFERROR(INDEX(TableBankS6[Bank],($M25-1)*6+Q$10),""))</f>
        <v>Trf 15Foa16S Stripe</v>
      </c>
      <c r="R25" s="73" cm="1">
        <f t="array" ref="R25">IFERROR(INDEX(TableBankS6[Bank],($M25-1)*6+R$10),"")</f>
        <v>-192.54</v>
      </c>
      <c r="S25" s="73" cm="1">
        <f t="array" ref="S25">IFERROR(INDEX(TableBankS6[Bank],($M25-1)*6+S$10),"")</f>
        <v>20904.509999999998</v>
      </c>
      <c r="T25" s="73"/>
    </row>
    <row r="26" spans="11:20" x14ac:dyDescent="0.25">
      <c r="K26" s="33">
        <v>9777.7999999999993</v>
      </c>
      <c r="L26" s="32"/>
      <c r="M26" s="78">
        <f>ROW(TableBankXL[[#This Row],[TranDate]])-ROW(TableBankXL[[#Headers],[RowIndex]])</f>
        <v>12</v>
      </c>
      <c r="N26" s="74" cm="1">
        <f t="array" ref="N26">IFERROR(INDEX(TableBankS6[Bank],($M26-1)*6+N$10),"")</f>
        <v>45247</v>
      </c>
      <c r="O26" t="str" cm="1">
        <f t="array" ref="O26">IFERROR(INDEX(TableBankS6[Bank],($M26-1)*6+O$10),"")</f>
        <v>Direct Credit</v>
      </c>
      <c r="P26" t="str" cm="1">
        <f t="array" ref="P26">IFERROR(INDEX(TableBankS6[Bank],($M26-1)*6+P$10),"")</f>
        <v>Stripe Payments</v>
      </c>
      <c r="Q26" t="str" cm="1">
        <f t="array" ref="Q26">T(IFERROR(INDEX(TableBankS6[Bank],($M26-1)*6+Q$10),""))</f>
        <v>Trf Sxrn50H8 Stripe</v>
      </c>
      <c r="R26" s="73" cm="1">
        <f t="array" ref="R26">IFERROR(INDEX(TableBankS6[Bank],($M26-1)*6+R$10),"")</f>
        <v>-614.09</v>
      </c>
      <c r="S26" s="73" cm="1">
        <f t="array" ref="S26">IFERROR(INDEX(TableBankS6[Bank],($M26-1)*6+S$10),"")</f>
        <v>20711.97</v>
      </c>
      <c r="T26" s="73"/>
    </row>
    <row r="27" spans="11:20" x14ac:dyDescent="0.25">
      <c r="K27" s="34">
        <v>45278</v>
      </c>
      <c r="L27" s="32"/>
      <c r="M27" s="78">
        <f>ROW(TableBankXL[[#This Row],[TranDate]])-ROW(TableBankXL[[#Headers],[RowIndex]])</f>
        <v>13</v>
      </c>
      <c r="N27" s="74" cm="1">
        <f t="array" ref="N27">IFERROR(INDEX(TableBankS6[Bank],($M27-1)*6+N$10),"")</f>
        <v>45244</v>
      </c>
      <c r="O27" t="str" cm="1">
        <f t="array" ref="O27">IFERROR(INDEX(TableBankS6[Bank],($M27-1)*6+O$10),"")</f>
        <v>Payment</v>
      </c>
      <c r="P27" t="str" cm="1">
        <f t="array" ref="P27">IFERROR(INDEX(TableBankS6[Bank],($M27-1)*6+P$10),"")</f>
        <v>Sue Mu-Tzu Hsu</v>
      </c>
      <c r="Q27" t="str" cm="1">
        <f t="array" ref="Q27">T(IFERROR(INDEX(TableBankS6[Bank],($M27-1)*6+Q$10),""))</f>
        <v>Cherryfestiv Pipa</v>
      </c>
      <c r="R27" s="73" cm="1">
        <f t="array" ref="R27">IFERROR(INDEX(TableBankS6[Bank],($M27-1)*6+R$10),"")</f>
        <v>230</v>
      </c>
      <c r="S27" s="73" cm="1">
        <f t="array" ref="S27">IFERROR(INDEX(TableBankS6[Bank],($M27-1)*6+S$10),"")</f>
        <v>20097.88</v>
      </c>
      <c r="T27" s="73"/>
    </row>
    <row r="28" spans="11:20" x14ac:dyDescent="0.25">
      <c r="K28" s="32" t="s">
        <v>47</v>
      </c>
      <c r="L28" s="32"/>
      <c r="M28" s="78">
        <f>ROW(TableBankXL[[#This Row],[TranDate]])-ROW(TableBankXL[[#Headers],[RowIndex]])</f>
        <v>14</v>
      </c>
      <c r="N28" s="74" cm="1">
        <f t="array" ref="N28">IFERROR(INDEX(TableBankS6[Bank],($M28-1)*6+N$10),"")</f>
        <v>45244</v>
      </c>
      <c r="O28" t="str" cm="1">
        <f t="array" ref="O28">IFERROR(INDEX(TableBankS6[Bank],($M28-1)*6+O$10),"")</f>
        <v>Payment</v>
      </c>
      <c r="P28" t="str" cm="1">
        <f t="array" ref="P28">IFERROR(INDEX(TableBankS6[Bank],($M28-1)*6+P$10),"")</f>
        <v>Mexican Folkloric Da</v>
      </c>
      <c r="Q28" t="str" cm="1">
        <f t="array" ref="Q28">T(IFERROR(INDEX(TableBankS6[Bank],($M28-1)*6+Q$10),""))</f>
        <v>Cherryfestiv Mexican Folk Los teh</v>
      </c>
      <c r="R28" s="73" cm="1">
        <f t="array" ref="R28">IFERROR(INDEX(TableBankS6[Bank],($M28-1)*6+R$10),"")</f>
        <v>200</v>
      </c>
      <c r="S28" s="73" cm="1">
        <f t="array" ref="S28">IFERROR(INDEX(TableBankS6[Bank],($M28-1)*6+S$10),"")</f>
        <v>20327.88</v>
      </c>
      <c r="T28" s="73"/>
    </row>
    <row r="29" spans="11:20" x14ac:dyDescent="0.25">
      <c r="K29" s="32" t="s">
        <v>85</v>
      </c>
      <c r="L29" s="32"/>
      <c r="M29" s="78">
        <f>ROW(TableBankXL[[#This Row],[TranDate]])-ROW(TableBankXL[[#Headers],[RowIndex]])</f>
        <v>15</v>
      </c>
      <c r="N29" s="74" cm="1">
        <f t="array" ref="N29">IFERROR(INDEX(TableBankS6[Bank],($M29-1)*6+N$10),"")</f>
        <v>45243</v>
      </c>
      <c r="O29" t="str" cm="1">
        <f t="array" ref="O29">IFERROR(INDEX(TableBankS6[Bank],($M29-1)*6+O$10),"")</f>
        <v>Payment</v>
      </c>
      <c r="P29" t="str" cm="1">
        <f t="array" ref="P29">IFERROR(INDEX(TableBankS6[Bank],($M29-1)*6+P$10),"")</f>
        <v>Ableowl Xl</v>
      </c>
      <c r="Q29" t="str" cm="1">
        <f t="array" ref="Q29">T(IFERROR(INDEX(TableBankS6[Bank],($M29-1)*6+Q$10),""))</f>
        <v>Payment For Fantess Festival Wag</v>
      </c>
      <c r="R29" s="73" cm="1">
        <f t="array" ref="R29">IFERROR(INDEX(TableBankS6[Bank],($M29-1)*6+R$10),"")</f>
        <v>4887.37</v>
      </c>
      <c r="S29" s="73" cm="1">
        <f t="array" ref="S29">IFERROR(INDEX(TableBankS6[Bank],($M29-1)*6+S$10),"")</f>
        <v>20527.88</v>
      </c>
      <c r="T29" s="73"/>
    </row>
    <row r="30" spans="11:20" x14ac:dyDescent="0.25">
      <c r="K30" s="32" t="s">
        <v>84</v>
      </c>
      <c r="L30" s="32"/>
      <c r="M30" s="78">
        <f>ROW(TableBankXL[[#This Row],[TranDate]])-ROW(TableBankXL[[#Headers],[RowIndex]])</f>
        <v>16</v>
      </c>
      <c r="N30" s="74" cm="1">
        <f t="array" ref="N30">IFERROR(INDEX(TableBankS6[Bank],($M30-1)*6+N$10),"")</f>
        <v>45243</v>
      </c>
      <c r="O30" t="str" cm="1">
        <f t="array" ref="O30">IFERROR(INDEX(TableBankS6[Bank],($M30-1)*6+O$10),"")</f>
        <v>Payment</v>
      </c>
      <c r="P30" t="str" cm="1">
        <f t="array" ref="P30">IFERROR(INDEX(TableBankS6[Bank],($M30-1)*6+P$10),"")</f>
        <v>The Big Bang</v>
      </c>
      <c r="Q30" t="str" cm="1">
        <f t="array" ref="Q30">T(IFERROR(INDEX(TableBankS6[Bank],($M30-1)*6+Q$10),""))</f>
        <v>The B&amp;B</v>
      </c>
      <c r="R30" s="73" cm="1">
        <f t="array" ref="R30">IFERROR(INDEX(TableBankS6[Bank],($M30-1)*6+R$10),"")</f>
        <v>-1120</v>
      </c>
      <c r="S30" s="73" cm="1">
        <f t="array" ref="S30">IFERROR(INDEX(TableBankS6[Bank],($M30-1)*6+S$10),"")</f>
        <v>25415.25</v>
      </c>
      <c r="T30" s="73"/>
    </row>
    <row r="31" spans="11:20" x14ac:dyDescent="0.25">
      <c r="K31" s="33">
        <v>1931.05</v>
      </c>
      <c r="L31" s="32"/>
      <c r="M31" s="78">
        <f>ROW(TableBankXL[[#This Row],[TranDate]])-ROW(TableBankXL[[#Headers],[RowIndex]])</f>
        <v>17</v>
      </c>
      <c r="N31" s="74" cm="1">
        <f t="array" ref="N31">IFERROR(INDEX(TableBankS6[Bank],($M31-1)*6+N$10),"")</f>
        <v>45238</v>
      </c>
      <c r="O31" t="str" cm="1">
        <f t="array" ref="O31">IFERROR(INDEX(TableBankS6[Bank],($M31-1)*6+O$10),"")</f>
        <v>Payment</v>
      </c>
      <c r="P31" t="str" cm="1">
        <f t="array" ref="P31">IFERROR(INDEX(TableBankS6[Bank],($M31-1)*6+P$10),"")</f>
        <v>Hamilton Chinese Dan</v>
      </c>
      <c r="Q31" t="str" cm="1">
        <f t="array" ref="Q31">T(IFERROR(INDEX(TableBankS6[Bank],($M31-1)*6+Q$10),""))</f>
        <v>Cherryfestiv dancestud</v>
      </c>
      <c r="R31" s="73" cm="1">
        <f t="array" ref="R31">IFERROR(INDEX(TableBankS6[Bank],($M31-1)*6+R$10),"")</f>
        <v>240</v>
      </c>
      <c r="S31" s="73" cm="1">
        <f t="array" ref="S31">IFERROR(INDEX(TableBankS6[Bank],($M31-1)*6+S$10),"")</f>
        <v>24295.25</v>
      </c>
      <c r="T31" s="73"/>
    </row>
    <row r="32" spans="11:20" x14ac:dyDescent="0.25">
      <c r="K32" s="33">
        <v>10177.799999999999</v>
      </c>
      <c r="L32" s="32"/>
      <c r="M32" s="78">
        <f>ROW(TableBankXL[[#This Row],[TranDate]])-ROW(TableBankXL[[#Headers],[RowIndex]])</f>
        <v>18</v>
      </c>
      <c r="N32" s="74" cm="1">
        <f t="array" ref="N32">IFERROR(INDEX(TableBankS6[Bank],($M32-1)*6+N$10),"")</f>
        <v>45236</v>
      </c>
      <c r="O32" t="str" cm="1">
        <f t="array" ref="O32">IFERROR(INDEX(TableBankS6[Bank],($M32-1)*6+O$10),"")</f>
        <v>Payment</v>
      </c>
      <c r="P32" t="str" cm="1">
        <f t="array" ref="P32">IFERROR(INDEX(TableBankS6[Bank],($M32-1)*6+P$10),"")</f>
        <v>Compound Dance</v>
      </c>
      <c r="Q32" t="str" cm="1">
        <f t="array" ref="Q32">T(IFERROR(INDEX(TableBankS6[Bank],($M32-1)*6+Q$10),""))</f>
        <v>Cherryfestiv Com Dan</v>
      </c>
      <c r="R32" s="73" cm="1">
        <f t="array" ref="R32">IFERROR(INDEX(TableBankS6[Bank],($M32-1)*6+R$10),"")</f>
        <v>200</v>
      </c>
      <c r="S32" s="73" cm="1">
        <f t="array" ref="S32">IFERROR(INDEX(TableBankS6[Bank],($M32-1)*6+S$10),"")</f>
        <v>24535.25</v>
      </c>
      <c r="T32" s="73"/>
    </row>
    <row r="33" spans="11:20" x14ac:dyDescent="0.25">
      <c r="K33" s="34">
        <v>45272</v>
      </c>
      <c r="L33" s="32"/>
      <c r="M33" s="78">
        <f>ROW(TableBankXL[[#This Row],[TranDate]])-ROW(TableBankXL[[#Headers],[RowIndex]])</f>
        <v>19</v>
      </c>
      <c r="N33" s="74" cm="1">
        <f t="array" ref="N33">IFERROR(INDEX(TableBankS6[Bank],($M33-1)*6+N$10),"")</f>
        <v>45236</v>
      </c>
      <c r="O33" t="str" cm="1">
        <f t="array" ref="O33">IFERROR(INDEX(TableBankS6[Bank],($M33-1)*6+O$10),"")</f>
        <v>Payment</v>
      </c>
      <c r="P33" t="str" cm="1">
        <f t="array" ref="P33">IFERROR(INDEX(TableBankS6[Bank],($M33-1)*6+P$10),"")</f>
        <v>Sue So</v>
      </c>
      <c r="Q33" t="str" cm="1">
        <f t="array" ref="Q33">T(IFERROR(INDEX(TableBankS6[Bank],($M33-1)*6+Q$10),""))</f>
        <v>Cherryfestiv Al Ping Pong</v>
      </c>
      <c r="R33" s="73" cm="1">
        <f t="array" ref="R33">IFERROR(INDEX(TableBankS6[Bank],($M33-1)*6+R$10),"")</f>
        <v>200</v>
      </c>
      <c r="S33" s="73" cm="1">
        <f t="array" ref="S33">IFERROR(INDEX(TableBankS6[Bank],($M33-1)*6+S$10),"")</f>
        <v>24735.25</v>
      </c>
      <c r="T33" s="73"/>
    </row>
    <row r="34" spans="11:20" x14ac:dyDescent="0.25">
      <c r="K34" s="32" t="s">
        <v>47</v>
      </c>
      <c r="L34" s="32"/>
      <c r="M34" s="78">
        <f>ROW(TableBankXL[[#This Row],[TranDate]])-ROW(TableBankXL[[#Headers],[RowIndex]])</f>
        <v>20</v>
      </c>
      <c r="N34" s="74" cm="1">
        <f t="array" ref="N34">IFERROR(INDEX(TableBankS6[Bank],($M34-1)*6+N$10),"")</f>
        <v>45236</v>
      </c>
      <c r="O34" t="str" cm="1">
        <f t="array" ref="O34">IFERROR(INDEX(TableBankS6[Bank],($M34-1)*6+O$10),"")</f>
        <v>Payment</v>
      </c>
      <c r="P34" t="str" cm="1">
        <f t="array" ref="P34">IFERROR(INDEX(TableBankS6[Bank],($M34-1)*6+P$10),"")</f>
        <v>The Sound Of Music</v>
      </c>
      <c r="Q34" t="str" cm="1">
        <f t="array" ref="Q34">T(IFERROR(INDEX(TableBankS6[Bank],($M34-1)*6+Q$10),""))</f>
        <v xml:space="preserve">Cheryfestiva Lthe Sound O </v>
      </c>
      <c r="R34" s="73" cm="1">
        <f t="array" ref="R34">IFERROR(INDEX(TableBankS6[Bank],($M34-1)*6+R$10),"")</f>
        <v>200</v>
      </c>
      <c r="S34" s="73" cm="1">
        <f t="array" ref="S34">IFERROR(INDEX(TableBankS6[Bank],($M34-1)*6+S$10),"")</f>
        <v>24935.25</v>
      </c>
      <c r="T34" s="73"/>
    </row>
    <row r="35" spans="11:20" x14ac:dyDescent="0.25">
      <c r="K35" s="32" t="s">
        <v>83</v>
      </c>
      <c r="L35" s="32"/>
      <c r="M35" s="78">
        <f>ROW(TableBankXL[[#This Row],[TranDate]])-ROW(TableBankXL[[#Headers],[RowIndex]])</f>
        <v>21</v>
      </c>
      <c r="N35" s="74" cm="1">
        <f t="array" ref="N35">IFERROR(INDEX(TableBankS6[Bank],($M35-1)*6+N$10),"")</f>
        <v>45233</v>
      </c>
      <c r="O35" t="str" cm="1">
        <f t="array" ref="O35">IFERROR(INDEX(TableBankS6[Bank],($M35-1)*6+O$10),"")</f>
        <v>Payment</v>
      </c>
      <c r="P35" t="str" cm="1">
        <f t="array" ref="P35">IFERROR(INDEX(TableBankS6[Bank],($M35-1)*6+P$10),"")</f>
        <v>Aldo Lib</v>
      </c>
      <c r="Q35" t="str" cm="1">
        <f t="array" ref="Q35">T(IFERROR(INDEX(TableBankS6[Bank],($M35-1)*6+Q$10),""))</f>
        <v>Cherryfestia L Erhu Yu</v>
      </c>
      <c r="R35" s="73" cm="1">
        <f t="array" ref="R35">IFERROR(INDEX(TableBankS6[Bank],($M35-1)*6+R$10),"")</f>
        <v>200</v>
      </c>
      <c r="S35" s="73" cm="1">
        <f t="array" ref="S35">IFERROR(INDEX(TableBankS6[Bank],($M35-1)*6+S$10),"")</f>
        <v>25135.25</v>
      </c>
      <c r="T35" s="73"/>
    </row>
    <row r="36" spans="11:20" x14ac:dyDescent="0.25">
      <c r="K36" s="32" t="s">
        <v>82</v>
      </c>
      <c r="L36" s="32"/>
      <c r="M36" s="78">
        <f>ROW(TableBankXL[[#This Row],[TranDate]])-ROW(TableBankXL[[#Headers],[RowIndex]])</f>
        <v>22</v>
      </c>
      <c r="N36" s="74" cm="1">
        <f t="array" ref="N36">IFERROR(INDEX(TableBankS6[Bank],($M36-1)*6+N$10),"")</f>
        <v>45233</v>
      </c>
      <c r="O36" t="str" cm="1">
        <f t="array" ref="O36">IFERROR(INDEX(TableBankS6[Bank],($M36-1)*6+O$10),"")</f>
        <v>Payment</v>
      </c>
      <c r="P36" t="str" cm="1">
        <f t="array" ref="P36">IFERROR(INDEX(TableBankS6[Bank],($M36-1)*6+P$10),"")</f>
        <v>Ding Dong</v>
      </c>
      <c r="Q36" t="str" cm="1">
        <f t="array" ref="Q36">T(IFERROR(INDEX(TableBankS6[Bank],($M36-1)*6+Q$10),""))</f>
        <v>Cherryblosso Ad Lib</v>
      </c>
      <c r="R36" s="73" cm="1">
        <f t="array" ref="R36">IFERROR(INDEX(TableBankS6[Bank],($M36-1)*6+R$10),"")</f>
        <v>100</v>
      </c>
      <c r="S36" s="73" cm="1">
        <f t="array" ref="S36">IFERROR(INDEX(TableBankS6[Bank],($M36-1)*6+S$10),"")</f>
        <v>25335.25</v>
      </c>
      <c r="T36" s="73"/>
    </row>
    <row r="37" spans="11:20" x14ac:dyDescent="0.25">
      <c r="K37" s="33">
        <v>253.24</v>
      </c>
      <c r="L37" s="32"/>
      <c r="M37" s="78">
        <f>ROW(TableBankXL[[#This Row],[TranDate]])-ROW(TableBankXL[[#Headers],[RowIndex]])</f>
        <v>23</v>
      </c>
      <c r="N37" s="74" cm="1">
        <f t="array" ref="N37">IFERROR(INDEX(TableBankS6[Bank],($M37-1)*6+N$10),"")</f>
        <v>45231</v>
      </c>
      <c r="O37" t="str" cm="1">
        <f t="array" ref="O37">IFERROR(INDEX(TableBankS6[Bank],($M37-1)*6+O$10),"")</f>
        <v>Payment</v>
      </c>
      <c r="P37" t="str" cm="1">
        <f t="array" ref="P37">IFERROR(INDEX(TableBankS6[Bank],($M37-1)*6+P$10),"")</f>
        <v>P S refund</v>
      </c>
      <c r="Q37" t="str" cm="1">
        <f t="array" ref="Q37">T(IFERROR(INDEX(TableBankS6[Bank],($M37-1)*6+Q$10),""))</f>
        <v>Refund Of Overpay</v>
      </c>
      <c r="R37" s="73" cm="1">
        <f t="array" ref="R37">IFERROR(INDEX(TableBankS6[Bank],($M37-1)*6+R$10),"")</f>
        <v>20</v>
      </c>
      <c r="S37" s="73" cm="1">
        <f t="array" ref="S37">IFERROR(INDEX(TableBankS6[Bank],($M37-1)*6+S$10),"")</f>
        <v>25435.25</v>
      </c>
      <c r="T37" s="73"/>
    </row>
    <row r="38" spans="11:20" x14ac:dyDescent="0.25">
      <c r="K38" s="33">
        <v>12108.85</v>
      </c>
      <c r="L38" s="32"/>
      <c r="M38" s="78">
        <f>ROW(TableBankXL[[#This Row],[TranDate]])-ROW(TableBankXL[[#Headers],[RowIndex]])</f>
        <v>24</v>
      </c>
      <c r="N38" s="74" t="str" cm="1">
        <f t="array" ref="N38">IFERROR(INDEX(TableBankS6[Bank],($M38-1)*6+N$10),"")</f>
        <v/>
      </c>
      <c r="O38" t="str" cm="1">
        <f t="array" ref="O38">IFERROR(INDEX(TableBankS6[Bank],($M38-1)*6+O$10),"")</f>
        <v/>
      </c>
      <c r="P38" t="str" cm="1">
        <f t="array" ref="P38">IFERROR(INDEX(TableBankS6[Bank],($M38-1)*6+P$10),"")</f>
        <v/>
      </c>
      <c r="Q38" t="str" cm="1">
        <f t="array" ref="Q38">T(IFERROR(INDEX(TableBankS6[Bank],($M38-1)*6+Q$10),""))</f>
        <v/>
      </c>
      <c r="R38" s="73" t="str" cm="1">
        <f t="array" ref="R38">IFERROR(INDEX(TableBankS6[Bank],($M38-1)*6+R$10),"")</f>
        <v/>
      </c>
      <c r="S38" s="73" t="str" cm="1">
        <f t="array" ref="S38">IFERROR(INDEX(TableBankS6[Bank],($M38-1)*6+S$10),"")</f>
        <v/>
      </c>
      <c r="T38" s="73"/>
    </row>
    <row r="39" spans="11:20" x14ac:dyDescent="0.25">
      <c r="K39" s="34">
        <v>45268</v>
      </c>
      <c r="L39" s="32"/>
      <c r="M39" s="78">
        <f>ROW(TableBankXL[[#This Row],[TranDate]])-ROW(TableBankXL[[#Headers],[RowIndex]])</f>
        <v>25</v>
      </c>
      <c r="N39" s="74" t="str" cm="1">
        <f t="array" ref="N39">IFERROR(INDEX(TableBankS6[Bank],($M39-1)*6+N$10),"")</f>
        <v/>
      </c>
      <c r="O39" t="str" cm="1">
        <f t="array" ref="O39">IFERROR(INDEX(TableBankS6[Bank],($M39-1)*6+O$10),"")</f>
        <v/>
      </c>
      <c r="P39" t="str" cm="1">
        <f t="array" ref="P39">IFERROR(INDEX(TableBankS6[Bank],($M39-1)*6+P$10),"")</f>
        <v/>
      </c>
      <c r="Q39" t="str" cm="1">
        <f t="array" ref="Q39">T(IFERROR(INDEX(TableBankS6[Bank],($M39-1)*6+Q$10),""))</f>
        <v/>
      </c>
      <c r="R39" s="73" t="str" cm="1">
        <f t="array" ref="R39">IFERROR(INDEX(TableBankS6[Bank],($M39-1)*6+R$10),"")</f>
        <v/>
      </c>
      <c r="S39" s="73" t="str" cm="1">
        <f t="array" ref="S39">IFERROR(INDEX(TableBankS6[Bank],($M39-1)*6+S$10),"")</f>
        <v/>
      </c>
      <c r="T39" s="73"/>
    </row>
    <row r="40" spans="11:20" x14ac:dyDescent="0.25">
      <c r="K40" s="32" t="s">
        <v>70</v>
      </c>
      <c r="L40" s="32"/>
      <c r="M40" s="78">
        <f>ROW(TableBankXL[[#This Row],[TranDate]])-ROW(TableBankXL[[#Headers],[RowIndex]])</f>
        <v>26</v>
      </c>
      <c r="N40" s="74" t="str" cm="1">
        <f t="array" ref="N40">IFERROR(INDEX(TableBankS6[Bank],($M40-1)*6+N$10),"")</f>
        <v/>
      </c>
      <c r="O40" t="str" cm="1">
        <f t="array" ref="O40">IFERROR(INDEX(TableBankS6[Bank],($M40-1)*6+O$10),"")</f>
        <v/>
      </c>
      <c r="P40" t="str" cm="1">
        <f t="array" ref="P40">IFERROR(INDEX(TableBankS6[Bank],($M40-1)*6+P$10),"")</f>
        <v/>
      </c>
      <c r="Q40" t="str" cm="1">
        <f t="array" ref="Q40">T(IFERROR(INDEX(TableBankS6[Bank],($M40-1)*6+Q$10),""))</f>
        <v/>
      </c>
      <c r="R40" s="73" t="str" cm="1">
        <f t="array" ref="R40">IFERROR(INDEX(TableBankS6[Bank],($M40-1)*6+R$10),"")</f>
        <v/>
      </c>
      <c r="S40" s="73" t="str" cm="1">
        <f t="array" ref="S40">IFERROR(INDEX(TableBankS6[Bank],($M40-1)*6+S$10),"")</f>
        <v/>
      </c>
      <c r="T40" s="73"/>
    </row>
    <row r="41" spans="11:20" x14ac:dyDescent="0.25">
      <c r="K41" s="32" t="s">
        <v>69</v>
      </c>
      <c r="L41" s="32"/>
      <c r="M41" s="78">
        <f>ROW(TableBankXL[[#This Row],[TranDate]])-ROW(TableBankXL[[#Headers],[RowIndex]])</f>
        <v>27</v>
      </c>
      <c r="N41" s="74" t="str" cm="1">
        <f t="array" ref="N41">IFERROR(INDEX(TableBankS6[Bank],($M41-1)*6+N$10),"")</f>
        <v/>
      </c>
      <c r="O41" t="str" cm="1">
        <f t="array" ref="O41">IFERROR(INDEX(TableBankS6[Bank],($M41-1)*6+O$10),"")</f>
        <v/>
      </c>
      <c r="P41" t="str" cm="1">
        <f t="array" ref="P41">IFERROR(INDEX(TableBankS6[Bank],($M41-1)*6+P$10),"")</f>
        <v/>
      </c>
      <c r="Q41" t="str" cm="1">
        <f t="array" ref="Q41">T(IFERROR(INDEX(TableBankS6[Bank],($M41-1)*6+Q$10),""))</f>
        <v/>
      </c>
      <c r="R41" s="73" t="str" cm="1">
        <f t="array" ref="R41">IFERROR(INDEX(TableBankS6[Bank],($M41-1)*6+R$10),"")</f>
        <v/>
      </c>
      <c r="S41" s="73" t="str" cm="1">
        <f t="array" ref="S41">IFERROR(INDEX(TableBankS6[Bank],($M41-1)*6+S$10),"")</f>
        <v/>
      </c>
      <c r="T41" s="73"/>
    </row>
    <row r="42" spans="11:20" x14ac:dyDescent="0.25">
      <c r="K42" s="32" t="s">
        <v>81</v>
      </c>
      <c r="L42" s="32"/>
      <c r="M42" s="78">
        <f>ROW(TableBankXL[[#This Row],[TranDate]])-ROW(TableBankXL[[#Headers],[RowIndex]])</f>
        <v>28</v>
      </c>
      <c r="N42" s="74" t="str" cm="1">
        <f t="array" ref="N42">IFERROR(INDEX(TableBankS6[Bank],($M42-1)*6+N$10),"")</f>
        <v/>
      </c>
      <c r="O42" t="str" cm="1">
        <f t="array" ref="O42">IFERROR(INDEX(TableBankS6[Bank],($M42-1)*6+O$10),"")</f>
        <v/>
      </c>
      <c r="P42" t="str" cm="1">
        <f t="array" ref="P42">IFERROR(INDEX(TableBankS6[Bank],($M42-1)*6+P$10),"")</f>
        <v/>
      </c>
      <c r="Q42" t="str" cm="1">
        <f t="array" ref="Q42">T(IFERROR(INDEX(TableBankS6[Bank],($M42-1)*6+Q$10),""))</f>
        <v/>
      </c>
      <c r="R42" s="73" t="str" cm="1">
        <f t="array" ref="R42">IFERROR(INDEX(TableBankS6[Bank],($M42-1)*6+R$10),"")</f>
        <v/>
      </c>
      <c r="S42" s="73" t="str" cm="1">
        <f t="array" ref="S42">IFERROR(INDEX(TableBankS6[Bank],($M42-1)*6+S$10),"")</f>
        <v/>
      </c>
      <c r="T42" s="73"/>
    </row>
    <row r="43" spans="11:20" x14ac:dyDescent="0.25">
      <c r="K43" s="33">
        <v>-191.34</v>
      </c>
      <c r="L43" s="32"/>
      <c r="M43" s="78">
        <f>ROW(TableBankXL[[#This Row],[TranDate]])-ROW(TableBankXL[[#Headers],[RowIndex]])</f>
        <v>29</v>
      </c>
      <c r="N43" s="74" t="str" cm="1">
        <f t="array" ref="N43">IFERROR(INDEX(TableBankS6[Bank],($M43-1)*6+N$10),"")</f>
        <v/>
      </c>
      <c r="O43" t="str" cm="1">
        <f t="array" ref="O43">IFERROR(INDEX(TableBankS6[Bank],($M43-1)*6+O$10),"")</f>
        <v/>
      </c>
      <c r="P43" t="str" cm="1">
        <f t="array" ref="P43">IFERROR(INDEX(TableBankS6[Bank],($M43-1)*6+P$10),"")</f>
        <v/>
      </c>
      <c r="Q43" t="str" cm="1">
        <f t="array" ref="Q43">T(IFERROR(INDEX(TableBankS6[Bank],($M43-1)*6+Q$10),""))</f>
        <v/>
      </c>
      <c r="R43" s="73" t="str" cm="1">
        <f t="array" ref="R43">IFERROR(INDEX(TableBankS6[Bank],($M43-1)*6+R$10),"")</f>
        <v/>
      </c>
      <c r="S43" s="73" t="str" cm="1">
        <f t="array" ref="S43">IFERROR(INDEX(TableBankS6[Bank],($M43-1)*6+S$10),"")</f>
        <v/>
      </c>
      <c r="T43" s="73"/>
    </row>
    <row r="44" spans="11:20" x14ac:dyDescent="0.25">
      <c r="K44" s="33">
        <v>12362.09</v>
      </c>
      <c r="L44" s="32"/>
      <c r="M44" s="78"/>
      <c r="N44" s="74"/>
      <c r="R44" s="73"/>
      <c r="S44" s="73"/>
      <c r="T44" s="73"/>
    </row>
    <row r="45" spans="11:20" x14ac:dyDescent="0.25">
      <c r="K45" s="34">
        <v>45267</v>
      </c>
      <c r="L45" s="32"/>
      <c r="M45" s="78"/>
      <c r="N45" s="74"/>
      <c r="R45" s="73"/>
      <c r="S45" s="73"/>
      <c r="T45" s="73"/>
    </row>
    <row r="46" spans="11:20" x14ac:dyDescent="0.25">
      <c r="K46" s="32" t="s">
        <v>47</v>
      </c>
      <c r="L46" s="32"/>
      <c r="M46" s="78"/>
      <c r="N46" s="74"/>
      <c r="R46" s="73"/>
      <c r="S46" s="73"/>
      <c r="T46" s="73"/>
    </row>
    <row r="47" spans="11:20" x14ac:dyDescent="0.25">
      <c r="K47" s="32" t="s">
        <v>80</v>
      </c>
      <c r="L47" s="32"/>
      <c r="M47" s="78"/>
      <c r="N47" s="74"/>
      <c r="R47" s="73"/>
      <c r="S47" s="73"/>
      <c r="T47" s="73"/>
    </row>
    <row r="48" spans="11:20" x14ac:dyDescent="0.25">
      <c r="K48" s="32" t="s">
        <v>79</v>
      </c>
      <c r="L48" s="32"/>
      <c r="M48" s="78"/>
      <c r="N48" s="74"/>
      <c r="R48" s="73"/>
      <c r="S48" s="73"/>
      <c r="T48" s="73"/>
    </row>
    <row r="49" spans="11:20" x14ac:dyDescent="0.25">
      <c r="K49" s="33">
        <v>250</v>
      </c>
      <c r="L49" s="32"/>
      <c r="M49" s="78"/>
      <c r="N49" s="74"/>
      <c r="R49" s="73"/>
      <c r="S49" s="73"/>
      <c r="T49" s="73"/>
    </row>
    <row r="50" spans="11:20" x14ac:dyDescent="0.25">
      <c r="K50" s="33">
        <v>12170.75</v>
      </c>
      <c r="L50" s="32"/>
      <c r="M50" s="78"/>
      <c r="N50" s="76"/>
      <c r="O50" s="32"/>
      <c r="P50" s="32"/>
      <c r="Q50" s="79"/>
      <c r="R50" s="77"/>
      <c r="S50" s="73"/>
      <c r="T50" s="73"/>
    </row>
    <row r="51" spans="11:20" x14ac:dyDescent="0.25">
      <c r="K51" s="34">
        <v>45261</v>
      </c>
      <c r="L51" s="32"/>
      <c r="M51" s="32"/>
      <c r="N51" s="32"/>
      <c r="O51" s="32"/>
      <c r="P51" s="32"/>
      <c r="Q51" s="32"/>
      <c r="R51" s="32"/>
      <c r="S51" s="32"/>
    </row>
    <row r="52" spans="11:20" x14ac:dyDescent="0.25">
      <c r="K52" s="32" t="s">
        <v>70</v>
      </c>
      <c r="L52" s="32"/>
      <c r="M52" s="32"/>
      <c r="N52" s="32"/>
      <c r="O52" s="32"/>
      <c r="P52" s="32"/>
      <c r="Q52" s="32"/>
      <c r="R52" s="32"/>
      <c r="S52" s="32"/>
    </row>
    <row r="53" spans="11:20" x14ac:dyDescent="0.25">
      <c r="K53" s="32" t="s">
        <v>69</v>
      </c>
      <c r="L53" s="32"/>
      <c r="M53" s="32"/>
      <c r="N53" s="32"/>
      <c r="O53" s="32"/>
      <c r="P53" s="32"/>
      <c r="Q53" s="32"/>
      <c r="R53" s="32"/>
      <c r="S53" s="32"/>
    </row>
    <row r="54" spans="11:20" x14ac:dyDescent="0.25">
      <c r="K54" s="32" t="s">
        <v>78</v>
      </c>
      <c r="L54" s="32"/>
      <c r="M54" s="32"/>
      <c r="N54" s="32"/>
      <c r="O54" s="32"/>
      <c r="P54" s="32"/>
      <c r="Q54" s="32"/>
      <c r="R54" s="32"/>
      <c r="S54" s="32"/>
    </row>
    <row r="55" spans="11:20" x14ac:dyDescent="0.25">
      <c r="K55" s="33">
        <v>-28.59</v>
      </c>
      <c r="L55" s="32"/>
      <c r="M55" s="32"/>
      <c r="N55" s="32"/>
      <c r="O55" s="32"/>
      <c r="P55" s="32"/>
      <c r="Q55" s="32"/>
      <c r="R55" s="32"/>
      <c r="S55" s="32"/>
    </row>
    <row r="56" spans="11:20" x14ac:dyDescent="0.25">
      <c r="K56" s="33">
        <v>12420.75</v>
      </c>
      <c r="L56" s="32"/>
      <c r="M56" s="32"/>
      <c r="N56" s="32"/>
      <c r="O56" s="32"/>
      <c r="P56" s="32"/>
      <c r="Q56" s="32"/>
      <c r="R56" s="32"/>
      <c r="S56" s="32"/>
    </row>
    <row r="57" spans="11:20" x14ac:dyDescent="0.25">
      <c r="K57" s="34">
        <v>45260</v>
      </c>
      <c r="L57" s="32"/>
      <c r="M57" s="32"/>
      <c r="N57" s="32"/>
      <c r="O57" s="32"/>
      <c r="P57" s="32"/>
      <c r="Q57" s="32"/>
      <c r="R57" s="32"/>
      <c r="S57" s="32"/>
    </row>
    <row r="58" spans="11:20" x14ac:dyDescent="0.25">
      <c r="K58" s="32" t="s">
        <v>77</v>
      </c>
      <c r="L58" s="32"/>
      <c r="M58" s="32"/>
      <c r="N58" s="32"/>
      <c r="O58" s="32"/>
      <c r="P58" s="32"/>
      <c r="Q58" s="32"/>
      <c r="R58" s="32"/>
      <c r="S58" s="32"/>
    </row>
    <row r="59" spans="11:20" x14ac:dyDescent="0.25">
      <c r="K59" s="32" t="s">
        <v>76</v>
      </c>
      <c r="L59" s="32"/>
      <c r="M59" s="32"/>
      <c r="N59" s="32"/>
      <c r="O59" s="32"/>
      <c r="P59" s="32"/>
      <c r="Q59" s="32"/>
      <c r="R59" s="32"/>
      <c r="S59" s="32"/>
    </row>
    <row r="60" spans="11:20" x14ac:dyDescent="0.25">
      <c r="K60" s="32"/>
      <c r="L60" s="32"/>
      <c r="M60" s="32"/>
      <c r="N60" s="32"/>
      <c r="O60" s="32"/>
      <c r="P60" s="32"/>
      <c r="Q60" s="32"/>
      <c r="R60" s="32"/>
      <c r="S60" s="32"/>
    </row>
    <row r="61" spans="11:20" x14ac:dyDescent="0.25">
      <c r="K61" s="33">
        <v>8.5</v>
      </c>
      <c r="L61" s="32"/>
      <c r="M61" s="32"/>
      <c r="N61" s="32"/>
      <c r="O61" s="32"/>
      <c r="P61" s="32"/>
      <c r="Q61" s="32"/>
      <c r="R61" s="32"/>
      <c r="S61" s="32"/>
    </row>
    <row r="62" spans="11:20" x14ac:dyDescent="0.25">
      <c r="K62" s="33">
        <v>12392.16</v>
      </c>
      <c r="L62" s="32"/>
      <c r="M62" s="32"/>
      <c r="N62" s="32"/>
      <c r="O62" s="32"/>
      <c r="P62" s="32"/>
      <c r="Q62" s="32"/>
      <c r="R62" s="32"/>
      <c r="S62" s="32"/>
    </row>
    <row r="63" spans="11:20" x14ac:dyDescent="0.25">
      <c r="K63" s="34">
        <v>45258</v>
      </c>
      <c r="L63" s="32"/>
      <c r="M63" s="32"/>
      <c r="N63" s="32"/>
      <c r="O63" s="32"/>
      <c r="P63" s="32"/>
      <c r="Q63" s="32"/>
      <c r="R63" s="32"/>
      <c r="S63" s="32"/>
    </row>
    <row r="64" spans="11:20" x14ac:dyDescent="0.25">
      <c r="K64" s="32" t="s">
        <v>70</v>
      </c>
      <c r="L64" s="32"/>
      <c r="M64" s="32"/>
      <c r="N64" s="32"/>
      <c r="O64" s="32"/>
      <c r="P64" s="32"/>
      <c r="Q64" s="32"/>
      <c r="R64" s="32"/>
      <c r="S64" s="32"/>
    </row>
    <row r="65" spans="11:19" x14ac:dyDescent="0.25">
      <c r="K65" s="32" t="s">
        <v>69</v>
      </c>
      <c r="L65" s="32"/>
      <c r="M65" s="32"/>
      <c r="N65" s="32"/>
      <c r="O65" s="32"/>
      <c r="P65" s="32"/>
      <c r="Q65" s="32"/>
      <c r="R65" s="32"/>
      <c r="S65" s="32"/>
    </row>
    <row r="66" spans="11:19" x14ac:dyDescent="0.25">
      <c r="K66" s="32" t="s">
        <v>75</v>
      </c>
      <c r="L66" s="32"/>
      <c r="M66" s="32"/>
      <c r="N66" s="32"/>
      <c r="O66" s="32"/>
      <c r="P66" s="32"/>
      <c r="Q66" s="32"/>
      <c r="R66" s="32"/>
      <c r="S66" s="32"/>
    </row>
    <row r="67" spans="11:19" x14ac:dyDescent="0.25">
      <c r="K67" s="33">
        <v>-191.2</v>
      </c>
      <c r="L67" s="32"/>
      <c r="M67" s="32"/>
      <c r="N67" s="32"/>
      <c r="O67" s="32"/>
      <c r="P67" s="32"/>
      <c r="Q67" s="32"/>
      <c r="R67" s="32"/>
      <c r="S67" s="32"/>
    </row>
    <row r="68" spans="11:19" x14ac:dyDescent="0.25">
      <c r="K68" s="33">
        <v>12400.66</v>
      </c>
      <c r="L68" s="32"/>
      <c r="M68" s="32"/>
      <c r="N68" s="32"/>
      <c r="O68" s="32"/>
      <c r="P68" s="32"/>
      <c r="Q68" s="32"/>
      <c r="R68" s="32"/>
      <c r="S68" s="32"/>
    </row>
    <row r="69" spans="11:19" x14ac:dyDescent="0.25">
      <c r="K69" s="34">
        <v>45257</v>
      </c>
      <c r="L69" s="32"/>
      <c r="M69" s="32"/>
      <c r="N69" s="32"/>
      <c r="O69" s="32"/>
      <c r="P69" s="32"/>
      <c r="Q69" s="32"/>
      <c r="R69" s="32"/>
      <c r="S69" s="32"/>
    </row>
    <row r="70" spans="11:19" x14ac:dyDescent="0.25">
      <c r="K70" s="32" t="s">
        <v>74</v>
      </c>
      <c r="L70" s="32"/>
      <c r="M70" s="32"/>
      <c r="N70" s="32"/>
      <c r="O70" s="32"/>
      <c r="P70" s="32"/>
      <c r="Q70" s="32"/>
      <c r="R70" s="32"/>
      <c r="S70" s="32"/>
    </row>
    <row r="71" spans="11:19" x14ac:dyDescent="0.25">
      <c r="K71" s="32" t="s">
        <v>73</v>
      </c>
      <c r="L71" s="32"/>
      <c r="M71" s="32"/>
      <c r="N71" s="32"/>
      <c r="O71" s="32"/>
      <c r="P71" s="32"/>
      <c r="Q71" s="32"/>
      <c r="R71" s="32"/>
      <c r="S71" s="32"/>
    </row>
    <row r="72" spans="11:19" x14ac:dyDescent="0.25">
      <c r="K72" s="32" t="s">
        <v>72</v>
      </c>
      <c r="L72" s="32"/>
      <c r="M72" s="32"/>
      <c r="N72" s="32"/>
      <c r="O72" s="32"/>
      <c r="P72" s="32"/>
      <c r="Q72" s="32"/>
      <c r="R72" s="32"/>
      <c r="S72" s="32"/>
    </row>
    <row r="73" spans="11:19" x14ac:dyDescent="0.25">
      <c r="K73" s="33">
        <v>8695.0499999999993</v>
      </c>
      <c r="L73" s="32"/>
      <c r="M73" s="32"/>
      <c r="N73" s="32"/>
      <c r="O73" s="32"/>
      <c r="P73" s="32"/>
      <c r="Q73" s="32"/>
      <c r="R73" s="32"/>
      <c r="S73" s="32"/>
    </row>
    <row r="74" spans="11:19" x14ac:dyDescent="0.25">
      <c r="K74" s="33">
        <v>12209.46</v>
      </c>
      <c r="L74" s="32"/>
      <c r="M74" s="32"/>
      <c r="N74" s="32"/>
      <c r="O74" s="32"/>
      <c r="P74" s="32"/>
      <c r="Q74" s="32"/>
      <c r="R74" s="32"/>
      <c r="S74" s="32"/>
    </row>
    <row r="75" spans="11:19" x14ac:dyDescent="0.25">
      <c r="K75" s="34">
        <v>45252</v>
      </c>
      <c r="L75" s="32"/>
      <c r="M75" s="32"/>
      <c r="N75" s="32"/>
      <c r="O75" s="32"/>
      <c r="P75" s="32"/>
      <c r="Q75" s="32"/>
      <c r="R75" s="32"/>
      <c r="S75" s="32"/>
    </row>
    <row r="76" spans="11:19" x14ac:dyDescent="0.25">
      <c r="K76" s="32" t="s">
        <v>70</v>
      </c>
      <c r="L76" s="32"/>
      <c r="M76" s="32"/>
      <c r="N76" s="32"/>
      <c r="O76" s="32"/>
      <c r="P76" s="32"/>
      <c r="Q76" s="32"/>
      <c r="R76" s="32"/>
      <c r="S76" s="32"/>
    </row>
    <row r="77" spans="11:19" x14ac:dyDescent="0.25">
      <c r="K77" s="32" t="s">
        <v>69</v>
      </c>
      <c r="L77" s="32"/>
      <c r="M77" s="32"/>
      <c r="N77" s="32"/>
      <c r="O77" s="32"/>
      <c r="P77" s="32"/>
      <c r="Q77" s="32"/>
      <c r="R77" s="32"/>
      <c r="S77" s="32"/>
    </row>
    <row r="78" spans="11:19" x14ac:dyDescent="0.25">
      <c r="K78" s="32" t="s">
        <v>71</v>
      </c>
      <c r="L78" s="32"/>
      <c r="M78" s="32"/>
      <c r="N78" s="32"/>
      <c r="O78" s="32"/>
      <c r="P78" s="32"/>
      <c r="Q78" s="32"/>
      <c r="R78" s="32"/>
      <c r="S78" s="32"/>
    </row>
    <row r="79" spans="11:19" x14ac:dyDescent="0.25">
      <c r="K79" s="33">
        <v>-192.54</v>
      </c>
      <c r="L79" s="32"/>
      <c r="M79" s="32"/>
      <c r="N79" s="32"/>
      <c r="O79" s="32"/>
      <c r="P79" s="32"/>
      <c r="Q79" s="32"/>
      <c r="R79" s="32"/>
      <c r="S79" s="32"/>
    </row>
    <row r="80" spans="11:19" x14ac:dyDescent="0.25">
      <c r="K80" s="33">
        <v>20904.509999999998</v>
      </c>
      <c r="L80" s="32"/>
      <c r="M80" s="32"/>
      <c r="N80" s="32"/>
      <c r="O80" s="32"/>
      <c r="P80" s="32"/>
      <c r="Q80" s="32"/>
      <c r="R80" s="32"/>
      <c r="S80" s="32"/>
    </row>
    <row r="81" spans="11:19" x14ac:dyDescent="0.25">
      <c r="K81" s="34">
        <v>45247</v>
      </c>
      <c r="L81" s="32"/>
      <c r="M81" s="32"/>
      <c r="N81" s="32"/>
      <c r="O81" s="32"/>
      <c r="P81" s="32"/>
      <c r="Q81" s="32"/>
      <c r="R81" s="32"/>
      <c r="S81" s="32"/>
    </row>
    <row r="82" spans="11:19" x14ac:dyDescent="0.25">
      <c r="K82" s="32" t="s">
        <v>70</v>
      </c>
      <c r="L82" s="32"/>
      <c r="M82" s="32"/>
      <c r="N82" s="32"/>
      <c r="O82" s="32"/>
      <c r="P82" s="32"/>
      <c r="Q82" s="32"/>
      <c r="R82" s="32"/>
      <c r="S82" s="32"/>
    </row>
    <row r="83" spans="11:19" x14ac:dyDescent="0.25">
      <c r="K83" s="32" t="s">
        <v>69</v>
      </c>
      <c r="L83" s="32"/>
      <c r="M83" s="32"/>
      <c r="N83" s="32"/>
      <c r="O83" s="32"/>
      <c r="P83" s="32"/>
      <c r="Q83" s="32"/>
      <c r="R83" s="32"/>
      <c r="S83" s="32"/>
    </row>
    <row r="84" spans="11:19" x14ac:dyDescent="0.25">
      <c r="K84" s="32" t="s">
        <v>68</v>
      </c>
      <c r="L84" s="32"/>
      <c r="M84" s="32"/>
      <c r="N84" s="32"/>
      <c r="O84" s="32"/>
      <c r="P84" s="32"/>
      <c r="Q84" s="32"/>
      <c r="R84" s="32"/>
      <c r="S84" s="32"/>
    </row>
    <row r="85" spans="11:19" x14ac:dyDescent="0.25">
      <c r="K85" s="33">
        <v>-614.09</v>
      </c>
      <c r="L85" s="32"/>
      <c r="M85" s="32"/>
      <c r="N85" s="32"/>
      <c r="O85" s="32"/>
      <c r="P85" s="32"/>
      <c r="Q85" s="32"/>
      <c r="R85" s="32"/>
      <c r="S85" s="32"/>
    </row>
    <row r="86" spans="11:19" x14ac:dyDescent="0.25">
      <c r="K86" s="33">
        <v>20711.97</v>
      </c>
      <c r="L86" s="32"/>
      <c r="M86" s="32"/>
      <c r="N86" s="32"/>
      <c r="O86" s="32"/>
      <c r="P86" s="32"/>
      <c r="Q86" s="32"/>
      <c r="R86" s="32"/>
      <c r="S86" s="32"/>
    </row>
    <row r="87" spans="11:19" x14ac:dyDescent="0.25">
      <c r="K87" s="34">
        <v>45244</v>
      </c>
      <c r="L87" s="32"/>
      <c r="M87" s="32"/>
      <c r="N87" s="32"/>
      <c r="O87" s="32"/>
      <c r="P87" s="32"/>
      <c r="Q87" s="32"/>
      <c r="R87" s="32"/>
      <c r="S87" s="32"/>
    </row>
    <row r="88" spans="11:19" x14ac:dyDescent="0.25">
      <c r="K88" s="32" t="s">
        <v>47</v>
      </c>
      <c r="L88" s="32"/>
      <c r="M88" s="32"/>
      <c r="N88" s="32"/>
      <c r="O88" s="32"/>
      <c r="P88" s="32"/>
      <c r="Q88" s="32"/>
      <c r="R88" s="32"/>
      <c r="S88" s="32"/>
    </row>
    <row r="89" spans="11:19" x14ac:dyDescent="0.25">
      <c r="K89" s="32" t="s">
        <v>67</v>
      </c>
      <c r="L89" s="32"/>
      <c r="M89" s="32"/>
      <c r="N89" s="32"/>
      <c r="O89" s="32"/>
      <c r="P89" s="32"/>
      <c r="Q89" s="32"/>
      <c r="R89" s="32"/>
      <c r="S89" s="32"/>
    </row>
    <row r="90" spans="11:19" x14ac:dyDescent="0.25">
      <c r="K90" s="32" t="s">
        <v>66</v>
      </c>
      <c r="L90" s="32"/>
      <c r="M90" s="32"/>
      <c r="N90" s="32"/>
      <c r="O90" s="32"/>
      <c r="P90" s="32"/>
      <c r="Q90" s="32"/>
      <c r="R90" s="32"/>
      <c r="S90" s="32"/>
    </row>
    <row r="91" spans="11:19" x14ac:dyDescent="0.25">
      <c r="K91" s="33">
        <v>230</v>
      </c>
      <c r="L91" s="32"/>
      <c r="M91" s="32"/>
      <c r="N91" s="32"/>
      <c r="O91" s="32"/>
      <c r="P91" s="32"/>
      <c r="Q91" s="32"/>
      <c r="R91" s="32"/>
      <c r="S91" s="32"/>
    </row>
    <row r="92" spans="11:19" x14ac:dyDescent="0.25">
      <c r="K92" s="33">
        <v>20097.88</v>
      </c>
      <c r="L92" s="32"/>
      <c r="M92" s="32"/>
      <c r="N92" s="32"/>
      <c r="O92" s="32"/>
      <c r="P92" s="32"/>
      <c r="Q92" s="32"/>
      <c r="R92" s="32"/>
      <c r="S92" s="32"/>
    </row>
    <row r="93" spans="11:19" x14ac:dyDescent="0.25">
      <c r="K93" s="34">
        <v>45244</v>
      </c>
      <c r="L93" s="32"/>
      <c r="M93" s="32"/>
      <c r="N93" s="32"/>
      <c r="O93" s="32"/>
      <c r="P93" s="32"/>
      <c r="Q93" s="32"/>
      <c r="R93" s="32"/>
      <c r="S93" s="32"/>
    </row>
    <row r="94" spans="11:19" x14ac:dyDescent="0.25">
      <c r="K94" s="32" t="s">
        <v>47</v>
      </c>
      <c r="L94" s="32"/>
      <c r="M94" s="32"/>
      <c r="N94" s="32"/>
      <c r="O94" s="32"/>
      <c r="P94" s="32"/>
      <c r="Q94" s="32"/>
      <c r="R94" s="32"/>
      <c r="S94" s="32"/>
    </row>
    <row r="95" spans="11:19" x14ac:dyDescent="0.25">
      <c r="K95" s="32" t="s">
        <v>65</v>
      </c>
      <c r="L95" s="32"/>
      <c r="M95" s="32"/>
      <c r="N95" s="32"/>
      <c r="O95" s="32"/>
      <c r="P95" s="32"/>
      <c r="Q95" s="32"/>
      <c r="R95" s="32"/>
      <c r="S95" s="32"/>
    </row>
    <row r="96" spans="11:19" x14ac:dyDescent="0.25">
      <c r="K96" s="32" t="s">
        <v>64</v>
      </c>
      <c r="L96" s="32"/>
      <c r="M96" s="32"/>
      <c r="N96" s="32"/>
      <c r="O96" s="32"/>
      <c r="P96" s="32"/>
      <c r="Q96" s="32"/>
      <c r="R96" s="32"/>
      <c r="S96" s="32"/>
    </row>
    <row r="97" spans="11:19" x14ac:dyDescent="0.25">
      <c r="K97" s="33">
        <v>200</v>
      </c>
      <c r="L97" s="32"/>
      <c r="M97" s="32"/>
      <c r="N97" s="32"/>
      <c r="O97" s="32"/>
      <c r="P97" s="32"/>
      <c r="Q97" s="32"/>
      <c r="R97" s="32"/>
      <c r="S97" s="32"/>
    </row>
    <row r="98" spans="11:19" x14ac:dyDescent="0.25">
      <c r="K98" s="33">
        <v>20327.88</v>
      </c>
      <c r="L98" s="32"/>
      <c r="M98" s="32"/>
      <c r="N98" s="32"/>
      <c r="O98" s="32"/>
      <c r="P98" s="32"/>
      <c r="Q98" s="32"/>
      <c r="R98" s="32"/>
      <c r="S98" s="32"/>
    </row>
    <row r="99" spans="11:19" x14ac:dyDescent="0.25">
      <c r="K99" s="34">
        <v>45243</v>
      </c>
      <c r="L99" s="32"/>
      <c r="M99" s="32"/>
      <c r="N99" s="32"/>
      <c r="O99" s="32"/>
      <c r="P99" s="32"/>
      <c r="Q99" s="32"/>
      <c r="R99" s="32"/>
      <c r="S99" s="32"/>
    </row>
    <row r="100" spans="11:19" x14ac:dyDescent="0.25">
      <c r="K100" s="32" t="s">
        <v>47</v>
      </c>
      <c r="L100" s="32"/>
      <c r="M100" s="32"/>
      <c r="N100" s="32"/>
      <c r="O100" s="32"/>
      <c r="P100" s="32"/>
      <c r="Q100" s="32"/>
      <c r="R100" s="32"/>
      <c r="S100" s="32"/>
    </row>
    <row r="101" spans="11:19" x14ac:dyDescent="0.25">
      <c r="K101" s="32" t="s">
        <v>63</v>
      </c>
      <c r="L101" s="32"/>
      <c r="M101" s="32"/>
      <c r="N101" s="32"/>
      <c r="O101" s="32"/>
      <c r="P101" s="32"/>
      <c r="Q101" s="32"/>
      <c r="R101" s="32"/>
      <c r="S101" s="32"/>
    </row>
    <row r="102" spans="11:19" x14ac:dyDescent="0.25">
      <c r="K102" s="32" t="s">
        <v>62</v>
      </c>
      <c r="L102" s="32"/>
      <c r="M102" s="32"/>
      <c r="N102" s="32"/>
      <c r="O102" s="32"/>
      <c r="P102" s="32"/>
      <c r="Q102" s="32"/>
      <c r="R102" s="32"/>
      <c r="S102" s="32"/>
    </row>
    <row r="103" spans="11:19" x14ac:dyDescent="0.25">
      <c r="K103" s="33">
        <v>4887.37</v>
      </c>
      <c r="L103" s="32"/>
      <c r="M103" s="32"/>
      <c r="N103" s="32"/>
      <c r="O103" s="32"/>
      <c r="P103" s="32"/>
      <c r="Q103" s="32"/>
      <c r="R103" s="32"/>
      <c r="S103" s="32"/>
    </row>
    <row r="104" spans="11:19" x14ac:dyDescent="0.25">
      <c r="K104" s="33">
        <v>20527.88</v>
      </c>
      <c r="L104" s="32"/>
      <c r="M104" s="32"/>
      <c r="N104" s="32"/>
      <c r="O104" s="32"/>
      <c r="P104" s="32"/>
      <c r="Q104" s="32"/>
      <c r="R104" s="32"/>
      <c r="S104" s="32"/>
    </row>
    <row r="105" spans="11:19" x14ac:dyDescent="0.25">
      <c r="K105" s="34">
        <v>45243</v>
      </c>
      <c r="L105" s="32"/>
      <c r="M105" s="32"/>
      <c r="N105" s="32"/>
      <c r="O105" s="32"/>
      <c r="P105" s="32"/>
      <c r="Q105" s="32"/>
      <c r="R105" s="32"/>
      <c r="S105" s="32"/>
    </row>
    <row r="106" spans="11:19" x14ac:dyDescent="0.25">
      <c r="K106" s="32" t="s">
        <v>47</v>
      </c>
      <c r="L106" s="32"/>
      <c r="M106" s="32"/>
      <c r="N106" s="32"/>
      <c r="O106" s="32"/>
      <c r="P106" s="32"/>
      <c r="Q106" s="32"/>
      <c r="R106" s="32"/>
      <c r="S106" s="32"/>
    </row>
    <row r="107" spans="11:19" x14ac:dyDescent="0.25">
      <c r="K107" s="32" t="s">
        <v>61</v>
      </c>
      <c r="L107" s="32"/>
      <c r="M107" s="32"/>
      <c r="N107" s="32"/>
      <c r="O107" s="32"/>
      <c r="P107" s="32"/>
      <c r="Q107" s="32"/>
      <c r="R107" s="32"/>
      <c r="S107" s="32"/>
    </row>
    <row r="108" spans="11:19" x14ac:dyDescent="0.25">
      <c r="K108" s="32" t="s">
        <v>60</v>
      </c>
      <c r="L108" s="32"/>
      <c r="M108" s="32"/>
      <c r="N108" s="32"/>
      <c r="O108" s="32"/>
      <c r="P108" s="32"/>
      <c r="Q108" s="32"/>
      <c r="R108" s="32"/>
      <c r="S108" s="32"/>
    </row>
    <row r="109" spans="11:19" x14ac:dyDescent="0.25">
      <c r="K109" s="33">
        <v>-1120</v>
      </c>
      <c r="L109" s="32"/>
      <c r="M109" s="32"/>
      <c r="N109" s="32"/>
      <c r="O109" s="32"/>
      <c r="P109" s="32"/>
      <c r="Q109" s="32"/>
      <c r="R109" s="32"/>
      <c r="S109" s="32"/>
    </row>
    <row r="110" spans="11:19" x14ac:dyDescent="0.25">
      <c r="K110" s="33">
        <v>25415.25</v>
      </c>
      <c r="L110" s="32"/>
      <c r="M110" s="32"/>
      <c r="N110" s="32"/>
      <c r="O110" s="32"/>
      <c r="P110" s="32"/>
      <c r="Q110" s="32"/>
      <c r="R110" s="32"/>
      <c r="S110" s="32"/>
    </row>
    <row r="111" spans="11:19" x14ac:dyDescent="0.25">
      <c r="K111" s="34">
        <v>45238</v>
      </c>
      <c r="L111" s="32"/>
      <c r="M111" s="32"/>
      <c r="N111" s="32"/>
      <c r="O111" s="32"/>
      <c r="P111" s="32"/>
      <c r="Q111" s="32"/>
      <c r="R111" s="32"/>
      <c r="S111" s="32"/>
    </row>
    <row r="112" spans="11:19" x14ac:dyDescent="0.25">
      <c r="K112" s="32" t="s">
        <v>47</v>
      </c>
      <c r="L112" s="32"/>
      <c r="M112" s="32"/>
      <c r="N112" s="32"/>
      <c r="O112" s="32"/>
      <c r="P112" s="32"/>
      <c r="Q112" s="32"/>
      <c r="R112" s="32"/>
      <c r="S112" s="32"/>
    </row>
    <row r="113" spans="11:19" x14ac:dyDescent="0.25">
      <c r="K113" s="32" t="s">
        <v>59</v>
      </c>
      <c r="L113" s="32"/>
      <c r="M113" s="32"/>
      <c r="N113" s="32"/>
      <c r="O113" s="32"/>
      <c r="P113" s="32"/>
      <c r="Q113" s="32"/>
      <c r="R113" s="32"/>
      <c r="S113" s="32"/>
    </row>
    <row r="114" spans="11:19" x14ac:dyDescent="0.25">
      <c r="K114" s="32" t="s">
        <v>58</v>
      </c>
      <c r="L114" s="32"/>
      <c r="M114" s="32"/>
      <c r="N114" s="32"/>
      <c r="O114" s="32"/>
      <c r="P114" s="32"/>
      <c r="Q114" s="32"/>
      <c r="R114" s="32"/>
      <c r="S114" s="32"/>
    </row>
    <row r="115" spans="11:19" x14ac:dyDescent="0.25">
      <c r="K115" s="33">
        <v>240</v>
      </c>
      <c r="L115" s="32"/>
      <c r="M115" s="32"/>
      <c r="N115" s="32"/>
      <c r="O115" s="32"/>
      <c r="P115" s="32"/>
      <c r="Q115" s="32"/>
      <c r="R115" s="32"/>
      <c r="S115" s="32"/>
    </row>
    <row r="116" spans="11:19" x14ac:dyDescent="0.25">
      <c r="K116" s="33">
        <v>24295.25</v>
      </c>
      <c r="L116" s="32"/>
      <c r="M116" s="32"/>
      <c r="N116" s="32"/>
      <c r="O116" s="32"/>
      <c r="P116" s="32"/>
      <c r="Q116" s="32"/>
      <c r="R116" s="32"/>
      <c r="S116" s="32"/>
    </row>
    <row r="117" spans="11:19" x14ac:dyDescent="0.25">
      <c r="K117" s="34">
        <v>45236</v>
      </c>
      <c r="L117" s="32"/>
      <c r="M117" s="32"/>
      <c r="N117" s="32"/>
      <c r="O117" s="32"/>
      <c r="P117" s="32"/>
      <c r="Q117" s="32"/>
      <c r="R117" s="32"/>
      <c r="S117" s="32"/>
    </row>
    <row r="118" spans="11:19" x14ac:dyDescent="0.25">
      <c r="K118" s="32" t="s">
        <v>47</v>
      </c>
      <c r="L118" s="32"/>
      <c r="M118" s="32"/>
      <c r="N118" s="32"/>
      <c r="O118" s="32"/>
      <c r="P118" s="32"/>
      <c r="Q118" s="32"/>
      <c r="R118" s="32"/>
      <c r="S118" s="32"/>
    </row>
    <row r="119" spans="11:19" x14ac:dyDescent="0.25">
      <c r="K119" s="32" t="s">
        <v>57</v>
      </c>
      <c r="L119" s="32"/>
      <c r="M119" s="32"/>
      <c r="N119" s="32"/>
      <c r="O119" s="32"/>
      <c r="P119" s="32"/>
      <c r="Q119" s="32"/>
      <c r="R119" s="32"/>
      <c r="S119" s="32"/>
    </row>
    <row r="120" spans="11:19" x14ac:dyDescent="0.25">
      <c r="K120" s="32" t="s">
        <v>56</v>
      </c>
      <c r="L120" s="32"/>
      <c r="M120" s="32"/>
      <c r="N120" s="32"/>
      <c r="O120" s="32"/>
      <c r="P120" s="32"/>
      <c r="Q120" s="32"/>
      <c r="R120" s="32"/>
      <c r="S120" s="32"/>
    </row>
    <row r="121" spans="11:19" x14ac:dyDescent="0.25">
      <c r="K121" s="33">
        <v>200</v>
      </c>
      <c r="L121" s="32"/>
      <c r="M121" s="32"/>
      <c r="N121" s="32"/>
      <c r="O121" s="32"/>
      <c r="P121" s="32"/>
      <c r="Q121" s="32"/>
      <c r="R121" s="32"/>
      <c r="S121" s="32"/>
    </row>
    <row r="122" spans="11:19" x14ac:dyDescent="0.25">
      <c r="K122" s="33">
        <v>24535.25</v>
      </c>
      <c r="L122" s="32"/>
      <c r="M122" s="32"/>
      <c r="N122" s="32"/>
      <c r="O122" s="32"/>
      <c r="P122" s="32"/>
      <c r="Q122" s="32"/>
      <c r="R122" s="32"/>
      <c r="S122" s="32"/>
    </row>
    <row r="123" spans="11:19" x14ac:dyDescent="0.25">
      <c r="K123" s="34">
        <v>45236</v>
      </c>
      <c r="L123" s="32"/>
      <c r="M123" s="32"/>
      <c r="N123" s="32"/>
      <c r="O123" s="32"/>
      <c r="P123" s="32"/>
      <c r="Q123" s="32"/>
      <c r="R123" s="32"/>
      <c r="S123" s="32"/>
    </row>
    <row r="124" spans="11:19" x14ac:dyDescent="0.25">
      <c r="K124" s="32" t="s">
        <v>47</v>
      </c>
      <c r="L124" s="32"/>
      <c r="M124" s="32"/>
      <c r="N124" s="32"/>
      <c r="O124" s="32"/>
      <c r="P124" s="32"/>
      <c r="Q124" s="32"/>
      <c r="R124" s="32"/>
      <c r="S124" s="32"/>
    </row>
    <row r="125" spans="11:19" x14ac:dyDescent="0.25">
      <c r="K125" s="32" t="s">
        <v>55</v>
      </c>
      <c r="L125" s="32"/>
      <c r="M125" s="32"/>
      <c r="N125" s="32"/>
      <c r="O125" s="32"/>
      <c r="P125" s="32"/>
      <c r="Q125" s="32"/>
      <c r="R125" s="32"/>
      <c r="S125" s="32"/>
    </row>
    <row r="126" spans="11:19" x14ac:dyDescent="0.25">
      <c r="K126" s="32" t="s">
        <v>54</v>
      </c>
      <c r="L126" s="32"/>
      <c r="M126" s="32"/>
      <c r="N126" s="32"/>
      <c r="O126" s="32"/>
      <c r="P126" s="32"/>
      <c r="Q126" s="32"/>
      <c r="R126" s="32"/>
      <c r="S126" s="32"/>
    </row>
    <row r="127" spans="11:19" x14ac:dyDescent="0.25">
      <c r="K127" s="33">
        <v>200</v>
      </c>
      <c r="L127" s="32"/>
      <c r="M127" s="32"/>
      <c r="N127" s="32"/>
      <c r="O127" s="32"/>
      <c r="P127" s="32"/>
      <c r="Q127" s="32"/>
      <c r="R127" s="32"/>
      <c r="S127" s="32"/>
    </row>
    <row r="128" spans="11:19" x14ac:dyDescent="0.25">
      <c r="K128" s="33">
        <v>24735.25</v>
      </c>
      <c r="L128" s="32"/>
      <c r="M128" s="32"/>
      <c r="N128" s="32"/>
      <c r="O128" s="32"/>
      <c r="P128" s="32"/>
      <c r="Q128" s="32"/>
      <c r="R128" s="32"/>
      <c r="S128" s="32"/>
    </row>
    <row r="129" spans="11:19" x14ac:dyDescent="0.25">
      <c r="K129" s="34">
        <v>45236</v>
      </c>
      <c r="L129" s="32"/>
      <c r="M129" s="32"/>
      <c r="N129" s="32"/>
      <c r="O129" s="32"/>
      <c r="P129" s="32"/>
      <c r="Q129" s="32"/>
      <c r="R129" s="32"/>
      <c r="S129" s="32"/>
    </row>
    <row r="130" spans="11:19" x14ac:dyDescent="0.25">
      <c r="K130" s="32" t="s">
        <v>47</v>
      </c>
      <c r="L130" s="32"/>
      <c r="M130" s="32"/>
      <c r="N130" s="32"/>
      <c r="O130" s="32"/>
      <c r="P130" s="32"/>
      <c r="Q130" s="32"/>
      <c r="R130" s="32"/>
      <c r="S130" s="32"/>
    </row>
    <row r="131" spans="11:19" x14ac:dyDescent="0.25">
      <c r="K131" s="32" t="s">
        <v>53</v>
      </c>
      <c r="L131" s="32"/>
      <c r="M131" s="32"/>
      <c r="N131" s="32"/>
      <c r="O131" s="32"/>
      <c r="P131" s="32"/>
      <c r="Q131" s="32"/>
      <c r="R131" s="32"/>
      <c r="S131" s="32"/>
    </row>
    <row r="132" spans="11:19" x14ac:dyDescent="0.25">
      <c r="K132" s="32" t="s">
        <v>52</v>
      </c>
      <c r="L132" s="32"/>
      <c r="M132" s="32"/>
      <c r="N132" s="32"/>
      <c r="O132" s="32"/>
      <c r="P132" s="32"/>
      <c r="Q132" s="32"/>
      <c r="R132" s="32"/>
      <c r="S132" s="32"/>
    </row>
    <row r="133" spans="11:19" x14ac:dyDescent="0.25">
      <c r="K133" s="33">
        <v>200</v>
      </c>
      <c r="L133" s="32"/>
      <c r="M133" s="32"/>
      <c r="N133" s="32"/>
      <c r="O133" s="32"/>
      <c r="P133" s="32"/>
      <c r="Q133" s="32"/>
      <c r="R133" s="32"/>
      <c r="S133" s="32"/>
    </row>
    <row r="134" spans="11:19" x14ac:dyDescent="0.25">
      <c r="K134" s="33">
        <v>24935.25</v>
      </c>
      <c r="L134" s="32"/>
      <c r="M134" s="32"/>
      <c r="N134" s="32"/>
      <c r="O134" s="32"/>
      <c r="P134" s="32"/>
      <c r="Q134" s="32"/>
      <c r="R134" s="32"/>
      <c r="S134" s="32"/>
    </row>
    <row r="135" spans="11:19" x14ac:dyDescent="0.25">
      <c r="K135" s="34">
        <v>45233</v>
      </c>
      <c r="L135" s="32"/>
      <c r="M135" s="32"/>
      <c r="N135" s="32"/>
      <c r="O135" s="32"/>
      <c r="P135" s="32"/>
      <c r="Q135" s="32"/>
      <c r="R135" s="32"/>
      <c r="S135" s="32"/>
    </row>
    <row r="136" spans="11:19" x14ac:dyDescent="0.25">
      <c r="K136" s="32" t="s">
        <v>47</v>
      </c>
      <c r="L136" s="32"/>
      <c r="M136" s="32"/>
      <c r="N136" s="32"/>
      <c r="O136" s="32"/>
      <c r="P136" s="32"/>
      <c r="Q136" s="32"/>
      <c r="R136" s="32"/>
      <c r="S136" s="32"/>
    </row>
    <row r="137" spans="11:19" x14ac:dyDescent="0.25">
      <c r="K137" s="32" t="s">
        <v>51</v>
      </c>
      <c r="L137" s="32"/>
      <c r="M137" s="32"/>
      <c r="N137" s="32"/>
      <c r="O137" s="32"/>
      <c r="P137" s="32"/>
      <c r="Q137" s="32"/>
      <c r="R137" s="32"/>
      <c r="S137" s="32"/>
    </row>
    <row r="138" spans="11:19" x14ac:dyDescent="0.25">
      <c r="K138" s="35" t="s">
        <v>50</v>
      </c>
      <c r="L138" s="32"/>
      <c r="M138" s="32"/>
      <c r="N138" s="32"/>
      <c r="O138" s="32"/>
      <c r="P138" s="32"/>
      <c r="Q138" s="32"/>
      <c r="R138" s="32"/>
      <c r="S138" s="32"/>
    </row>
    <row r="139" spans="11:19" x14ac:dyDescent="0.25">
      <c r="K139" s="33">
        <v>200</v>
      </c>
      <c r="L139" s="32"/>
      <c r="M139" s="32"/>
      <c r="N139" s="32"/>
      <c r="O139" s="32"/>
      <c r="P139" s="32"/>
      <c r="Q139" s="32"/>
      <c r="R139" s="32"/>
      <c r="S139" s="32"/>
    </row>
    <row r="140" spans="11:19" x14ac:dyDescent="0.25">
      <c r="K140" s="33">
        <v>25135.25</v>
      </c>
      <c r="L140" s="32"/>
      <c r="M140" s="32"/>
      <c r="N140" s="32"/>
      <c r="O140" s="32"/>
      <c r="P140" s="32"/>
      <c r="Q140" s="32"/>
      <c r="R140" s="32"/>
      <c r="S140" s="32"/>
    </row>
    <row r="141" spans="11:19" x14ac:dyDescent="0.25">
      <c r="K141" s="34">
        <v>45233</v>
      </c>
      <c r="L141" s="32"/>
      <c r="M141" s="32"/>
      <c r="N141" s="32"/>
      <c r="O141" s="32"/>
      <c r="P141" s="32"/>
      <c r="Q141" s="32"/>
      <c r="R141" s="32"/>
      <c r="S141" s="32"/>
    </row>
    <row r="142" spans="11:19" x14ac:dyDescent="0.25">
      <c r="K142" s="32" t="s">
        <v>47</v>
      </c>
      <c r="L142" s="32"/>
      <c r="M142" s="32"/>
      <c r="N142" s="32"/>
      <c r="O142" s="32"/>
      <c r="P142" s="32"/>
      <c r="Q142" s="32"/>
      <c r="R142" s="32"/>
      <c r="S142" s="32"/>
    </row>
    <row r="143" spans="11:19" x14ac:dyDescent="0.25">
      <c r="K143" s="32" t="s">
        <v>49</v>
      </c>
      <c r="L143" s="32"/>
      <c r="M143" s="32"/>
      <c r="N143" s="32"/>
      <c r="O143" s="32"/>
      <c r="P143" s="32"/>
      <c r="Q143" s="32"/>
      <c r="R143" s="32"/>
      <c r="S143" s="32"/>
    </row>
    <row r="144" spans="11:19" x14ac:dyDescent="0.25">
      <c r="K144" s="32" t="s">
        <v>48</v>
      </c>
      <c r="L144" s="32"/>
      <c r="M144" s="32"/>
      <c r="N144" s="32"/>
      <c r="O144" s="32"/>
      <c r="P144" s="32"/>
      <c r="Q144" s="32"/>
      <c r="R144" s="32"/>
      <c r="S144" s="32"/>
    </row>
    <row r="145" spans="11:19" x14ac:dyDescent="0.25">
      <c r="K145" s="33">
        <v>100</v>
      </c>
      <c r="L145" s="32"/>
      <c r="M145" s="32"/>
      <c r="N145" s="32"/>
      <c r="O145" s="32"/>
      <c r="P145" s="32"/>
      <c r="Q145" s="32"/>
      <c r="R145" s="32"/>
      <c r="S145" s="32"/>
    </row>
    <row r="146" spans="11:19" x14ac:dyDescent="0.25">
      <c r="K146" s="33">
        <v>25335.25</v>
      </c>
      <c r="L146" s="32"/>
      <c r="M146" s="32"/>
      <c r="N146" s="32"/>
      <c r="O146" s="32"/>
      <c r="P146" s="32"/>
      <c r="Q146" s="32"/>
      <c r="R146" s="32"/>
      <c r="S146" s="32"/>
    </row>
    <row r="147" spans="11:19" x14ac:dyDescent="0.25">
      <c r="K147" s="34">
        <v>45231</v>
      </c>
      <c r="L147" s="32"/>
      <c r="M147" s="32"/>
      <c r="N147" s="32"/>
      <c r="O147" s="32"/>
      <c r="P147" s="32"/>
      <c r="Q147" s="32"/>
      <c r="R147" s="32"/>
      <c r="S147" s="32"/>
    </row>
    <row r="148" spans="11:19" x14ac:dyDescent="0.25">
      <c r="K148" s="32" t="s">
        <v>47</v>
      </c>
      <c r="L148" s="32"/>
      <c r="M148" s="32"/>
      <c r="N148" s="32"/>
      <c r="O148" s="32"/>
      <c r="P148" s="32"/>
      <c r="Q148" s="32"/>
      <c r="R148" s="32"/>
      <c r="S148" s="32"/>
    </row>
    <row r="149" spans="11:19" x14ac:dyDescent="0.25">
      <c r="K149" s="32" t="s">
        <v>46</v>
      </c>
      <c r="L149" s="32"/>
      <c r="M149" s="32"/>
      <c r="N149" s="32"/>
      <c r="O149" s="32"/>
      <c r="P149" s="32"/>
      <c r="Q149" s="32"/>
      <c r="R149" s="32"/>
      <c r="S149" s="32"/>
    </row>
    <row r="150" spans="11:19" x14ac:dyDescent="0.25">
      <c r="K150" s="32" t="s">
        <v>45</v>
      </c>
      <c r="L150" s="32"/>
      <c r="M150" s="32"/>
      <c r="N150" s="32"/>
      <c r="O150" s="32"/>
      <c r="P150" s="32"/>
      <c r="Q150" s="32"/>
      <c r="R150" s="32"/>
      <c r="S150" s="32"/>
    </row>
    <row r="151" spans="11:19" x14ac:dyDescent="0.25">
      <c r="K151" s="33">
        <v>20</v>
      </c>
      <c r="L151" s="32"/>
      <c r="M151" s="32"/>
      <c r="N151" s="32"/>
      <c r="O151" s="32"/>
      <c r="P151" s="32"/>
      <c r="Q151" s="32"/>
      <c r="R151" s="32"/>
      <c r="S151" s="32"/>
    </row>
    <row r="152" spans="11:19" x14ac:dyDescent="0.25">
      <c r="K152" s="33">
        <v>25435.25</v>
      </c>
      <c r="L152" s="32"/>
      <c r="M152" s="32"/>
      <c r="N152" s="32"/>
      <c r="O152" s="32"/>
      <c r="P152" s="32"/>
      <c r="Q152" s="32"/>
      <c r="R152" s="32"/>
      <c r="S152" s="32"/>
    </row>
  </sheetData>
  <sheetProtection autoFilter="0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5FD84-EF14-47E1-AC2B-EAEDAA125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Guide</vt:lpstr>
      <vt:lpstr>Params</vt:lpstr>
      <vt:lpstr>dVaryingRowsPQ</vt:lpstr>
      <vt:lpstr>dSameRowsPQ</vt:lpstr>
      <vt:lpstr>dSameRowsMacro</vt:lpstr>
      <vt:lpstr>dSameRowsExcel</vt:lpstr>
      <vt:lpstr>afbGuide</vt:lpstr>
      <vt:lpstr>afbParams</vt:lpstr>
      <vt:lpstr>dSameRowsExcel!afbSheet</vt:lpstr>
      <vt:lpstr>dSameRowsMacro!afbSheet</vt:lpstr>
      <vt:lpstr>dSameRowsPQ!afbSheet</vt:lpstr>
      <vt:lpstr>dVaryingRowsPQ!afbSheet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dSameRowsExcel!Print_Area</vt:lpstr>
      <vt:lpstr>dSameRowsMacro!Print_Area</vt:lpstr>
      <vt:lpstr>dSameRowsPQ!Print_Area</vt:lpstr>
      <vt:lpstr>dVaryingRowsPQ!Print_Area</vt:lpstr>
      <vt:lpstr>dSameRowsExcel!Print_Titles</vt:lpstr>
      <vt:lpstr>dSameRowsMacro!Print_Titles</vt:lpstr>
      <vt:lpstr>dSameRowsPQ!Print_Titles</vt:lpstr>
      <vt:lpstr>dVaryingRowsPQ!Print_Titles</vt:lpstr>
      <vt:lpstr>Guide!Print_Titles</vt:lpstr>
      <vt:lpstr>Params!Print_Titles</vt:lpstr>
      <vt:lpstr>dSameRowsExcel!ttSheet</vt:lpstr>
      <vt:lpstr>dSameRowsMacro!ttSheet</vt:lpstr>
      <vt:lpstr>dSameRowsPQ!ttSheet</vt:lpstr>
      <vt:lpstr>dVaryingRowsPQ!ttSheet</vt:lpstr>
      <vt:lpstr>Guide!ttSheet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2024-01-27T21:43:53Z</dcterms:modified>
</cp:coreProperties>
</file>