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86\"/>
    </mc:Choice>
  </mc:AlternateContent>
  <xr:revisionPtr revIDLastSave="0" documentId="13_ncr:1_{666514AA-DDD8-40FE-8A73-D45F399E13C3}" xr6:coauthVersionLast="47" xr6:coauthVersionMax="47" xr10:uidLastSave="{00000000-0000-0000-0000-000000000000}"/>
  <bookViews>
    <workbookView xWindow="-103" yWindow="-103" windowWidth="33120" windowHeight="18120" tabRatio="801" activeTab="2" xr2:uid="{00000000-000D-0000-FFFF-FFFF00000000}"/>
  </bookViews>
  <sheets>
    <sheet name="Guide" sheetId="6" r:id="rId1"/>
    <sheet name="Params" sheetId="5" r:id="rId2"/>
    <sheet name="iSheet1" sheetId="1" r:id="rId3"/>
  </sheets>
  <definedNames>
    <definedName name="afbGuide">Guide!$A$1:$B$4</definedName>
    <definedName name="afbParams">Params!$A$1:$A$4</definedName>
    <definedName name="afbSheet" localSheetId="2">iSheet1!$K$11:$K$14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2">iSheet1!$K$11:$X$15</definedName>
    <definedName name="_xlnm.Print_Titles" localSheetId="0">Guide!$1:$4</definedName>
    <definedName name="_xlnm.Print_Titles" localSheetId="2">iSheet1!$K:$K,iSheet1!$11:$14</definedName>
    <definedName name="_xlnm.Print_Titles" localSheetId="1">Params!$1:$4</definedName>
    <definedName name="ttSheet" localSheetId="0">Guide!$A$4:$D$4</definedName>
    <definedName name="ttSheet" localSheetId="2">iSheet1!$K$14:$X$14</definedName>
    <definedName name="ttSheet" localSheetId="1">Params!$A$4:$B$4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  <c r="M46" i="1" a="1"/>
  <c r="M46" i="1" s="1"/>
  <c r="W40" i="1" a="1"/>
  <c r="W40" i="1" s="1"/>
  <c r="V40" i="1" a="1"/>
  <c r="V40" i="1" s="1"/>
  <c r="U40" i="1" a="1"/>
  <c r="U40" i="1" s="1"/>
  <c r="T40" i="1" a="1"/>
  <c r="T40" i="1" s="1"/>
  <c r="S40" i="1" a="1"/>
  <c r="S40" i="1" s="1"/>
  <c r="W39" i="1" a="1"/>
  <c r="W39" i="1" s="1"/>
  <c r="V39" i="1" a="1"/>
  <c r="V39" i="1" s="1"/>
  <c r="U39" i="1" a="1"/>
  <c r="U39" i="1" s="1"/>
  <c r="T39" i="1" a="1"/>
  <c r="T39" i="1" s="1"/>
  <c r="S39" i="1" a="1"/>
  <c r="S39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W37" i="1" a="1"/>
  <c r="W37" i="1" s="1"/>
  <c r="V37" i="1" a="1"/>
  <c r="V37" i="1" s="1"/>
  <c r="U37" i="1" a="1"/>
  <c r="U37" i="1" s="1"/>
  <c r="T37" i="1" a="1"/>
  <c r="T37" i="1" s="1"/>
  <c r="S37" i="1" a="1"/>
  <c r="S37" i="1" s="1"/>
  <c r="W36" i="1" a="1"/>
  <c r="W36" i="1" s="1"/>
  <c r="V36" i="1" a="1"/>
  <c r="V36" i="1" s="1"/>
  <c r="U36" i="1" a="1"/>
  <c r="U36" i="1" s="1"/>
  <c r="T36" i="1" a="1"/>
  <c r="T36" i="1" s="1"/>
  <c r="S36" i="1" a="1"/>
  <c r="S36" i="1" s="1"/>
  <c r="W35" i="1" a="1"/>
  <c r="W35" i="1" s="1"/>
  <c r="V35" i="1" a="1"/>
  <c r="V35" i="1" s="1"/>
  <c r="U35" i="1" a="1"/>
  <c r="U35" i="1" s="1"/>
  <c r="T35" i="1" a="1"/>
  <c r="T35" i="1" s="1"/>
  <c r="S35" i="1" a="1"/>
  <c r="S35" i="1" s="1"/>
  <c r="W34" i="1" a="1"/>
  <c r="W34" i="1" s="1"/>
  <c r="V34" i="1" a="1"/>
  <c r="V34" i="1" s="1"/>
  <c r="U34" i="1" a="1"/>
  <c r="U34" i="1" s="1"/>
  <c r="T34" i="1" a="1"/>
  <c r="T34" i="1" s="1"/>
  <c r="S34" i="1" a="1"/>
  <c r="S34" i="1" s="1"/>
  <c r="W33" i="1" a="1"/>
  <c r="W33" i="1" s="1"/>
  <c r="V33" i="1" a="1"/>
  <c r="V33" i="1" s="1"/>
  <c r="U33" i="1" a="1"/>
  <c r="U33" i="1" s="1"/>
  <c r="T33" i="1" a="1"/>
  <c r="T33" i="1" s="1"/>
  <c r="S33" i="1" a="1"/>
  <c r="S33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W19" i="1" a="1"/>
  <c r="W19" i="1" s="1"/>
  <c r="V19" i="1" a="1"/>
  <c r="V19" i="1" s="1"/>
  <c r="U19" i="1" a="1"/>
  <c r="U19" i="1" s="1"/>
  <c r="T19" i="1" a="1"/>
  <c r="T19" i="1" s="1"/>
  <c r="S19" i="1" a="1"/>
  <c r="S19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B12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<sst xmlns="http://schemas.openxmlformats.org/spreadsheetml/2006/main" count="82" uniqueCount="77">
  <si>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</si>
  <si>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</si>
  <si>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</si>
  <si>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</si>
  <si>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</si>
  <si>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</si>
  <si>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</si>
  <si>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</si>
  <si>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</si>
  <si>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</si>
  <si>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</si>
  <si>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</si>
  <si>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</si>
  <si>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</si>
  <si>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</si>
  <si>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</si>
  <si>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</si>
  <si>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</si>
  <si>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</si>
  <si>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</si>
  <si>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</si>
  <si>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</si>
  <si>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</si>
  <si>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</si>
  <si>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</si>
  <si>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</si>
  <si>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EXAMPLE Text file imported from ABC system.</t>
  </si>
  <si>
    <t>Diagram of data flow</t>
  </si>
  <si>
    <t>EXAMPLE Adjustments input onto mSheet4. Other inputs on mSheet3.</t>
  </si>
  <si>
    <t>EXAMPLE Totals of various grouping of codes on mSheet3</t>
  </si>
  <si>
    <t>EXAMPLE mSheet2</t>
  </si>
  <si>
    <t>EXAMPLE mSheet4 has output to Summary.xls. oDataSheet has output for text file imported by POWA system.</t>
  </si>
  <si>
    <t>-</t>
  </si>
  <si>
    <t>EXAMPLE Jane Smith provided the rates table.</t>
  </si>
  <si>
    <t>Usage tasks</t>
  </si>
  <si>
    <t>Maintenance tasks</t>
  </si>
  <si>
    <t>Task 1</t>
  </si>
  <si>
    <t>Task</t>
  </si>
  <si>
    <t>Application filename prefix</t>
  </si>
  <si>
    <t>EXAMPLE 01-Mar-2014 PJO Included new rates for Apr-Mar year.</t>
  </si>
  <si>
    <t>Files</t>
  </si>
  <si>
    <t>List the different files and any file-naming convention.</t>
  </si>
  <si>
    <t> </t>
  </si>
  <si>
    <t>Paul</t>
  </si>
  <si>
    <t>01-Jun-2024A</t>
  </si>
  <si>
    <t>CardData</t>
  </si>
  <si>
    <t>Farmlands Co-Operati Hamilton Nz</t>
  </si>
  <si>
    <t>Skinny Mobile (3) Auckland Nz</t>
  </si>
  <si>
    <t>Msft * E0600S64Bg Singapore Sg</t>
  </si>
  <si>
    <t>Msft *&lt;E0600Jyux9,E060 Msft Azure Sg</t>
  </si>
  <si>
    <t>Google *Services Auckland Nz</t>
  </si>
  <si>
    <t>Netflix.Com Los Gatos Nz</t>
  </si>
  <si>
    <t>Mitre 10 Mega Ruakura Hamilton East Nz</t>
  </si>
  <si>
    <t>Msft *&lt;E0700Saq0Y&gt; Msbill.Info Sg</t>
  </si>
  <si>
    <t>Adobe Adobe.Ly/Enau Ie</t>
  </si>
  <si>
    <t>Adobe Premiere Pro Adobe.Ly/Enau Ie</t>
  </si>
  <si>
    <t>Slingshot Auckland Nz</t>
  </si>
  <si>
    <t>Google Ads5006971803 Google.Com Nz</t>
  </si>
  <si>
    <t>Sendinblue Paris Fr</t>
  </si>
  <si>
    <t>Bunnings - 9527 Sth Ha Hamilton Nz</t>
  </si>
  <si>
    <t>Cloudinary Ltd Petach Tikva Il</t>
  </si>
  <si>
    <t>Linkedin Pre 952975575 Singapore Sg</t>
  </si>
  <si>
    <t>Name-Cheap.Com* Vmdzdj Www.Namecheap Az</t>
  </si>
  <si>
    <t>Apple.Com/Bill Sydney Au</t>
  </si>
  <si>
    <t>Twilio Sendgrid Www.Twilio.Co Ca</t>
  </si>
  <si>
    <t>Direct Credit Payment - Thank You</t>
  </si>
  <si>
    <t>Crazydomain 61290372826 Sg</t>
  </si>
  <si>
    <t>Google Ads4638588586 Google.Com Nz</t>
  </si>
  <si>
    <t>Zoom.Us 888-799-9666 Www.Zoom.Us Ca</t>
  </si>
  <si>
    <t>Sum</t>
  </si>
  <si>
    <t>Average</t>
  </si>
  <si>
    <t>Running Total</t>
  </si>
  <si>
    <t>Count</t>
  </si>
  <si>
    <t>WRAPROWS</t>
  </si>
  <si>
    <t>With WRAPROWS</t>
  </si>
  <si>
    <t>With INDEX</t>
  </si>
  <si>
    <t>WRAPCOLS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</si>
</sst>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sz val="8"/>
      <color rgb="FF49494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0" fillId="35" borderId="3" xfId="92" applyFont="1" applyFill="1" applyBorder="1">
      <alignment horizontal="center" wrapText="1"/>
    </xf>
    <xf numFmtId="0" fontId="31" fillId="0" borderId="0" xfId="0" applyFont="1" applyAlignment="1">
      <alignment vertical="center" wrapText="1"/>
    </xf>
    <xf numFmtId="8" fontId="31" fillId="0" borderId="0" xfId="0" applyNumberFormat="1" applyFont="1" applyAlignment="1">
      <alignment horizontal="right" vertical="center" wrapText="1"/>
    </xf>
    <xf numFmtId="15" fontId="31" fillId="0" borderId="0" xfId="0" applyNumberFormat="1" applyFont="1" applyAlignment="1">
      <alignment vertical="center"/>
    </xf>
    <xf numFmtId="174" fontId="4" fillId="0" borderId="0" xfId="9">
      <alignment vertical="top"/>
    </xf>
    <xf numFmtId="166" fontId="4" fillId="0" borderId="0" xfId="5">
      <alignment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36">
    <dxf>
      <border outline="0">
        <top style="medium">
          <color indexed="64"/>
        </top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35"/>
      <tableStyleElement type="headerRow" dxfId="34"/>
      <tableStyleElement type="totalRow" dxfId="33"/>
      <tableStyleElement type="firstRowStripe" dxfId="32"/>
      <tableStyleElement type="firstColumnStripe" dxfId="31"/>
      <tableStyleElement type="firstSubtotalRow" dxfId="30"/>
      <tableStyleElement type="secondSubtotalRow" dxfId="29"/>
      <tableStyleElement type="firstRowSubheading" dxfId="28"/>
      <tableStyleElement type="secondRowSubheading" dxfId="27"/>
      <tableStyleElement type="pageFieldLabels" dxfId="26"/>
      <tableStyleElement type="pageFieldValues" dxfId="25"/>
    </tableStyle>
    <tableStyle name="ESPPivotTable 2" table="0" count="11" xr9:uid="{00000000-0011-0000-FFFF-FFFF01000000}">
      <tableStyleElement type="wholeTable" dxfId="24"/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ESPSlicer" pivot="0" table="0" count="10" xr9:uid="{00000000-0011-0000-FFFF-FFFF02000000}">
      <tableStyleElement type="wholeTable" dxfId="13"/>
      <tableStyleElement type="headerRow" dxfId="12"/>
    </tableStyle>
    <tableStyle name="ESPSlicer 2" pivot="0" table="0" count="10" xr9:uid="{00000000-0011-0000-FFFF-FFFF03000000}">
      <tableStyleElement type="wholeTable" dxfId="11"/>
      <tableStyleElement type="headerRow" dxfId="10"/>
    </tableStyle>
    <tableStyle name="ESPTable" pivot="0" count="5" xr9:uid="{00000000-0011-0000-FFFF-FFFF04000000}">
      <tableStyleElement type="wholeTable" dxfId="9"/>
      <tableStyleElement type="headerRow" dxfId="8"/>
      <tableStyleElement type="totalRow" dxfId="7"/>
      <tableStyleElement type="firstRowStripe" dxfId="6"/>
      <tableStyleElement type="firstColumnStripe" dxfId="5"/>
    </tableStyle>
    <tableStyle name="ESPTimeLine" pivot="0" table="0" count="9" xr9:uid="{00000000-0011-0000-FFFF-FFFF05000000}">
      <tableStyleElement type="wholeTable" dxfId="4"/>
      <tableStyleElement type="headerRow" dxfId="3"/>
    </tableStyle>
    <tableStyle name="ESPTimeLine 2" pivot="0" table="0" count="9" xr9:uid="{00000000-0011-0000-FFFF-FFFF06000000}">
      <tableStyleElement type="wholeTable" dxfId="2"/>
      <tableStyleElement type="headerRow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1533525</xdr:colOff>
      <xdr:row>24</xdr:row>
      <xdr:rowOff>0</xdr:rowOff>
    </xdr:from>
    <xdr:to>
      <xdr:col>2</xdr:col>
      <xdr:colOff>2514600</xdr:colOff>
      <xdr:row>26</xdr:row>
      <xdr:rowOff>114300</xdr:rowOff>
    </xdr:to>
    <xdr:sp macro="" textlink="">
      <xdr:nvSpPr>
        <xdr:cNvPr id="5152" name="ESPFlowT5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 txBox="1">
          <a:spLocks noChangeArrowheads="1"/>
        </xdr:cNvSpPr>
      </xdr:nvSpPr>
      <xdr:spPr bwMode="auto">
        <a:xfrm>
          <a:off x="2838450" y="4267200"/>
          <a:ext cx="981075" cy="400050"/>
        </a:xfrm>
        <a:prstGeom prst="rect">
          <a:avLst/>
        </a:prstGeom>
        <a:solidFill>
          <a:srgbClr val="00B05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238125</xdr:colOff>
      <xdr:row>24</xdr:row>
      <xdr:rowOff>0</xdr:rowOff>
    </xdr:from>
    <xdr:to>
      <xdr:col>2</xdr:col>
      <xdr:colOff>1219200</xdr:colOff>
      <xdr:row>26</xdr:row>
      <xdr:rowOff>114300</xdr:rowOff>
    </xdr:to>
    <xdr:sp macro="" textlink="">
      <xdr:nvSpPr>
        <xdr:cNvPr id="5153" name="ESPFlowT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 txBox="1">
          <a:spLocks noChangeArrowheads="1"/>
        </xdr:cNvSpPr>
      </xdr:nvSpPr>
      <xdr:spPr bwMode="auto">
        <a:xfrm>
          <a:off x="1543050" y="4267200"/>
          <a:ext cx="981075" cy="400050"/>
        </a:xfrm>
        <a:prstGeom prst="rect">
          <a:avLst/>
        </a:prstGeom>
        <a:solidFill>
          <a:srgbClr val="C0BFB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0</xdr:col>
      <xdr:colOff>257175</xdr:colOff>
      <xdr:row>20</xdr:row>
      <xdr:rowOff>0</xdr:rowOff>
    </xdr:from>
    <xdr:to>
      <xdr:col>1</xdr:col>
      <xdr:colOff>838200</xdr:colOff>
      <xdr:row>22</xdr:row>
      <xdr:rowOff>114300</xdr:rowOff>
    </xdr:to>
    <xdr:sp macro="" textlink="">
      <xdr:nvSpPr>
        <xdr:cNvPr id="5154" name="ESPFlowT1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 txBox="1">
          <a:spLocks noChangeArrowheads="1"/>
        </xdr:cNvSpPr>
      </xdr:nvSpPr>
      <xdr:spPr bwMode="auto">
        <a:xfrm>
          <a:off x="257175" y="3695700"/>
          <a:ext cx="981075" cy="400050"/>
        </a:xfrm>
        <a:prstGeom prst="rect">
          <a:avLst/>
        </a:prstGeom>
        <a:solidFill>
          <a:srgbClr val="DA969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0</xdr:col>
      <xdr:colOff>257175</xdr:colOff>
      <xdr:row>24</xdr:row>
      <xdr:rowOff>0</xdr:rowOff>
    </xdr:from>
    <xdr:to>
      <xdr:col>1</xdr:col>
      <xdr:colOff>838200</xdr:colOff>
      <xdr:row>26</xdr:row>
      <xdr:rowOff>114300</xdr:rowOff>
    </xdr:to>
    <xdr:sp macro="" textlink="">
      <xdr:nvSpPr>
        <xdr:cNvPr id="5155" name="ESPFlowT2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 txBox="1">
          <a:spLocks noChangeArrowheads="1"/>
        </xdr:cNvSpPr>
      </xdr:nvSpPr>
      <xdr:spPr bwMode="auto">
        <a:xfrm>
          <a:off x="257175" y="4267200"/>
          <a:ext cx="981075" cy="400050"/>
        </a:xfrm>
        <a:prstGeom prst="rect">
          <a:avLst/>
        </a:prstGeom>
        <a:solidFill>
          <a:srgbClr val="DA9694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1219200</xdr:colOff>
      <xdr:row>25</xdr:row>
      <xdr:rowOff>57150</xdr:rowOff>
    </xdr:from>
    <xdr:to>
      <xdr:col>2</xdr:col>
      <xdr:colOff>1533525</xdr:colOff>
      <xdr:row>25</xdr:row>
      <xdr:rowOff>57150</xdr:rowOff>
    </xdr:to>
    <xdr:cxnSp macro="">
      <xdr:nvCxnSpPr>
        <xdr:cNvPr id="5180" name="ESPFlowA5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CxnSpPr>
          <a:cxnSpLocks noChangeShapeType="1"/>
          <a:stCxn id="5152" idx="1"/>
          <a:endCxn id="5153" idx="3"/>
        </xdr:cNvCxnSpPr>
      </xdr:nvCxnSpPr>
      <xdr:spPr bwMode="auto">
        <a:xfrm flipH="1">
          <a:off x="2524125" y="4467225"/>
          <a:ext cx="314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1</xdr:col>
      <xdr:colOff>838200</xdr:colOff>
      <xdr:row>21</xdr:row>
      <xdr:rowOff>57150</xdr:rowOff>
    </xdr:from>
    <xdr:to>
      <xdr:col>2</xdr:col>
      <xdr:colOff>238125</xdr:colOff>
      <xdr:row>25</xdr:row>
      <xdr:rowOff>57150</xdr:rowOff>
    </xdr:to>
    <xdr:cxnSp macro="">
      <xdr:nvCxnSpPr>
        <xdr:cNvPr id="5181" name="ESPFlowA3B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CxnSpPr>
          <a:cxnSpLocks noChangeShapeType="1"/>
          <a:stCxn id="5153" idx="1"/>
          <a:endCxn id="5154" idx="3"/>
        </xdr:cNvCxnSpPr>
      </xdr:nvCxnSpPr>
      <xdr:spPr bwMode="auto">
        <a:xfrm flipH="1" flipV="1">
          <a:off x="1238250" y="3895725"/>
          <a:ext cx="30480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1</xdr:col>
      <xdr:colOff>838200</xdr:colOff>
      <xdr:row>25</xdr:row>
      <xdr:rowOff>57150</xdr:rowOff>
    </xdr:from>
    <xdr:to>
      <xdr:col>2</xdr:col>
      <xdr:colOff>238125</xdr:colOff>
      <xdr:row>25</xdr:row>
      <xdr:rowOff>57150</xdr:rowOff>
    </xdr:to>
    <xdr:cxnSp macro="">
      <xdr:nvCxnSpPr>
        <xdr:cNvPr id="5182" name="ESPFlowA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CxnSpPr>
          <a:cxnSpLocks noChangeShapeType="1"/>
          <a:stCxn id="5153" idx="1"/>
          <a:endCxn id="5155" idx="3"/>
        </xdr:cNvCxnSpPr>
      </xdr:nvCxnSpPr>
      <xdr:spPr bwMode="auto">
        <a:xfrm flipH="1">
          <a:off x="1238250" y="4467225"/>
          <a:ext cx="3048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2</xdr:col>
      <xdr:colOff>1533525</xdr:colOff>
      <xdr:row>20</xdr:row>
      <xdr:rowOff>0</xdr:rowOff>
    </xdr:from>
    <xdr:to>
      <xdr:col>2</xdr:col>
      <xdr:colOff>2514600</xdr:colOff>
      <xdr:row>22</xdr:row>
      <xdr:rowOff>114300</xdr:rowOff>
    </xdr:to>
    <xdr:sp macro="" textlink="">
      <xdr:nvSpPr>
        <xdr:cNvPr id="5160" name="ESPFlowT4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 txBox="1">
          <a:spLocks noChangeArrowheads="1"/>
        </xdr:cNvSpPr>
      </xdr:nvSpPr>
      <xdr:spPr bwMode="auto">
        <a:xfrm>
          <a:off x="2838450" y="3695700"/>
          <a:ext cx="981075" cy="400050"/>
        </a:xfrm>
        <a:prstGeom prst="rect">
          <a:avLst/>
        </a:prstGeom>
        <a:solidFill>
          <a:srgbClr val="C4D69B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SheetName</a:t>
          </a:r>
        </a:p>
      </xdr:txBody>
    </xdr:sp>
    <xdr:clientData/>
  </xdr:twoCellAnchor>
  <xdr:twoCellAnchor>
    <xdr:from>
      <xdr:col>2</xdr:col>
      <xdr:colOff>2828925</xdr:colOff>
      <xdr:row>24</xdr:row>
      <xdr:rowOff>0</xdr:rowOff>
    </xdr:from>
    <xdr:to>
      <xdr:col>2</xdr:col>
      <xdr:colOff>3810000</xdr:colOff>
      <xdr:row>26</xdr:row>
      <xdr:rowOff>114300</xdr:rowOff>
    </xdr:to>
    <xdr:sp macro="" textlink="">
      <xdr:nvSpPr>
        <xdr:cNvPr id="5161" name="ESPFlowT6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 txBox="1">
          <a:spLocks noChangeArrowheads="1"/>
        </xdr:cNvSpPr>
      </xdr:nvSpPr>
      <xdr:spPr bwMode="auto">
        <a:xfrm>
          <a:off x="4133850" y="4267200"/>
          <a:ext cx="981075" cy="400050"/>
        </a:xfrm>
        <a:prstGeom prst="rect">
          <a:avLst/>
        </a:prstGeom>
        <a:solidFill>
          <a:srgbClr val="BDDE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NZ" sz="800" b="0" i="0" strike="noStrike">
              <a:solidFill>
                <a:srgbClr val="000000"/>
              </a:solidFill>
              <a:latin typeface="Arial"/>
              <a:cs typeface="Arial"/>
            </a:rPr>
            <a:t>SourceName</a:t>
          </a:r>
        </a:p>
      </xdr:txBody>
    </xdr:sp>
    <xdr:clientData/>
  </xdr:twoCellAnchor>
  <xdr:twoCellAnchor>
    <xdr:from>
      <xdr:col>2</xdr:col>
      <xdr:colOff>2514600</xdr:colOff>
      <xdr:row>25</xdr:row>
      <xdr:rowOff>57150</xdr:rowOff>
    </xdr:from>
    <xdr:to>
      <xdr:col>2</xdr:col>
      <xdr:colOff>2828925</xdr:colOff>
      <xdr:row>25</xdr:row>
      <xdr:rowOff>57150</xdr:rowOff>
    </xdr:to>
    <xdr:cxnSp macro="">
      <xdr:nvCxnSpPr>
        <xdr:cNvPr id="5185" name="ESPFlowA6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CxnSpPr>
          <a:cxnSpLocks noChangeShapeType="1"/>
          <a:stCxn id="5161" idx="1"/>
          <a:endCxn id="5152" idx="3"/>
        </xdr:cNvCxnSpPr>
      </xdr:nvCxnSpPr>
      <xdr:spPr bwMode="auto">
        <a:xfrm flipH="1">
          <a:off x="3819525" y="4467225"/>
          <a:ext cx="3143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  <xdr:twoCellAnchor>
    <xdr:from>
      <xdr:col>2</xdr:col>
      <xdr:colOff>733425</xdr:colOff>
      <xdr:row>21</xdr:row>
      <xdr:rowOff>57150</xdr:rowOff>
    </xdr:from>
    <xdr:to>
      <xdr:col>2</xdr:col>
      <xdr:colOff>1533525</xdr:colOff>
      <xdr:row>24</xdr:row>
      <xdr:rowOff>0</xdr:rowOff>
    </xdr:to>
    <xdr:cxnSp macro="">
      <xdr:nvCxnSpPr>
        <xdr:cNvPr id="5186" name="ESPFlowA4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CxnSpPr>
          <a:cxnSpLocks noChangeShapeType="1"/>
          <a:stCxn id="5160" idx="1"/>
          <a:endCxn id="5153" idx="0"/>
        </xdr:cNvCxnSpPr>
      </xdr:nvCxnSpPr>
      <xdr:spPr bwMode="auto">
        <a:xfrm flipH="1">
          <a:off x="2038350" y="3895725"/>
          <a:ext cx="800100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lg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1676400</xdr:colOff>
      <xdr:row>43</xdr:row>
      <xdr:rowOff>110671</xdr:rowOff>
    </xdr:from>
    <xdr:to>
      <xdr:col>12</xdr:col>
      <xdr:colOff>1868715</xdr:colOff>
      <xdr:row>45</xdr:row>
      <xdr:rowOff>70757</xdr:rowOff>
    </xdr:to>
    <xdr:cxnSp macro="">
      <xdr:nvCxnSpPr>
        <xdr:cNvPr id="10" name="ESPTextArrowA3">
          <a:extLst>
            <a:ext uri="{FF2B5EF4-FFF2-40B4-BE49-F238E27FC236}">
              <a16:creationId xmlns:a16="http://schemas.microsoft.com/office/drawing/2014/main" id="{1C8F2851-4C42-232B-E1AB-97EC272E82E2}"/>
            </a:ext>
          </a:extLst>
        </xdr:cNvPr>
        <xdr:cNvCxnSpPr/>
      </xdr:nvCxnSpPr>
      <xdr:spPr>
        <a:xfrm flipH="1">
          <a:off x="11620500" y="5896428"/>
          <a:ext cx="192315" cy="22134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1398814</xdr:colOff>
      <xdr:row>12</xdr:row>
      <xdr:rowOff>110672</xdr:rowOff>
    </xdr:from>
    <xdr:to>
      <xdr:col>12</xdr:col>
      <xdr:colOff>1955800</xdr:colOff>
      <xdr:row>15</xdr:row>
      <xdr:rowOff>54429</xdr:rowOff>
    </xdr:to>
    <xdr:cxnSp macro="">
      <xdr:nvCxnSpPr>
        <xdr:cNvPr id="6" name="ESPTextArrowA2">
          <a:extLst>
            <a:ext uri="{FF2B5EF4-FFF2-40B4-BE49-F238E27FC236}">
              <a16:creationId xmlns:a16="http://schemas.microsoft.com/office/drawing/2014/main" id="{33E047D5-4CF8-868E-06BC-6DD0C2AB3F9F}"/>
            </a:ext>
          </a:extLst>
        </xdr:cNvPr>
        <xdr:cNvCxnSpPr/>
      </xdr:nvCxnSpPr>
      <xdr:spPr>
        <a:xfrm flipH="1">
          <a:off x="11342914" y="1814286"/>
          <a:ext cx="556986" cy="3683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1442357</xdr:colOff>
      <xdr:row>12</xdr:row>
      <xdr:rowOff>45358</xdr:rowOff>
    </xdr:from>
    <xdr:to>
      <xdr:col>18</xdr:col>
      <xdr:colOff>1879600</xdr:colOff>
      <xdr:row>15</xdr:row>
      <xdr:rowOff>43543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F97081FC-52E5-400B-F529-C4708AEED399}"/>
            </a:ext>
          </a:extLst>
        </xdr:cNvPr>
        <xdr:cNvCxnSpPr/>
      </xdr:nvCxnSpPr>
      <xdr:spPr>
        <a:xfrm flipH="1">
          <a:off x="16203386" y="1748972"/>
          <a:ext cx="437243" cy="422728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11</xdr:row>
      <xdr:rowOff>38100</xdr:rowOff>
    </xdr:from>
    <xdr:to>
      <xdr:col>22</xdr:col>
      <xdr:colOff>298813</xdr:colOff>
      <xdr:row>12</xdr:row>
      <xdr:rowOff>4082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C01B9BCB-6815-C89C-3C05-7765B9FCBC10}"/>
            </a:ext>
          </a:extLst>
        </xdr:cNvPr>
        <xdr:cNvSpPr txBox="1"/>
      </xdr:nvSpPr>
      <xdr:spPr>
        <a:xfrm>
          <a:off x="15103929" y="1545771"/>
          <a:ext cx="4331970" cy="161925"/>
        </a:xfrm>
        <a:prstGeom prst="rect">
          <a:avLst/>
        </a:prstGeom>
        <a:solidFill>
          <a:srgbClr val="FFFFFF"/>
        </a:solidFill>
        <a:ln w="3175" cmpd="sng">
          <a:solidFill>
            <a:srgbClr val="99480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=INDEX(Table1[CardData],(ROW(S16)-ROW($S$16))*5+COLUMN(S16)-COLUMN($S$16)+1)</a:t>
          </a:r>
        </a:p>
      </xdr:txBody>
    </xdr:sp>
    <xdr:clientData/>
  </xdr:twoCellAnchor>
  <xdr:twoCellAnchor>
    <xdr:from>
      <xdr:col>12</xdr:col>
      <xdr:colOff>1768928</xdr:colOff>
      <xdr:row>11</xdr:row>
      <xdr:rowOff>174172</xdr:rowOff>
    </xdr:from>
    <xdr:to>
      <xdr:col>14</xdr:col>
      <xdr:colOff>549728</xdr:colOff>
      <xdr:row>13</xdr:row>
      <xdr:rowOff>10885</xdr:rowOff>
    </xdr:to>
    <xdr:sp macro="" textlink="">
      <xdr:nvSpPr>
        <xdr:cNvPr id="7" name="ESPTextArrowT2">
          <a:extLst>
            <a:ext uri="{FF2B5EF4-FFF2-40B4-BE49-F238E27FC236}">
              <a16:creationId xmlns:a16="http://schemas.microsoft.com/office/drawing/2014/main" id="{BDA851B9-F227-FC5A-BE17-E9DA20AB765C}"/>
            </a:ext>
          </a:extLst>
        </xdr:cNvPr>
        <xdr:cNvSpPr txBox="1"/>
      </xdr:nvSpPr>
      <xdr:spPr>
        <a:xfrm>
          <a:off x="11713028" y="1681843"/>
          <a:ext cx="1763486" cy="190499"/>
        </a:xfrm>
        <a:prstGeom prst="rect">
          <a:avLst/>
        </a:prstGeom>
        <a:solidFill>
          <a:srgbClr val="FFFFFF"/>
        </a:solidFill>
        <a:ln w="3175" cmpd="sng">
          <a:solidFill>
            <a:srgbClr val="99480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=WRAPROWS(Table1[CardData],5)</a:t>
          </a:r>
        </a:p>
      </xdr:txBody>
    </xdr:sp>
    <xdr:clientData/>
  </xdr:twoCellAnchor>
  <xdr:twoCellAnchor>
    <xdr:from>
      <xdr:col>12</xdr:col>
      <xdr:colOff>805543</xdr:colOff>
      <xdr:row>42</xdr:row>
      <xdr:rowOff>81642</xdr:rowOff>
    </xdr:from>
    <xdr:to>
      <xdr:col>13</xdr:col>
      <xdr:colOff>208643</xdr:colOff>
      <xdr:row>43</xdr:row>
      <xdr:rowOff>112939</xdr:rowOff>
    </xdr:to>
    <xdr:sp macro="" textlink="">
      <xdr:nvSpPr>
        <xdr:cNvPr id="11" name="ESPTextArrowT3">
          <a:extLst>
            <a:ext uri="{FF2B5EF4-FFF2-40B4-BE49-F238E27FC236}">
              <a16:creationId xmlns:a16="http://schemas.microsoft.com/office/drawing/2014/main" id="{B51120AE-D492-ED7C-C42E-BEF8716254DE}"/>
            </a:ext>
          </a:extLst>
        </xdr:cNvPr>
        <xdr:cNvSpPr txBox="1"/>
      </xdr:nvSpPr>
      <xdr:spPr>
        <a:xfrm>
          <a:off x="10749643" y="5736771"/>
          <a:ext cx="1765300" cy="161925"/>
        </a:xfrm>
        <a:prstGeom prst="rect">
          <a:avLst/>
        </a:prstGeom>
        <a:solidFill>
          <a:srgbClr val="FFFFFF"/>
        </a:solidFill>
        <a:ln w="3175" cmpd="sng">
          <a:solidFill>
            <a:srgbClr val="99480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=WRAPCOLS(Table1[CardData],5)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75AD5-837B-4635-9F80-3C5D685C564F}" name="Table1" displayName="Table1" ref="K15:K140" totalsRowShown="0" tableBorderDxfId="0">
  <autoFilter ref="K15:K140" xr:uid="{76F75AD5-837B-4635-9F80-3C5D685C564F}"/>
  <tableColumns count="1">
    <tableColumn id="1" xr3:uid="{68900632-BAE5-4FDC-B524-BE8A2FC3203F}" name="CardData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A29" sqref="A29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01-Jun-2024A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/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D:\d\Mag\FreeTips\Tip986\WRAPROWS.xlsx</v>
      </c>
    </row>
    <row r="9" spans="1:4" x14ac:dyDescent="0.25">
      <c r="A9" s="9" t="s">
        <v>7</v>
      </c>
      <c r="C9" t="str">
        <f>kVersion</f>
        <v>01-Jun-2024A</v>
      </c>
    </row>
    <row r="10" spans="1:4" x14ac:dyDescent="0.25">
      <c r="A10" s="9" t="s">
        <v>15</v>
      </c>
      <c r="C10" t="s">
        <v>43</v>
      </c>
    </row>
    <row r="11" spans="1:4" x14ac:dyDescent="0.25">
      <c r="A11" s="9" t="s">
        <v>17</v>
      </c>
      <c r="C11" s="10" t="s">
        <v>39</v>
      </c>
    </row>
    <row r="12" spans="1:4" x14ac:dyDescent="0.25">
      <c r="A12" s="9" t="s">
        <v>10</v>
      </c>
      <c r="C12" s="10" t="s">
        <v>33</v>
      </c>
    </row>
    <row r="13" spans="1:4" x14ac:dyDescent="0.25">
      <c r="A13" s="18" t="s">
        <v>22</v>
      </c>
    </row>
    <row r="14" spans="1:4" x14ac:dyDescent="0.25">
      <c r="A14" s="11" t="s">
        <v>18</v>
      </c>
      <c r="C14" s="10" t="s">
        <v>26</v>
      </c>
    </row>
    <row r="15" spans="1:4" x14ac:dyDescent="0.25">
      <c r="A15" s="11" t="s">
        <v>19</v>
      </c>
      <c r="C15" s="10" t="s">
        <v>28</v>
      </c>
    </row>
    <row r="16" spans="1:4" x14ac:dyDescent="0.25">
      <c r="A16" s="11" t="s">
        <v>23</v>
      </c>
      <c r="C16" s="10" t="s">
        <v>29</v>
      </c>
    </row>
    <row r="17" spans="1:3" x14ac:dyDescent="0.25">
      <c r="A17" s="11" t="s">
        <v>20</v>
      </c>
      <c r="C17" s="10" t="s">
        <v>30</v>
      </c>
    </row>
    <row r="18" spans="1:3" x14ac:dyDescent="0.25">
      <c r="A18" s="11" t="s">
        <v>21</v>
      </c>
      <c r="C18" s="10" t="s">
        <v>31</v>
      </c>
    </row>
    <row r="19" spans="1:3" x14ac:dyDescent="0.25">
      <c r="A19" s="9" t="s">
        <v>40</v>
      </c>
      <c r="C19" s="10" t="s">
        <v>41</v>
      </c>
    </row>
    <row r="20" spans="1:3" x14ac:dyDescent="0.25">
      <c r="A20" s="16" t="s">
        <v>27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34</v>
      </c>
      <c r="B30" s="4"/>
    </row>
    <row r="31" spans="1:3" x14ac:dyDescent="0.25">
      <c r="A31" s="19" t="s">
        <v>36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35</v>
      </c>
      <c r="B34" s="4"/>
      <c r="C34" s="4"/>
    </row>
    <row r="35" spans="1:3" x14ac:dyDescent="0.25">
      <c r="A35" s="19" t="s">
        <v>37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32</v>
      </c>
    </row>
    <row r="7" spans="1:2" x14ac:dyDescent="0.25">
      <c r="A7" s="6" t="s">
        <v>7</v>
      </c>
      <c r="B7" s="1" t="s">
        <v>44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38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1-Jun-2024 11:33 am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AK140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N16" sqref="N16"/>
    </sheetView>
  </sheetViews>
  <sheetFormatPr defaultRowHeight="10.3" x14ac:dyDescent="0.25"/>
  <cols>
    <col min="1" max="1" width="50.81640625" customWidth="1"/>
    <col min="11" max="11" width="35.08984375" customWidth="1"/>
    <col min="12" max="12" width="1.6328125" customWidth="1"/>
    <col min="13" max="13" width="39.453125" bestFit="1" customWidth="1"/>
    <col min="14" max="14" width="10.36328125" customWidth="1"/>
    <col min="15" max="16" width="11.6328125" customWidth="1"/>
    <col min="17" max="17" width="5.7265625" customWidth="1"/>
    <col min="18" max="18" width="3.26953125" customWidth="1"/>
    <col min="19" max="19" width="39.453125" bestFit="1" customWidth="1"/>
    <col min="20" max="20" width="10.36328125" customWidth="1"/>
    <col min="21" max="22" width="11.6328125" customWidth="1"/>
    <col min="23" max="23" width="5.90625" customWidth="1"/>
    <col min="24" max="24" width="1.81640625" customWidth="1"/>
  </cols>
  <sheetData>
    <row r="10" spans="11:24" ht="10.75" thickBot="1" x14ac:dyDescent="0.3"/>
    <row r="11" spans="11:24" ht="15.45" x14ac:dyDescent="0.25">
      <c r="K11" s="32" t="s">
        <v>73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5"/>
    </row>
    <row r="12" spans="11:24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9"/>
    </row>
    <row r="13" spans="11:24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9"/>
    </row>
    <row r="14" spans="11:24" ht="10.75" thickBot="1" x14ac:dyDescent="0.3">
      <c r="K14" s="43"/>
      <c r="L14" s="41"/>
      <c r="M14" s="41" t="s">
        <v>74</v>
      </c>
      <c r="N14" s="41"/>
      <c r="O14" s="41"/>
      <c r="P14" s="41"/>
      <c r="Q14" s="41"/>
      <c r="R14" s="41"/>
      <c r="S14" s="41" t="s">
        <v>75</v>
      </c>
      <c r="T14" s="41"/>
      <c r="U14" s="41"/>
      <c r="V14" s="41"/>
      <c r="W14" s="41"/>
      <c r="X14" s="42" t="s">
        <v>42</v>
      </c>
    </row>
    <row r="15" spans="11:24" x14ac:dyDescent="0.25">
      <c r="K15" t="s">
        <v>45</v>
      </c>
    </row>
    <row r="16" spans="11:24" x14ac:dyDescent="0.25">
      <c r="K16" s="44" t="s">
        <v>46</v>
      </c>
      <c r="M16" t="str" cm="1">
        <f t="array" ref="M16:Q40">_xlfn.WRAPROWS(Table1[CardData],5)</f>
        <v>Farmlands Co-Operati Hamilton Nz</v>
      </c>
      <c r="N16" s="48">
        <v>227.25</v>
      </c>
      <c r="O16" s="47">
        <v>45437</v>
      </c>
      <c r="P16" s="47">
        <v>45439</v>
      </c>
      <c r="Q16">
        <v>8362</v>
      </c>
      <c r="S16" t="str" cm="1">
        <f t="array" ref="S16">INDEX(Table1[CardData],(ROW(S16)-ROW($S$16))*5+COLUMN(S16)-COLUMN($S$16)+1)</f>
        <v>Farmlands Co-Operati Hamilton Nz</v>
      </c>
      <c r="T16" cm="1">
        <f t="array" ref="T16">INDEX(Table1[CardData],(ROW(T16)-ROW($S$16))*5+COLUMN(T16)-COLUMN($S$16)+1)</f>
        <v>227.25</v>
      </c>
      <c r="U16" cm="1">
        <f t="array" ref="U16">INDEX(Table1[CardData],(ROW(U16)-ROW($S$16))*5+COLUMN(U16)-COLUMN($S$16)+1)</f>
        <v>45437</v>
      </c>
      <c r="V16" cm="1">
        <f t="array" ref="V16">INDEX(Table1[CardData],(ROW(V16)-ROW($S$16))*5+COLUMN(V16)-COLUMN($S$16)+1)</f>
        <v>45439</v>
      </c>
      <c r="W16" cm="1">
        <f t="array" ref="W16">INDEX(Table1[CardData],(ROW(W16)-ROW($S$16))*5+COLUMN(W16)-COLUMN($S$16)+1)</f>
        <v>8362</v>
      </c>
    </row>
    <row r="17" spans="11:23" x14ac:dyDescent="0.25">
      <c r="K17" s="45">
        <v>227.25</v>
      </c>
      <c r="M17" t="str">
        <v>Skinny Mobile (3) Auckland Nz</v>
      </c>
      <c r="N17" s="48">
        <v>40</v>
      </c>
      <c r="O17" s="47">
        <v>45437</v>
      </c>
      <c r="P17" s="47">
        <v>45439</v>
      </c>
      <c r="Q17">
        <v>8362</v>
      </c>
      <c r="S17" t="str" cm="1">
        <f t="array" ref="S17">INDEX(Table1[CardData],(ROW(S17)-ROW($S$16))*5+COLUMN(S17)-COLUMN($S$16)+1)</f>
        <v>Skinny Mobile (3) Auckland Nz</v>
      </c>
      <c r="T17" cm="1">
        <f t="array" ref="T17">INDEX(Table1[CardData],(ROW(T17)-ROW($S$16))*5+COLUMN(T17)-COLUMN($S$16)+1)</f>
        <v>40</v>
      </c>
      <c r="U17" cm="1">
        <f t="array" ref="U17">INDEX(Table1[CardData],(ROW(U17)-ROW($S$16))*5+COLUMN(U17)-COLUMN($S$16)+1)</f>
        <v>45437</v>
      </c>
      <c r="V17" cm="1">
        <f t="array" ref="V17">INDEX(Table1[CardData],(ROW(V17)-ROW($S$16))*5+COLUMN(V17)-COLUMN($S$16)+1)</f>
        <v>45439</v>
      </c>
      <c r="W17" cm="1">
        <f t="array" ref="W17">INDEX(Table1[CardData],(ROW(W17)-ROW($S$16))*5+COLUMN(W17)-COLUMN($S$16)+1)</f>
        <v>8362</v>
      </c>
    </row>
    <row r="18" spans="11:23" x14ac:dyDescent="0.25">
      <c r="K18" s="46">
        <v>45437</v>
      </c>
      <c r="M18" t="str">
        <v>Msft * E0600S64Bg Singapore Sg</v>
      </c>
      <c r="N18" s="48">
        <v>53.95</v>
      </c>
      <c r="O18" s="47">
        <v>45437</v>
      </c>
      <c r="P18" s="47">
        <v>45439</v>
      </c>
      <c r="Q18">
        <v>8362</v>
      </c>
      <c r="S18" t="str" cm="1">
        <f t="array" ref="S18">INDEX(Table1[CardData],(ROW(S18)-ROW($S$16))*5+COLUMN(S18)-COLUMN($S$16)+1)</f>
        <v>Msft * E0600S64Bg Singapore Sg</v>
      </c>
      <c r="T18" cm="1">
        <f t="array" ref="T18">INDEX(Table1[CardData],(ROW(T18)-ROW($S$16))*5+COLUMN(T18)-COLUMN($S$16)+1)</f>
        <v>53.95</v>
      </c>
      <c r="U18" cm="1">
        <f t="array" ref="U18">INDEX(Table1[CardData],(ROW(U18)-ROW($S$16))*5+COLUMN(U18)-COLUMN($S$16)+1)</f>
        <v>45437</v>
      </c>
      <c r="V18" cm="1">
        <f t="array" ref="V18">INDEX(Table1[CardData],(ROW(V18)-ROW($S$16))*5+COLUMN(V18)-COLUMN($S$16)+1)</f>
        <v>45439</v>
      </c>
      <c r="W18" cm="1">
        <f t="array" ref="W18">INDEX(Table1[CardData],(ROW(W18)-ROW($S$16))*5+COLUMN(W18)-COLUMN($S$16)+1)</f>
        <v>8362</v>
      </c>
    </row>
    <row r="19" spans="11:23" x14ac:dyDescent="0.25">
      <c r="K19" s="46">
        <v>45439</v>
      </c>
      <c r="M19" t="str">
        <v>Msft *&lt;E0600Jyux9,E060 Msft Azure Sg</v>
      </c>
      <c r="N19" s="48">
        <v>230.44</v>
      </c>
      <c r="O19" s="47">
        <v>45434</v>
      </c>
      <c r="P19" s="47">
        <v>45435</v>
      </c>
      <c r="Q19">
        <v>8362</v>
      </c>
      <c r="S19" t="str" cm="1">
        <f t="array" ref="S19">INDEX(Table1[CardData],(ROW(S19)-ROW($S$16))*5+COLUMN(S19)-COLUMN($S$16)+1)</f>
        <v>Msft *&lt;E0600Jyux9,E060 Msft Azure Sg</v>
      </c>
      <c r="T19" cm="1">
        <f t="array" ref="T19">INDEX(Table1[CardData],(ROW(T19)-ROW($S$16))*5+COLUMN(T19)-COLUMN($S$16)+1)</f>
        <v>230.44</v>
      </c>
      <c r="U19" cm="1">
        <f t="array" ref="U19">INDEX(Table1[CardData],(ROW(U19)-ROW($S$16))*5+COLUMN(U19)-COLUMN($S$16)+1)</f>
        <v>45434</v>
      </c>
      <c r="V19" cm="1">
        <f t="array" ref="V19">INDEX(Table1[CardData],(ROW(V19)-ROW($S$16))*5+COLUMN(V19)-COLUMN($S$16)+1)</f>
        <v>45435</v>
      </c>
      <c r="W19" cm="1">
        <f t="array" ref="W19">INDEX(Table1[CardData],(ROW(W19)-ROW($S$16))*5+COLUMN(W19)-COLUMN($S$16)+1)</f>
        <v>8362</v>
      </c>
    </row>
    <row r="20" spans="11:23" x14ac:dyDescent="0.25">
      <c r="K20" s="44">
        <v>8362</v>
      </c>
      <c r="M20" t="str">
        <v>Google *Services Auckland Nz</v>
      </c>
      <c r="N20" s="48">
        <v>100</v>
      </c>
      <c r="O20" s="47">
        <v>45430</v>
      </c>
      <c r="P20" s="47">
        <v>45432</v>
      </c>
      <c r="Q20">
        <v>8362</v>
      </c>
      <c r="S20" t="str" cm="1">
        <f t="array" ref="S20">INDEX(Table1[CardData],(ROW(S20)-ROW($S$16))*5+COLUMN(S20)-COLUMN($S$16)+1)</f>
        <v>Google *Services Auckland Nz</v>
      </c>
      <c r="T20" cm="1">
        <f t="array" ref="T20">INDEX(Table1[CardData],(ROW(T20)-ROW($S$16))*5+COLUMN(T20)-COLUMN($S$16)+1)</f>
        <v>100</v>
      </c>
      <c r="U20" cm="1">
        <f t="array" ref="U20">INDEX(Table1[CardData],(ROW(U20)-ROW($S$16))*5+COLUMN(U20)-COLUMN($S$16)+1)</f>
        <v>45430</v>
      </c>
      <c r="V20" cm="1">
        <f t="array" ref="V20">INDEX(Table1[CardData],(ROW(V20)-ROW($S$16))*5+COLUMN(V20)-COLUMN($S$16)+1)</f>
        <v>45432</v>
      </c>
      <c r="W20" cm="1">
        <f t="array" ref="W20">INDEX(Table1[CardData],(ROW(W20)-ROW($S$16))*5+COLUMN(W20)-COLUMN($S$16)+1)</f>
        <v>8362</v>
      </c>
    </row>
    <row r="21" spans="11:23" x14ac:dyDescent="0.25">
      <c r="K21" s="44" t="s">
        <v>47</v>
      </c>
      <c r="M21" t="str">
        <v>Netflix.Com Los Gatos Nz</v>
      </c>
      <c r="N21" s="48">
        <v>20.99</v>
      </c>
      <c r="O21" s="47">
        <v>45430</v>
      </c>
      <c r="P21" s="47">
        <v>45432</v>
      </c>
      <c r="Q21">
        <v>8362</v>
      </c>
      <c r="S21" t="str" cm="1">
        <f t="array" ref="S21">INDEX(Table1[CardData],(ROW(S21)-ROW($S$16))*5+COLUMN(S21)-COLUMN($S$16)+1)</f>
        <v>Netflix.Com Los Gatos Nz</v>
      </c>
      <c r="T21" cm="1">
        <f t="array" ref="T21">INDEX(Table1[CardData],(ROW(T21)-ROW($S$16))*5+COLUMN(T21)-COLUMN($S$16)+1)</f>
        <v>20.99</v>
      </c>
      <c r="U21" cm="1">
        <f t="array" ref="U21">INDEX(Table1[CardData],(ROW(U21)-ROW($S$16))*5+COLUMN(U21)-COLUMN($S$16)+1)</f>
        <v>45430</v>
      </c>
      <c r="V21" cm="1">
        <f t="array" ref="V21">INDEX(Table1[CardData],(ROW(V21)-ROW($S$16))*5+COLUMN(V21)-COLUMN($S$16)+1)</f>
        <v>45432</v>
      </c>
      <c r="W21" cm="1">
        <f t="array" ref="W21">INDEX(Table1[CardData],(ROW(W21)-ROW($S$16))*5+COLUMN(W21)-COLUMN($S$16)+1)</f>
        <v>8362</v>
      </c>
    </row>
    <row r="22" spans="11:23" x14ac:dyDescent="0.25">
      <c r="K22" s="45">
        <v>40</v>
      </c>
      <c r="M22" t="str">
        <v>Mitre 10 Mega Ruakura Hamilton East Nz</v>
      </c>
      <c r="N22" s="48">
        <v>122.36</v>
      </c>
      <c r="O22" s="47">
        <v>45430</v>
      </c>
      <c r="P22" s="47">
        <v>45432</v>
      </c>
      <c r="Q22">
        <v>8362</v>
      </c>
      <c r="S22" t="str" cm="1">
        <f t="array" ref="S22">INDEX(Table1[CardData],(ROW(S22)-ROW($S$16))*5+COLUMN(S22)-COLUMN($S$16)+1)</f>
        <v>Mitre 10 Mega Ruakura Hamilton East Nz</v>
      </c>
      <c r="T22" cm="1">
        <f t="array" ref="T22">INDEX(Table1[CardData],(ROW(T22)-ROW($S$16))*5+COLUMN(T22)-COLUMN($S$16)+1)</f>
        <v>122.36</v>
      </c>
      <c r="U22" cm="1">
        <f t="array" ref="U22">INDEX(Table1[CardData],(ROW(U22)-ROW($S$16))*5+COLUMN(U22)-COLUMN($S$16)+1)</f>
        <v>45430</v>
      </c>
      <c r="V22" cm="1">
        <f t="array" ref="V22">INDEX(Table1[CardData],(ROW(V22)-ROW($S$16))*5+COLUMN(V22)-COLUMN($S$16)+1)</f>
        <v>45432</v>
      </c>
      <c r="W22" cm="1">
        <f t="array" ref="W22">INDEX(Table1[CardData],(ROW(W22)-ROW($S$16))*5+COLUMN(W22)-COLUMN($S$16)+1)</f>
        <v>8362</v>
      </c>
    </row>
    <row r="23" spans="11:23" x14ac:dyDescent="0.25">
      <c r="K23" s="46">
        <v>45437</v>
      </c>
      <c r="M23" t="str">
        <v>Msft *&lt;E0700Saq0Y&gt; Msbill.Info Sg</v>
      </c>
      <c r="N23" s="48">
        <v>24.3</v>
      </c>
      <c r="O23" s="47">
        <v>45427</v>
      </c>
      <c r="P23" s="47">
        <v>45428</v>
      </c>
      <c r="Q23">
        <v>8362</v>
      </c>
      <c r="S23" t="str" cm="1">
        <f t="array" ref="S23">INDEX(Table1[CardData],(ROW(S23)-ROW($S$16))*5+COLUMN(S23)-COLUMN($S$16)+1)</f>
        <v>Msft *&lt;E0700Saq0Y&gt; Msbill.Info Sg</v>
      </c>
      <c r="T23" cm="1">
        <f t="array" ref="T23">INDEX(Table1[CardData],(ROW(T23)-ROW($S$16))*5+COLUMN(T23)-COLUMN($S$16)+1)</f>
        <v>24.3</v>
      </c>
      <c r="U23" cm="1">
        <f t="array" ref="U23">INDEX(Table1[CardData],(ROW(U23)-ROW($S$16))*5+COLUMN(U23)-COLUMN($S$16)+1)</f>
        <v>45427</v>
      </c>
      <c r="V23" cm="1">
        <f t="array" ref="V23">INDEX(Table1[CardData],(ROW(V23)-ROW($S$16))*5+COLUMN(V23)-COLUMN($S$16)+1)</f>
        <v>45428</v>
      </c>
      <c r="W23" cm="1">
        <f t="array" ref="W23">INDEX(Table1[CardData],(ROW(W23)-ROW($S$16))*5+COLUMN(W23)-COLUMN($S$16)+1)</f>
        <v>8362</v>
      </c>
    </row>
    <row r="24" spans="11:23" x14ac:dyDescent="0.25">
      <c r="K24" s="46">
        <v>45439</v>
      </c>
      <c r="M24" t="str">
        <v>Adobe Adobe.Ly/Enau Ie</v>
      </c>
      <c r="N24" s="48">
        <v>40.11</v>
      </c>
      <c r="O24" s="47">
        <v>45426</v>
      </c>
      <c r="P24" s="47">
        <v>45427</v>
      </c>
      <c r="Q24">
        <v>8362</v>
      </c>
      <c r="S24" t="str" cm="1">
        <f t="array" ref="S24">INDEX(Table1[CardData],(ROW(S24)-ROW($S$16))*5+COLUMN(S24)-COLUMN($S$16)+1)</f>
        <v>Adobe Adobe.Ly/Enau Ie</v>
      </c>
      <c r="T24" cm="1">
        <f t="array" ref="T24">INDEX(Table1[CardData],(ROW(T24)-ROW($S$16))*5+COLUMN(T24)-COLUMN($S$16)+1)</f>
        <v>40.11</v>
      </c>
      <c r="U24" cm="1">
        <f t="array" ref="U24">INDEX(Table1[CardData],(ROW(U24)-ROW($S$16))*5+COLUMN(U24)-COLUMN($S$16)+1)</f>
        <v>45426</v>
      </c>
      <c r="V24" cm="1">
        <f t="array" ref="V24">INDEX(Table1[CardData],(ROW(V24)-ROW($S$16))*5+COLUMN(V24)-COLUMN($S$16)+1)</f>
        <v>45427</v>
      </c>
      <c r="W24" cm="1">
        <f t="array" ref="W24">INDEX(Table1[CardData],(ROW(W24)-ROW($S$16))*5+COLUMN(W24)-COLUMN($S$16)+1)</f>
        <v>8362</v>
      </c>
    </row>
    <row r="25" spans="11:23" x14ac:dyDescent="0.25">
      <c r="K25" s="44">
        <v>8362</v>
      </c>
      <c r="M25" t="str">
        <v>Adobe Premiere Pro Adobe.Ly/Enau Ie</v>
      </c>
      <c r="N25" s="48">
        <v>30.36</v>
      </c>
      <c r="O25" s="47">
        <v>45425</v>
      </c>
      <c r="P25" s="47">
        <v>45425</v>
      </c>
      <c r="Q25">
        <v>8362</v>
      </c>
      <c r="S25" t="str" cm="1">
        <f t="array" ref="S25">INDEX(Table1[CardData],(ROW(S25)-ROW($S$16))*5+COLUMN(S25)-COLUMN($S$16)+1)</f>
        <v>Adobe Premiere Pro Adobe.Ly/Enau Ie</v>
      </c>
      <c r="T25" cm="1">
        <f t="array" ref="T25">INDEX(Table1[CardData],(ROW(T25)-ROW($S$16))*5+COLUMN(T25)-COLUMN($S$16)+1)</f>
        <v>30.36</v>
      </c>
      <c r="U25" cm="1">
        <f t="array" ref="U25">INDEX(Table1[CardData],(ROW(U25)-ROW($S$16))*5+COLUMN(U25)-COLUMN($S$16)+1)</f>
        <v>45425</v>
      </c>
      <c r="V25" cm="1">
        <f t="array" ref="V25">INDEX(Table1[CardData],(ROW(V25)-ROW($S$16))*5+COLUMN(V25)-COLUMN($S$16)+1)</f>
        <v>45425</v>
      </c>
      <c r="W25" cm="1">
        <f t="array" ref="W25">INDEX(Table1[CardData],(ROW(W25)-ROW($S$16))*5+COLUMN(W25)-COLUMN($S$16)+1)</f>
        <v>8362</v>
      </c>
    </row>
    <row r="26" spans="11:23" x14ac:dyDescent="0.25">
      <c r="K26" s="44" t="s">
        <v>48</v>
      </c>
      <c r="M26" t="str">
        <v>Slingshot Auckland Nz</v>
      </c>
      <c r="N26" s="48">
        <v>111.05</v>
      </c>
      <c r="O26" s="47">
        <v>45425</v>
      </c>
      <c r="P26" s="47">
        <v>45425</v>
      </c>
      <c r="Q26">
        <v>8362</v>
      </c>
      <c r="S26" t="str" cm="1">
        <f t="array" ref="S26">INDEX(Table1[CardData],(ROW(S26)-ROW($S$16))*5+COLUMN(S26)-COLUMN($S$16)+1)</f>
        <v>Slingshot Auckland Nz</v>
      </c>
      <c r="T26" cm="1">
        <f t="array" ref="T26">INDEX(Table1[CardData],(ROW(T26)-ROW($S$16))*5+COLUMN(T26)-COLUMN($S$16)+1)</f>
        <v>111.05</v>
      </c>
      <c r="U26" cm="1">
        <f t="array" ref="U26">INDEX(Table1[CardData],(ROW(U26)-ROW($S$16))*5+COLUMN(U26)-COLUMN($S$16)+1)</f>
        <v>45425</v>
      </c>
      <c r="V26" cm="1">
        <f t="array" ref="V26">INDEX(Table1[CardData],(ROW(V26)-ROW($S$16))*5+COLUMN(V26)-COLUMN($S$16)+1)</f>
        <v>45425</v>
      </c>
      <c r="W26" cm="1">
        <f t="array" ref="W26">INDEX(Table1[CardData],(ROW(W26)-ROW($S$16))*5+COLUMN(W26)-COLUMN($S$16)+1)</f>
        <v>8362</v>
      </c>
    </row>
    <row r="27" spans="11:23" x14ac:dyDescent="0.25">
      <c r="K27" s="45">
        <v>53.95</v>
      </c>
      <c r="M27" t="str">
        <v>Google Ads5006971803 Google.Com Nz</v>
      </c>
      <c r="N27" s="48">
        <v>100</v>
      </c>
      <c r="O27" s="47">
        <v>45424</v>
      </c>
      <c r="P27" s="47">
        <v>45425</v>
      </c>
      <c r="Q27">
        <v>8362</v>
      </c>
      <c r="S27" t="str" cm="1">
        <f t="array" ref="S27">INDEX(Table1[CardData],(ROW(S27)-ROW($S$16))*5+COLUMN(S27)-COLUMN($S$16)+1)</f>
        <v>Google Ads5006971803 Google.Com Nz</v>
      </c>
      <c r="T27" cm="1">
        <f t="array" ref="T27">INDEX(Table1[CardData],(ROW(T27)-ROW($S$16))*5+COLUMN(T27)-COLUMN($S$16)+1)</f>
        <v>100</v>
      </c>
      <c r="U27" cm="1">
        <f t="array" ref="U27">INDEX(Table1[CardData],(ROW(U27)-ROW($S$16))*5+COLUMN(U27)-COLUMN($S$16)+1)</f>
        <v>45424</v>
      </c>
      <c r="V27" cm="1">
        <f t="array" ref="V27">INDEX(Table1[CardData],(ROW(V27)-ROW($S$16))*5+COLUMN(V27)-COLUMN($S$16)+1)</f>
        <v>45425</v>
      </c>
      <c r="W27" cm="1">
        <f t="array" ref="W27">INDEX(Table1[CardData],(ROW(W27)-ROW($S$16))*5+COLUMN(W27)-COLUMN($S$16)+1)</f>
        <v>8362</v>
      </c>
    </row>
    <row r="28" spans="11:23" x14ac:dyDescent="0.25">
      <c r="K28" s="46">
        <v>45437</v>
      </c>
      <c r="M28" t="str">
        <v>Sendinblue Paris Fr</v>
      </c>
      <c r="N28" s="48">
        <v>455.31</v>
      </c>
      <c r="O28" s="47">
        <v>45423</v>
      </c>
      <c r="P28" s="47">
        <v>45425</v>
      </c>
      <c r="Q28">
        <v>8362</v>
      </c>
      <c r="S28" t="str" cm="1">
        <f t="array" ref="S28">INDEX(Table1[CardData],(ROW(S28)-ROW($S$16))*5+COLUMN(S28)-COLUMN($S$16)+1)</f>
        <v>Sendinblue Paris Fr</v>
      </c>
      <c r="T28" cm="1">
        <f t="array" ref="T28">INDEX(Table1[CardData],(ROW(T28)-ROW($S$16))*5+COLUMN(T28)-COLUMN($S$16)+1)</f>
        <v>455.31</v>
      </c>
      <c r="U28" cm="1">
        <f t="array" ref="U28">INDEX(Table1[CardData],(ROW(U28)-ROW($S$16))*5+COLUMN(U28)-COLUMN($S$16)+1)</f>
        <v>45423</v>
      </c>
      <c r="V28" cm="1">
        <f t="array" ref="V28">INDEX(Table1[CardData],(ROW(V28)-ROW($S$16))*5+COLUMN(V28)-COLUMN($S$16)+1)</f>
        <v>45425</v>
      </c>
      <c r="W28" cm="1">
        <f t="array" ref="W28">INDEX(Table1[CardData],(ROW(W28)-ROW($S$16))*5+COLUMN(W28)-COLUMN($S$16)+1)</f>
        <v>8362</v>
      </c>
    </row>
    <row r="29" spans="11:23" x14ac:dyDescent="0.25">
      <c r="K29" s="46">
        <v>45439</v>
      </c>
      <c r="M29" t="str">
        <v>Farmlands Co-Operati Hamilton Nz</v>
      </c>
      <c r="N29" s="48">
        <v>204.39</v>
      </c>
      <c r="O29" s="47">
        <v>45423</v>
      </c>
      <c r="P29" s="47">
        <v>45425</v>
      </c>
      <c r="Q29">
        <v>8362</v>
      </c>
      <c r="S29" t="str" cm="1">
        <f t="array" ref="S29">INDEX(Table1[CardData],(ROW(S29)-ROW($S$16))*5+COLUMN(S29)-COLUMN($S$16)+1)</f>
        <v>Farmlands Co-Operati Hamilton Nz</v>
      </c>
      <c r="T29" cm="1">
        <f t="array" ref="T29">INDEX(Table1[CardData],(ROW(T29)-ROW($S$16))*5+COLUMN(T29)-COLUMN($S$16)+1)</f>
        <v>204.39</v>
      </c>
      <c r="U29" cm="1">
        <f t="array" ref="U29">INDEX(Table1[CardData],(ROW(U29)-ROW($S$16))*5+COLUMN(U29)-COLUMN($S$16)+1)</f>
        <v>45423</v>
      </c>
      <c r="V29" cm="1">
        <f t="array" ref="V29">INDEX(Table1[CardData],(ROW(V29)-ROW($S$16))*5+COLUMN(V29)-COLUMN($S$16)+1)</f>
        <v>45425</v>
      </c>
      <c r="W29" cm="1">
        <f t="array" ref="W29">INDEX(Table1[CardData],(ROW(W29)-ROW($S$16))*5+COLUMN(W29)-COLUMN($S$16)+1)</f>
        <v>8362</v>
      </c>
    </row>
    <row r="30" spans="11:23" x14ac:dyDescent="0.25">
      <c r="K30" s="44">
        <v>8362</v>
      </c>
      <c r="M30" t="str">
        <v>Bunnings - 9527 Sth Ha Hamilton Nz</v>
      </c>
      <c r="N30" s="48">
        <v>43.38</v>
      </c>
      <c r="O30" s="47">
        <v>45418</v>
      </c>
      <c r="P30" s="47">
        <v>45421</v>
      </c>
      <c r="Q30">
        <v>8362</v>
      </c>
      <c r="S30" t="str" cm="1">
        <f t="array" ref="S30">INDEX(Table1[CardData],(ROW(S30)-ROW($S$16))*5+COLUMN(S30)-COLUMN($S$16)+1)</f>
        <v>Bunnings - 9527 Sth Ha Hamilton Nz</v>
      </c>
      <c r="T30" cm="1">
        <f t="array" ref="T30">INDEX(Table1[CardData],(ROW(T30)-ROW($S$16))*5+COLUMN(T30)-COLUMN($S$16)+1)</f>
        <v>43.38</v>
      </c>
      <c r="U30" cm="1">
        <f t="array" ref="U30">INDEX(Table1[CardData],(ROW(U30)-ROW($S$16))*5+COLUMN(U30)-COLUMN($S$16)+1)</f>
        <v>45418</v>
      </c>
      <c r="V30" cm="1">
        <f t="array" ref="V30">INDEX(Table1[CardData],(ROW(V30)-ROW($S$16))*5+COLUMN(V30)-COLUMN($S$16)+1)</f>
        <v>45421</v>
      </c>
      <c r="W30" cm="1">
        <f t="array" ref="W30">INDEX(Table1[CardData],(ROW(W30)-ROW($S$16))*5+COLUMN(W30)-COLUMN($S$16)+1)</f>
        <v>8362</v>
      </c>
    </row>
    <row r="31" spans="11:23" x14ac:dyDescent="0.25">
      <c r="K31" s="44" t="s">
        <v>49</v>
      </c>
      <c r="M31" t="str">
        <v>Cloudinary Ltd Petach Tikva Il</v>
      </c>
      <c r="N31" s="48">
        <v>168.57</v>
      </c>
      <c r="O31" s="47">
        <v>45418</v>
      </c>
      <c r="P31" s="47">
        <v>45420</v>
      </c>
      <c r="Q31">
        <v>8362</v>
      </c>
      <c r="S31" t="str" cm="1">
        <f t="array" ref="S31">INDEX(Table1[CardData],(ROW(S31)-ROW($S$16))*5+COLUMN(S31)-COLUMN($S$16)+1)</f>
        <v>Cloudinary Ltd Petach Tikva Il</v>
      </c>
      <c r="T31" cm="1">
        <f t="array" ref="T31">INDEX(Table1[CardData],(ROW(T31)-ROW($S$16))*5+COLUMN(T31)-COLUMN($S$16)+1)</f>
        <v>168.57</v>
      </c>
      <c r="U31" cm="1">
        <f t="array" ref="U31">INDEX(Table1[CardData],(ROW(U31)-ROW($S$16))*5+COLUMN(U31)-COLUMN($S$16)+1)</f>
        <v>45418</v>
      </c>
      <c r="V31" cm="1">
        <f t="array" ref="V31">INDEX(Table1[CardData],(ROW(V31)-ROW($S$16))*5+COLUMN(V31)-COLUMN($S$16)+1)</f>
        <v>45420</v>
      </c>
      <c r="W31" cm="1">
        <f t="array" ref="W31">INDEX(Table1[CardData],(ROW(W31)-ROW($S$16))*5+COLUMN(W31)-COLUMN($S$16)+1)</f>
        <v>8362</v>
      </c>
    </row>
    <row r="32" spans="11:23" x14ac:dyDescent="0.25">
      <c r="K32" s="45">
        <v>230.44</v>
      </c>
      <c r="M32" t="str">
        <v>Linkedin Pre 952975575 Singapore Sg</v>
      </c>
      <c r="N32" s="48">
        <v>281.63</v>
      </c>
      <c r="O32" s="47">
        <v>45416</v>
      </c>
      <c r="P32" s="47">
        <v>45418</v>
      </c>
      <c r="Q32">
        <v>8362</v>
      </c>
      <c r="S32" t="str" cm="1">
        <f t="array" ref="S32">INDEX(Table1[CardData],(ROW(S32)-ROW($S$16))*5+COLUMN(S32)-COLUMN($S$16)+1)</f>
        <v>Linkedin Pre 952975575 Singapore Sg</v>
      </c>
      <c r="T32" cm="1">
        <f t="array" ref="T32">INDEX(Table1[CardData],(ROW(T32)-ROW($S$16))*5+COLUMN(T32)-COLUMN($S$16)+1)</f>
        <v>281.63</v>
      </c>
      <c r="U32" cm="1">
        <f t="array" ref="U32">INDEX(Table1[CardData],(ROW(U32)-ROW($S$16))*5+COLUMN(U32)-COLUMN($S$16)+1)</f>
        <v>45416</v>
      </c>
      <c r="V32" cm="1">
        <f t="array" ref="V32">INDEX(Table1[CardData],(ROW(V32)-ROW($S$16))*5+COLUMN(V32)-COLUMN($S$16)+1)</f>
        <v>45418</v>
      </c>
      <c r="W32" cm="1">
        <f t="array" ref="W32">INDEX(Table1[CardData],(ROW(W32)-ROW($S$16))*5+COLUMN(W32)-COLUMN($S$16)+1)</f>
        <v>8362</v>
      </c>
    </row>
    <row r="33" spans="11:37" x14ac:dyDescent="0.25">
      <c r="K33" s="46">
        <v>45434</v>
      </c>
      <c r="M33" t="str">
        <v>Bunnings - 9527 Sth Ha Hamilton Nz</v>
      </c>
      <c r="N33" s="48">
        <v>89.18</v>
      </c>
      <c r="O33" s="47">
        <v>45416</v>
      </c>
      <c r="P33" s="47">
        <v>45418</v>
      </c>
      <c r="Q33">
        <v>8362</v>
      </c>
      <c r="S33" t="str" cm="1">
        <f t="array" ref="S33">INDEX(Table1[CardData],(ROW(S33)-ROW($S$16))*5+COLUMN(S33)-COLUMN($S$16)+1)</f>
        <v>Bunnings - 9527 Sth Ha Hamilton Nz</v>
      </c>
      <c r="T33" cm="1">
        <f t="array" ref="T33">INDEX(Table1[CardData],(ROW(T33)-ROW($S$16))*5+COLUMN(T33)-COLUMN($S$16)+1)</f>
        <v>89.18</v>
      </c>
      <c r="U33" cm="1">
        <f t="array" ref="U33">INDEX(Table1[CardData],(ROW(U33)-ROW($S$16))*5+COLUMN(U33)-COLUMN($S$16)+1)</f>
        <v>45416</v>
      </c>
      <c r="V33" cm="1">
        <f t="array" ref="V33">INDEX(Table1[CardData],(ROW(V33)-ROW($S$16))*5+COLUMN(V33)-COLUMN($S$16)+1)</f>
        <v>45418</v>
      </c>
      <c r="W33" cm="1">
        <f t="array" ref="W33">INDEX(Table1[CardData],(ROW(W33)-ROW($S$16))*5+COLUMN(W33)-COLUMN($S$16)+1)</f>
        <v>8362</v>
      </c>
    </row>
    <row r="34" spans="11:37" x14ac:dyDescent="0.25">
      <c r="K34" s="46">
        <v>45435</v>
      </c>
      <c r="M34" t="str">
        <v>Name-Cheap.Com* Vmdzdj Www.Namecheap Az</v>
      </c>
      <c r="N34" s="48">
        <v>18.260000000000002</v>
      </c>
      <c r="O34" s="47">
        <v>45415</v>
      </c>
      <c r="P34" s="47">
        <v>45418</v>
      </c>
      <c r="Q34">
        <v>8362</v>
      </c>
      <c r="S34" t="str" cm="1">
        <f t="array" ref="S34">INDEX(Table1[CardData],(ROW(S34)-ROW($S$16))*5+COLUMN(S34)-COLUMN($S$16)+1)</f>
        <v>Name-Cheap.Com* Vmdzdj Www.Namecheap Az</v>
      </c>
      <c r="T34" cm="1">
        <f t="array" ref="T34">INDEX(Table1[CardData],(ROW(T34)-ROW($S$16))*5+COLUMN(T34)-COLUMN($S$16)+1)</f>
        <v>18.260000000000002</v>
      </c>
      <c r="U34" cm="1">
        <f t="array" ref="U34">INDEX(Table1[CardData],(ROW(U34)-ROW($S$16))*5+COLUMN(U34)-COLUMN($S$16)+1)</f>
        <v>45415</v>
      </c>
      <c r="V34" cm="1">
        <f t="array" ref="V34">INDEX(Table1[CardData],(ROW(V34)-ROW($S$16))*5+COLUMN(V34)-COLUMN($S$16)+1)</f>
        <v>45418</v>
      </c>
      <c r="W34" cm="1">
        <f t="array" ref="W34">INDEX(Table1[CardData],(ROW(W34)-ROW($S$16))*5+COLUMN(W34)-COLUMN($S$16)+1)</f>
        <v>8362</v>
      </c>
    </row>
    <row r="35" spans="11:37" x14ac:dyDescent="0.25">
      <c r="K35" s="44">
        <v>8362</v>
      </c>
      <c r="M35" t="str">
        <v>Apple.Com/Bill Sydney Au</v>
      </c>
      <c r="N35" s="48">
        <v>4.99</v>
      </c>
      <c r="O35" s="47">
        <v>45415</v>
      </c>
      <c r="P35" s="47">
        <v>45418</v>
      </c>
      <c r="Q35">
        <v>8362</v>
      </c>
      <c r="S35" t="str" cm="1">
        <f t="array" ref="S35">INDEX(Table1[CardData],(ROW(S35)-ROW($S$16))*5+COLUMN(S35)-COLUMN($S$16)+1)</f>
        <v>Apple.Com/Bill Sydney Au</v>
      </c>
      <c r="T35" cm="1">
        <f t="array" ref="T35">INDEX(Table1[CardData],(ROW(T35)-ROW($S$16))*5+COLUMN(T35)-COLUMN($S$16)+1)</f>
        <v>4.99</v>
      </c>
      <c r="U35" cm="1">
        <f t="array" ref="U35">INDEX(Table1[CardData],(ROW(U35)-ROW($S$16))*5+COLUMN(U35)-COLUMN($S$16)+1)</f>
        <v>45415</v>
      </c>
      <c r="V35" cm="1">
        <f t="array" ref="V35">INDEX(Table1[CardData],(ROW(V35)-ROW($S$16))*5+COLUMN(V35)-COLUMN($S$16)+1)</f>
        <v>45418</v>
      </c>
      <c r="W35" cm="1">
        <f t="array" ref="W35">INDEX(Table1[CardData],(ROW(W35)-ROW($S$16))*5+COLUMN(W35)-COLUMN($S$16)+1)</f>
        <v>8362</v>
      </c>
    </row>
    <row r="36" spans="11:37" x14ac:dyDescent="0.25">
      <c r="K36" s="44" t="s">
        <v>50</v>
      </c>
      <c r="M36" t="str">
        <v>Twilio Sendgrid Www.Twilio.Co Ca</v>
      </c>
      <c r="N36" s="48">
        <v>34.18</v>
      </c>
      <c r="O36" s="47">
        <v>45415</v>
      </c>
      <c r="P36" s="47">
        <v>45415</v>
      </c>
      <c r="Q36">
        <v>1014</v>
      </c>
      <c r="S36" t="str" cm="1">
        <f t="array" ref="S36">INDEX(Table1[CardData],(ROW(S36)-ROW($S$16))*5+COLUMN(S36)-COLUMN($S$16)+1)</f>
        <v>Twilio Sendgrid Www.Twilio.Co Ca</v>
      </c>
      <c r="T36" cm="1">
        <f t="array" ref="T36">INDEX(Table1[CardData],(ROW(T36)-ROW($S$16))*5+COLUMN(T36)-COLUMN($S$16)+1)</f>
        <v>34.18</v>
      </c>
      <c r="U36" cm="1">
        <f t="array" ref="U36">INDEX(Table1[CardData],(ROW(U36)-ROW($S$16))*5+COLUMN(U36)-COLUMN($S$16)+1)</f>
        <v>45415</v>
      </c>
      <c r="V36" cm="1">
        <f t="array" ref="V36">INDEX(Table1[CardData],(ROW(V36)-ROW($S$16))*5+COLUMN(V36)-COLUMN($S$16)+1)</f>
        <v>45415</v>
      </c>
      <c r="W36" cm="1">
        <f t="array" ref="W36">INDEX(Table1[CardData],(ROW(W36)-ROW($S$16))*5+COLUMN(W36)-COLUMN($S$16)+1)</f>
        <v>1014</v>
      </c>
    </row>
    <row r="37" spans="11:37" x14ac:dyDescent="0.25">
      <c r="K37" s="45">
        <v>100</v>
      </c>
      <c r="M37" t="str">
        <v>Direct Credit Payment - Thank You</v>
      </c>
      <c r="N37" s="48">
        <v>3490.96</v>
      </c>
      <c r="O37" s="47">
        <v>45414</v>
      </c>
      <c r="P37" s="47">
        <v>45418</v>
      </c>
      <c r="Q37">
        <v>8362</v>
      </c>
      <c r="S37" t="str" cm="1">
        <f t="array" ref="S37">INDEX(Table1[CardData],(ROW(S37)-ROW($S$16))*5+COLUMN(S37)-COLUMN($S$16)+1)</f>
        <v>Direct Credit Payment - Thank You</v>
      </c>
      <c r="T37" cm="1">
        <f t="array" ref="T37">INDEX(Table1[CardData],(ROW(T37)-ROW($S$16))*5+COLUMN(T37)-COLUMN($S$16)+1)</f>
        <v>3490.96</v>
      </c>
      <c r="U37" cm="1">
        <f t="array" ref="U37">INDEX(Table1[CardData],(ROW(U37)-ROW($S$16))*5+COLUMN(U37)-COLUMN($S$16)+1)</f>
        <v>45414</v>
      </c>
      <c r="V37" cm="1">
        <f t="array" ref="V37">INDEX(Table1[CardData],(ROW(V37)-ROW($S$16))*5+COLUMN(V37)-COLUMN($S$16)+1)</f>
        <v>45418</v>
      </c>
      <c r="W37" cm="1">
        <f t="array" ref="W37">INDEX(Table1[CardData],(ROW(W37)-ROW($S$16))*5+COLUMN(W37)-COLUMN($S$16)+1)</f>
        <v>8362</v>
      </c>
    </row>
    <row r="38" spans="11:37" x14ac:dyDescent="0.25">
      <c r="K38" s="46">
        <v>45430</v>
      </c>
      <c r="M38" t="str">
        <v>Crazydomain 61290372826 Sg</v>
      </c>
      <c r="N38" s="48">
        <v>24.19</v>
      </c>
      <c r="O38" s="47">
        <v>45414</v>
      </c>
      <c r="P38" s="47">
        <v>45414</v>
      </c>
      <c r="Q38">
        <v>8362</v>
      </c>
      <c r="S38" t="str" cm="1">
        <f t="array" ref="S38">INDEX(Table1[CardData],(ROW(S38)-ROW($S$16))*5+COLUMN(S38)-COLUMN($S$16)+1)</f>
        <v>Crazydomain 61290372826 Sg</v>
      </c>
      <c r="T38" cm="1">
        <f t="array" ref="T38">INDEX(Table1[CardData],(ROW(T38)-ROW($S$16))*5+COLUMN(T38)-COLUMN($S$16)+1)</f>
        <v>24.19</v>
      </c>
      <c r="U38" cm="1">
        <f t="array" ref="U38">INDEX(Table1[CardData],(ROW(U38)-ROW($S$16))*5+COLUMN(U38)-COLUMN($S$16)+1)</f>
        <v>45414</v>
      </c>
      <c r="V38" cm="1">
        <f t="array" ref="V38">INDEX(Table1[CardData],(ROW(V38)-ROW($S$16))*5+COLUMN(V38)-COLUMN($S$16)+1)</f>
        <v>45414</v>
      </c>
      <c r="W38" cm="1">
        <f t="array" ref="W38">INDEX(Table1[CardData],(ROW(W38)-ROW($S$16))*5+COLUMN(W38)-COLUMN($S$16)+1)</f>
        <v>8362</v>
      </c>
    </row>
    <row r="39" spans="11:37" x14ac:dyDescent="0.25">
      <c r="K39" s="46">
        <v>45432</v>
      </c>
      <c r="M39" t="str">
        <v>Google Ads4638588586 Google.Com Nz</v>
      </c>
      <c r="N39" s="48">
        <v>16.170000000000002</v>
      </c>
      <c r="O39" s="47">
        <v>45413</v>
      </c>
      <c r="P39" s="47">
        <v>45415</v>
      </c>
      <c r="Q39">
        <v>8362</v>
      </c>
      <c r="S39" t="str" cm="1">
        <f t="array" ref="S39">INDEX(Table1[CardData],(ROW(S39)-ROW($S$16))*5+COLUMN(S39)-COLUMN($S$16)+1)</f>
        <v>Google Ads4638588586 Google.Com Nz</v>
      </c>
      <c r="T39" cm="1">
        <f t="array" ref="T39">INDEX(Table1[CardData],(ROW(T39)-ROW($S$16))*5+COLUMN(T39)-COLUMN($S$16)+1)</f>
        <v>16.170000000000002</v>
      </c>
      <c r="U39" cm="1">
        <f t="array" ref="U39">INDEX(Table1[CardData],(ROW(U39)-ROW($S$16))*5+COLUMN(U39)-COLUMN($S$16)+1)</f>
        <v>45413</v>
      </c>
      <c r="V39" cm="1">
        <f t="array" ref="V39">INDEX(Table1[CardData],(ROW(V39)-ROW($S$16))*5+COLUMN(V39)-COLUMN($S$16)+1)</f>
        <v>45415</v>
      </c>
      <c r="W39" cm="1">
        <f t="array" ref="W39">INDEX(Table1[CardData],(ROW(W39)-ROW($S$16))*5+COLUMN(W39)-COLUMN($S$16)+1)</f>
        <v>8362</v>
      </c>
    </row>
    <row r="40" spans="11:37" x14ac:dyDescent="0.25">
      <c r="K40" s="44">
        <v>8362</v>
      </c>
      <c r="M40" t="str">
        <v>Zoom.Us 888-799-9666 Www.Zoom.Us Ca</v>
      </c>
      <c r="N40" s="48">
        <v>208.31</v>
      </c>
      <c r="O40" s="47">
        <v>45413</v>
      </c>
      <c r="P40" s="47">
        <v>45415</v>
      </c>
      <c r="Q40">
        <v>8362</v>
      </c>
      <c r="S40" t="str" cm="1">
        <f t="array" ref="S40">INDEX(Table1[CardData],(ROW(S40)-ROW($S$16))*5+COLUMN(S40)-COLUMN($S$16)+1)</f>
        <v>Zoom.Us 888-799-9666 Www.Zoom.Us Ca</v>
      </c>
      <c r="T40" cm="1">
        <f t="array" ref="T40">INDEX(Table1[CardData],(ROW(T40)-ROW($S$16))*5+COLUMN(T40)-COLUMN($S$16)+1)</f>
        <v>208.31</v>
      </c>
      <c r="U40" cm="1">
        <f t="array" ref="U40">INDEX(Table1[CardData],(ROW(U40)-ROW($S$16))*5+COLUMN(U40)-COLUMN($S$16)+1)</f>
        <v>45413</v>
      </c>
      <c r="V40" cm="1">
        <f t="array" ref="V40">INDEX(Table1[CardData],(ROW(V40)-ROW($S$16))*5+COLUMN(V40)-COLUMN($S$16)+1)</f>
        <v>45415</v>
      </c>
      <c r="W40" cm="1">
        <f t="array" ref="W40">INDEX(Table1[CardData],(ROW(W40)-ROW($S$16))*5+COLUMN(W40)-COLUMN($S$16)+1)</f>
        <v>8362</v>
      </c>
    </row>
    <row r="41" spans="11:37" x14ac:dyDescent="0.25">
      <c r="K41" s="44" t="s">
        <v>51</v>
      </c>
    </row>
    <row r="42" spans="11:37" x14ac:dyDescent="0.25">
      <c r="K42" s="45">
        <v>20.99</v>
      </c>
    </row>
    <row r="43" spans="11:37" x14ac:dyDescent="0.25">
      <c r="K43" s="46">
        <v>45430</v>
      </c>
    </row>
    <row r="44" spans="11:37" x14ac:dyDescent="0.25">
      <c r="K44" s="46">
        <v>45432</v>
      </c>
    </row>
    <row r="45" spans="11:37" x14ac:dyDescent="0.25">
      <c r="K45" s="44">
        <v>8362</v>
      </c>
      <c r="M45" t="s">
        <v>76</v>
      </c>
    </row>
    <row r="46" spans="11:37" x14ac:dyDescent="0.25">
      <c r="K46" s="44" t="s">
        <v>52</v>
      </c>
      <c r="M46" t="str" cm="1">
        <f t="array" ref="M46:AK50">_xlfn.WRAPCOLS(Table1[CardData],5)</f>
        <v>Farmlands Co-Operati Hamilton Nz</v>
      </c>
      <c r="N46" t="str">
        <v>Skinny Mobile (3) Auckland Nz</v>
      </c>
      <c r="O46" t="str">
        <v>Msft * E0600S64Bg Singapore Sg</v>
      </c>
      <c r="P46" t="str">
        <v>Msft *&lt;E0600Jyux9,E060 Msft Azure Sg</v>
      </c>
      <c r="Q46" t="str">
        <v>Google *Services Auckland Nz</v>
      </c>
      <c r="R46" t="str">
        <v>Netflix.Com Los Gatos Nz</v>
      </c>
      <c r="S46" t="str">
        <v>Mitre 10 Mega Ruakura Hamilton East Nz</v>
      </c>
      <c r="T46" t="str">
        <v>Msft *&lt;E0700Saq0Y&gt; Msbill.Info Sg</v>
      </c>
      <c r="U46" t="str">
        <v>Adobe Adobe.Ly/Enau Ie</v>
      </c>
      <c r="V46" t="str">
        <v>Adobe Premiere Pro Adobe.Ly/Enau Ie</v>
      </c>
      <c r="W46" t="str">
        <v>Slingshot Auckland Nz</v>
      </c>
      <c r="X46" t="str">
        <v>Google Ads5006971803 Google.Com Nz</v>
      </c>
      <c r="Y46" t="str">
        <v>Sendinblue Paris Fr</v>
      </c>
      <c r="Z46" t="str">
        <v>Farmlands Co-Operati Hamilton Nz</v>
      </c>
      <c r="AA46" t="str">
        <v>Bunnings - 9527 Sth Ha Hamilton Nz</v>
      </c>
      <c r="AB46" t="str">
        <v>Cloudinary Ltd Petach Tikva Il</v>
      </c>
      <c r="AC46" t="str">
        <v>Linkedin Pre 952975575 Singapore Sg</v>
      </c>
      <c r="AD46" t="str">
        <v>Bunnings - 9527 Sth Ha Hamilton Nz</v>
      </c>
      <c r="AE46" t="str">
        <v>Name-Cheap.Com* Vmdzdj Www.Namecheap Az</v>
      </c>
      <c r="AF46" t="str">
        <v>Apple.Com/Bill Sydney Au</v>
      </c>
      <c r="AG46" t="str">
        <v>Twilio Sendgrid Www.Twilio.Co Ca</v>
      </c>
      <c r="AH46" t="str">
        <v>Direct Credit Payment - Thank You</v>
      </c>
      <c r="AI46" t="str">
        <v>Crazydomain 61290372826 Sg</v>
      </c>
      <c r="AJ46" t="str">
        <v>Google Ads4638588586 Google.Com Nz</v>
      </c>
      <c r="AK46" t="str">
        <v>Zoom.Us 888-799-9666 Www.Zoom.Us Ca</v>
      </c>
    </row>
    <row r="47" spans="11:37" x14ac:dyDescent="0.25">
      <c r="K47" s="45">
        <v>122.36</v>
      </c>
      <c r="M47">
        <v>227.25</v>
      </c>
      <c r="N47">
        <v>40</v>
      </c>
      <c r="O47">
        <v>53.95</v>
      </c>
      <c r="P47">
        <v>230.44</v>
      </c>
      <c r="Q47">
        <v>100</v>
      </c>
      <c r="R47">
        <v>20.99</v>
      </c>
      <c r="S47">
        <v>122.36</v>
      </c>
      <c r="T47">
        <v>24.3</v>
      </c>
      <c r="U47">
        <v>40.11</v>
      </c>
      <c r="V47">
        <v>30.36</v>
      </c>
      <c r="W47">
        <v>111.05</v>
      </c>
      <c r="X47">
        <v>100</v>
      </c>
      <c r="Y47">
        <v>455.31</v>
      </c>
      <c r="Z47">
        <v>204.39</v>
      </c>
      <c r="AA47">
        <v>43.38</v>
      </c>
      <c r="AB47">
        <v>168.57</v>
      </c>
      <c r="AC47">
        <v>281.63</v>
      </c>
      <c r="AD47">
        <v>89.18</v>
      </c>
      <c r="AE47">
        <v>18.260000000000002</v>
      </c>
      <c r="AF47">
        <v>4.99</v>
      </c>
      <c r="AG47">
        <v>34.18</v>
      </c>
      <c r="AH47">
        <v>3490.96</v>
      </c>
      <c r="AI47">
        <v>24.19</v>
      </c>
      <c r="AJ47">
        <v>16.170000000000002</v>
      </c>
      <c r="AK47">
        <v>208.31</v>
      </c>
    </row>
    <row r="48" spans="11:37" x14ac:dyDescent="0.25">
      <c r="K48" s="46">
        <v>45430</v>
      </c>
      <c r="M48">
        <v>45437</v>
      </c>
      <c r="N48">
        <v>45437</v>
      </c>
      <c r="O48">
        <v>45437</v>
      </c>
      <c r="P48">
        <v>45434</v>
      </c>
      <c r="Q48">
        <v>45430</v>
      </c>
      <c r="R48">
        <v>45430</v>
      </c>
      <c r="S48">
        <v>45430</v>
      </c>
      <c r="T48">
        <v>45427</v>
      </c>
      <c r="U48">
        <v>45426</v>
      </c>
      <c r="V48">
        <v>45425</v>
      </c>
      <c r="W48">
        <v>45425</v>
      </c>
      <c r="X48">
        <v>45424</v>
      </c>
      <c r="Y48">
        <v>45423</v>
      </c>
      <c r="Z48">
        <v>45423</v>
      </c>
      <c r="AA48">
        <v>45418</v>
      </c>
      <c r="AB48">
        <v>45418</v>
      </c>
      <c r="AC48">
        <v>45416</v>
      </c>
      <c r="AD48">
        <v>45416</v>
      </c>
      <c r="AE48">
        <v>45415</v>
      </c>
      <c r="AF48">
        <v>45415</v>
      </c>
      <c r="AG48">
        <v>45415</v>
      </c>
      <c r="AH48">
        <v>45414</v>
      </c>
      <c r="AI48">
        <v>45414</v>
      </c>
      <c r="AJ48">
        <v>45413</v>
      </c>
      <c r="AK48">
        <v>45413</v>
      </c>
    </row>
    <row r="49" spans="11:37" x14ac:dyDescent="0.25">
      <c r="K49" s="46">
        <v>45432</v>
      </c>
      <c r="M49">
        <v>45439</v>
      </c>
      <c r="N49">
        <v>45439</v>
      </c>
      <c r="O49">
        <v>45439</v>
      </c>
      <c r="P49">
        <v>45435</v>
      </c>
      <c r="Q49">
        <v>45432</v>
      </c>
      <c r="R49">
        <v>45432</v>
      </c>
      <c r="S49">
        <v>45432</v>
      </c>
      <c r="T49">
        <v>45428</v>
      </c>
      <c r="U49">
        <v>45427</v>
      </c>
      <c r="V49">
        <v>45425</v>
      </c>
      <c r="W49">
        <v>45425</v>
      </c>
      <c r="X49">
        <v>45425</v>
      </c>
      <c r="Y49">
        <v>45425</v>
      </c>
      <c r="Z49">
        <v>45425</v>
      </c>
      <c r="AA49">
        <v>45421</v>
      </c>
      <c r="AB49">
        <v>45420</v>
      </c>
      <c r="AC49">
        <v>45418</v>
      </c>
      <c r="AD49">
        <v>45418</v>
      </c>
      <c r="AE49">
        <v>45418</v>
      </c>
      <c r="AF49">
        <v>45418</v>
      </c>
      <c r="AG49">
        <v>45415</v>
      </c>
      <c r="AH49">
        <v>45418</v>
      </c>
      <c r="AI49">
        <v>45414</v>
      </c>
      <c r="AJ49">
        <v>45415</v>
      </c>
      <c r="AK49">
        <v>45415</v>
      </c>
    </row>
    <row r="50" spans="11:37" x14ac:dyDescent="0.25">
      <c r="K50" s="44">
        <v>8362</v>
      </c>
      <c r="M50">
        <v>8362</v>
      </c>
      <c r="N50">
        <v>8362</v>
      </c>
      <c r="O50">
        <v>8362</v>
      </c>
      <c r="P50">
        <v>8362</v>
      </c>
      <c r="Q50">
        <v>8362</v>
      </c>
      <c r="R50">
        <v>8362</v>
      </c>
      <c r="S50">
        <v>8362</v>
      </c>
      <c r="T50">
        <v>8362</v>
      </c>
      <c r="U50">
        <v>8362</v>
      </c>
      <c r="V50">
        <v>8362</v>
      </c>
      <c r="W50">
        <v>8362</v>
      </c>
      <c r="X50">
        <v>8362</v>
      </c>
      <c r="Y50">
        <v>8362</v>
      </c>
      <c r="Z50">
        <v>8362</v>
      </c>
      <c r="AA50">
        <v>8362</v>
      </c>
      <c r="AB50">
        <v>8362</v>
      </c>
      <c r="AC50">
        <v>8362</v>
      </c>
      <c r="AD50">
        <v>8362</v>
      </c>
      <c r="AE50">
        <v>8362</v>
      </c>
      <c r="AF50">
        <v>8362</v>
      </c>
      <c r="AG50">
        <v>1014</v>
      </c>
      <c r="AH50">
        <v>8362</v>
      </c>
      <c r="AI50">
        <v>8362</v>
      </c>
      <c r="AJ50">
        <v>8362</v>
      </c>
      <c r="AK50">
        <v>8362</v>
      </c>
    </row>
    <row r="51" spans="11:37" x14ac:dyDescent="0.25">
      <c r="K51" s="44" t="s">
        <v>53</v>
      </c>
    </row>
    <row r="52" spans="11:37" x14ac:dyDescent="0.25">
      <c r="K52" s="45">
        <v>24.3</v>
      </c>
    </row>
    <row r="53" spans="11:37" x14ac:dyDescent="0.25">
      <c r="K53" s="46">
        <v>45427</v>
      </c>
    </row>
    <row r="54" spans="11:37" x14ac:dyDescent="0.25">
      <c r="K54" s="46">
        <v>45428</v>
      </c>
    </row>
    <row r="55" spans="11:37" x14ac:dyDescent="0.25">
      <c r="K55" s="44">
        <v>8362</v>
      </c>
    </row>
    <row r="56" spans="11:37" x14ac:dyDescent="0.25">
      <c r="K56" s="44" t="s">
        <v>54</v>
      </c>
    </row>
    <row r="57" spans="11:37" x14ac:dyDescent="0.25">
      <c r="K57" s="45">
        <v>40.11</v>
      </c>
    </row>
    <row r="58" spans="11:37" x14ac:dyDescent="0.25">
      <c r="K58" s="46">
        <v>45426</v>
      </c>
    </row>
    <row r="59" spans="11:37" x14ac:dyDescent="0.25">
      <c r="K59" s="46">
        <v>45427</v>
      </c>
    </row>
    <row r="60" spans="11:37" x14ac:dyDescent="0.25">
      <c r="K60" s="44">
        <v>8362</v>
      </c>
    </row>
    <row r="61" spans="11:37" x14ac:dyDescent="0.25">
      <c r="K61" s="44" t="s">
        <v>55</v>
      </c>
    </row>
    <row r="62" spans="11:37" x14ac:dyDescent="0.25">
      <c r="K62" s="45">
        <v>30.36</v>
      </c>
    </row>
    <row r="63" spans="11:37" x14ac:dyDescent="0.25">
      <c r="K63" s="46">
        <v>45425</v>
      </c>
    </row>
    <row r="64" spans="11:37" x14ac:dyDescent="0.25">
      <c r="K64" s="46">
        <v>45425</v>
      </c>
    </row>
    <row r="65" spans="11:11" x14ac:dyDescent="0.25">
      <c r="K65" s="44">
        <v>8362</v>
      </c>
    </row>
    <row r="66" spans="11:11" x14ac:dyDescent="0.25">
      <c r="K66" s="44" t="s">
        <v>56</v>
      </c>
    </row>
    <row r="67" spans="11:11" x14ac:dyDescent="0.25">
      <c r="K67" s="45">
        <v>111.05</v>
      </c>
    </row>
    <row r="68" spans="11:11" x14ac:dyDescent="0.25">
      <c r="K68" s="46">
        <v>45425</v>
      </c>
    </row>
    <row r="69" spans="11:11" x14ac:dyDescent="0.25">
      <c r="K69" s="46">
        <v>45425</v>
      </c>
    </row>
    <row r="70" spans="11:11" x14ac:dyDescent="0.25">
      <c r="K70" s="44">
        <v>8362</v>
      </c>
    </row>
    <row r="71" spans="11:11" x14ac:dyDescent="0.25">
      <c r="K71" s="44" t="s">
        <v>57</v>
      </c>
    </row>
    <row r="72" spans="11:11" x14ac:dyDescent="0.25">
      <c r="K72" s="45">
        <v>100</v>
      </c>
    </row>
    <row r="73" spans="11:11" x14ac:dyDescent="0.25">
      <c r="K73" s="46">
        <v>45424</v>
      </c>
    </row>
    <row r="74" spans="11:11" x14ac:dyDescent="0.25">
      <c r="K74" s="46">
        <v>45425</v>
      </c>
    </row>
    <row r="75" spans="11:11" x14ac:dyDescent="0.25">
      <c r="K75" s="44">
        <v>8362</v>
      </c>
    </row>
    <row r="76" spans="11:11" x14ac:dyDescent="0.25">
      <c r="K76" s="44" t="s">
        <v>58</v>
      </c>
    </row>
    <row r="77" spans="11:11" x14ac:dyDescent="0.25">
      <c r="K77" s="45">
        <v>455.31</v>
      </c>
    </row>
    <row r="78" spans="11:11" x14ac:dyDescent="0.25">
      <c r="K78" s="46">
        <v>45423</v>
      </c>
    </row>
    <row r="79" spans="11:11" x14ac:dyDescent="0.25">
      <c r="K79" s="46">
        <v>45425</v>
      </c>
    </row>
    <row r="80" spans="11:11" x14ac:dyDescent="0.25">
      <c r="K80" s="44">
        <v>8362</v>
      </c>
    </row>
    <row r="81" spans="11:11" x14ac:dyDescent="0.25">
      <c r="K81" s="44" t="s">
        <v>46</v>
      </c>
    </row>
    <row r="82" spans="11:11" x14ac:dyDescent="0.25">
      <c r="K82" s="45">
        <v>204.39</v>
      </c>
    </row>
    <row r="83" spans="11:11" x14ac:dyDescent="0.25">
      <c r="K83" s="46">
        <v>45423</v>
      </c>
    </row>
    <row r="84" spans="11:11" x14ac:dyDescent="0.25">
      <c r="K84" s="46">
        <v>45425</v>
      </c>
    </row>
    <row r="85" spans="11:11" x14ac:dyDescent="0.25">
      <c r="K85" s="44">
        <v>8362</v>
      </c>
    </row>
    <row r="86" spans="11:11" x14ac:dyDescent="0.25">
      <c r="K86" s="44" t="s">
        <v>59</v>
      </c>
    </row>
    <row r="87" spans="11:11" x14ac:dyDescent="0.25">
      <c r="K87" s="45">
        <v>43.38</v>
      </c>
    </row>
    <row r="88" spans="11:11" x14ac:dyDescent="0.25">
      <c r="K88" s="46">
        <v>45418</v>
      </c>
    </row>
    <row r="89" spans="11:11" x14ac:dyDescent="0.25">
      <c r="K89" s="46">
        <v>45421</v>
      </c>
    </row>
    <row r="90" spans="11:11" x14ac:dyDescent="0.25">
      <c r="K90" s="44">
        <v>8362</v>
      </c>
    </row>
    <row r="91" spans="11:11" x14ac:dyDescent="0.25">
      <c r="K91" s="44" t="s">
        <v>60</v>
      </c>
    </row>
    <row r="92" spans="11:11" x14ac:dyDescent="0.25">
      <c r="K92" s="45">
        <v>168.57</v>
      </c>
    </row>
    <row r="93" spans="11:11" x14ac:dyDescent="0.25">
      <c r="K93" s="46">
        <v>45418</v>
      </c>
    </row>
    <row r="94" spans="11:11" x14ac:dyDescent="0.25">
      <c r="K94" s="46">
        <v>45420</v>
      </c>
    </row>
    <row r="95" spans="11:11" x14ac:dyDescent="0.25">
      <c r="K95" s="44">
        <v>8362</v>
      </c>
    </row>
    <row r="96" spans="11:11" x14ac:dyDescent="0.25">
      <c r="K96" s="44" t="s">
        <v>61</v>
      </c>
    </row>
    <row r="97" spans="11:11" x14ac:dyDescent="0.25">
      <c r="K97" s="45">
        <v>281.63</v>
      </c>
    </row>
    <row r="98" spans="11:11" x14ac:dyDescent="0.25">
      <c r="K98" s="46">
        <v>45416</v>
      </c>
    </row>
    <row r="99" spans="11:11" x14ac:dyDescent="0.25">
      <c r="K99" s="46">
        <v>45418</v>
      </c>
    </row>
    <row r="100" spans="11:11" x14ac:dyDescent="0.25">
      <c r="K100" s="44">
        <v>8362</v>
      </c>
    </row>
    <row r="101" spans="11:11" x14ac:dyDescent="0.25">
      <c r="K101" s="44" t="s">
        <v>59</v>
      </c>
    </row>
    <row r="102" spans="11:11" x14ac:dyDescent="0.25">
      <c r="K102" s="45">
        <v>89.18</v>
      </c>
    </row>
    <row r="103" spans="11:11" x14ac:dyDescent="0.25">
      <c r="K103" s="46">
        <v>45416</v>
      </c>
    </row>
    <row r="104" spans="11:11" x14ac:dyDescent="0.25">
      <c r="K104" s="46">
        <v>45418</v>
      </c>
    </row>
    <row r="105" spans="11:11" x14ac:dyDescent="0.25">
      <c r="K105" s="44">
        <v>8362</v>
      </c>
    </row>
    <row r="106" spans="11:11" ht="20.6" x14ac:dyDescent="0.25">
      <c r="K106" s="44" t="s">
        <v>62</v>
      </c>
    </row>
    <row r="107" spans="11:11" x14ac:dyDescent="0.25">
      <c r="K107" s="45">
        <v>18.260000000000002</v>
      </c>
    </row>
    <row r="108" spans="11:11" x14ac:dyDescent="0.25">
      <c r="K108" s="46">
        <v>45415</v>
      </c>
    </row>
    <row r="109" spans="11:11" x14ac:dyDescent="0.25">
      <c r="K109" s="46">
        <v>45418</v>
      </c>
    </row>
    <row r="110" spans="11:11" x14ac:dyDescent="0.25">
      <c r="K110" s="44">
        <v>8362</v>
      </c>
    </row>
    <row r="111" spans="11:11" x14ac:dyDescent="0.25">
      <c r="K111" s="44" t="s">
        <v>63</v>
      </c>
    </row>
    <row r="112" spans="11:11" x14ac:dyDescent="0.25">
      <c r="K112" s="45">
        <v>4.99</v>
      </c>
    </row>
    <row r="113" spans="11:11" x14ac:dyDescent="0.25">
      <c r="K113" s="46">
        <v>45415</v>
      </c>
    </row>
    <row r="114" spans="11:11" x14ac:dyDescent="0.25">
      <c r="K114" s="46">
        <v>45418</v>
      </c>
    </row>
    <row r="115" spans="11:11" x14ac:dyDescent="0.25">
      <c r="K115" s="44">
        <v>8362</v>
      </c>
    </row>
    <row r="116" spans="11:11" x14ac:dyDescent="0.25">
      <c r="K116" s="44" t="s">
        <v>64</v>
      </c>
    </row>
    <row r="117" spans="11:11" x14ac:dyDescent="0.25">
      <c r="K117" s="45">
        <v>34.18</v>
      </c>
    </row>
    <row r="118" spans="11:11" x14ac:dyDescent="0.25">
      <c r="K118" s="46">
        <v>45415</v>
      </c>
    </row>
    <row r="119" spans="11:11" x14ac:dyDescent="0.25">
      <c r="K119" s="46">
        <v>45415</v>
      </c>
    </row>
    <row r="120" spans="11:11" x14ac:dyDescent="0.25">
      <c r="K120" s="44">
        <v>1014</v>
      </c>
    </row>
    <row r="121" spans="11:11" x14ac:dyDescent="0.25">
      <c r="K121" s="44" t="s">
        <v>65</v>
      </c>
    </row>
    <row r="122" spans="11:11" x14ac:dyDescent="0.25">
      <c r="K122" s="45">
        <v>3490.96</v>
      </c>
    </row>
    <row r="123" spans="11:11" x14ac:dyDescent="0.25">
      <c r="K123" s="46">
        <v>45414</v>
      </c>
    </row>
    <row r="124" spans="11:11" x14ac:dyDescent="0.25">
      <c r="K124" s="46">
        <v>45418</v>
      </c>
    </row>
    <row r="125" spans="11:11" x14ac:dyDescent="0.25">
      <c r="K125" s="44">
        <v>8362</v>
      </c>
    </row>
    <row r="126" spans="11:11" x14ac:dyDescent="0.25">
      <c r="K126" s="44" t="s">
        <v>66</v>
      </c>
    </row>
    <row r="127" spans="11:11" x14ac:dyDescent="0.25">
      <c r="K127" s="45">
        <v>24.19</v>
      </c>
    </row>
    <row r="128" spans="11:11" x14ac:dyDescent="0.25">
      <c r="K128" s="46">
        <v>45414</v>
      </c>
    </row>
    <row r="129" spans="11:11" x14ac:dyDescent="0.25">
      <c r="K129" s="46">
        <v>45414</v>
      </c>
    </row>
    <row r="130" spans="11:11" x14ac:dyDescent="0.25">
      <c r="K130" s="44">
        <v>8362</v>
      </c>
    </row>
    <row r="131" spans="11:11" x14ac:dyDescent="0.25">
      <c r="K131" s="44" t="s">
        <v>67</v>
      </c>
    </row>
    <row r="132" spans="11:11" x14ac:dyDescent="0.25">
      <c r="K132" s="45">
        <v>16.170000000000002</v>
      </c>
    </row>
    <row r="133" spans="11:11" x14ac:dyDescent="0.25">
      <c r="K133" s="46">
        <v>45413</v>
      </c>
    </row>
    <row r="134" spans="11:11" x14ac:dyDescent="0.25">
      <c r="K134" s="46">
        <v>45415</v>
      </c>
    </row>
    <row r="135" spans="11:11" x14ac:dyDescent="0.25">
      <c r="K135" s="44">
        <v>8362</v>
      </c>
    </row>
    <row r="136" spans="11:11" x14ac:dyDescent="0.25">
      <c r="K136" s="44" t="s">
        <v>68</v>
      </c>
    </row>
    <row r="137" spans="11:11" x14ac:dyDescent="0.25">
      <c r="K137" s="45">
        <v>208.31</v>
      </c>
    </row>
    <row r="138" spans="11:11" x14ac:dyDescent="0.25">
      <c r="K138" s="46">
        <v>45413</v>
      </c>
    </row>
    <row r="139" spans="11:11" x14ac:dyDescent="0.25">
      <c r="K139" s="46">
        <v>45415</v>
      </c>
    </row>
    <row r="140" spans="11:11" x14ac:dyDescent="0.25">
      <c r="K140" s="44">
        <v>8362</v>
      </c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Guide</vt:lpstr>
      <vt:lpstr>Params</vt:lpstr>
      <vt:lpstr>iSheet1</vt:lpstr>
      <vt:lpstr>afbGuide</vt:lpstr>
      <vt:lpstr>afbParams</vt:lpstr>
      <vt:lpstr>iSheet1!afbSheet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iSheet1!Print_Area</vt:lpstr>
      <vt:lpstr>Guide!Print_Titles</vt:lpstr>
      <vt:lpstr>iSheet1!Print_Titles</vt:lpstr>
      <vt:lpstr>Params!Print_Titles</vt:lpstr>
      <vt:lpstr>Guide!ttSheet</vt:lpstr>
      <vt:lpstr>iSheet1!ttSheet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2024-05-31T23:34:12Z</dcterms:modified>
</cp:coreProperties>
</file>