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d\Mag\FreeTips\Tip995\"/>
    </mc:Choice>
  </mc:AlternateContent>
  <xr:revisionPtr revIDLastSave="0" documentId="13_ncr:1_{DCD3CCF9-A4F8-430D-8698-32A2C801DA6F}" xr6:coauthVersionLast="47" xr6:coauthVersionMax="47" xr10:uidLastSave="{00000000-0000-0000-0000-000000000000}"/>
  <bookViews>
    <workbookView xWindow="-103" yWindow="-103" windowWidth="33120" windowHeight="18120" tabRatio="801" activeTab="2" xr2:uid="{00000000-000D-0000-FFFF-FFFF00000000}"/>
  </bookViews>
  <sheets>
    <sheet name="Guide" sheetId="6" r:id="rId1"/>
    <sheet name="Params" sheetId="5" r:id="rId2"/>
    <sheet name="iSheet1" sheetId="1" r:id="rId3"/>
  </sheets>
  <definedNames>
    <definedName name="afbGuide">Guide!$A$1:$B$4</definedName>
    <definedName name="afbParams">Params!$A$1:$A$4</definedName>
    <definedName name="afbSheet" localSheetId="2">iSheet1!$K$11:$K$14</definedName>
    <definedName name="gAppDescription">Guide!$C$6</definedName>
    <definedName name="gCreator">Guide!$C$10</definedName>
    <definedName name="gProcedures">Guide!$A$29</definedName>
    <definedName name="gPurpose">Guide!$C$7</definedName>
    <definedName name="kAppFilePrefix">Params!$B$9</definedName>
    <definedName name="kAppName">Params!$B$6</definedName>
    <definedName name="kCrosscheckMsg">Params!$B$11</definedName>
    <definedName name="kCrosscheckTolerance">Params!$B$10</definedName>
    <definedName name="kNow">Params!$B$12</definedName>
    <definedName name="kOrgName">Params!$B$8</definedName>
    <definedName name="kVersion">Params!$B$7</definedName>
    <definedName name="_xlnm.Print_Area" localSheetId="2">iSheet1!$K$11:$AC$15</definedName>
    <definedName name="_xlnm.Print_Titles" localSheetId="0">Guide!$1:$4</definedName>
    <definedName name="_xlnm.Print_Titles" localSheetId="2">iSheet1!$K:$K,iSheet1!$11:$14</definedName>
    <definedName name="_xlnm.Print_Titles" localSheetId="1">Params!$1:$4</definedName>
    <definedName name="ttSheet" localSheetId="0">Guide!$A$4:$D$4</definedName>
    <definedName name="ttSheet" localSheetId="2">iSheet1!$K$14:$AC$14</definedName>
    <definedName name="ttSheet" localSheetId="1">Params!$A$4:$B$4</definedName>
    <definedName name="Xynomizithra">iSheet1!$L$38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5" i="1" l="1" a="1"/>
  <c r="AA15" i="1" s="1"/>
  <c r="X15" i="1" a="1"/>
  <c r="X15" i="1" s="1"/>
  <c r="V15" i="1" a="1"/>
  <c r="V15" i="1" s="1"/>
  <c r="T15" i="1" a="1"/>
  <c r="T15" i="1" s="1"/>
  <c r="Q15" i="1" a="1"/>
  <c r="Q15" i="1" s="1"/>
  <c r="R15" i="1" s="1" a="1"/>
  <c r="R15" i="1" s="1"/>
  <c r="B12" i="5"/>
  <c r="A2" i="5"/>
  <c r="A2" i="6"/>
  <c r="A3" i="6"/>
  <c r="C8" i="6"/>
  <c r="C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Oulton</author>
    <author>Paul</author>
  </authors>
  <commentList>
    <comment ref="A20" authorId="0" shapeId="0" xr:uid="{00000000-0006-0000-0000-000001000000}">
      <text>
        <r>
          <rPr>
            <sz val="8"/>
            <color indexed="81"/>
            <rFont val="Tahoma"/>
            <family val="2"/>
          </rPr>
          <t>If this workbook is start workbook, it is for entire application. Otherwise, it is for this workbook only.</t>
        </r>
      </text>
    </comment>
    <comment ref="A29" authorId="1" shapeId="0" xr:uid="{00000000-0006-0000-0000-000002000000}">
      <text>
        <r>
          <rPr>
            <sz val="8"/>
            <color indexed="81"/>
            <rFont val="Tahoma"/>
            <family val="2"/>
          </rPr>
          <t>To display the steps as you follow them, use the AbleOwl Genie add-in's ESP Procedures. Locate Procedures in the ESP ribbon and group Doc.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<sst xmlns="http://schemas.openxmlformats.org/spreadsheetml/2006/main" count="104" uniqueCount="87">
  <si>
    <t>Key parameters</t>
  </si>
  <si>
    <t>Now</t>
  </si>
  <si>
    <t>Organisation name</t>
  </si>
  <si>
    <t>Org name</t>
  </si>
  <si>
    <t>Procedures</t>
  </si>
  <si>
    <t>Application name</t>
  </si>
  <si>
    <t>File name</t>
  </si>
  <si>
    <t>Version</t>
  </si>
  <si>
    <t>1)</t>
  </si>
  <si>
    <t>2)</t>
  </si>
  <si>
    <t>References</t>
  </si>
  <si>
    <t>Crosscheck tolerance</t>
  </si>
  <si>
    <t>Crosscheck text</t>
  </si>
  <si>
    <t>Crosscheck error!</t>
  </si>
  <si>
    <t>Workbook purpose</t>
  </si>
  <si>
    <t>Who created/modified</t>
  </si>
  <si>
    <t>Guide</t>
  </si>
  <si>
    <t>Modifications</t>
  </si>
  <si>
    <t>Data sources</t>
  </si>
  <si>
    <t>Data inputs</t>
  </si>
  <si>
    <t>Reports</t>
  </si>
  <si>
    <t>Outputs</t>
  </si>
  <si>
    <t>Input-Process-Output</t>
  </si>
  <si>
    <t>Process/Calcs</t>
  </si>
  <si>
    <t>Overview</t>
  </si>
  <si>
    <t>Application purpose</t>
  </si>
  <si>
    <t>EXAMPLE Text file imported from ABC system.</t>
  </si>
  <si>
    <t>Diagram of data flow</t>
  </si>
  <si>
    <t>EXAMPLE Adjustments input onto mSheet4. Other inputs on mSheet3.</t>
  </si>
  <si>
    <t>EXAMPLE Totals of various grouping of codes on mSheet3</t>
  </si>
  <si>
    <t>EXAMPLE mSheet2</t>
  </si>
  <si>
    <t>EXAMPLE mSheet4 has output to Summary.xls. oDataSheet has output for text file imported by POWA system.</t>
  </si>
  <si>
    <t>-</t>
  </si>
  <si>
    <t>EXAMPLE Jane Smith provided the rates table.</t>
  </si>
  <si>
    <t>Usage tasks</t>
  </si>
  <si>
    <t>Maintenance tasks</t>
  </si>
  <si>
    <t>Task 1</t>
  </si>
  <si>
    <t>Task</t>
  </si>
  <si>
    <t>Application filename prefix</t>
  </si>
  <si>
    <t>EXAMPLE 01-Mar-2014 PJO Included new rates for Apr-Mar year.</t>
  </si>
  <si>
    <t>Files</t>
  </si>
  <si>
    <t>List the different files and any file-naming convention.</t>
  </si>
  <si>
    <t> </t>
  </si>
  <si>
    <t>Paul</t>
  </si>
  <si>
    <t>04-Aug-2024A</t>
  </si>
  <si>
    <t>Value</t>
  </si>
  <si>
    <t>Alpha</t>
  </si>
  <si>
    <t>Beta</t>
  </si>
  <si>
    <t>Gamma</t>
  </si>
  <si>
    <t>Delta</t>
  </si>
  <si>
    <t>Epsilon</t>
  </si>
  <si>
    <t>Feta</t>
  </si>
  <si>
    <t>Gorgonzola</t>
  </si>
  <si>
    <t>Halloumi</t>
  </si>
  <si>
    <t>Iota</t>
  </si>
  <si>
    <t>Jocus</t>
  </si>
  <si>
    <t>Kappa</t>
  </si>
  <si>
    <t>Lambda</t>
  </si>
  <si>
    <t>Omicron</t>
  </si>
  <si>
    <t>Pi</t>
  </si>
  <si>
    <t>Nu</t>
  </si>
  <si>
    <t>Mozzarella</t>
  </si>
  <si>
    <t>Queso</t>
  </si>
  <si>
    <t>Ricotta</t>
  </si>
  <si>
    <t>Sigma</t>
  </si>
  <si>
    <t>Theta</t>
  </si>
  <si>
    <t>Upsilon</t>
  </si>
  <si>
    <t>Verano</t>
  </si>
  <si>
    <t>Wisteria</t>
  </si>
  <si>
    <t>Yucca</t>
  </si>
  <si>
    <t>Zeta</t>
  </si>
  <si>
    <t>Paneer</t>
  </si>
  <si>
    <t>Sakura</t>
  </si>
  <si>
    <t>Havarti</t>
  </si>
  <si>
    <t>Roquefort</t>
  </si>
  <si>
    <t>Gouda</t>
  </si>
  <si>
    <t>Stinking Bishop</t>
  </si>
  <si>
    <t>Product</t>
  </si>
  <si>
    <t>List comparisons</t>
  </si>
  <si>
    <t>List A</t>
  </si>
  <si>
    <t>List B</t>
  </si>
  <si>
    <t>B Value</t>
  </si>
  <si>
    <t>A Value</t>
  </si>
  <si>
    <t>In both A and B</t>
  </si>
  <si>
    <t>In B only</t>
  </si>
  <si>
    <t>In A only</t>
  </si>
  <si>
    <t>Part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</si>
</sst>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\(#,##0\);0_);* @_)"/>
    <numFmt numFmtId="165" formatCode="#,##0.0_);\(#,##0.0\);0.0_);* @_)"/>
    <numFmt numFmtId="166" formatCode="#,##0.00_);\(#,##0.00\);0.00_);* @_)"/>
    <numFmt numFmtId="167" formatCode="#,##0.000_);\(#,##0.000\);0.000_);* @_)"/>
    <numFmt numFmtId="168" formatCode="#,##0.0000_);\(#,##0.0000\);0.0000_);* @_)"/>
    <numFmt numFmtId="169" formatCode="0;\-0;0;* @"/>
    <numFmt numFmtId="170" formatCode="0%;\-0%;0%;* @_%"/>
    <numFmt numFmtId="171" formatCode="0.0%;\-0.0%;0.0%;* @_%"/>
    <numFmt numFmtId="172" formatCode="0.00%;\-0.00%;0.00%;* @_%"/>
    <numFmt numFmtId="173" formatCode="0.000%;\-0.000%;0.000%;* @_%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m\-yy;[Red]* &quot;Not date&quot;;&quot;-&quot;;[Red]* &quot;Not date&quot;"/>
    <numFmt numFmtId="178" formatCode="h:mm\ AM/PM;[Red]* &quot;Not time&quot;;\-;[Red]* &quot;Not time&quot;"/>
    <numFmt numFmtId="179" formatCode="[h]:mm;[Red]* &quot;Not time&quot;;[h]:mm;[Red]* &quot;Not time&quot;"/>
    <numFmt numFmtId="180" formatCode="d\-mmm\-yyyy;[Red]* &quot;Not date&quot;;&quot;-&quot;;[Red]* &quot;Not date&quot;"/>
    <numFmt numFmtId="181" formatCode="d\-mmm\-yyyy\ h:mm\ AM/PM;[Red]* &quot;Not time&quot;;0;[Red]* &quot;Not time&quot;"/>
    <numFmt numFmtId="182" formatCode="mm/dd/yyyy;[Red]* &quot;Not date&quot;;&quot;-&quot;;[Red]* &quot;Not date&quot;"/>
    <numFmt numFmtId="183" formatCode="d\-mmm;[Red]&quot;Not date&quot;;&quot;-&quot;;[Red]* &quot;Not date&quot;"/>
    <numFmt numFmtId="184" formatCode="#,##0,_);\(#,##0,\);0_);* @_)"/>
    <numFmt numFmtId="185" formatCode="#,##0,,_);\(#,##0,,\);0_);* @_)"/>
    <numFmt numFmtId="186" formatCode="\$* #,##0_);\$* \(#,##0\);\$* 0_);* @_)"/>
    <numFmt numFmtId="187" formatCode="\$* #,##0,_);\$* \(#,##0,\);\$* 0_);* @_)"/>
    <numFmt numFmtId="188" formatCode="\$* #,##0,,_);\$* \(#,##0,,\);\$* 0_);* @_)"/>
    <numFmt numFmtId="189" formatCode="\$* #,##0.0_);\$* \(#,##0.0\);\$* 0.0_);* @_)"/>
    <numFmt numFmtId="190" formatCode="\$* #,##0.00_);\$* \(#,##0.00\);\$* 0.00_);* @_)"/>
    <numFmt numFmtId="191" formatCode="\$* #,##0.000_);\$* \(#,##0.000\);\$* 0.000_);* @_)"/>
    <numFmt numFmtId="192" formatCode="\$* #,##0.0000_);\$* \(#,##0.0000\);\$* 0.0000_);* @_)"/>
    <numFmt numFmtId="193" formatCode="\$* #,##0.000_);\$* \(#,##0.000\)"/>
  </numFmts>
  <fonts count="31" x14ac:knownFonts="1"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u/>
      <sz val="8"/>
      <color indexed="36"/>
      <name val="Arial"/>
      <family val="2"/>
    </font>
    <font>
      <u/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4BC"/>
        <bgColor indexed="64"/>
      </patternFill>
    </fill>
    <fill>
      <patternFill patternType="solid">
        <fgColor rgb="FFD8E4BC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0">
    <xf numFmtId="0" fontId="0" fillId="0" borderId="0" applyFill="0" applyBorder="0">
      <alignment vertical="top"/>
    </xf>
    <xf numFmtId="164" fontId="4" fillId="0" borderId="0" applyFill="0" applyBorder="0">
      <alignment vertical="top"/>
    </xf>
    <xf numFmtId="184" fontId="4" fillId="0" borderId="0" applyFill="0" applyBorder="0">
      <alignment vertical="top"/>
    </xf>
    <xf numFmtId="185" fontId="4" fillId="0" borderId="0" applyFill="0" applyBorder="0">
      <alignment vertical="top"/>
    </xf>
    <xf numFmtId="165" fontId="4" fillId="0" borderId="0" applyFill="0" applyBorder="0">
      <alignment vertical="top"/>
    </xf>
    <xf numFmtId="166" fontId="4" fillId="0" borderId="0" applyFill="0" applyBorder="0">
      <alignment vertical="top"/>
    </xf>
    <xf numFmtId="167" fontId="4" fillId="0" borderId="0" applyFill="0" applyBorder="0">
      <alignment vertical="top"/>
    </xf>
    <xf numFmtId="168" fontId="4" fillId="0" borderId="0" applyFill="0" applyBorder="0">
      <alignment vertical="top"/>
    </xf>
    <xf numFmtId="183" fontId="4" fillId="0" borderId="0" applyFill="0" applyBorder="0">
      <alignment vertical="top"/>
    </xf>
    <xf numFmtId="174" fontId="4" fillId="0" borderId="0" applyFill="0" applyBorder="0">
      <alignment vertical="top"/>
    </xf>
    <xf numFmtId="175" fontId="4" fillId="0" borderId="0" applyFill="0" applyBorder="0">
      <alignment vertical="top"/>
    </xf>
    <xf numFmtId="176" fontId="4" fillId="0" borderId="0" applyFill="0" applyBorder="0">
      <alignment vertical="top"/>
    </xf>
    <xf numFmtId="182" fontId="4" fillId="0" borderId="0" applyFill="0" applyBorder="0">
      <alignment vertical="top"/>
    </xf>
    <xf numFmtId="177" fontId="4" fillId="0" borderId="0" applyFill="0" applyBorder="0">
      <alignment vertical="top"/>
    </xf>
    <xf numFmtId="177" fontId="4" fillId="0" borderId="0" applyFill="0" applyBorder="0">
      <alignment horizontal="center" vertical="top"/>
    </xf>
    <xf numFmtId="169" fontId="4" fillId="0" borderId="0" applyFill="0" applyBorder="0">
      <alignment vertical="top"/>
    </xf>
    <xf numFmtId="178" fontId="4" fillId="0" borderId="0" applyFill="0" applyBorder="0">
      <alignment vertical="top"/>
    </xf>
    <xf numFmtId="179" fontId="4" fillId="0" borderId="0" applyFill="0" applyBorder="0">
      <alignment vertical="top"/>
    </xf>
    <xf numFmtId="170" fontId="4" fillId="0" borderId="0" applyFill="0" applyBorder="0">
      <alignment vertical="top"/>
    </xf>
    <xf numFmtId="171" fontId="5" fillId="0" borderId="0" applyFill="0" applyBorder="0">
      <alignment vertical="top"/>
    </xf>
    <xf numFmtId="172" fontId="4" fillId="0" borderId="0" applyFill="0" applyBorder="0">
      <alignment vertical="top"/>
    </xf>
    <xf numFmtId="173" fontId="4" fillId="0" borderId="0" applyFill="0" applyBorder="0">
      <alignment vertical="top"/>
    </xf>
    <xf numFmtId="186" fontId="4" fillId="0" borderId="0" applyFill="0" applyBorder="0">
      <alignment vertical="top"/>
    </xf>
    <xf numFmtId="187" fontId="4" fillId="0" borderId="0" applyFill="0" applyBorder="0">
      <alignment vertical="top"/>
    </xf>
    <xf numFmtId="188" fontId="4" fillId="0" borderId="0" applyFill="0" applyBorder="0">
      <alignment vertical="top"/>
    </xf>
    <xf numFmtId="189" fontId="4" fillId="0" borderId="0" applyFill="0" applyBorder="0">
      <alignment vertical="top"/>
    </xf>
    <xf numFmtId="190" fontId="4" fillId="0" borderId="0" applyFill="0" applyBorder="0">
      <alignment vertical="top"/>
    </xf>
    <xf numFmtId="191" fontId="4" fillId="0" borderId="0" applyFill="0" applyBorder="0">
      <alignment vertical="top"/>
    </xf>
    <xf numFmtId="192" fontId="4" fillId="0" borderId="0" applyFill="0" applyBorder="0">
      <alignment vertical="top"/>
    </xf>
    <xf numFmtId="0" fontId="6" fillId="0" borderId="0" applyNumberFormat="0" applyFill="0" applyBorder="0" applyAlignment="0" applyProtection="0">
      <alignment vertical="top"/>
      <protection locked="0"/>
    </xf>
    <xf numFmtId="0" fontId="27" fillId="0" borderId="0" applyFill="0" applyBorder="0">
      <alignment vertical="top"/>
    </xf>
    <xf numFmtId="0" fontId="28" fillId="0" borderId="0" applyFill="0" applyBorder="0">
      <alignment vertical="top"/>
    </xf>
    <xf numFmtId="0" fontId="29" fillId="0" borderId="0" applyFill="0" applyBorder="0">
      <alignment vertical="top"/>
    </xf>
    <xf numFmtId="0" fontId="30" fillId="0" borderId="0" applyFill="0" applyBorder="0">
      <alignment vertical="top"/>
    </xf>
    <xf numFmtId="0" fontId="7" fillId="0" borderId="0" applyFill="0" applyBorder="0">
      <alignment horizontal="left" vertical="top"/>
      <protection hidden="1"/>
    </xf>
    <xf numFmtId="0" fontId="7" fillId="0" borderId="0" applyFill="0" applyBorder="0">
      <alignment horizontal="left" vertical="top" indent="1"/>
      <protection hidden="1"/>
    </xf>
    <xf numFmtId="0" fontId="7" fillId="0" borderId="0" applyFill="0" applyBorder="0">
      <alignment horizontal="left" vertical="top" indent="2"/>
      <protection hidden="1"/>
    </xf>
    <xf numFmtId="0" fontId="7" fillId="0" borderId="0" applyFill="0" applyBorder="0">
      <alignment horizontal="left" vertical="top" indent="3"/>
      <protection hidden="1"/>
    </xf>
    <xf numFmtId="193" fontId="7" fillId="0" borderId="0" applyNumberFormat="0" applyFill="0" applyBorder="0" applyAlignment="0" applyProtection="0">
      <protection locked="0"/>
    </xf>
    <xf numFmtId="164" fontId="3" fillId="0" borderId="0" applyFill="0" applyBorder="0">
      <alignment vertical="top"/>
      <protection locked="0"/>
    </xf>
    <xf numFmtId="184" fontId="3" fillId="0" borderId="0" applyFill="0" applyBorder="0">
      <alignment vertical="top"/>
      <protection locked="0"/>
    </xf>
    <xf numFmtId="185" fontId="3" fillId="0" borderId="0" applyFill="0" applyBorder="0">
      <alignment vertical="top"/>
      <protection locked="0"/>
    </xf>
    <xf numFmtId="165" fontId="3" fillId="0" borderId="0" applyFill="0" applyBorder="0">
      <alignment vertical="top"/>
      <protection locked="0"/>
    </xf>
    <xf numFmtId="166" fontId="3" fillId="0" borderId="0" applyFill="0" applyBorder="0">
      <alignment vertical="top"/>
      <protection locked="0"/>
    </xf>
    <xf numFmtId="167" fontId="3" fillId="0" borderId="0" applyFill="0" applyBorder="0">
      <alignment vertical="top"/>
      <protection locked="0"/>
    </xf>
    <xf numFmtId="168" fontId="3" fillId="0" borderId="0" applyFill="0" applyBorder="0">
      <alignment vertical="top"/>
      <protection locked="0"/>
    </xf>
    <xf numFmtId="183" fontId="3" fillId="0" borderId="0" applyFill="0" applyBorder="0">
      <alignment vertical="top"/>
      <protection locked="0"/>
    </xf>
    <xf numFmtId="180" fontId="3" fillId="0" borderId="0" applyFill="0" applyBorder="0">
      <alignment vertical="top"/>
      <protection locked="0"/>
    </xf>
    <xf numFmtId="181" fontId="3" fillId="0" borderId="0" applyFill="0" applyBorder="0">
      <alignment vertical="top"/>
      <protection locked="0"/>
    </xf>
    <xf numFmtId="176" fontId="3" fillId="0" borderId="0" applyFill="0" applyBorder="0">
      <alignment vertical="top"/>
      <protection locked="0"/>
    </xf>
    <xf numFmtId="182" fontId="3" fillId="0" borderId="0" applyFill="0" applyBorder="0">
      <alignment vertical="top"/>
      <protection locked="0"/>
    </xf>
    <xf numFmtId="177" fontId="3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169" fontId="8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49" fontId="3" fillId="0" borderId="0" applyFill="0" applyBorder="0">
      <alignment vertical="top"/>
      <protection locked="0"/>
    </xf>
    <xf numFmtId="49" fontId="8" fillId="0" borderId="0" applyFill="0" applyBorder="0">
      <alignment vertical="top"/>
      <protection locked="0"/>
    </xf>
    <xf numFmtId="0" fontId="3" fillId="0" borderId="0" applyFill="0" applyBorder="0">
      <alignment vertical="top" wrapText="1"/>
      <protection locked="0"/>
    </xf>
    <xf numFmtId="178" fontId="3" fillId="0" borderId="0" applyFill="0" applyBorder="0">
      <alignment vertical="top"/>
      <protection locked="0"/>
    </xf>
    <xf numFmtId="179" fontId="3" fillId="0" borderId="0" applyFill="0" applyBorder="0">
      <alignment vertical="top"/>
      <protection locked="0"/>
    </xf>
    <xf numFmtId="170" fontId="3" fillId="0" borderId="0" applyFill="0" applyBorder="0">
      <alignment vertical="top"/>
      <protection locked="0"/>
    </xf>
    <xf numFmtId="171" fontId="3" fillId="0" borderId="0" applyFill="0" applyBorder="0">
      <alignment vertical="top"/>
      <protection locked="0"/>
    </xf>
    <xf numFmtId="172" fontId="3" fillId="0" borderId="0" applyFill="0" applyBorder="0">
      <alignment vertical="top"/>
      <protection locked="0"/>
    </xf>
    <xf numFmtId="173" fontId="3" fillId="0" borderId="0" applyFill="0" applyBorder="0">
      <alignment vertical="top"/>
      <protection locked="0"/>
    </xf>
    <xf numFmtId="186" fontId="3" fillId="0" borderId="0" applyFill="0" applyBorder="0">
      <alignment vertical="top"/>
      <protection locked="0"/>
    </xf>
    <xf numFmtId="187" fontId="3" fillId="0" borderId="0" applyFill="0" applyBorder="0">
      <alignment vertical="top"/>
      <protection locked="0"/>
    </xf>
    <xf numFmtId="188" fontId="3" fillId="0" borderId="0" applyFill="0" applyBorder="0">
      <alignment vertical="top"/>
      <protection locked="0"/>
    </xf>
    <xf numFmtId="189" fontId="3" fillId="0" borderId="0" applyFill="0" applyBorder="0">
      <alignment vertical="top"/>
      <protection locked="0"/>
    </xf>
    <xf numFmtId="190" fontId="3" fillId="0" borderId="0" applyFill="0" applyBorder="0">
      <alignment vertical="top"/>
      <protection locked="0"/>
    </xf>
    <xf numFmtId="191" fontId="3" fillId="0" borderId="0" applyFill="0" applyBorder="0">
      <alignment vertical="top"/>
      <protection locked="0"/>
    </xf>
    <xf numFmtId="192" fontId="3" fillId="0" borderId="0" applyFill="0" applyBorder="0">
      <alignment vertical="top"/>
      <protection locked="0"/>
    </xf>
    <xf numFmtId="49" fontId="3" fillId="0" borderId="0" applyFill="0" applyBorder="0">
      <alignment horizontal="left" vertical="top"/>
      <protection locked="0"/>
    </xf>
    <xf numFmtId="49" fontId="3" fillId="0" borderId="0" applyFill="0" applyBorder="0">
      <alignment horizontal="left" vertical="top" indent="1"/>
      <protection locked="0"/>
    </xf>
    <xf numFmtId="49" fontId="3" fillId="0" borderId="0" applyFill="0" applyBorder="0">
      <alignment horizontal="left" vertical="top" indent="2"/>
      <protection locked="0"/>
    </xf>
    <xf numFmtId="49" fontId="3" fillId="0" borderId="0" applyFill="0" applyBorder="0">
      <alignment horizontal="left" vertical="top" indent="3"/>
      <protection locked="0"/>
    </xf>
    <xf numFmtId="49" fontId="3" fillId="0" borderId="0" applyFill="0" applyBorder="0">
      <alignment horizontal="left" vertical="top" indent="4"/>
      <protection locked="0"/>
    </xf>
    <xf numFmtId="49" fontId="3" fillId="0" borderId="0" applyFill="0" applyBorder="0">
      <alignment horizontal="center"/>
      <protection locked="0"/>
    </xf>
    <xf numFmtId="49" fontId="3" fillId="0" borderId="0" applyFill="0" applyBorder="0">
      <alignment horizontal="center" wrapText="1"/>
      <protection locked="0"/>
    </xf>
    <xf numFmtId="49" fontId="4" fillId="0" borderId="0" applyFill="0" applyBorder="0">
      <alignment vertical="top"/>
    </xf>
    <xf numFmtId="0" fontId="4" fillId="0" borderId="0" applyFill="0" applyBorder="0">
      <alignment vertical="top" wrapText="1"/>
    </xf>
    <xf numFmtId="0" fontId="2" fillId="0" borderId="0" applyFill="0" applyBorder="0">
      <alignment vertical="top"/>
    </xf>
    <xf numFmtId="0" fontId="2" fillId="0" borderId="0" applyFill="0" applyBorder="0">
      <alignment horizontal="left" vertical="top" indent="1"/>
    </xf>
    <xf numFmtId="0" fontId="2" fillId="0" borderId="0" applyFill="0" applyBorder="0">
      <alignment horizontal="left" vertical="top" indent="2"/>
    </xf>
    <xf numFmtId="0" fontId="2" fillId="0" borderId="0" applyFill="0" applyBorder="0">
      <alignment horizontal="left" vertical="top" indent="3"/>
    </xf>
    <xf numFmtId="0" fontId="4" fillId="0" borderId="0" applyFill="0" applyBorder="0">
      <alignment vertical="top"/>
    </xf>
    <xf numFmtId="0" fontId="4" fillId="0" borderId="0" applyFill="0" applyBorder="0">
      <alignment horizontal="left" vertical="top" indent="1"/>
    </xf>
    <xf numFmtId="0" fontId="4" fillId="0" borderId="0" applyFill="0" applyBorder="0">
      <alignment horizontal="left" vertical="top" indent="2"/>
    </xf>
    <xf numFmtId="0" fontId="4" fillId="0" borderId="0" applyFill="0" applyBorder="0">
      <alignment horizontal="left" vertical="top" indent="3"/>
    </xf>
    <xf numFmtId="0" fontId="4" fillId="0" borderId="0" applyFill="0" applyBorder="0">
      <alignment horizontal="left" vertical="top" indent="4"/>
    </xf>
    <xf numFmtId="177" fontId="4" fillId="0" borderId="0" applyFill="0" applyBorder="0">
      <alignment horizontal="center"/>
    </xf>
    <xf numFmtId="0" fontId="4" fillId="0" borderId="0" applyFill="0" applyBorder="0">
      <alignment horizontal="center"/>
    </xf>
    <xf numFmtId="0" fontId="4" fillId="2" borderId="0" applyFill="0" applyBorder="0">
      <alignment horizontal="left"/>
    </xf>
    <xf numFmtId="0" fontId="4" fillId="0" borderId="0" applyFill="0" applyBorder="0">
      <alignment horizontal="center" wrapTex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12" applyNumberFormat="0" applyAlignment="0" applyProtection="0"/>
    <xf numFmtId="0" fontId="17" fillId="7" borderId="13" applyNumberFormat="0" applyAlignment="0" applyProtection="0"/>
    <xf numFmtId="0" fontId="18" fillId="7" borderId="12" applyNumberFormat="0" applyAlignment="0" applyProtection="0"/>
    <xf numFmtId="0" fontId="19" fillId="0" borderId="14" applyNumberFormat="0" applyFill="0" applyAlignment="0" applyProtection="0"/>
    <xf numFmtId="0" fontId="20" fillId="8" borderId="15" applyNumberFormat="0" applyAlignment="0" applyProtection="0"/>
    <xf numFmtId="0" fontId="21" fillId="0" borderId="0" applyNumberFormat="0" applyFill="0" applyBorder="0" applyAlignment="0" applyProtection="0"/>
    <xf numFmtId="0" fontId="4" fillId="9" borderId="16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4" fillId="33" borderId="0" applyNumberFormat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top"/>
    </xf>
    <xf numFmtId="0" fontId="0" fillId="0" borderId="1" xfId="0" applyBorder="1">
      <alignment vertical="top"/>
    </xf>
    <xf numFmtId="0" fontId="0" fillId="0" borderId="2" xfId="0" applyBorder="1">
      <alignment vertical="top"/>
    </xf>
    <xf numFmtId="0" fontId="0" fillId="0" borderId="3" xfId="0" applyBorder="1">
      <alignment vertical="top"/>
    </xf>
    <xf numFmtId="0" fontId="0" fillId="0" borderId="0" xfId="0" applyBorder="1">
      <alignment vertical="top"/>
    </xf>
    <xf numFmtId="0" fontId="0" fillId="0" borderId="4" xfId="0" applyBorder="1">
      <alignment vertical="top"/>
    </xf>
    <xf numFmtId="0" fontId="4" fillId="0" borderId="3" xfId="0" applyFont="1" applyBorder="1">
      <alignment vertical="top"/>
    </xf>
    <xf numFmtId="0" fontId="0" fillId="0" borderId="0" xfId="0" applyFill="1" applyBorder="1">
      <alignment vertical="top"/>
    </xf>
    <xf numFmtId="0" fontId="2" fillId="0" borderId="0" xfId="80">
      <alignment vertical="top"/>
    </xf>
    <xf numFmtId="0" fontId="4" fillId="0" borderId="0" xfId="85">
      <alignment horizontal="left" vertical="top" indent="1"/>
    </xf>
    <xf numFmtId="0" fontId="3" fillId="0" borderId="0" xfId="57">
      <alignment vertical="top" wrapText="1"/>
      <protection locked="0"/>
    </xf>
    <xf numFmtId="0" fontId="4" fillId="0" borderId="0" xfId="86">
      <alignment horizontal="left" vertical="top" indent="2"/>
    </xf>
    <xf numFmtId="0" fontId="4" fillId="0" borderId="0" xfId="85" applyBorder="1">
      <alignment horizontal="left" vertical="top" indent="1"/>
    </xf>
    <xf numFmtId="0" fontId="4" fillId="0" borderId="0" xfId="86" applyBorder="1">
      <alignment horizontal="left" vertical="top" indent="2"/>
    </xf>
    <xf numFmtId="49" fontId="3" fillId="0" borderId="0" xfId="71">
      <alignment horizontal="left" vertical="top"/>
      <protection locked="0"/>
    </xf>
    <xf numFmtId="0" fontId="2" fillId="0" borderId="0" xfId="80" applyBorder="1">
      <alignment vertical="top"/>
    </xf>
    <xf numFmtId="0" fontId="2" fillId="0" borderId="0" xfId="81" applyBorder="1">
      <alignment horizontal="left" vertical="top" indent="1"/>
    </xf>
    <xf numFmtId="168" fontId="3" fillId="0" borderId="1" xfId="45" applyBorder="1">
      <alignment vertical="top"/>
      <protection locked="0"/>
    </xf>
    <xf numFmtId="0" fontId="2" fillId="0" borderId="0" xfId="81">
      <alignment horizontal="left" vertical="top" indent="1"/>
    </xf>
    <xf numFmtId="0" fontId="2" fillId="0" borderId="0" xfId="82" applyBorder="1">
      <alignment horizontal="left" vertical="top" indent="2"/>
    </xf>
    <xf numFmtId="0" fontId="28" fillId="34" borderId="5" xfId="31" applyFill="1" applyBorder="1">
      <alignment vertical="top"/>
    </xf>
    <xf numFmtId="0" fontId="0" fillId="34" borderId="7" xfId="0" applyFill="1" applyBorder="1">
      <alignment vertical="top"/>
    </xf>
    <xf numFmtId="0" fontId="28" fillId="34" borderId="3" xfId="31" applyFill="1" applyBorder="1">
      <alignment vertical="top"/>
    </xf>
    <xf numFmtId="0" fontId="0" fillId="34" borderId="1" xfId="0" applyFill="1" applyBorder="1">
      <alignment vertical="top"/>
    </xf>
    <xf numFmtId="0" fontId="2" fillId="34" borderId="3" xfId="0" applyFont="1" applyFill="1" applyBorder="1">
      <alignment vertical="top"/>
    </xf>
    <xf numFmtId="0" fontId="2" fillId="34" borderId="4" xfId="0" applyFont="1" applyFill="1" applyBorder="1">
      <alignment vertical="top"/>
    </xf>
    <xf numFmtId="0" fontId="0" fillId="34" borderId="2" xfId="0" applyFill="1" applyBorder="1">
      <alignment vertical="top"/>
    </xf>
    <xf numFmtId="0" fontId="0" fillId="34" borderId="6" xfId="0" applyFill="1" applyBorder="1">
      <alignment vertical="top"/>
    </xf>
    <xf numFmtId="0" fontId="0" fillId="34" borderId="0" xfId="0" applyFill="1" applyBorder="1">
      <alignment vertical="top"/>
    </xf>
    <xf numFmtId="0" fontId="4" fillId="34" borderId="3" xfId="91" applyFill="1" applyBorder="1">
      <alignment horizontal="left"/>
    </xf>
    <xf numFmtId="0" fontId="0" fillId="34" borderId="4" xfId="0" applyFill="1" applyBorder="1">
      <alignment vertical="top"/>
    </xf>
    <xf numFmtId="0" fontId="0" fillId="34" borderId="8" xfId="0" applyFill="1" applyBorder="1">
      <alignment vertical="top"/>
    </xf>
    <xf numFmtId="0" fontId="28" fillId="35" borderId="5" xfId="31" applyFill="1" applyBorder="1">
      <alignment vertical="top"/>
    </xf>
    <xf numFmtId="0" fontId="0" fillId="35" borderId="6" xfId="0" applyFill="1" applyBorder="1">
      <alignment vertical="top"/>
    </xf>
    <xf numFmtId="0" fontId="4" fillId="35" borderId="6" xfId="91" applyFill="1" applyBorder="1">
      <alignment horizontal="left"/>
    </xf>
    <xf numFmtId="0" fontId="0" fillId="35" borderId="7" xfId="0" applyFill="1" applyBorder="1">
      <alignment vertical="top"/>
    </xf>
    <xf numFmtId="0" fontId="28" fillId="35" borderId="3" xfId="31" applyFill="1" applyBorder="1">
      <alignment vertical="top"/>
    </xf>
    <xf numFmtId="0" fontId="0" fillId="35" borderId="0" xfId="0" applyFill="1" applyBorder="1">
      <alignment vertical="top"/>
    </xf>
    <xf numFmtId="0" fontId="4" fillId="35" borderId="0" xfId="91" applyFill="1" applyBorder="1">
      <alignment horizontal="left"/>
    </xf>
    <xf numFmtId="0" fontId="0" fillId="35" borderId="1" xfId="0" applyFill="1" applyBorder="1">
      <alignment vertical="top"/>
    </xf>
    <xf numFmtId="0" fontId="4" fillId="35" borderId="8" xfId="92" applyFill="1" applyBorder="1">
      <alignment horizontal="center" wrapText="1"/>
    </xf>
    <xf numFmtId="0" fontId="0" fillId="35" borderId="2" xfId="92" applyFont="1" applyFill="1" applyBorder="1">
      <alignment horizontal="center" wrapText="1"/>
    </xf>
    <xf numFmtId="0" fontId="2" fillId="35" borderId="0" xfId="0" applyFont="1" applyFill="1" applyBorder="1" applyAlignment="1">
      <alignment horizontal="centerContinuous" vertical="top"/>
    </xf>
    <xf numFmtId="0" fontId="0" fillId="35" borderId="0" xfId="0" applyFill="1" applyBorder="1" applyAlignment="1">
      <alignment horizontal="centerContinuous" vertical="top"/>
    </xf>
    <xf numFmtId="164" fontId="4" fillId="0" borderId="0" xfId="1">
      <alignment vertical="top"/>
    </xf>
    <xf numFmtId="0" fontId="30" fillId="35" borderId="3" xfId="32" applyFont="1" applyFill="1" applyBorder="1" applyAlignment="1">
      <alignment horizontal="centerContinuous" vertical="top"/>
    </xf>
    <xf numFmtId="0" fontId="30" fillId="35" borderId="0" xfId="32" applyFont="1" applyFill="1" applyBorder="1" applyAlignment="1">
      <alignment horizontal="centerContinuous" vertical="top"/>
    </xf>
  </cellXfs>
  <cellStyles count="140">
    <cellStyle name="20% - Accent1" xfId="111" builtinId="30" hidden="1"/>
    <cellStyle name="20% - Accent2" xfId="115" builtinId="34" hidden="1"/>
    <cellStyle name="20% - Accent3" xfId="119" builtinId="38" hidden="1"/>
    <cellStyle name="20% - Accent4" xfId="123" builtinId="42" hidden="1"/>
    <cellStyle name="20% - Accent5" xfId="127" builtinId="46" hidden="1"/>
    <cellStyle name="20% - Accent6" xfId="131" builtinId="50" hidden="1"/>
    <cellStyle name="40% - Accent1" xfId="112" builtinId="31" hidden="1"/>
    <cellStyle name="40% - Accent2" xfId="116" builtinId="35" hidden="1"/>
    <cellStyle name="40% - Accent3" xfId="120" builtinId="39" hidden="1"/>
    <cellStyle name="40% - Accent4" xfId="124" builtinId="43" hidden="1"/>
    <cellStyle name="40% - Accent5" xfId="128" builtinId="47" hidden="1"/>
    <cellStyle name="40% - Accent6" xfId="132" builtinId="51" hidden="1"/>
    <cellStyle name="60% - Accent1" xfId="113" builtinId="32" hidden="1"/>
    <cellStyle name="60% - Accent2" xfId="117" builtinId="36" hidden="1"/>
    <cellStyle name="60% - Accent3" xfId="121" builtinId="40" hidden="1"/>
    <cellStyle name="60% - Accent4" xfId="125" builtinId="44" hidden="1"/>
    <cellStyle name="60% - Accent5" xfId="129" builtinId="48" hidden="1"/>
    <cellStyle name="60% - Accent6" xfId="133" builtinId="52" hidden="1"/>
    <cellStyle name="Accent1" xfId="110" builtinId="29" hidden="1"/>
    <cellStyle name="Accent2" xfId="114" builtinId="33" hidden="1"/>
    <cellStyle name="Accent3" xfId="118" builtinId="37" hidden="1"/>
    <cellStyle name="Accent4" xfId="122" builtinId="41" hidden="1"/>
    <cellStyle name="Accent5" xfId="126" builtinId="45" hidden="1"/>
    <cellStyle name="Accent6" xfId="130" builtinId="49" hidden="1"/>
    <cellStyle name="Bad" xfId="99" builtinId="27" hidden="1"/>
    <cellStyle name="Calculation" xfId="103" builtinId="22" hidden="1"/>
    <cellStyle name="cc0 -CalComma" xfId="1" xr:uid="{00000000-0005-0000-0000-00001A000000}"/>
    <cellStyle name="cc0k -CalCommaThousand" xfId="2" xr:uid="{00000000-0005-0000-0000-00001B000000}"/>
    <cellStyle name="cc0m -CalCommaMillion" xfId="3" xr:uid="{00000000-0005-0000-0000-00001C000000}"/>
    <cellStyle name="cc1 -CalComma" xfId="4" xr:uid="{00000000-0005-0000-0000-00001D000000}"/>
    <cellStyle name="cc2 -CalComma" xfId="5" xr:uid="{00000000-0005-0000-0000-00001E000000}"/>
    <cellStyle name="cc3 -CalComma" xfId="6" xr:uid="{00000000-0005-0000-0000-00001F000000}"/>
    <cellStyle name="cc4 -CalComma" xfId="7" xr:uid="{00000000-0005-0000-0000-000020000000}"/>
    <cellStyle name="cdDMM -CalDate" xfId="8" xr:uid="{00000000-0005-0000-0000-000021000000}"/>
    <cellStyle name="cdDMMY -CalDate" xfId="9" xr:uid="{00000000-0005-0000-0000-000022000000}"/>
    <cellStyle name="cdDMMYHM -CalDateTime" xfId="10" xr:uid="{00000000-0005-0000-0000-000023000000}"/>
    <cellStyle name="cdDMY -CalDate" xfId="11" xr:uid="{00000000-0005-0000-0000-000024000000}"/>
    <cellStyle name="cdMDY -CalDate" xfId="12" xr:uid="{00000000-0005-0000-0000-000025000000}"/>
    <cellStyle name="cdMMY -CalDate" xfId="13" xr:uid="{00000000-0005-0000-0000-000026000000}"/>
    <cellStyle name="cdMMYc-CalDateC" xfId="14" xr:uid="{00000000-0005-0000-0000-000027000000}"/>
    <cellStyle name="cf0 -CalFixed" xfId="15" xr:uid="{00000000-0005-0000-0000-000028000000}"/>
    <cellStyle name="Check Cell" xfId="105" builtinId="23" hidden="1"/>
    <cellStyle name="cmHM  -CalTime" xfId="16" xr:uid="{00000000-0005-0000-0000-00002A000000}"/>
    <cellStyle name="cmHM24+ -CalTime" xfId="17" xr:uid="{00000000-0005-0000-0000-00002B000000}"/>
    <cellStyle name="Comma" xfId="134" builtinId="3" hidden="1"/>
    <cellStyle name="Comma [0]" xfId="135" builtinId="6" hidden="1"/>
    <cellStyle name="cp0 -CalPercent" xfId="18" xr:uid="{00000000-0005-0000-0000-00002E000000}"/>
    <cellStyle name="cp1 -CalPercent" xfId="19" xr:uid="{00000000-0005-0000-0000-00002F000000}"/>
    <cellStyle name="cp2 -CalPercent" xfId="20" xr:uid="{00000000-0005-0000-0000-000030000000}"/>
    <cellStyle name="cp3 -CalPercent" xfId="21" xr:uid="{00000000-0005-0000-0000-000031000000}"/>
    <cellStyle name="cr0 -CalCurr" xfId="22" xr:uid="{00000000-0005-0000-0000-000032000000}"/>
    <cellStyle name="cr0k -CalCurrThousand" xfId="23" xr:uid="{00000000-0005-0000-0000-000033000000}"/>
    <cellStyle name="cr0m -CalCurrMillion" xfId="24" xr:uid="{00000000-0005-0000-0000-000034000000}"/>
    <cellStyle name="cr1 -CalCurr" xfId="25" xr:uid="{00000000-0005-0000-0000-000035000000}"/>
    <cellStyle name="cr2 -CalCurr" xfId="26" xr:uid="{00000000-0005-0000-0000-000036000000}"/>
    <cellStyle name="cr3 -CalCurr" xfId="27" xr:uid="{00000000-0005-0000-0000-000037000000}"/>
    <cellStyle name="cr4 -CalCurr" xfId="28" xr:uid="{00000000-0005-0000-0000-000038000000}"/>
    <cellStyle name="Currency" xfId="136" builtinId="4" hidden="1"/>
    <cellStyle name="Currency [0]" xfId="137" builtinId="7" hidden="1"/>
    <cellStyle name="Explanatory Text" xfId="108" builtinId="53" hidden="1"/>
    <cellStyle name="Followed Hyperlink" xfId="29" builtinId="9" hidden="1"/>
    <cellStyle name="Good" xfId="98" builtinId="26" hidden="1"/>
    <cellStyle name="h0 -Heading" xfId="30" xr:uid="{00000000-0005-0000-0000-00003E000000}"/>
    <cellStyle name="h1 -Heading" xfId="31" xr:uid="{00000000-0005-0000-0000-00003F000000}"/>
    <cellStyle name="h2 -Heading" xfId="32" xr:uid="{00000000-0005-0000-0000-000040000000}"/>
    <cellStyle name="h3 -Heading" xfId="33" xr:uid="{00000000-0005-0000-0000-000041000000}"/>
    <cellStyle name="Heading 1" xfId="94" builtinId="16" hidden="1"/>
    <cellStyle name="Heading 2" xfId="95" builtinId="17" hidden="1"/>
    <cellStyle name="Heading 3" xfId="96" builtinId="18" hidden="1"/>
    <cellStyle name="Heading 4" xfId="97" builtinId="19" hidden="1"/>
    <cellStyle name="hp0 -Hyperlink" xfId="34" xr:uid="{00000000-0005-0000-0000-000046000000}"/>
    <cellStyle name="hp1 -Hyperlink" xfId="35" xr:uid="{00000000-0005-0000-0000-000047000000}"/>
    <cellStyle name="hp2 -Hyperlink" xfId="36" xr:uid="{00000000-0005-0000-0000-000048000000}"/>
    <cellStyle name="hp3 -Hyperlink" xfId="37" xr:uid="{00000000-0005-0000-0000-000049000000}"/>
    <cellStyle name="Hyperlink" xfId="38" builtinId="8" hidden="1"/>
    <cellStyle name="Hyperlink" xfId="139" builtinId="8" hidden="1"/>
    <cellStyle name="ic0 -InpComma" xfId="39" xr:uid="{00000000-0005-0000-0000-00004C000000}"/>
    <cellStyle name="ic0k -InpCommaThousand" xfId="40" xr:uid="{00000000-0005-0000-0000-00004D000000}"/>
    <cellStyle name="ic0m -InpCommaMillion" xfId="41" xr:uid="{00000000-0005-0000-0000-00004E000000}"/>
    <cellStyle name="ic1 -InpComma" xfId="42" xr:uid="{00000000-0005-0000-0000-00004F000000}"/>
    <cellStyle name="ic2 -InpComma" xfId="43" xr:uid="{00000000-0005-0000-0000-000050000000}"/>
    <cellStyle name="ic3 -InpComma" xfId="44" xr:uid="{00000000-0005-0000-0000-000051000000}"/>
    <cellStyle name="ic4 -InpComma" xfId="45" xr:uid="{00000000-0005-0000-0000-000052000000}"/>
    <cellStyle name="idDMM -InpDate" xfId="46" xr:uid="{00000000-0005-0000-0000-000053000000}"/>
    <cellStyle name="idDMMY -InpDate" xfId="47" xr:uid="{00000000-0005-0000-0000-000054000000}"/>
    <cellStyle name="idDMMYHM -InpDateTime" xfId="48" xr:uid="{00000000-0005-0000-0000-000055000000}"/>
    <cellStyle name="idDMY -InpDate" xfId="49" xr:uid="{00000000-0005-0000-0000-000056000000}"/>
    <cellStyle name="idMDY -InpDate" xfId="50" xr:uid="{00000000-0005-0000-0000-000057000000}"/>
    <cellStyle name="idMMY -InpDate" xfId="51" xr:uid="{00000000-0005-0000-0000-000058000000}"/>
    <cellStyle name="if0 -InpFixed" xfId="52" xr:uid="{00000000-0005-0000-0000-000059000000}"/>
    <cellStyle name="if0b-InpFixedB" xfId="53" xr:uid="{00000000-0005-0000-0000-00005A000000}"/>
    <cellStyle name="if0-InpFixed" xfId="54" xr:uid="{00000000-0005-0000-0000-00005B000000}"/>
    <cellStyle name="iln -InpTableTextNoWrap" xfId="55" xr:uid="{00000000-0005-0000-0000-00005C000000}"/>
    <cellStyle name="ilnb-InpTableTextNoWrapB" xfId="56" xr:uid="{00000000-0005-0000-0000-00005D000000}"/>
    <cellStyle name="ilw -InpTableTextWrap" xfId="57" xr:uid="{00000000-0005-0000-0000-00005E000000}"/>
    <cellStyle name="imHM  -InpTime" xfId="58" xr:uid="{00000000-0005-0000-0000-00005F000000}"/>
    <cellStyle name="imHM24+ -InpTime" xfId="59" xr:uid="{00000000-0005-0000-0000-000060000000}"/>
    <cellStyle name="Input" xfId="101" builtinId="20" hidden="1"/>
    <cellStyle name="ip0 -InpPercent" xfId="60" xr:uid="{00000000-0005-0000-0000-000062000000}"/>
    <cellStyle name="ip1 -InpPercent" xfId="61" xr:uid="{00000000-0005-0000-0000-000063000000}"/>
    <cellStyle name="ip2 -InpPercent" xfId="62" xr:uid="{00000000-0005-0000-0000-000064000000}"/>
    <cellStyle name="ip3 -InpPercent" xfId="63" xr:uid="{00000000-0005-0000-0000-000065000000}"/>
    <cellStyle name="ir0 -InpCurr" xfId="64" xr:uid="{00000000-0005-0000-0000-000066000000}"/>
    <cellStyle name="ir0k -InpCurrThousand" xfId="65" xr:uid="{00000000-0005-0000-0000-000067000000}"/>
    <cellStyle name="ir0m -InpCurrMillion" xfId="66" xr:uid="{00000000-0005-0000-0000-000068000000}"/>
    <cellStyle name="ir1 -InpCurr" xfId="67" xr:uid="{00000000-0005-0000-0000-000069000000}"/>
    <cellStyle name="ir2 -InpCurr" xfId="68" xr:uid="{00000000-0005-0000-0000-00006A000000}"/>
    <cellStyle name="ir3 -InpCurr" xfId="69" xr:uid="{00000000-0005-0000-0000-00006B000000}"/>
    <cellStyle name="ir4 -InpCurr" xfId="70" xr:uid="{00000000-0005-0000-0000-00006C000000}"/>
    <cellStyle name="is0 -InpSideText" xfId="71" xr:uid="{00000000-0005-0000-0000-00006D000000}"/>
    <cellStyle name="is1 -InpSideText" xfId="72" xr:uid="{00000000-0005-0000-0000-00006E000000}"/>
    <cellStyle name="is2 -InpSideText" xfId="73" xr:uid="{00000000-0005-0000-0000-00006F000000}"/>
    <cellStyle name="is3 -InpSideText" xfId="74" xr:uid="{00000000-0005-0000-0000-000070000000}"/>
    <cellStyle name="is4 -InpSideText" xfId="75" xr:uid="{00000000-0005-0000-0000-000071000000}"/>
    <cellStyle name="itn -InpTopTextNoWrap" xfId="76" xr:uid="{00000000-0005-0000-0000-000072000000}"/>
    <cellStyle name="itw -InpTopTextWrap" xfId="77" xr:uid="{00000000-0005-0000-0000-000073000000}"/>
    <cellStyle name="Linked Cell" xfId="104" builtinId="24" hidden="1"/>
    <cellStyle name="ltn -TableTextNoWrap" xfId="78" xr:uid="{00000000-0005-0000-0000-000075000000}"/>
    <cellStyle name="ltw -TableTextWrap" xfId="79" xr:uid="{00000000-0005-0000-0000-000076000000}"/>
    <cellStyle name="Neutral" xfId="100" builtinId="28" hidden="1"/>
    <cellStyle name="Normal" xfId="0" builtinId="0" customBuiltin="1"/>
    <cellStyle name="Note" xfId="107" builtinId="10" hidden="1"/>
    <cellStyle name="Output" xfId="102" builtinId="21" hidden="1"/>
    <cellStyle name="Percent" xfId="138" builtinId="5" hidden="1"/>
    <cellStyle name="sh0 -SideHeading" xfId="80" xr:uid="{00000000-0005-0000-0000-00007C000000}"/>
    <cellStyle name="sh1 -SideHeading" xfId="81" xr:uid="{00000000-0005-0000-0000-00007D000000}"/>
    <cellStyle name="sh2 -SideHeading" xfId="82" xr:uid="{00000000-0005-0000-0000-00007E000000}"/>
    <cellStyle name="sh3 -SideHeading" xfId="83" xr:uid="{00000000-0005-0000-0000-00007F000000}"/>
    <cellStyle name="st0 -SideText" xfId="84" xr:uid="{00000000-0005-0000-0000-000080000000}"/>
    <cellStyle name="st1 -SideText" xfId="85" xr:uid="{00000000-0005-0000-0000-000081000000}"/>
    <cellStyle name="st2 -SideText" xfId="86" xr:uid="{00000000-0005-0000-0000-000082000000}"/>
    <cellStyle name="st3 -SideText" xfId="87" xr:uid="{00000000-0005-0000-0000-000083000000}"/>
    <cellStyle name="st4 -SideText" xfId="88" xr:uid="{00000000-0005-0000-0000-000084000000}"/>
    <cellStyle name="tdMMYc-TopDateC" xfId="89" xr:uid="{00000000-0005-0000-0000-000085000000}"/>
    <cellStyle name="Title" xfId="93" builtinId="15" hidden="1"/>
    <cellStyle name="Total" xfId="109" builtinId="25" hidden="1"/>
    <cellStyle name="ttn -TopTextNoWrap" xfId="90" xr:uid="{00000000-0005-0000-0000-000088000000}"/>
    <cellStyle name="ttnl -TopTextNoWrapL" xfId="91" xr:uid="{00000000-0005-0000-0000-000089000000}"/>
    <cellStyle name="ttw -TopTextWrap" xfId="92" xr:uid="{00000000-0005-0000-0000-00008A000000}"/>
    <cellStyle name="Warning Text" xfId="106" builtinId="11" hidden="1"/>
  </cellStyles>
  <dxfs count="50">
    <dxf>
      <border outline="0">
        <bottom style="medium">
          <color indexed="64"/>
        </bottom>
      </border>
    </dxf>
    <dxf>
      <fill>
        <patternFill patternType="solid">
          <fgColor indexed="64"/>
          <bgColor rgb="FFD8E4BC"/>
        </patternFill>
      </fill>
    </dxf>
    <dxf>
      <border outline="0">
        <bottom style="medium">
          <color indexed="64"/>
        </bottom>
      </border>
    </dxf>
    <dxf>
      <fill>
        <patternFill patternType="solid">
          <fgColor indexed="64"/>
          <bgColor rgb="FFD8E4BC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fill>
        <patternFill>
          <bgColor rgb="FFFFFFFF"/>
        </patternFill>
      </fill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</dxfs>
  <tableStyles count="7" defaultTableStyle="ESPTable" defaultPivotStyle="ESPPivotTable">
    <tableStyle name="ESPPivotTable" table="0" count="11" xr9:uid="{00000000-0011-0000-FFFF-FFFF00000000}">
      <tableStyleElement type="wholeTable" dxfId="49"/>
      <tableStyleElement type="headerRow" dxfId="48"/>
      <tableStyleElement type="totalRow" dxfId="47"/>
      <tableStyleElement type="firstRowStripe" dxfId="46"/>
      <tableStyleElement type="firstColumnStripe" dxfId="45"/>
      <tableStyleElement type="firstSubtotalRow" dxfId="44"/>
      <tableStyleElement type="secondSubtotalRow" dxfId="43"/>
      <tableStyleElement type="firstRowSubheading" dxfId="42"/>
      <tableStyleElement type="secondRowSubheading" dxfId="41"/>
      <tableStyleElement type="pageFieldLabels" dxfId="40"/>
      <tableStyleElement type="pageFieldValues" dxfId="39"/>
    </tableStyle>
    <tableStyle name="ESPPivotTable 2" table="0" count="11" xr9:uid="{00000000-0011-0000-FFFF-FFFF01000000}">
      <tableStyleElement type="wholeTable" dxfId="38"/>
      <tableStyleElement type="headerRow" dxfId="37"/>
      <tableStyleElement type="totalRow" dxfId="36"/>
      <tableStyleElement type="firstRowStripe" dxfId="35"/>
      <tableStyleElement type="firstColumnStripe" dxfId="34"/>
      <tableStyleElement type="firstSubtotalRow" dxfId="33"/>
      <tableStyleElement type="secondSubtotalRow" dxfId="32"/>
      <tableStyleElement type="firstRowSubheading" dxfId="31"/>
      <tableStyleElement type="secondRowSubheading" dxfId="30"/>
      <tableStyleElement type="pageFieldLabels" dxfId="29"/>
      <tableStyleElement type="pageFieldValues" dxfId="28"/>
    </tableStyle>
    <tableStyle name="ESPSlicer" pivot="0" table="0" count="10" xr9:uid="{00000000-0011-0000-FFFF-FFFF02000000}">
      <tableStyleElement type="wholeTable" dxfId="27"/>
      <tableStyleElement type="headerRow" dxfId="26"/>
    </tableStyle>
    <tableStyle name="ESPSlicer 2" pivot="0" table="0" count="10" xr9:uid="{00000000-0011-0000-FFFF-FFFF03000000}">
      <tableStyleElement type="wholeTable" dxfId="25"/>
      <tableStyleElement type="headerRow" dxfId="24"/>
    </tableStyle>
    <tableStyle name="ESPTable" pivot="0" count="5" xr9:uid="{00000000-0011-0000-FFFF-FFFF04000000}">
      <tableStyleElement type="wholeTable" dxfId="23"/>
      <tableStyleElement type="headerRow" dxfId="22"/>
      <tableStyleElement type="totalRow" dxfId="21"/>
      <tableStyleElement type="firstRowStripe" dxfId="20"/>
      <tableStyleElement type="firstColumnStripe" dxfId="19"/>
    </tableStyle>
    <tableStyle name="ESPTimeLine" pivot="0" table="0" count="9" xr9:uid="{00000000-0011-0000-FFFF-FFFF05000000}">
      <tableStyleElement type="wholeTable" dxfId="18"/>
      <tableStyleElement type="headerRow" dxfId="17"/>
    </tableStyle>
    <tableStyle name="ESPTimeLine 2" pivot="0" table="0" count="9" xr9:uid="{00000000-0011-0000-FFFF-FFFF06000000}">
      <tableStyleElement type="wholeTable" dxfId="16"/>
      <tableStyleElement type="headerRow" dxfId="1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800"/>
      <rgbColor rgb="0066E2FF"/>
      <rgbColor rgb="00D5D000"/>
      <rgbColor rgb="00FFB9FF"/>
      <rgbColor rgb="00CDFFCD"/>
      <rgbColor rgb="00D8D8D8"/>
      <rgbColor rgb="00D7E4B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F2F2"/>
      <rgbColor rgb="00CCFFFF"/>
      <rgbColor rgb="00EBF1DE"/>
      <rgbColor rgb="00FFFF85"/>
      <rgbColor rgb="00BDDEFF"/>
      <rgbColor rgb="00FF99CC"/>
      <rgbColor rgb="00CC99FF"/>
      <rgbColor rgb="00FF8080"/>
      <rgbColor rgb="007596FF"/>
      <rgbColor rgb="0000FF99"/>
      <rgbColor rgb="00E7E200"/>
      <rgbColor rgb="00FFA080"/>
      <rgbColor rgb="00FFA143"/>
      <rgbColor rgb="00FF7E2F"/>
      <rgbColor rgb="00E6B9B8"/>
      <rgbColor rgb="00BFBFBF"/>
      <rgbColor rgb="009BBB59"/>
      <rgbColor rgb="0000DA00"/>
      <rgbColor rgb="00009A00"/>
      <rgbColor rgb="00B8B400"/>
      <rgbColor rgb="00FF4820"/>
      <rgbColor rgb="00CACADC"/>
      <rgbColor rgb="00C2D69A"/>
      <rgbColor rgb="00111111"/>
    </indexedColors>
    <mruColors>
      <color rgb="FFFFFFFF"/>
      <color rgb="FFF2F2F2"/>
      <color rgb="FFD8E4BC"/>
      <color rgb="FFEBF1DE"/>
      <color rgb="FFC4D79B"/>
      <color rgb="FF818080"/>
      <color rgb="FFDA9694"/>
      <color rgb="FFC4D69B"/>
      <color rgb="FFC0BFBF"/>
      <color rgb="FFD9E4BC"/>
    </mruColors>
  </colors>
  <extLst>
    <ext xmlns:x14="http://schemas.microsoft.com/office/spreadsheetml/2009/9/main" uri="{46F421CA-312F-682f-3DD2-61675219B42D}">
      <x14:dxfs count="16"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theme="0" tint="-4.9989318521683403E-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SPSlicer">
        <x14:slicerStyle name="ESPSlicer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ESPSlicer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4"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ESPTimeLine">
        <x15:timelineStyle name="ESPTimeLine">
          <x15:timelineStyleElements>
            <x15:timelineStyleElement type="selectionLabel" dxfId="13"/>
            <x15:timelineStyleElement type="timeLevel" dxfId="12"/>
            <x15:timelineStyleElement type="periodLabel1" dxfId="11"/>
            <x15:timelineStyleElement type="periodLabel2" dxfId="10"/>
            <x15:timelineStyleElement type="selectedTimeBlock" dxfId="9"/>
            <x15:timelineStyleElement type="unselectedTimeBlock" dxfId="8"/>
            <x15:timelineStyleElement type="selectedTimeBlockSpace" dxfId="7"/>
          </x15:timelineStyleElements>
        </x15:timelineStyle>
        <x15:timelineStyle name="ESPTimeLine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1533525</xdr:colOff>
      <xdr:row>24</xdr:row>
      <xdr:rowOff>0</xdr:rowOff>
    </xdr:from>
    <xdr:to>
      <xdr:col>2</xdr:col>
      <xdr:colOff>2514600</xdr:colOff>
      <xdr:row>26</xdr:row>
      <xdr:rowOff>114300</xdr:rowOff>
    </xdr:to>
    <xdr:sp macro="" textlink="">
      <xdr:nvSpPr>
        <xdr:cNvPr id="5152" name="ESPFlowT5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 txBox="1">
          <a:spLocks noChangeArrowheads="1"/>
        </xdr:cNvSpPr>
      </xdr:nvSpPr>
      <xdr:spPr bwMode="auto">
        <a:xfrm>
          <a:off x="2838450" y="4267200"/>
          <a:ext cx="981075" cy="400050"/>
        </a:xfrm>
        <a:prstGeom prst="rect">
          <a:avLst/>
        </a:prstGeom>
        <a:solidFill>
          <a:srgbClr val="00B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SheetName</a:t>
          </a:r>
        </a:p>
      </xdr:txBody>
    </xdr:sp>
    <xdr:clientData/>
  </xdr:twoCellAnchor>
  <xdr:twoCellAnchor>
    <xdr:from>
      <xdr:col>2</xdr:col>
      <xdr:colOff>238125</xdr:colOff>
      <xdr:row>24</xdr:row>
      <xdr:rowOff>0</xdr:rowOff>
    </xdr:from>
    <xdr:to>
      <xdr:col>2</xdr:col>
      <xdr:colOff>1219200</xdr:colOff>
      <xdr:row>26</xdr:row>
      <xdr:rowOff>114300</xdr:rowOff>
    </xdr:to>
    <xdr:sp macro="" textlink="">
      <xdr:nvSpPr>
        <xdr:cNvPr id="5153" name="ESPFlowT3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 txBox="1">
          <a:spLocks noChangeArrowheads="1"/>
        </xdr:cNvSpPr>
      </xdr:nvSpPr>
      <xdr:spPr bwMode="auto">
        <a:xfrm>
          <a:off x="1543050" y="4267200"/>
          <a:ext cx="981075" cy="400050"/>
        </a:xfrm>
        <a:prstGeom prst="rect">
          <a:avLst/>
        </a:prstGeom>
        <a:solidFill>
          <a:srgbClr val="C0BFB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SheetName</a:t>
          </a:r>
        </a:p>
      </xdr:txBody>
    </xdr:sp>
    <xdr:clientData/>
  </xdr:twoCellAnchor>
  <xdr:twoCellAnchor>
    <xdr:from>
      <xdr:col>0</xdr:col>
      <xdr:colOff>257175</xdr:colOff>
      <xdr:row>20</xdr:row>
      <xdr:rowOff>0</xdr:rowOff>
    </xdr:from>
    <xdr:to>
      <xdr:col>1</xdr:col>
      <xdr:colOff>838200</xdr:colOff>
      <xdr:row>22</xdr:row>
      <xdr:rowOff>114300</xdr:rowOff>
    </xdr:to>
    <xdr:sp macro="" textlink="">
      <xdr:nvSpPr>
        <xdr:cNvPr id="5154" name="ESPFlowT1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 txBox="1">
          <a:spLocks noChangeArrowheads="1"/>
        </xdr:cNvSpPr>
      </xdr:nvSpPr>
      <xdr:spPr bwMode="auto">
        <a:xfrm>
          <a:off x="257175" y="3695700"/>
          <a:ext cx="981075" cy="400050"/>
        </a:xfrm>
        <a:prstGeom prst="rect">
          <a:avLst/>
        </a:prstGeom>
        <a:solidFill>
          <a:srgbClr val="DA9694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SheetName</a:t>
          </a:r>
        </a:p>
      </xdr:txBody>
    </xdr:sp>
    <xdr:clientData/>
  </xdr:twoCellAnchor>
  <xdr:twoCellAnchor>
    <xdr:from>
      <xdr:col>0</xdr:col>
      <xdr:colOff>257175</xdr:colOff>
      <xdr:row>24</xdr:row>
      <xdr:rowOff>0</xdr:rowOff>
    </xdr:from>
    <xdr:to>
      <xdr:col>1</xdr:col>
      <xdr:colOff>838200</xdr:colOff>
      <xdr:row>26</xdr:row>
      <xdr:rowOff>114300</xdr:rowOff>
    </xdr:to>
    <xdr:sp macro="" textlink="">
      <xdr:nvSpPr>
        <xdr:cNvPr id="5155" name="ESPFlowT2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 txBox="1">
          <a:spLocks noChangeArrowheads="1"/>
        </xdr:cNvSpPr>
      </xdr:nvSpPr>
      <xdr:spPr bwMode="auto">
        <a:xfrm>
          <a:off x="257175" y="4267200"/>
          <a:ext cx="981075" cy="400050"/>
        </a:xfrm>
        <a:prstGeom prst="rect">
          <a:avLst/>
        </a:prstGeom>
        <a:solidFill>
          <a:srgbClr val="DA9694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SheetName</a:t>
          </a:r>
        </a:p>
      </xdr:txBody>
    </xdr:sp>
    <xdr:clientData/>
  </xdr:twoCellAnchor>
  <xdr:twoCellAnchor>
    <xdr:from>
      <xdr:col>2</xdr:col>
      <xdr:colOff>1219200</xdr:colOff>
      <xdr:row>25</xdr:row>
      <xdr:rowOff>57150</xdr:rowOff>
    </xdr:from>
    <xdr:to>
      <xdr:col>2</xdr:col>
      <xdr:colOff>1533525</xdr:colOff>
      <xdr:row>25</xdr:row>
      <xdr:rowOff>57150</xdr:rowOff>
    </xdr:to>
    <xdr:cxnSp macro="">
      <xdr:nvCxnSpPr>
        <xdr:cNvPr id="5180" name="ESPFlowA5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CxnSpPr>
          <a:cxnSpLocks noChangeShapeType="1"/>
          <a:stCxn id="5152" idx="1"/>
          <a:endCxn id="5153" idx="3"/>
        </xdr:cNvCxnSpPr>
      </xdr:nvCxnSpPr>
      <xdr:spPr bwMode="auto">
        <a:xfrm flipH="1">
          <a:off x="2524125" y="4467225"/>
          <a:ext cx="3143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</xdr:spPr>
    </xdr:cxnSp>
    <xdr:clientData/>
  </xdr:twoCellAnchor>
  <xdr:twoCellAnchor>
    <xdr:from>
      <xdr:col>1</xdr:col>
      <xdr:colOff>838200</xdr:colOff>
      <xdr:row>21</xdr:row>
      <xdr:rowOff>57150</xdr:rowOff>
    </xdr:from>
    <xdr:to>
      <xdr:col>2</xdr:col>
      <xdr:colOff>238125</xdr:colOff>
      <xdr:row>25</xdr:row>
      <xdr:rowOff>57150</xdr:rowOff>
    </xdr:to>
    <xdr:cxnSp macro="">
      <xdr:nvCxnSpPr>
        <xdr:cNvPr id="5181" name="ESPFlowA3B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CxnSpPr>
          <a:cxnSpLocks noChangeShapeType="1"/>
          <a:stCxn id="5153" idx="1"/>
          <a:endCxn id="5154" idx="3"/>
        </xdr:cNvCxnSpPr>
      </xdr:nvCxnSpPr>
      <xdr:spPr bwMode="auto">
        <a:xfrm flipH="1" flipV="1">
          <a:off x="1238250" y="3895725"/>
          <a:ext cx="304800" cy="5715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</xdr:spPr>
    </xdr:cxnSp>
    <xdr:clientData/>
  </xdr:twoCellAnchor>
  <xdr:twoCellAnchor>
    <xdr:from>
      <xdr:col>1</xdr:col>
      <xdr:colOff>838200</xdr:colOff>
      <xdr:row>25</xdr:row>
      <xdr:rowOff>57150</xdr:rowOff>
    </xdr:from>
    <xdr:to>
      <xdr:col>2</xdr:col>
      <xdr:colOff>238125</xdr:colOff>
      <xdr:row>25</xdr:row>
      <xdr:rowOff>57150</xdr:rowOff>
    </xdr:to>
    <xdr:cxnSp macro="">
      <xdr:nvCxnSpPr>
        <xdr:cNvPr id="5182" name="ESPFlowA3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CxnSpPr>
          <a:cxnSpLocks noChangeShapeType="1"/>
          <a:stCxn id="5153" idx="1"/>
          <a:endCxn id="5155" idx="3"/>
        </xdr:cNvCxnSpPr>
      </xdr:nvCxnSpPr>
      <xdr:spPr bwMode="auto">
        <a:xfrm flipH="1">
          <a:off x="1238250" y="4467225"/>
          <a:ext cx="3048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</xdr:spPr>
    </xdr:cxnSp>
    <xdr:clientData/>
  </xdr:twoCellAnchor>
  <xdr:twoCellAnchor>
    <xdr:from>
      <xdr:col>2</xdr:col>
      <xdr:colOff>1533525</xdr:colOff>
      <xdr:row>20</xdr:row>
      <xdr:rowOff>0</xdr:rowOff>
    </xdr:from>
    <xdr:to>
      <xdr:col>2</xdr:col>
      <xdr:colOff>2514600</xdr:colOff>
      <xdr:row>22</xdr:row>
      <xdr:rowOff>114300</xdr:rowOff>
    </xdr:to>
    <xdr:sp macro="" textlink="">
      <xdr:nvSpPr>
        <xdr:cNvPr id="5160" name="ESPFlowT4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 txBox="1">
          <a:spLocks noChangeArrowheads="1"/>
        </xdr:cNvSpPr>
      </xdr:nvSpPr>
      <xdr:spPr bwMode="auto">
        <a:xfrm>
          <a:off x="2838450" y="3695700"/>
          <a:ext cx="981075" cy="400050"/>
        </a:xfrm>
        <a:prstGeom prst="rect">
          <a:avLst/>
        </a:prstGeom>
        <a:solidFill>
          <a:srgbClr val="C4D69B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SheetName</a:t>
          </a:r>
        </a:p>
      </xdr:txBody>
    </xdr:sp>
    <xdr:clientData/>
  </xdr:twoCellAnchor>
  <xdr:twoCellAnchor>
    <xdr:from>
      <xdr:col>2</xdr:col>
      <xdr:colOff>2828925</xdr:colOff>
      <xdr:row>24</xdr:row>
      <xdr:rowOff>0</xdr:rowOff>
    </xdr:from>
    <xdr:to>
      <xdr:col>2</xdr:col>
      <xdr:colOff>3810000</xdr:colOff>
      <xdr:row>26</xdr:row>
      <xdr:rowOff>114300</xdr:rowOff>
    </xdr:to>
    <xdr:sp macro="" textlink="">
      <xdr:nvSpPr>
        <xdr:cNvPr id="5161" name="ESPFlowT6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 txBox="1">
          <a:spLocks noChangeArrowheads="1"/>
        </xdr:cNvSpPr>
      </xdr:nvSpPr>
      <xdr:spPr bwMode="auto">
        <a:xfrm>
          <a:off x="4133850" y="4267200"/>
          <a:ext cx="981075" cy="400050"/>
        </a:xfrm>
        <a:prstGeom prst="rect">
          <a:avLst/>
        </a:prstGeom>
        <a:solidFill>
          <a:srgbClr val="BDDE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SourceName</a:t>
          </a:r>
        </a:p>
      </xdr:txBody>
    </xdr:sp>
    <xdr:clientData/>
  </xdr:twoCellAnchor>
  <xdr:twoCellAnchor>
    <xdr:from>
      <xdr:col>2</xdr:col>
      <xdr:colOff>2514600</xdr:colOff>
      <xdr:row>25</xdr:row>
      <xdr:rowOff>57150</xdr:rowOff>
    </xdr:from>
    <xdr:to>
      <xdr:col>2</xdr:col>
      <xdr:colOff>2828925</xdr:colOff>
      <xdr:row>25</xdr:row>
      <xdr:rowOff>57150</xdr:rowOff>
    </xdr:to>
    <xdr:cxnSp macro="">
      <xdr:nvCxnSpPr>
        <xdr:cNvPr id="5185" name="ESPFlowA6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CxnSpPr>
          <a:cxnSpLocks noChangeShapeType="1"/>
          <a:stCxn id="5161" idx="1"/>
          <a:endCxn id="5152" idx="3"/>
        </xdr:cNvCxnSpPr>
      </xdr:nvCxnSpPr>
      <xdr:spPr bwMode="auto">
        <a:xfrm flipH="1">
          <a:off x="3819525" y="4467225"/>
          <a:ext cx="3143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</xdr:spPr>
    </xdr:cxnSp>
    <xdr:clientData/>
  </xdr:twoCellAnchor>
  <xdr:twoCellAnchor>
    <xdr:from>
      <xdr:col>2</xdr:col>
      <xdr:colOff>733425</xdr:colOff>
      <xdr:row>21</xdr:row>
      <xdr:rowOff>57150</xdr:rowOff>
    </xdr:from>
    <xdr:to>
      <xdr:col>2</xdr:col>
      <xdr:colOff>1533525</xdr:colOff>
      <xdr:row>24</xdr:row>
      <xdr:rowOff>0</xdr:rowOff>
    </xdr:to>
    <xdr:cxnSp macro="">
      <xdr:nvCxnSpPr>
        <xdr:cNvPr id="5186" name="ESPFlowA4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CxnSpPr>
          <a:cxnSpLocks noChangeShapeType="1"/>
          <a:stCxn id="5160" idx="1"/>
          <a:endCxn id="5153" idx="0"/>
        </xdr:cNvCxnSpPr>
      </xdr:nvCxnSpPr>
      <xdr:spPr bwMode="auto">
        <a:xfrm flipH="1">
          <a:off x="2038350" y="3895725"/>
          <a:ext cx="800100" cy="3714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595085</xdr:colOff>
      <xdr:row>14</xdr:row>
      <xdr:rowOff>105229</xdr:rowOff>
    </xdr:from>
    <xdr:to>
      <xdr:col>23</xdr:col>
      <xdr:colOff>47625</xdr:colOff>
      <xdr:row>21</xdr:row>
      <xdr:rowOff>85044</xdr:rowOff>
    </xdr:to>
    <xdr:cxnSp macro="">
      <xdr:nvCxnSpPr>
        <xdr:cNvPr id="20" name="ESPTextArrowA3">
          <a:extLst>
            <a:ext uri="{FF2B5EF4-FFF2-40B4-BE49-F238E27FC236}">
              <a16:creationId xmlns:a16="http://schemas.microsoft.com/office/drawing/2014/main" id="{7DB3D423-4752-56A7-B479-1FEE621D11E6}"/>
            </a:ext>
          </a:extLst>
        </xdr:cNvPr>
        <xdr:cNvCxnSpPr/>
      </xdr:nvCxnSpPr>
      <xdr:spPr>
        <a:xfrm>
          <a:off x="13263335" y="2064658"/>
          <a:ext cx="170317" cy="88469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17009</xdr:colOff>
      <xdr:row>10</xdr:row>
      <xdr:rowOff>183697</xdr:rowOff>
    </xdr:from>
    <xdr:to>
      <xdr:col>19</xdr:col>
      <xdr:colOff>98651</xdr:colOff>
      <xdr:row>14</xdr:row>
      <xdr:rowOff>30616</xdr:rowOff>
    </xdr:to>
    <xdr:cxnSp macro="">
      <xdr:nvCxnSpPr>
        <xdr:cNvPr id="11" name="ESPTextArrowA2">
          <a:extLst>
            <a:ext uri="{FF2B5EF4-FFF2-40B4-BE49-F238E27FC236}">
              <a16:creationId xmlns:a16="http://schemas.microsoft.com/office/drawing/2014/main" id="{E216370D-7444-54C6-DAA8-55C9D4CC7768}"/>
            </a:ext>
          </a:extLst>
        </xdr:cNvPr>
        <xdr:cNvCxnSpPr/>
      </xdr:nvCxnSpPr>
      <xdr:spPr>
        <a:xfrm>
          <a:off x="11348357" y="1483179"/>
          <a:ext cx="238125" cy="506866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251732</xdr:colOff>
      <xdr:row>11</xdr:row>
      <xdr:rowOff>176893</xdr:rowOff>
    </xdr:from>
    <xdr:to>
      <xdr:col>16</xdr:col>
      <xdr:colOff>213632</xdr:colOff>
      <xdr:row>14</xdr:row>
      <xdr:rowOff>72798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5775CA43-711E-AAC2-C277-25BBF90993DF}"/>
            </a:ext>
          </a:extLst>
        </xdr:cNvPr>
        <xdr:cNvCxnSpPr/>
      </xdr:nvCxnSpPr>
      <xdr:spPr>
        <a:xfrm>
          <a:off x="9871982" y="1673679"/>
          <a:ext cx="434748" cy="385762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101373</xdr:colOff>
      <xdr:row>11</xdr:row>
      <xdr:rowOff>4762</xdr:rowOff>
    </xdr:from>
    <xdr:to>
      <xdr:col>16</xdr:col>
      <xdr:colOff>64634</xdr:colOff>
      <xdr:row>11</xdr:row>
      <xdr:rowOff>156482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C047A7D0-0DA1-A6AD-F5E9-499DE1E726AC}"/>
            </a:ext>
          </a:extLst>
        </xdr:cNvPr>
        <xdr:cNvSpPr txBox="1"/>
      </xdr:nvSpPr>
      <xdr:spPr>
        <a:xfrm>
          <a:off x="7857444" y="1501548"/>
          <a:ext cx="2300288" cy="151720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=MATCH(dtbListB[Product],dtbListA[Product],0)</a:t>
          </a:r>
        </a:p>
      </xdr:txBody>
    </xdr:sp>
    <xdr:clientData/>
  </xdr:twoCellAnchor>
  <xdr:twoCellAnchor>
    <xdr:from>
      <xdr:col>13</xdr:col>
      <xdr:colOff>509587</xdr:colOff>
      <xdr:row>10</xdr:row>
      <xdr:rowOff>8165</xdr:rowOff>
    </xdr:from>
    <xdr:to>
      <xdr:col>17</xdr:col>
      <xdr:colOff>153081</xdr:colOff>
      <xdr:row>10</xdr:row>
      <xdr:rowOff>180295</xdr:rowOff>
    </xdr:to>
    <xdr:sp macro="" textlink="">
      <xdr:nvSpPr>
        <xdr:cNvPr id="5" name="ESPTextArrowT1">
          <a:extLst>
            <a:ext uri="{FF2B5EF4-FFF2-40B4-BE49-F238E27FC236}">
              <a16:creationId xmlns:a16="http://schemas.microsoft.com/office/drawing/2014/main" id="{BBEF610A-EAE3-DBB0-69DF-1F205FD883AD}"/>
            </a:ext>
          </a:extLst>
        </xdr:cNvPr>
        <xdr:cNvSpPr txBox="1"/>
      </xdr:nvSpPr>
      <xdr:spPr>
        <a:xfrm>
          <a:off x="9374641" y="1307647"/>
          <a:ext cx="1490663" cy="172130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=INDEX(dtbListA[Value],Q15#)</a:t>
          </a:r>
        </a:p>
      </xdr:txBody>
    </xdr:sp>
    <xdr:clientData/>
  </xdr:twoCellAnchor>
  <xdr:twoCellAnchor>
    <xdr:from>
      <xdr:col>17</xdr:col>
      <xdr:colOff>88447</xdr:colOff>
      <xdr:row>11</xdr:row>
      <xdr:rowOff>47625</xdr:rowOff>
    </xdr:from>
    <xdr:to>
      <xdr:col>17</xdr:col>
      <xdr:colOff>432027</xdr:colOff>
      <xdr:row>14</xdr:row>
      <xdr:rowOff>23812</xdr:rowOff>
    </xdr:to>
    <xdr:cxnSp macro="">
      <xdr:nvCxnSpPr>
        <xdr:cNvPr id="6" name="ESPTextArrowA1">
          <a:extLst>
            <a:ext uri="{FF2B5EF4-FFF2-40B4-BE49-F238E27FC236}">
              <a16:creationId xmlns:a16="http://schemas.microsoft.com/office/drawing/2014/main" id="{37FAEE7E-BFBB-9930-6555-A23C1E8BD38A}"/>
            </a:ext>
          </a:extLst>
        </xdr:cNvPr>
        <xdr:cNvCxnSpPr/>
      </xdr:nvCxnSpPr>
      <xdr:spPr>
        <a:xfrm>
          <a:off x="10800670" y="1544411"/>
          <a:ext cx="343580" cy="466044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196623</xdr:colOff>
      <xdr:row>10</xdr:row>
      <xdr:rowOff>11565</xdr:rowOff>
    </xdr:from>
    <xdr:to>
      <xdr:col>24</xdr:col>
      <xdr:colOff>466045</xdr:colOff>
      <xdr:row>10</xdr:row>
      <xdr:rowOff>173490</xdr:rowOff>
    </xdr:to>
    <xdr:sp macro="" textlink="">
      <xdr:nvSpPr>
        <xdr:cNvPr id="12" name="ESPTextArrowT2">
          <a:extLst>
            <a:ext uri="{FF2B5EF4-FFF2-40B4-BE49-F238E27FC236}">
              <a16:creationId xmlns:a16="http://schemas.microsoft.com/office/drawing/2014/main" id="{91638645-16BD-1FE5-EDD1-288F4847BD15}"/>
            </a:ext>
          </a:extLst>
        </xdr:cNvPr>
        <xdr:cNvSpPr txBox="1"/>
      </xdr:nvSpPr>
      <xdr:spPr>
        <a:xfrm>
          <a:off x="10908846" y="1311047"/>
          <a:ext cx="3698422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=FILTER(dtbListB,ISNUMBER(MATCH(dtbListB[Product],dtbListA[Product],0)))</a:t>
          </a:r>
        </a:p>
      </xdr:txBody>
    </xdr:sp>
    <xdr:clientData/>
  </xdr:twoCellAnchor>
  <xdr:twoCellAnchor>
    <xdr:from>
      <xdr:col>19</xdr:col>
      <xdr:colOff>305479</xdr:colOff>
      <xdr:row>11</xdr:row>
      <xdr:rowOff>8163</xdr:rowOff>
    </xdr:from>
    <xdr:to>
      <xdr:col>26</xdr:col>
      <xdr:colOff>241526</xdr:colOff>
      <xdr:row>11</xdr:row>
      <xdr:rowOff>176892</xdr:rowOff>
    </xdr:to>
    <xdr:sp macro="" textlink="">
      <xdr:nvSpPr>
        <xdr:cNvPr id="14" name="ESPTextArrowT2">
          <a:extLst>
            <a:ext uri="{FF2B5EF4-FFF2-40B4-BE49-F238E27FC236}">
              <a16:creationId xmlns:a16="http://schemas.microsoft.com/office/drawing/2014/main" id="{C92F1E99-035A-90B9-30D9-C23DFE512A94}"/>
            </a:ext>
          </a:extLst>
        </xdr:cNvPr>
        <xdr:cNvSpPr txBox="1"/>
      </xdr:nvSpPr>
      <xdr:spPr>
        <a:xfrm>
          <a:off x="11793310" y="1504949"/>
          <a:ext cx="3480707" cy="168729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=FILTER(dtbListB,ISNA(MATCH(dtbListB[Product],dtbListA[Product],0)))</a:t>
          </a:r>
        </a:p>
      </xdr:txBody>
    </xdr:sp>
    <xdr:clientData/>
  </xdr:twoCellAnchor>
  <xdr:twoCellAnchor>
    <xdr:from>
      <xdr:col>23</xdr:col>
      <xdr:colOff>31976</xdr:colOff>
      <xdr:row>11</xdr:row>
      <xdr:rowOff>176892</xdr:rowOff>
    </xdr:from>
    <xdr:to>
      <xdr:col>23</xdr:col>
      <xdr:colOff>136071</xdr:colOff>
      <xdr:row>14</xdr:row>
      <xdr:rowOff>54428</xdr:rowOff>
    </xdr:to>
    <xdr:cxnSp macro="">
      <xdr:nvCxnSpPr>
        <xdr:cNvPr id="15" name="ESPTextArrowA2">
          <a:extLst>
            <a:ext uri="{FF2B5EF4-FFF2-40B4-BE49-F238E27FC236}">
              <a16:creationId xmlns:a16="http://schemas.microsoft.com/office/drawing/2014/main" id="{3D0F14A0-BBF0-02C5-FFDC-27AFB66CCF6E}"/>
            </a:ext>
          </a:extLst>
        </xdr:cNvPr>
        <xdr:cNvCxnSpPr>
          <a:stCxn id="14" idx="2"/>
        </xdr:cNvCxnSpPr>
      </xdr:nvCxnSpPr>
      <xdr:spPr>
        <a:xfrm>
          <a:off x="13533664" y="1673678"/>
          <a:ext cx="104095" cy="340179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70755</xdr:colOff>
      <xdr:row>24</xdr:row>
      <xdr:rowOff>4763</xdr:rowOff>
    </xdr:from>
    <xdr:to>
      <xdr:col>26</xdr:col>
      <xdr:colOff>6802</xdr:colOff>
      <xdr:row>25</xdr:row>
      <xdr:rowOff>44223</xdr:rowOff>
    </xdr:to>
    <xdr:sp macro="" textlink="">
      <xdr:nvSpPr>
        <xdr:cNvPr id="17" name="ESPTextArrowT2">
          <a:extLst>
            <a:ext uri="{FF2B5EF4-FFF2-40B4-BE49-F238E27FC236}">
              <a16:creationId xmlns:a16="http://schemas.microsoft.com/office/drawing/2014/main" id="{C949891A-0F29-871B-75F5-32A1344E0A95}"/>
            </a:ext>
          </a:extLst>
        </xdr:cNvPr>
        <xdr:cNvSpPr txBox="1"/>
      </xdr:nvSpPr>
      <xdr:spPr>
        <a:xfrm>
          <a:off x="11558586" y="3256870"/>
          <a:ext cx="3480707" cy="168728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=FILTER(dtbListA,ISNA(MATCH(dtbListA[Product],dtbListB[Product],0)))</a:t>
          </a:r>
        </a:p>
      </xdr:txBody>
    </xdr:sp>
    <xdr:clientData/>
  </xdr:twoCellAnchor>
  <xdr:twoCellAnchor>
    <xdr:from>
      <xdr:col>25</xdr:col>
      <xdr:colOff>54429</xdr:colOff>
      <xdr:row>14</xdr:row>
      <xdr:rowOff>68036</xdr:rowOff>
    </xdr:from>
    <xdr:to>
      <xdr:col>26</xdr:col>
      <xdr:colOff>391205</xdr:colOff>
      <xdr:row>24</xdr:row>
      <xdr:rowOff>61232</xdr:rowOff>
    </xdr:to>
    <xdr:cxnSp macro="">
      <xdr:nvCxnSpPr>
        <xdr:cNvPr id="18" name="ESPTextArrowA2">
          <a:extLst>
            <a:ext uri="{FF2B5EF4-FFF2-40B4-BE49-F238E27FC236}">
              <a16:creationId xmlns:a16="http://schemas.microsoft.com/office/drawing/2014/main" id="{916DB5BF-45A1-85D5-AB6C-DF87FCDF85CA}"/>
            </a:ext>
          </a:extLst>
        </xdr:cNvPr>
        <xdr:cNvCxnSpPr/>
      </xdr:nvCxnSpPr>
      <xdr:spPr>
        <a:xfrm flipH="1">
          <a:off x="14930438" y="2027465"/>
          <a:ext cx="493258" cy="1285874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595314</xdr:colOff>
      <xdr:row>21</xdr:row>
      <xdr:rowOff>25174</xdr:rowOff>
    </xdr:from>
    <xdr:to>
      <xdr:col>25</xdr:col>
      <xdr:colOff>112259</xdr:colOff>
      <xdr:row>23</xdr:row>
      <xdr:rowOff>44225</xdr:rowOff>
    </xdr:to>
    <xdr:sp macro="" textlink="">
      <xdr:nvSpPr>
        <xdr:cNvPr id="21" name="ESPTextArrowT3">
          <a:extLst>
            <a:ext uri="{FF2B5EF4-FFF2-40B4-BE49-F238E27FC236}">
              <a16:creationId xmlns:a16="http://schemas.microsoft.com/office/drawing/2014/main" id="{BEB3DCD9-DC16-E885-F418-A094D989A957}"/>
            </a:ext>
          </a:extLst>
        </xdr:cNvPr>
        <xdr:cNvSpPr txBox="1"/>
      </xdr:nvSpPr>
      <xdr:spPr>
        <a:xfrm>
          <a:off x="11307537" y="2889478"/>
          <a:ext cx="3680731" cy="277586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=INDEX(dtbListA[Value],FILTER(MATCH(dtbListB[Product],dtbListA[Product],0),ISNUMBER(MATCH(dtbListB[Product],dtbListA[Product],0))))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A36A7-3C92-41A5-960B-AFE1125ED683}" name="dtbListA" displayName="dtbListA" ref="K14:L39" totalsRowShown="0" headerRowDxfId="3" headerRowBorderDxfId="2" headerRowCellStyle="ttw -TopTextWrap">
  <autoFilter ref="K14:L39" xr:uid="{4ADA36A7-3C92-41A5-960B-AFE1125ED683}"/>
  <tableColumns count="2">
    <tableColumn id="1" xr3:uid="{3C3854AB-18EC-46D2-98AA-6963FCE627F4}" name="Product"/>
    <tableColumn id="2" xr3:uid="{AA2B4C98-8196-47B5-9EA9-C4F863175DA5}" name="Value" dataCellStyle="cc0 -CalComma"/>
  </tableColumns>
  <tableStyleInfo name="ESPTa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A1DD7F-A3D4-4B45-9814-CFF478DDB51A}" name="dtbListB" displayName="dtbListB" ref="N14:O27" totalsRowShown="0" headerRowDxfId="1" headerRowBorderDxfId="0" headerRowCellStyle="ttw -TopTextWrap">
  <autoFilter ref="N14:O27" xr:uid="{63A1DD7F-A3D4-4B45-9814-CFF478DDB51A}"/>
  <tableColumns count="2">
    <tableColumn id="1" xr3:uid="{81B1ED6C-1E42-40B7-B7B7-37F9E255461D}" name="Product"/>
    <tableColumn id="2" xr3:uid="{BCF05365-1B05-46C4-9B15-51B1DD38E297}" name="Value" dataCellStyle="cc0 -CalComma"/>
  </tableColumns>
  <tableStyleInfo name="ESP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indexed="12"/>
  </sheetPr>
  <dimension ref="A1:D37"/>
  <sheetViews>
    <sheetView workbookViewId="0">
      <pane xSplit="2" ySplit="4" topLeftCell="C5" activePane="bottomRight" state="frozen"/>
      <selection activeCell="K16" sqref="K16"/>
      <selection pane="topRight" activeCell="K16" sqref="K16"/>
      <selection pane="bottomLeft" activeCell="K16" sqref="K16"/>
      <selection pane="bottomRight" activeCell="A29" sqref="A29"/>
    </sheetView>
  </sheetViews>
  <sheetFormatPr defaultRowHeight="10.3" x14ac:dyDescent="0.25"/>
  <cols>
    <col min="1" max="1" width="7" customWidth="1"/>
    <col min="2" max="2" width="15.81640625" customWidth="1"/>
    <col min="3" max="3" width="96.453125" customWidth="1"/>
    <col min="4" max="4" width="2.36328125" customWidth="1"/>
  </cols>
  <sheetData>
    <row r="1" spans="1:4" ht="15.45" x14ac:dyDescent="0.25">
      <c r="A1" s="20" t="s">
        <v>16</v>
      </c>
      <c r="B1" s="27"/>
      <c r="C1" s="27"/>
      <c r="D1" s="21"/>
    </row>
    <row r="2" spans="1:4" ht="15.45" x14ac:dyDescent="0.25">
      <c r="A2" s="22" t="str">
        <f>kAppName</f>
        <v>-</v>
      </c>
      <c r="B2" s="28"/>
      <c r="C2" s="28"/>
      <c r="D2" s="23"/>
    </row>
    <row r="3" spans="1:4" x14ac:dyDescent="0.25">
      <c r="A3" s="29" t="str">
        <f>"Version " &amp; kVersion</f>
        <v>Version 04-Aug-2024A</v>
      </c>
      <c r="B3" s="28"/>
      <c r="C3" s="28"/>
      <c r="D3" s="23"/>
    </row>
    <row r="4" spans="1:4" ht="10.75" thickBot="1" x14ac:dyDescent="0.3">
      <c r="A4" s="30"/>
      <c r="B4" s="31"/>
      <c r="C4" s="31"/>
      <c r="D4" s="26"/>
    </row>
    <row r="5" spans="1:4" x14ac:dyDescent="0.25">
      <c r="A5" s="8" t="s">
        <v>24</v>
      </c>
    </row>
    <row r="6" spans="1:4" x14ac:dyDescent="0.25">
      <c r="A6" s="9" t="s">
        <v>25</v>
      </c>
      <c r="C6" s="10"/>
    </row>
    <row r="7" spans="1:4" x14ac:dyDescent="0.25">
      <c r="A7" s="9" t="s">
        <v>14</v>
      </c>
      <c r="C7" s="10"/>
    </row>
    <row r="8" spans="1:4" x14ac:dyDescent="0.25">
      <c r="A8" s="9" t="s">
        <v>6</v>
      </c>
      <c r="C8" s="4" t="str">
        <f ca="1">SUBSTITUTE(LEFT(CELL("filename",C8),FIND("]",CELL("filename",C8))-1),"[","")</f>
        <v>D:\d\Mag\FreeTips\Tip995\CompareLists.xlsx</v>
      </c>
    </row>
    <row r="9" spans="1:4" x14ac:dyDescent="0.25">
      <c r="A9" s="9" t="s">
        <v>7</v>
      </c>
      <c r="C9" t="str">
        <f>kVersion</f>
        <v>04-Aug-2024A</v>
      </c>
    </row>
    <row r="10" spans="1:4" x14ac:dyDescent="0.25">
      <c r="A10" s="9" t="s">
        <v>15</v>
      </c>
      <c r="C10" t="s">
        <v>43</v>
      </c>
    </row>
    <row r="11" spans="1:4" x14ac:dyDescent="0.25">
      <c r="A11" s="9" t="s">
        <v>17</v>
      </c>
      <c r="C11" s="10" t="s">
        <v>39</v>
      </c>
    </row>
    <row r="12" spans="1:4" x14ac:dyDescent="0.25">
      <c r="A12" s="9" t="s">
        <v>10</v>
      </c>
      <c r="C12" s="10" t="s">
        <v>33</v>
      </c>
    </row>
    <row r="13" spans="1:4" x14ac:dyDescent="0.25">
      <c r="A13" s="18" t="s">
        <v>22</v>
      </c>
    </row>
    <row r="14" spans="1:4" x14ac:dyDescent="0.25">
      <c r="A14" s="11" t="s">
        <v>18</v>
      </c>
      <c r="C14" s="10" t="s">
        <v>26</v>
      </c>
    </row>
    <row r="15" spans="1:4" x14ac:dyDescent="0.25">
      <c r="A15" s="11" t="s">
        <v>19</v>
      </c>
      <c r="C15" s="10" t="s">
        <v>28</v>
      </c>
    </row>
    <row r="16" spans="1:4" x14ac:dyDescent="0.25">
      <c r="A16" s="11" t="s">
        <v>23</v>
      </c>
      <c r="C16" s="10" t="s">
        <v>29</v>
      </c>
    </row>
    <row r="17" spans="1:3" x14ac:dyDescent="0.25">
      <c r="A17" s="11" t="s">
        <v>20</v>
      </c>
      <c r="C17" s="10" t="s">
        <v>30</v>
      </c>
    </row>
    <row r="18" spans="1:3" x14ac:dyDescent="0.25">
      <c r="A18" s="11" t="s">
        <v>21</v>
      </c>
      <c r="C18" s="10" t="s">
        <v>31</v>
      </c>
    </row>
    <row r="19" spans="1:3" x14ac:dyDescent="0.25">
      <c r="A19" s="9" t="s">
        <v>40</v>
      </c>
      <c r="C19" s="10" t="s">
        <v>41</v>
      </c>
    </row>
    <row r="20" spans="1:3" x14ac:dyDescent="0.25">
      <c r="A20" s="16" t="s">
        <v>27</v>
      </c>
      <c r="C20" s="10"/>
    </row>
    <row r="21" spans="1:3" x14ac:dyDescent="0.25">
      <c r="A21" s="12"/>
      <c r="C21" s="14"/>
    </row>
    <row r="22" spans="1:3" x14ac:dyDescent="0.25">
      <c r="A22" s="12"/>
      <c r="C22" s="14"/>
    </row>
    <row r="23" spans="1:3" x14ac:dyDescent="0.25">
      <c r="A23" s="4"/>
    </row>
    <row r="24" spans="1:3" x14ac:dyDescent="0.25">
      <c r="C24" s="14"/>
    </row>
    <row r="25" spans="1:3" x14ac:dyDescent="0.25">
      <c r="C25" s="14"/>
    </row>
    <row r="26" spans="1:3" x14ac:dyDescent="0.25">
      <c r="C26" s="14"/>
    </row>
    <row r="27" spans="1:3" x14ac:dyDescent="0.25">
      <c r="C27" s="14"/>
    </row>
    <row r="28" spans="1:3" x14ac:dyDescent="0.25">
      <c r="C28" s="14"/>
    </row>
    <row r="29" spans="1:3" x14ac:dyDescent="0.25">
      <c r="A29" s="15" t="s">
        <v>4</v>
      </c>
      <c r="B29" s="4"/>
    </row>
    <row r="30" spans="1:3" x14ac:dyDescent="0.25">
      <c r="A30" s="16" t="s">
        <v>34</v>
      </c>
      <c r="B30" s="4"/>
    </row>
    <row r="31" spans="1:3" x14ac:dyDescent="0.25">
      <c r="A31" s="19" t="s">
        <v>36</v>
      </c>
      <c r="B31" s="4"/>
    </row>
    <row r="32" spans="1:3" x14ac:dyDescent="0.25">
      <c r="A32" s="13" t="s">
        <v>8</v>
      </c>
      <c r="B32" s="7"/>
    </row>
    <row r="33" spans="1:3" x14ac:dyDescent="0.25">
      <c r="A33" s="13" t="s">
        <v>9</v>
      </c>
      <c r="B33" s="7"/>
      <c r="C33" s="4"/>
    </row>
    <row r="34" spans="1:3" x14ac:dyDescent="0.25">
      <c r="A34" s="18" t="s">
        <v>35</v>
      </c>
      <c r="B34" s="4"/>
      <c r="C34" s="4"/>
    </row>
    <row r="35" spans="1:3" x14ac:dyDescent="0.25">
      <c r="A35" s="19" t="s">
        <v>37</v>
      </c>
      <c r="B35" s="4"/>
      <c r="C35" s="4"/>
    </row>
    <row r="36" spans="1:3" x14ac:dyDescent="0.25">
      <c r="A36" s="13" t="s">
        <v>8</v>
      </c>
      <c r="B36" s="4"/>
      <c r="C36" s="4"/>
    </row>
    <row r="37" spans="1:3" x14ac:dyDescent="0.25">
      <c r="A37" s="13" t="s">
        <v>9</v>
      </c>
      <c r="B37" s="4"/>
      <c r="C37" s="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818080"/>
  </sheetPr>
  <dimension ref="A1:B13"/>
  <sheetViews>
    <sheetView workbookViewId="0">
      <pane xSplit="1" ySplit="4" topLeftCell="B5" activePane="bottomRight" state="frozen"/>
      <selection activeCell="K16" sqref="K16"/>
      <selection pane="topRight" activeCell="K16" sqref="K16"/>
      <selection pane="bottomLeft" activeCell="K16" sqref="K16"/>
      <selection pane="bottomRight" activeCell="B12" sqref="B12"/>
    </sheetView>
  </sheetViews>
  <sheetFormatPr defaultColWidth="9.81640625" defaultRowHeight="10.3" x14ac:dyDescent="0.25"/>
  <cols>
    <col min="1" max="1" width="22" customWidth="1"/>
    <col min="2" max="2" width="19.81640625" customWidth="1"/>
  </cols>
  <sheetData>
    <row r="1" spans="1:2" ht="15.45" x14ac:dyDescent="0.25">
      <c r="A1" s="20" t="s">
        <v>0</v>
      </c>
      <c r="B1" s="21"/>
    </row>
    <row r="2" spans="1:2" ht="15.45" x14ac:dyDescent="0.25">
      <c r="A2" s="22" t="str">
        <f>kAppName</f>
        <v>-</v>
      </c>
      <c r="B2" s="23"/>
    </row>
    <row r="3" spans="1:2" x14ac:dyDescent="0.25">
      <c r="A3" s="24"/>
      <c r="B3" s="23"/>
    </row>
    <row r="4" spans="1:2" ht="10.75" thickBot="1" x14ac:dyDescent="0.3">
      <c r="A4" s="25"/>
      <c r="B4" s="26"/>
    </row>
    <row r="5" spans="1:2" x14ac:dyDescent="0.25">
      <c r="A5" s="3"/>
      <c r="B5" s="1"/>
    </row>
    <row r="6" spans="1:2" x14ac:dyDescent="0.25">
      <c r="A6" s="3" t="s">
        <v>5</v>
      </c>
      <c r="B6" s="1" t="s">
        <v>32</v>
      </c>
    </row>
    <row r="7" spans="1:2" x14ac:dyDescent="0.25">
      <c r="A7" s="6" t="s">
        <v>7</v>
      </c>
      <c r="B7" s="1" t="s">
        <v>44</v>
      </c>
    </row>
    <row r="8" spans="1:2" x14ac:dyDescent="0.25">
      <c r="A8" s="3" t="s">
        <v>2</v>
      </c>
      <c r="B8" s="1" t="s">
        <v>3</v>
      </c>
    </row>
    <row r="9" spans="1:2" x14ac:dyDescent="0.25">
      <c r="A9" s="3" t="s">
        <v>38</v>
      </c>
      <c r="B9" s="1"/>
    </row>
    <row r="10" spans="1:2" x14ac:dyDescent="0.25">
      <c r="A10" s="3" t="s">
        <v>11</v>
      </c>
      <c r="B10" s="17">
        <v>1E-3</v>
      </c>
    </row>
    <row r="11" spans="1:2" x14ac:dyDescent="0.25">
      <c r="A11" s="3" t="s">
        <v>12</v>
      </c>
      <c r="B11" s="1" t="s">
        <v>13</v>
      </c>
    </row>
    <row r="12" spans="1:2" x14ac:dyDescent="0.25">
      <c r="A12" s="3" t="s">
        <v>1</v>
      </c>
      <c r="B12" s="1" t="str">
        <f ca="1">TEXT(NOW(),"d-mmm-yyyy h:mm AM/PM ")</f>
        <v xml:space="preserve">4-Aug-2024 4:40 pm </v>
      </c>
    </row>
    <row r="13" spans="1:2" ht="6" customHeight="1" thickBot="1" x14ac:dyDescent="0.3">
      <c r="A13" s="5"/>
      <c r="B13" s="2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C5D79B"/>
  </sheetPr>
  <dimension ref="K10:AC40"/>
  <sheetViews>
    <sheetView tabSelected="1" topLeftCell="K11" zoomScale="160" zoomScaleNormal="160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V29" sqref="V29"/>
    </sheetView>
  </sheetViews>
  <sheetFormatPr defaultRowHeight="10.3" x14ac:dyDescent="0.25"/>
  <cols>
    <col min="1" max="1" width="50.81640625" customWidth="1"/>
    <col min="11" max="11" width="10.6328125" customWidth="1"/>
    <col min="12" max="12" width="6.26953125" customWidth="1"/>
    <col min="13" max="13" width="1.6328125" customWidth="1"/>
    <col min="14" max="14" width="12.6328125" bestFit="1" customWidth="1"/>
    <col min="15" max="15" width="6.26953125" customWidth="1"/>
    <col min="16" max="16" width="1.6328125" customWidth="1"/>
    <col min="17" max="18" width="10.36328125" customWidth="1"/>
    <col min="19" max="19" width="2.6328125" customWidth="1"/>
    <col min="20" max="22" width="10.36328125" customWidth="1"/>
    <col min="23" max="23" width="2.6328125" customWidth="1"/>
    <col min="24" max="24" width="12.6328125" bestFit="1" customWidth="1"/>
    <col min="25" max="25" width="10.36328125" customWidth="1"/>
    <col min="26" max="26" width="2.6328125" customWidth="1"/>
    <col min="27" max="28" width="10.36328125" customWidth="1"/>
    <col min="29" max="29" width="1.81640625" customWidth="1"/>
  </cols>
  <sheetData>
    <row r="10" spans="11:29" ht="10.75" thickBot="1" x14ac:dyDescent="0.3"/>
    <row r="11" spans="11:29" ht="15.45" x14ac:dyDescent="0.25">
      <c r="K11" s="32" t="s">
        <v>78</v>
      </c>
      <c r="L11" s="33"/>
      <c r="M11" s="34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5"/>
    </row>
    <row r="12" spans="11:29" ht="15.45" x14ac:dyDescent="0.25">
      <c r="K12" s="36"/>
      <c r="L12" s="37"/>
      <c r="M12" s="38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9"/>
    </row>
    <row r="13" spans="11:29" x14ac:dyDescent="0.25">
      <c r="K13" s="45" t="s">
        <v>79</v>
      </c>
      <c r="L13" s="43"/>
      <c r="M13" s="37"/>
      <c r="N13" s="46" t="s">
        <v>80</v>
      </c>
      <c r="O13" s="43"/>
      <c r="P13" s="37"/>
      <c r="Q13" s="42" t="s">
        <v>86</v>
      </c>
      <c r="R13" s="43"/>
      <c r="S13" s="37"/>
      <c r="T13" s="42" t="s">
        <v>83</v>
      </c>
      <c r="U13" s="43"/>
      <c r="V13" s="43"/>
      <c r="W13" s="37"/>
      <c r="X13" s="42" t="s">
        <v>84</v>
      </c>
      <c r="Y13" s="43"/>
      <c r="Z13" s="37"/>
      <c r="AA13" s="42" t="s">
        <v>85</v>
      </c>
      <c r="AB13" s="43"/>
      <c r="AC13" s="39"/>
    </row>
    <row r="14" spans="11:29" ht="10.75" thickBot="1" x14ac:dyDescent="0.3">
      <c r="K14" s="40" t="s">
        <v>77</v>
      </c>
      <c r="L14" s="40" t="s">
        <v>45</v>
      </c>
      <c r="M14" s="40"/>
      <c r="N14" s="40" t="s">
        <v>77</v>
      </c>
      <c r="O14" s="40" t="s">
        <v>45</v>
      </c>
      <c r="P14" s="40"/>
      <c r="Q14" s="40" t="s">
        <v>77</v>
      </c>
      <c r="R14" s="40" t="s">
        <v>82</v>
      </c>
      <c r="S14" s="40"/>
      <c r="T14" s="40" t="s">
        <v>77</v>
      </c>
      <c r="U14" s="40" t="s">
        <v>81</v>
      </c>
      <c r="V14" s="40" t="s">
        <v>82</v>
      </c>
      <c r="W14" s="40"/>
      <c r="X14" s="40" t="s">
        <v>77</v>
      </c>
      <c r="Y14" s="40" t="s">
        <v>81</v>
      </c>
      <c r="Z14" s="40"/>
      <c r="AA14" s="40"/>
      <c r="AB14" s="40"/>
      <c r="AC14" s="41" t="s">
        <v>42</v>
      </c>
    </row>
    <row r="15" spans="11:29" x14ac:dyDescent="0.25">
      <c r="K15" t="s">
        <v>46</v>
      </c>
      <c r="L15" s="44">
        <v>1690</v>
      </c>
      <c r="N15" t="s">
        <v>62</v>
      </c>
      <c r="O15" s="44">
        <v>5150</v>
      </c>
      <c r="Q15" cm="1">
        <f t="array" ref="Q15:Q27">MATCH(dtbListB[Product],dtbListA[Product],0)</f>
        <v>17</v>
      </c>
      <c r="R15" s="44" cm="1">
        <f t="array" ref="R15:R27">INDEX(dtbListA[Value],_xlfn.ANCHORARRAY(Q15))</f>
        <v>8690</v>
      </c>
      <c r="T15" t="str" cm="1">
        <f t="array" ref="T15:U21">_xlfn._xlws.FILTER(dtbListB[],ISNUMBER(MATCH(dtbListB[Product],dtbListA[Product],0)))</f>
        <v>Queso</v>
      </c>
      <c r="U15" s="44">
        <v>5150</v>
      </c>
      <c r="V15" s="44" cm="1">
        <f t="array" ref="V15:V21">INDEX(dtbListA[Value],_xlfn._xlws.FILTER(MATCH(dtbListB[Product],dtbListA[Product],0),ISNUMBER(MATCH(dtbListB[Product],dtbListA[Product],0))))</f>
        <v>8690</v>
      </c>
      <c r="X15" t="str" cm="1">
        <f t="array" ref="X15:Y20">_xlfn._xlws.FILTER(dtbListB[],ISNA(MATCH(dtbListB[Product],dtbListA[Product],0)))</f>
        <v>Roquefort</v>
      </c>
      <c r="Y15" s="44">
        <v>5540</v>
      </c>
      <c r="AA15" t="str" cm="1">
        <f t="array" ref="AA15:AB32">_xlfn._xlws.FILTER(dtbListA[],ISNA(MATCH(dtbListA[Product],dtbListB[Product],0)))</f>
        <v>Alpha</v>
      </c>
      <c r="AB15" s="44">
        <v>1690</v>
      </c>
    </row>
    <row r="16" spans="11:29" x14ac:dyDescent="0.25">
      <c r="K16" t="s">
        <v>47</v>
      </c>
      <c r="L16" s="44">
        <v>2580</v>
      </c>
      <c r="N16" t="s">
        <v>63</v>
      </c>
      <c r="O16" s="44">
        <v>3440</v>
      </c>
      <c r="Q16">
        <v>18</v>
      </c>
      <c r="R16" s="44">
        <v>5920</v>
      </c>
      <c r="T16" t="str">
        <v>Ricotta</v>
      </c>
      <c r="U16" s="44">
        <v>3440</v>
      </c>
      <c r="V16" s="44">
        <v>5920</v>
      </c>
      <c r="X16" t="str">
        <v>Sakura</v>
      </c>
      <c r="Y16" s="44">
        <v>5500</v>
      </c>
      <c r="AA16" t="str">
        <v>Beta</v>
      </c>
      <c r="AB16" s="44">
        <v>2580</v>
      </c>
    </row>
    <row r="17" spans="11:28" x14ac:dyDescent="0.25">
      <c r="K17" t="s">
        <v>48</v>
      </c>
      <c r="L17" s="44">
        <v>5190</v>
      </c>
      <c r="N17" t="s">
        <v>74</v>
      </c>
      <c r="O17" s="44">
        <v>5540</v>
      </c>
      <c r="Q17" t="e">
        <v>#N/A</v>
      </c>
      <c r="R17" s="44" t="e">
        <v>#N/A</v>
      </c>
      <c r="T17" t="str">
        <v>Verano</v>
      </c>
      <c r="U17" s="44">
        <v>990</v>
      </c>
      <c r="V17" s="44">
        <v>8520</v>
      </c>
      <c r="X17" t="str">
        <v>Paneer</v>
      </c>
      <c r="Y17" s="44">
        <v>6010</v>
      </c>
      <c r="AA17" t="str">
        <v>Gamma</v>
      </c>
      <c r="AB17" s="44">
        <v>5190</v>
      </c>
    </row>
    <row r="18" spans="11:28" x14ac:dyDescent="0.25">
      <c r="K18" t="s">
        <v>49</v>
      </c>
      <c r="L18" s="44">
        <v>510</v>
      </c>
      <c r="N18" t="s">
        <v>72</v>
      </c>
      <c r="O18" s="44">
        <v>5500</v>
      </c>
      <c r="Q18" t="e">
        <v>#N/A</v>
      </c>
      <c r="R18" s="44" t="e">
        <v>#N/A</v>
      </c>
      <c r="T18" t="str">
        <v>Feta</v>
      </c>
      <c r="U18" s="44">
        <v>3490</v>
      </c>
      <c r="V18" s="44">
        <v>6160</v>
      </c>
      <c r="X18" t="str">
        <v>Havarti</v>
      </c>
      <c r="Y18" s="44">
        <v>9070</v>
      </c>
      <c r="AA18" t="str">
        <v>Delta</v>
      </c>
      <c r="AB18" s="44">
        <v>510</v>
      </c>
    </row>
    <row r="19" spans="11:28" x14ac:dyDescent="0.25">
      <c r="K19" t="s">
        <v>50</v>
      </c>
      <c r="L19" s="44">
        <v>5020</v>
      </c>
      <c r="N19" t="s">
        <v>67</v>
      </c>
      <c r="O19" s="44">
        <v>990</v>
      </c>
      <c r="Q19">
        <v>22</v>
      </c>
      <c r="R19" s="44">
        <v>8520</v>
      </c>
      <c r="T19" t="str">
        <v>Gorgonzola</v>
      </c>
      <c r="U19" s="44">
        <v>7080</v>
      </c>
      <c r="V19" s="44">
        <v>1510</v>
      </c>
      <c r="X19" t="str">
        <v>Stinking Bishop</v>
      </c>
      <c r="Y19" s="44">
        <v>4090</v>
      </c>
      <c r="AA19" t="str">
        <v>Epsilon</v>
      </c>
      <c r="AB19" s="44">
        <v>5020</v>
      </c>
    </row>
    <row r="20" spans="11:28" x14ac:dyDescent="0.25">
      <c r="K20" t="s">
        <v>51</v>
      </c>
      <c r="L20" s="44">
        <v>6160</v>
      </c>
      <c r="N20" t="s">
        <v>51</v>
      </c>
      <c r="O20" s="44">
        <v>3490</v>
      </c>
      <c r="Q20">
        <v>6</v>
      </c>
      <c r="R20" s="44">
        <v>6160</v>
      </c>
      <c r="T20" t="str">
        <v>Mozzarella</v>
      </c>
      <c r="U20" s="44">
        <v>7600</v>
      </c>
      <c r="V20" s="44">
        <v>7970</v>
      </c>
      <c r="X20" t="str">
        <v>Gouda</v>
      </c>
      <c r="Y20" s="44">
        <v>7070</v>
      </c>
      <c r="AA20" t="str">
        <v>Iota</v>
      </c>
      <c r="AB20" s="44">
        <v>8080</v>
      </c>
    </row>
    <row r="21" spans="11:28" x14ac:dyDescent="0.25">
      <c r="K21" t="s">
        <v>52</v>
      </c>
      <c r="L21" s="44">
        <v>1510</v>
      </c>
      <c r="N21" t="s">
        <v>52</v>
      </c>
      <c r="O21" s="44">
        <v>7080</v>
      </c>
      <c r="Q21">
        <v>7</v>
      </c>
      <c r="R21" s="44">
        <v>1510</v>
      </c>
      <c r="T21" t="str">
        <v>Halloumi</v>
      </c>
      <c r="U21" s="44">
        <v>4310</v>
      </c>
      <c r="V21" s="44">
        <v>9970</v>
      </c>
      <c r="AA21" t="str">
        <v>Jocus</v>
      </c>
      <c r="AB21" s="44">
        <v>1040</v>
      </c>
    </row>
    <row r="22" spans="11:28" x14ac:dyDescent="0.25">
      <c r="K22" t="s">
        <v>53</v>
      </c>
      <c r="L22" s="44">
        <v>9970</v>
      </c>
      <c r="N22" t="s">
        <v>61</v>
      </c>
      <c r="O22" s="44">
        <v>7600</v>
      </c>
      <c r="Q22">
        <v>13</v>
      </c>
      <c r="R22" s="44">
        <v>7970</v>
      </c>
      <c r="U22" s="44"/>
      <c r="V22" s="44"/>
      <c r="AA22" t="str">
        <v>Kappa</v>
      </c>
      <c r="AB22" s="44">
        <v>5630</v>
      </c>
    </row>
    <row r="23" spans="11:28" x14ac:dyDescent="0.25">
      <c r="K23" t="s">
        <v>54</v>
      </c>
      <c r="L23" s="44">
        <v>8080</v>
      </c>
      <c r="N23" t="s">
        <v>71</v>
      </c>
      <c r="O23" s="44">
        <v>6010</v>
      </c>
      <c r="Q23" t="e">
        <v>#N/A</v>
      </c>
      <c r="R23" s="44" t="e">
        <v>#N/A</v>
      </c>
      <c r="U23" s="44"/>
      <c r="V23" s="44"/>
      <c r="AA23" t="str">
        <v>Lambda</v>
      </c>
      <c r="AB23" s="44">
        <v>770</v>
      </c>
    </row>
    <row r="24" spans="11:28" x14ac:dyDescent="0.25">
      <c r="K24" t="s">
        <v>55</v>
      </c>
      <c r="L24" s="44">
        <v>1040</v>
      </c>
      <c r="N24" t="s">
        <v>53</v>
      </c>
      <c r="O24" s="44">
        <v>4310</v>
      </c>
      <c r="Q24">
        <v>8</v>
      </c>
      <c r="R24" s="44">
        <v>9970</v>
      </c>
      <c r="U24" s="44"/>
      <c r="V24" s="44"/>
      <c r="AA24" t="str">
        <v>Nu</v>
      </c>
      <c r="AB24" s="44">
        <v>2770</v>
      </c>
    </row>
    <row r="25" spans="11:28" x14ac:dyDescent="0.25">
      <c r="K25" t="s">
        <v>56</v>
      </c>
      <c r="L25" s="44">
        <v>5630</v>
      </c>
      <c r="N25" t="s">
        <v>73</v>
      </c>
      <c r="O25" s="44">
        <v>9070</v>
      </c>
      <c r="Q25" t="e">
        <v>#N/A</v>
      </c>
      <c r="R25" s="44" t="e">
        <v>#N/A</v>
      </c>
      <c r="U25" s="44"/>
      <c r="V25" s="44"/>
      <c r="AA25" t="str">
        <v>Omicron</v>
      </c>
      <c r="AB25" s="44">
        <v>3330</v>
      </c>
    </row>
    <row r="26" spans="11:28" x14ac:dyDescent="0.25">
      <c r="K26" t="s">
        <v>57</v>
      </c>
      <c r="L26" s="44">
        <v>770</v>
      </c>
      <c r="N26" t="s">
        <v>76</v>
      </c>
      <c r="O26" s="44">
        <v>4090</v>
      </c>
      <c r="Q26" t="e">
        <v>#N/A</v>
      </c>
      <c r="R26" s="44" t="e">
        <v>#N/A</v>
      </c>
      <c r="U26" s="44"/>
      <c r="V26" s="44"/>
      <c r="AA26" t="str">
        <v>Pi</v>
      </c>
      <c r="AB26" s="44">
        <v>9750</v>
      </c>
    </row>
    <row r="27" spans="11:28" x14ac:dyDescent="0.25">
      <c r="K27" t="s">
        <v>61</v>
      </c>
      <c r="L27" s="44">
        <v>7970</v>
      </c>
      <c r="N27" t="s">
        <v>75</v>
      </c>
      <c r="O27" s="44">
        <v>7070</v>
      </c>
      <c r="Q27" t="e">
        <v>#N/A</v>
      </c>
      <c r="R27" s="44" t="e">
        <v>#N/A</v>
      </c>
      <c r="U27" s="44"/>
      <c r="V27" s="44"/>
      <c r="AA27" t="str">
        <v>Sigma</v>
      </c>
      <c r="AB27" s="44">
        <v>2840</v>
      </c>
    </row>
    <row r="28" spans="11:28" x14ac:dyDescent="0.25">
      <c r="K28" t="s">
        <v>60</v>
      </c>
      <c r="L28" s="44">
        <v>2770</v>
      </c>
      <c r="O28" s="44"/>
      <c r="R28" s="44"/>
      <c r="U28" s="44"/>
      <c r="V28" s="44"/>
      <c r="AA28" t="str">
        <v>Theta</v>
      </c>
      <c r="AB28" s="44">
        <v>1770</v>
      </c>
    </row>
    <row r="29" spans="11:28" x14ac:dyDescent="0.25">
      <c r="K29" t="s">
        <v>58</v>
      </c>
      <c r="L29" s="44">
        <v>3330</v>
      </c>
      <c r="O29" s="44"/>
      <c r="R29" s="44"/>
      <c r="U29" s="44"/>
      <c r="V29" s="44"/>
      <c r="AA29" t="str">
        <v>Upsilon</v>
      </c>
      <c r="AB29" s="44">
        <v>560</v>
      </c>
    </row>
    <row r="30" spans="11:28" x14ac:dyDescent="0.25">
      <c r="K30" t="s">
        <v>59</v>
      </c>
      <c r="L30" s="44">
        <v>9750</v>
      </c>
      <c r="O30" s="44"/>
      <c r="R30" s="44"/>
      <c r="U30" s="44"/>
      <c r="V30" s="44"/>
      <c r="AA30" t="str">
        <v>Wisteria</v>
      </c>
      <c r="AB30" s="44">
        <v>8780</v>
      </c>
    </row>
    <row r="31" spans="11:28" x14ac:dyDescent="0.25">
      <c r="K31" t="s">
        <v>62</v>
      </c>
      <c r="L31" s="44">
        <v>8690</v>
      </c>
      <c r="O31" s="44"/>
      <c r="R31" s="44"/>
      <c r="U31" s="44"/>
      <c r="V31" s="44"/>
      <c r="AA31" t="str">
        <v>Yucca</v>
      </c>
      <c r="AB31" s="44">
        <v>7920</v>
      </c>
    </row>
    <row r="32" spans="11:28" x14ac:dyDescent="0.25">
      <c r="K32" t="s">
        <v>63</v>
      </c>
      <c r="L32" s="44">
        <v>5920</v>
      </c>
      <c r="O32" s="44"/>
      <c r="R32" s="44"/>
      <c r="U32" s="44"/>
      <c r="V32" s="44"/>
      <c r="AA32" t="str">
        <v>Zeta</v>
      </c>
      <c r="AB32" s="44">
        <v>4460</v>
      </c>
    </row>
    <row r="33" spans="11:22" x14ac:dyDescent="0.25">
      <c r="K33" t="s">
        <v>64</v>
      </c>
      <c r="L33" s="44">
        <v>2840</v>
      </c>
      <c r="O33" s="44"/>
      <c r="R33" s="44"/>
      <c r="U33" s="44"/>
      <c r="V33" s="44"/>
    </row>
    <row r="34" spans="11:22" x14ac:dyDescent="0.25">
      <c r="K34" t="s">
        <v>65</v>
      </c>
      <c r="L34" s="44">
        <v>1770</v>
      </c>
      <c r="O34" s="44"/>
      <c r="R34" s="44"/>
      <c r="U34" s="44"/>
      <c r="V34" s="44"/>
    </row>
    <row r="35" spans="11:22" x14ac:dyDescent="0.25">
      <c r="K35" t="s">
        <v>66</v>
      </c>
      <c r="L35" s="44">
        <v>560</v>
      </c>
      <c r="O35" s="44"/>
      <c r="R35" s="44"/>
      <c r="U35" s="44"/>
      <c r="V35" s="44"/>
    </row>
    <row r="36" spans="11:22" x14ac:dyDescent="0.25">
      <c r="K36" t="s">
        <v>67</v>
      </c>
      <c r="L36" s="44">
        <v>8520</v>
      </c>
      <c r="O36" s="44"/>
      <c r="R36" s="44"/>
      <c r="U36" s="44"/>
      <c r="V36" s="44"/>
    </row>
    <row r="37" spans="11:22" x14ac:dyDescent="0.25">
      <c r="K37" t="s">
        <v>68</v>
      </c>
      <c r="L37" s="44">
        <v>8780</v>
      </c>
      <c r="O37" s="44"/>
      <c r="R37" s="44"/>
      <c r="U37" s="44"/>
      <c r="V37" s="44"/>
    </row>
    <row r="38" spans="11:22" x14ac:dyDescent="0.25">
      <c r="K38" t="s">
        <v>69</v>
      </c>
      <c r="L38" s="44">
        <v>7920</v>
      </c>
      <c r="O38" s="44"/>
      <c r="R38" s="44"/>
      <c r="U38" s="44"/>
      <c r="V38" s="44"/>
    </row>
    <row r="39" spans="11:22" x14ac:dyDescent="0.25">
      <c r="K39" t="s">
        <v>70</v>
      </c>
      <c r="L39" s="44">
        <v>4460</v>
      </c>
      <c r="O39" s="44"/>
      <c r="R39" s="44"/>
      <c r="U39" s="44"/>
      <c r="V39" s="44"/>
    </row>
    <row r="40" spans="11:22" x14ac:dyDescent="0.25">
      <c r="L40" s="44"/>
    </row>
  </sheetData>
  <sheetProtection autoFilter="0"/>
  <sortState xmlns:xlrd2="http://schemas.microsoft.com/office/spreadsheetml/2017/richdata2" ref="K15:M39">
    <sortCondition ref="L15:L39"/>
  </sortState>
  <phoneticPr fontId="0" type="noConversion"/>
  <conditionalFormatting sqref="AC15:AC45">
    <cfRule type="expression" dxfId="9" priority="6">
      <formula>NOT(ISBLANK(AB15))</formula>
    </cfRule>
  </conditionalFormatting>
  <conditionalFormatting sqref="Z15:Z45">
    <cfRule type="expression" dxfId="8" priority="5">
      <formula>NOT(ISBLANK(Y15))</formula>
    </cfRule>
  </conditionalFormatting>
  <conditionalFormatting sqref="W15:W45">
    <cfRule type="expression" dxfId="7" priority="4">
      <formula>NOT(ISBLANK(V15))</formula>
    </cfRule>
  </conditionalFormatting>
  <conditionalFormatting sqref="S15:S45">
    <cfRule type="expression" dxfId="6" priority="3">
      <formula>NOT(ISBLANK(R15))</formula>
    </cfRule>
  </conditionalFormatting>
  <conditionalFormatting sqref="P30:P45">
    <cfRule type="expression" dxfId="5" priority="2">
      <formula>NOT(ISBLANK(O30))</formula>
    </cfRule>
  </conditionalFormatting>
  <conditionalFormatting sqref="M45">
    <cfRule type="expression" dxfId="4" priority="1">
      <formula>NOT(ISBLANK(L45))</formula>
    </cfRule>
  </conditionalFormatting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Guide</vt:lpstr>
      <vt:lpstr>Params</vt:lpstr>
      <vt:lpstr>iSheet1</vt:lpstr>
      <vt:lpstr>afbGuide</vt:lpstr>
      <vt:lpstr>afbParams</vt:lpstr>
      <vt:lpstr>iSheet1!afbSheet</vt:lpstr>
      <vt:lpstr>gAppDescription</vt:lpstr>
      <vt:lpstr>gCreator</vt:lpstr>
      <vt:lpstr>gProcedures</vt:lpstr>
      <vt:lpstr>gPurpose</vt:lpstr>
      <vt:lpstr>kAppFilePrefix</vt:lpstr>
      <vt:lpstr>kAppName</vt:lpstr>
      <vt:lpstr>kCrosscheckMsg</vt:lpstr>
      <vt:lpstr>kCrosscheckTolerance</vt:lpstr>
      <vt:lpstr>kNow</vt:lpstr>
      <vt:lpstr>kOrgName</vt:lpstr>
      <vt:lpstr>kVersion</vt:lpstr>
      <vt:lpstr>iSheet1!Print_Area</vt:lpstr>
      <vt:lpstr>Guide!Print_Titles</vt:lpstr>
      <vt:lpstr>iSheet1!Print_Titles</vt:lpstr>
      <vt:lpstr>Params!Print_Titles</vt:lpstr>
      <vt:lpstr>Guide!ttSheet</vt:lpstr>
      <vt:lpstr>iSheet1!ttSheet</vt:lpstr>
      <vt:lpstr>Params!ttSheet</vt:lpstr>
      <vt:lpstr>Xynomizithra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Oulton</dc:creator>
  <cp:lastModifiedBy>Paul Oulton</cp:lastModifiedBy>
  <cp:lastPrinted>2005-10-20T08:44:37Z</cp:lastPrinted>
  <dcterms:created xsi:type="dcterms:W3CDTF">1997-09-04T02:48:07Z</dcterms:created>
  <dcterms:modified xsi:type="dcterms:W3CDTF">2024-08-04T04:42:06Z</dcterms:modified>
</cp:coreProperties>
</file>