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autoCompressPictures="0" defaultThemeVersion="124226"/>
  <bookViews>
    <workbookView xWindow="0" yWindow="60" windowWidth="19440" windowHeight="11700" activeTab="6"/>
  </bookViews>
  <sheets>
    <sheet name="Exempelklass" sheetId="19" r:id="rId1"/>
    <sheet name="D 9-10" sheetId="20" r:id="rId2"/>
    <sheet name="H 9-10" sheetId="12" r:id="rId3"/>
    <sheet name="D 11-12" sheetId="13" r:id="rId4"/>
    <sheet name="H 11-12" sheetId="14" r:id="rId5"/>
    <sheet name="D 13-14" sheetId="21" r:id="rId6"/>
    <sheet name="H 13-14" sheetId="22" r:id="rId7"/>
  </sheets>
  <definedNames>
    <definedName name="_xlnm._FilterDatabase" localSheetId="3" hidden="1">'D 11-12'!$C$5:$N$29</definedName>
    <definedName name="_xlnm._FilterDatabase" localSheetId="5" hidden="1">'D 13-14'!$C$5:$N$23</definedName>
    <definedName name="_xlnm._FilterDatabase" localSheetId="1" hidden="1">'D 9-10'!$C$5:$N$19</definedName>
    <definedName name="_xlnm._FilterDatabase" localSheetId="0" hidden="1">Exempelklass!$C$5:$N$18</definedName>
    <definedName name="_xlnm._FilterDatabase" localSheetId="4" hidden="1">'H 11-12'!$C$5:$N$23</definedName>
    <definedName name="_xlnm._FilterDatabase" localSheetId="6" hidden="1">'H 13-14'!$C$5:$N$21</definedName>
    <definedName name="_xlnm._FilterDatabase" localSheetId="2" hidden="1">'H 9-10'!$C$5:$N$19</definedName>
    <definedName name="_xlnm.Print_Area" localSheetId="0">Exempelklass!$A$1:$N$35</definedName>
    <definedName name="_xlnm.Print_Titles" localSheetId="3">'D 11-12'!$3:$3</definedName>
    <definedName name="_xlnm.Print_Titles" localSheetId="5">'D 13-14'!$3:$3</definedName>
    <definedName name="_xlnm.Print_Titles" localSheetId="1">'D 9-10'!$3:$3</definedName>
    <definedName name="_xlnm.Print_Titles" localSheetId="0">Exempelklass!$3:$3</definedName>
    <definedName name="_xlnm.Print_Titles" localSheetId="4">'H 11-12'!$3:$3</definedName>
    <definedName name="_xlnm.Print_Titles" localSheetId="6">'H 13-14'!$3:$3</definedName>
    <definedName name="_xlnm.Print_Titles" localSheetId="2">'H 9-10'!$3:$3</definedName>
  </definedNames>
  <calcPr calcId="125725" concurrentCalc="0"/>
</workbook>
</file>

<file path=xl/calcChain.xml><?xml version="1.0" encoding="utf-8"?>
<calcChain xmlns="http://schemas.openxmlformats.org/spreadsheetml/2006/main">
  <c r="N20" i="22"/>
  <c r="N21"/>
  <c r="N22"/>
  <c r="N23"/>
  <c r="N20" i="21"/>
  <c r="N21"/>
  <c r="N22"/>
  <c r="C1" i="14"/>
  <c r="N24"/>
  <c r="N25"/>
  <c r="C1" i="13"/>
  <c r="C1" i="20"/>
  <c r="C1" i="12"/>
  <c r="N30" i="13"/>
  <c r="B30"/>
  <c r="N20" i="12"/>
  <c r="N21"/>
  <c r="N16" i="20"/>
  <c r="N17"/>
  <c r="N18"/>
  <c r="N19"/>
  <c r="N20"/>
  <c r="N6" i="22"/>
  <c r="N19"/>
  <c r="N17"/>
  <c r="B7" i="13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N29"/>
  <c r="A5" i="20"/>
  <c r="A5" i="12"/>
  <c r="A5" i="13"/>
  <c r="A5" i="14"/>
  <c r="A5" i="21"/>
  <c r="A5" i="22"/>
  <c r="N19" i="21"/>
  <c r="N18"/>
  <c r="N17"/>
  <c r="N16"/>
  <c r="N15"/>
  <c r="N14"/>
  <c r="N13"/>
  <c r="N12"/>
  <c r="N11"/>
  <c r="N10"/>
  <c r="N9"/>
  <c r="N8"/>
  <c r="N7"/>
  <c r="N6"/>
  <c r="H25" i="22"/>
  <c r="L25"/>
  <c r="N25"/>
  <c r="H24"/>
  <c r="N24"/>
  <c r="L24"/>
  <c r="B24"/>
  <c r="N18"/>
  <c r="N16"/>
  <c r="N15"/>
  <c r="N14"/>
  <c r="N13"/>
  <c r="N12"/>
  <c r="N11"/>
  <c r="N10"/>
  <c r="N9"/>
  <c r="N8"/>
  <c r="N7"/>
  <c r="C1"/>
  <c r="H30" i="21"/>
  <c r="L30"/>
  <c r="N30"/>
  <c r="H29"/>
  <c r="N29"/>
  <c r="L29"/>
  <c r="B25"/>
  <c r="B26"/>
  <c r="B27"/>
  <c r="B28"/>
  <c r="B29"/>
  <c r="H28"/>
  <c r="N28"/>
  <c r="L28"/>
  <c r="H27"/>
  <c r="N27"/>
  <c r="L27"/>
  <c r="H26"/>
  <c r="N26"/>
  <c r="L26"/>
  <c r="H25"/>
  <c r="N25"/>
  <c r="L25"/>
  <c r="C1"/>
  <c r="N15" i="20"/>
  <c r="N14"/>
  <c r="N13"/>
  <c r="N12"/>
  <c r="N11"/>
  <c r="N10"/>
  <c r="N9"/>
  <c r="N8"/>
  <c r="N7"/>
  <c r="N6"/>
  <c r="H30"/>
  <c r="N30"/>
  <c r="L30"/>
  <c r="H24"/>
  <c r="N24"/>
  <c r="L24"/>
  <c r="B24"/>
  <c r="H23"/>
  <c r="N23"/>
  <c r="L23"/>
  <c r="B23"/>
  <c r="H22"/>
  <c r="N22"/>
  <c r="L22"/>
  <c r="B22"/>
  <c r="H21"/>
  <c r="N21"/>
  <c r="L21"/>
  <c r="B21"/>
  <c r="N13" i="14"/>
  <c r="N6"/>
  <c r="N9"/>
  <c r="N21"/>
  <c r="N8"/>
  <c r="N15"/>
  <c r="N17"/>
  <c r="N16"/>
  <c r="N7"/>
  <c r="N14"/>
  <c r="N19"/>
  <c r="N18"/>
  <c r="N10"/>
  <c r="N12"/>
  <c r="N20"/>
  <c r="N11"/>
  <c r="N23"/>
  <c r="N28" i="13"/>
  <c r="N21"/>
  <c r="N23"/>
  <c r="N10"/>
  <c r="N25"/>
  <c r="N7"/>
  <c r="N12"/>
  <c r="N13"/>
  <c r="N14"/>
  <c r="N8"/>
  <c r="N20"/>
  <c r="N16"/>
  <c r="N19"/>
  <c r="N15"/>
  <c r="N9"/>
  <c r="N24"/>
  <c r="N6"/>
  <c r="N17"/>
  <c r="N11"/>
  <c r="N27"/>
  <c r="N22"/>
  <c r="N18"/>
  <c r="N16" i="12"/>
  <c r="N10"/>
  <c r="N14"/>
  <c r="N11"/>
  <c r="N18"/>
  <c r="N12"/>
  <c r="N8"/>
  <c r="N9"/>
  <c r="N7"/>
  <c r="N6"/>
  <c r="N19"/>
  <c r="N17"/>
  <c r="N15"/>
  <c r="B6" i="19"/>
  <c r="B7"/>
  <c r="B8"/>
  <c r="B9"/>
  <c r="B10"/>
  <c r="B11"/>
  <c r="B12"/>
  <c r="B13"/>
  <c r="B14"/>
  <c r="B15"/>
  <c r="B16"/>
  <c r="B17"/>
  <c r="B18"/>
  <c r="L17"/>
  <c r="L16"/>
  <c r="L14"/>
  <c r="L7"/>
  <c r="L8"/>
  <c r="L9"/>
  <c r="L10"/>
  <c r="L11"/>
  <c r="L12"/>
  <c r="L13"/>
  <c r="L15"/>
  <c r="L18"/>
  <c r="L6"/>
  <c r="H16"/>
  <c r="N16"/>
  <c r="H17"/>
  <c r="H14"/>
  <c r="N14"/>
  <c r="H7"/>
  <c r="N7"/>
  <c r="H8"/>
  <c r="N8"/>
  <c r="H9"/>
  <c r="N9"/>
  <c r="H10"/>
  <c r="N10"/>
  <c r="H11"/>
  <c r="N11"/>
  <c r="N30"/>
  <c r="H12"/>
  <c r="N12"/>
  <c r="H13"/>
  <c r="N13"/>
  <c r="H15"/>
  <c r="N15"/>
  <c r="H18"/>
  <c r="N18"/>
  <c r="H6"/>
  <c r="N6"/>
  <c r="N22" i="14"/>
  <c r="N26" i="13"/>
  <c r="N13" i="12"/>
  <c r="H29" i="14"/>
  <c r="N29"/>
  <c r="L29"/>
  <c r="H28"/>
  <c r="N28"/>
  <c r="L28"/>
  <c r="H27"/>
  <c r="N27"/>
  <c r="L27"/>
  <c r="H26"/>
  <c r="N26"/>
  <c r="L26"/>
  <c r="H30" i="12"/>
  <c r="N30"/>
  <c r="L30"/>
  <c r="H28"/>
  <c r="N28"/>
  <c r="L28"/>
  <c r="H27"/>
  <c r="N27"/>
  <c r="L27"/>
  <c r="H26"/>
  <c r="N26"/>
  <c r="L26"/>
  <c r="H25"/>
  <c r="N25"/>
  <c r="L25"/>
  <c r="H28" i="19"/>
  <c r="N28"/>
  <c r="L28"/>
  <c r="H27"/>
  <c r="N27"/>
  <c r="L27"/>
  <c r="H26"/>
  <c r="N26"/>
  <c r="L26"/>
  <c r="H25"/>
  <c r="N25"/>
  <c r="L25"/>
  <c r="H24"/>
  <c r="N24"/>
  <c r="L24"/>
  <c r="H23"/>
  <c r="N23"/>
  <c r="L23"/>
  <c r="H22"/>
  <c r="N22"/>
  <c r="L22"/>
  <c r="H21"/>
  <c r="N21"/>
  <c r="L21"/>
  <c r="H20"/>
  <c r="N20"/>
  <c r="L20"/>
  <c r="H19"/>
  <c r="N19"/>
  <c r="L19"/>
  <c r="H30" i="14"/>
  <c r="L30"/>
  <c r="N30"/>
  <c r="H30" i="13"/>
  <c r="L30"/>
  <c r="B19" i="19"/>
  <c r="B20"/>
  <c r="B21"/>
  <c r="B22"/>
  <c r="B23"/>
  <c r="B24"/>
  <c r="B25"/>
  <c r="B26"/>
  <c r="C1"/>
  <c r="H29"/>
  <c r="L29"/>
  <c r="N29"/>
  <c r="N17"/>
  <c r="B29" i="14"/>
  <c r="B28"/>
  <c r="B27"/>
  <c r="B26"/>
  <c r="B28" i="12"/>
  <c r="B27"/>
  <c r="B26"/>
  <c r="B25"/>
</calcChain>
</file>

<file path=xl/sharedStrings.xml><?xml version="1.0" encoding="utf-8"?>
<sst xmlns="http://schemas.openxmlformats.org/spreadsheetml/2006/main" count="489" uniqueCount="267">
  <si>
    <t>Antal deltagare</t>
  </si>
  <si>
    <t>Förmiddag</t>
  </si>
  <si>
    <t>Eftermiddag</t>
  </si>
  <si>
    <t>Klass</t>
  </si>
  <si>
    <t>Plac</t>
  </si>
  <si>
    <t>Start
nr</t>
  </si>
  <si>
    <t>Namn</t>
  </si>
  <si>
    <t>Klubb</t>
  </si>
  <si>
    <t>Åk 1</t>
  </si>
  <si>
    <t>Åk 2</t>
  </si>
  <si>
    <t>Totalt tid</t>
  </si>
  <si>
    <t xml:space="preserve">Total tid </t>
  </si>
  <si>
    <t>Bästa tid - 
seedningsgrundande</t>
  </si>
  <si>
    <t>Ex.klass</t>
  </si>
  <si>
    <t>ANDERSSON Victor</t>
  </si>
  <si>
    <t>Piteå Alpina</t>
  </si>
  <si>
    <t>ÅBERG Filip</t>
  </si>
  <si>
    <t>Nolby Alpina SK</t>
  </si>
  <si>
    <t>ERIKSSON Alexander</t>
  </si>
  <si>
    <t>Sundsvalls SLK</t>
  </si>
  <si>
    <t>TORSANDER Samuel</t>
  </si>
  <si>
    <t>ERIKSSON Rasmus</t>
  </si>
  <si>
    <t>SCHMIDT Alexander</t>
  </si>
  <si>
    <t>VANNERUS Jonas</t>
  </si>
  <si>
    <t>Mälaröarnas Alpina SK</t>
  </si>
  <si>
    <t>ALLDER Liam</t>
  </si>
  <si>
    <t>JENNUAN Leo</t>
  </si>
  <si>
    <t>BYLUND William</t>
  </si>
  <si>
    <t>DNF</t>
  </si>
  <si>
    <t>RÅDBERG Markus</t>
  </si>
  <si>
    <t>GRANHAMMAR Nils</t>
  </si>
  <si>
    <t>DSQ</t>
  </si>
  <si>
    <t>YDSTI Ludwig</t>
  </si>
  <si>
    <t>EJ PLACERADE</t>
  </si>
  <si>
    <t>WALLIN Atle</t>
  </si>
  <si>
    <t>Östersund-Frösö SLK</t>
  </si>
  <si>
    <t>DNS</t>
  </si>
  <si>
    <t>FRENGEN Maja</t>
  </si>
  <si>
    <t>SJÖSTRÖM-JONSSON Matilda</t>
  </si>
  <si>
    <t>KONGSHOLM Sara</t>
  </si>
  <si>
    <t>BACKE Maja</t>
  </si>
  <si>
    <t>FEIL Signe</t>
  </si>
  <si>
    <t>ISAKSSON Amelie</t>
  </si>
  <si>
    <t>BJÖRS Sandra</t>
  </si>
  <si>
    <t>RASTEBY Filippa</t>
  </si>
  <si>
    <t>ANDERSSON Klara</t>
  </si>
  <si>
    <t>ELLQVIST Engla</t>
  </si>
  <si>
    <t>PERSSON Clara</t>
  </si>
  <si>
    <t>AICHER Maximilian</t>
  </si>
  <si>
    <t>SILFER Leopold</t>
  </si>
  <si>
    <t>MIKELSSON Olle</t>
  </si>
  <si>
    <t>BERGGREN Tim</t>
  </si>
  <si>
    <t>HÄGGLUND Edvin</t>
  </si>
  <si>
    <t>SVENSSON Axel</t>
  </si>
  <si>
    <t>NORDIN William</t>
  </si>
  <si>
    <t>BYLUND Ludvig</t>
  </si>
  <si>
    <t>STYRMAN Kalle</t>
  </si>
  <si>
    <t>ABERSTEN Måns</t>
  </si>
  <si>
    <t>MALKER Elliot</t>
  </si>
  <si>
    <t>SCHEDIN Vilmer</t>
  </si>
  <si>
    <t>AICHER Emma</t>
  </si>
  <si>
    <t>MÅNSSON Astrid</t>
  </si>
  <si>
    <t>ADSTEN Amber</t>
  </si>
  <si>
    <t>HÄGGLUND Emma</t>
  </si>
  <si>
    <t>WILSBY Lif</t>
  </si>
  <si>
    <t>Järfälla AK</t>
  </si>
  <si>
    <t>Getbergets Alpina IF</t>
  </si>
  <si>
    <t>SÖDERBERG Saga</t>
  </si>
  <si>
    <t>ANDERSSON Kajsa</t>
  </si>
  <si>
    <t>JACOBSSON Nellie</t>
  </si>
  <si>
    <t>UPPLING Tilde</t>
  </si>
  <si>
    <t>NÄSHOLM Selma</t>
  </si>
  <si>
    <t>BACKLUND Liza</t>
  </si>
  <si>
    <t>WESTRIN Ida</t>
  </si>
  <si>
    <t>MOBERG Ebba</t>
  </si>
  <si>
    <t>MÅRTENSDOTTER Kajsa</t>
  </si>
  <si>
    <t>ERIKSSON Lina</t>
  </si>
  <si>
    <t>LUNDQUIST Philip</t>
  </si>
  <si>
    <t>Saltsjöbadens SLK</t>
  </si>
  <si>
    <t>KONGSHOLM Lucas</t>
  </si>
  <si>
    <t>WALLIN Grim</t>
  </si>
  <si>
    <t>VENNERSTRÖM Hugo</t>
  </si>
  <si>
    <t>ÖMAN Jonathan</t>
  </si>
  <si>
    <t>NYBERG Emil</t>
  </si>
  <si>
    <t>SVENSSON Isac</t>
  </si>
  <si>
    <t>PERSSON Lukas</t>
  </si>
  <si>
    <t>SVELANDER Simon</t>
  </si>
  <si>
    <t>MIKELSSON Bosse</t>
  </si>
  <si>
    <t>WESTERLUND Rasmus</t>
  </si>
  <si>
    <t>MALKER Filip</t>
  </si>
  <si>
    <t>ÅBERG Malte</t>
  </si>
  <si>
    <t>JONASSON Viktor</t>
  </si>
  <si>
    <t>WESTLUND Wilhelm</t>
  </si>
  <si>
    <t>NORDENBERG Arvid</t>
  </si>
  <si>
    <t>SCHEDIN Ellen</t>
  </si>
  <si>
    <t>VON REEDTZ Sofia</t>
  </si>
  <si>
    <t>Gävle Alpina SK</t>
  </si>
  <si>
    <t>JONASSON Astrid</t>
  </si>
  <si>
    <t>SOLBERG Emma</t>
  </si>
  <si>
    <t>PERSSON Ellen</t>
  </si>
  <si>
    <t>BROMÉE Adam</t>
  </si>
  <si>
    <t>BERGMAN Emma</t>
  </si>
  <si>
    <t>BYSTRÖM Estelle</t>
  </si>
  <si>
    <t>DÜBBEL HELLBERG Elvira</t>
  </si>
  <si>
    <t>FORSSBECK Emma</t>
  </si>
  <si>
    <t>HEDIN Astrid</t>
  </si>
  <si>
    <t>ISAKSSON Josephine</t>
  </si>
  <si>
    <t>NYBERG Tine</t>
  </si>
  <si>
    <t>NÄSHOLM Lina</t>
  </si>
  <si>
    <t>TURSTEDT Freja</t>
  </si>
  <si>
    <t>WESTLUND Maria</t>
  </si>
  <si>
    <t>ÅBERG Nora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</si>
  <si>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</si>
  <si>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</si>
  <si>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</si>
  <si>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</si>
  <si>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</si>
  <si>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</si>
  <si>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</si>
  <si>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</si>
  <si>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</si>
  <si>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</si>
  <si>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</si>
  <si>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</si>
  <si>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</si>
  <si>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</si>
  <si>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</si>
  <si>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21</t>
  </si>
  <si>
    <t>STRAND Emil</t>
  </si>
  <si>
    <t>22</t>
  </si>
  <si>
    <t>23</t>
  </si>
  <si>
    <t>DEGERSTEDT Edvin</t>
  </si>
  <si>
    <t>24</t>
  </si>
  <si>
    <t>KJELLBERG Frans</t>
  </si>
  <si>
    <t>25</t>
  </si>
  <si>
    <t>26</t>
  </si>
  <si>
    <t>HANSSON Robin</t>
  </si>
  <si>
    <t>27</t>
  </si>
  <si>
    <t>28</t>
  </si>
  <si>
    <t>RYDBERG Theodor</t>
  </si>
  <si>
    <t>29</t>
  </si>
  <si>
    <t>NORDSTEN Oskar</t>
  </si>
  <si>
    <t>30</t>
  </si>
  <si>
    <t>FRANKE Gunnar</t>
  </si>
  <si>
    <t>31</t>
  </si>
  <si>
    <t>MOBERG Axel</t>
  </si>
  <si>
    <t>32</t>
  </si>
  <si>
    <t>33</t>
  </si>
  <si>
    <t>PERSSON Calle</t>
  </si>
  <si>
    <t>34</t>
  </si>
  <si>
    <t>UPPLING Ludvig</t>
  </si>
  <si>
    <t>35</t>
  </si>
  <si>
    <t>JONASSON Malte</t>
  </si>
  <si>
    <t>36</t>
  </si>
  <si>
    <t>41</t>
  </si>
  <si>
    <t>42</t>
  </si>
  <si>
    <t>43</t>
  </si>
  <si>
    <t>44</t>
  </si>
  <si>
    <t>AIKIO Stephanié</t>
  </si>
  <si>
    <t>45</t>
  </si>
  <si>
    <t>46</t>
  </si>
  <si>
    <t>ULLENIUS Matilda</t>
  </si>
  <si>
    <t>Täby SLK</t>
  </si>
  <si>
    <t>47</t>
  </si>
  <si>
    <t>THORSANDER Jonna</t>
  </si>
  <si>
    <t>48</t>
  </si>
  <si>
    <t>49</t>
  </si>
  <si>
    <t>50</t>
  </si>
  <si>
    <t>ARAB Cornelia</t>
  </si>
  <si>
    <t>51</t>
  </si>
  <si>
    <t>52</t>
  </si>
  <si>
    <t>ÅBERG Linn</t>
  </si>
  <si>
    <t>53</t>
  </si>
  <si>
    <t>54</t>
  </si>
  <si>
    <t>55</t>
  </si>
  <si>
    <t>56</t>
  </si>
  <si>
    <t>57</t>
  </si>
  <si>
    <t>58</t>
  </si>
  <si>
    <t>59</t>
  </si>
  <si>
    <t>PETTERSSON Moa</t>
  </si>
  <si>
    <t>60</t>
  </si>
  <si>
    <t>61</t>
  </si>
  <si>
    <t>HAGSTRÖM Angelica</t>
  </si>
  <si>
    <t>Klövsjö Alpina</t>
  </si>
  <si>
    <t>62</t>
  </si>
  <si>
    <t>63</t>
  </si>
  <si>
    <t>64</t>
  </si>
  <si>
    <t>LUNDSTRÖM Sarah</t>
  </si>
  <si>
    <t>65</t>
  </si>
  <si>
    <t>BRUGGE Hanna</t>
  </si>
  <si>
    <t>(endast anmäld söndag)</t>
  </si>
  <si>
    <t>71</t>
  </si>
  <si>
    <t>72</t>
  </si>
  <si>
    <t>73</t>
  </si>
  <si>
    <t>74</t>
  </si>
  <si>
    <t>75</t>
  </si>
  <si>
    <t>ÖHMAN Lowe</t>
  </si>
  <si>
    <t>Sollentuna SLK</t>
  </si>
  <si>
    <t>76</t>
  </si>
  <si>
    <t>AXELHED Pontus</t>
  </si>
  <si>
    <t>77</t>
  </si>
  <si>
    <t>78</t>
  </si>
  <si>
    <t>79</t>
  </si>
  <si>
    <t>80</t>
  </si>
  <si>
    <t>GRETZER Leo</t>
  </si>
  <si>
    <t>81</t>
  </si>
  <si>
    <t>HAMLUND Hugo</t>
  </si>
  <si>
    <t>82</t>
  </si>
  <si>
    <t>HANNUS-ROHLERTZ Isak</t>
  </si>
  <si>
    <t>83</t>
  </si>
  <si>
    <t>84</t>
  </si>
  <si>
    <t>85</t>
  </si>
  <si>
    <t>86</t>
  </si>
  <si>
    <t>HEIDORN Elias</t>
  </si>
  <si>
    <t>87</t>
  </si>
  <si>
    <t>88</t>
  </si>
  <si>
    <t>89</t>
  </si>
  <si>
    <t>KÅRBERG Joel</t>
  </si>
  <si>
    <t>90</t>
  </si>
  <si>
    <t xml:space="preserve">ISAKSSON Rasmus </t>
  </si>
  <si>
    <t>EDLUND Nelly</t>
  </si>
  <si>
    <t>EKMAN Isabelle</t>
  </si>
  <si>
    <t>HAGSTRÖM Alicia</t>
  </si>
  <si>
    <t>HALLBERG Johanna</t>
  </si>
  <si>
    <t>JANSSON Tova</t>
  </si>
  <si>
    <t>Uppsala SLK</t>
  </si>
  <si>
    <t>KREIJ Adina</t>
  </si>
  <si>
    <t>MÅRTENSDOTTER Stina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</si>
  <si>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</si>
  <si>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</si>
  <si>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</si>
  <si>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</si>
  <si>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</si>
  <si>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</si>
  <si>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</si>
  <si>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</si>
  <si>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</si>
  <si>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</si>
  <si>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</si>
  <si>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</si>
  <si>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</si>
  <si>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</si>
  <si>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</si>
  <si>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</si>
  <si>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</si>
  <si>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121</t>
  </si>
  <si>
    <t>122</t>
  </si>
  <si>
    <t>ÖMAN William</t>
  </si>
  <si>
    <t>123</t>
  </si>
  <si>
    <t>124</t>
  </si>
  <si>
    <t>125</t>
  </si>
  <si>
    <t>126</t>
  </si>
  <si>
    <t>LUNDSTRÖM Jacob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</si>
  <si>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</si>
  <si>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</si>
  <si>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</si>
  <si>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</si>
  <si>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</si>
  <si>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</si>
  <si>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</si>
  <si>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</si>
  <si>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</si>
  <si>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</si>
  <si>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THORSANDER Samuel</t>
  </si>
  <si>
    <t>137</t>
  </si>
  <si>
    <t>HOLMQVIST Hugo</t>
  </si>
  <si>
    <t>138</t>
  </si>
</sst>
</file>

<file path=xl/styles.xml><?xml version="1.0" encoding="utf-8"?>
<styleSheet xmlns="http://schemas.openxmlformats.org/spreadsheetml/2006/main">
  <numFmts count="1">
    <numFmt numFmtId="164" formatCode="m:ss.00"/>
  </numFmts>
  <fonts count="10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>
      <alignment vertical="top"/>
    </xf>
  </cellStyleXfs>
  <cellXfs count="80">
    <xf numFmtId="0" fontId="0" fillId="0" borderId="0" xfId="0"/>
    <xf numFmtId="0" fontId="2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21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0" borderId="0" xfId="0" applyFont="1" applyProtection="1"/>
    <xf numFmtId="0" fontId="2" fillId="0" borderId="0" xfId="0" applyFont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2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right" vertical="center"/>
    </xf>
    <xf numFmtId="0" fontId="2" fillId="0" borderId="0" xfId="0" applyFont="1" applyFill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right" vertical="center"/>
    </xf>
    <xf numFmtId="0" fontId="1" fillId="0" borderId="0" xfId="0" applyFont="1" applyBorder="1" applyAlignment="1" applyProtection="1">
      <alignment horizontal="center"/>
    </xf>
    <xf numFmtId="21" fontId="2" fillId="0" borderId="0" xfId="0" applyNumberFormat="1" applyFont="1" applyBorder="1" applyAlignment="1" applyProtection="1">
      <alignment horizontal="right"/>
    </xf>
    <xf numFmtId="21" fontId="1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Border="1" applyProtection="1"/>
    <xf numFmtId="0" fontId="2" fillId="0" borderId="0" xfId="0" applyFont="1" applyBorder="1" applyProtection="1"/>
    <xf numFmtId="164" fontId="2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21" fontId="6" fillId="0" borderId="0" xfId="0" applyNumberFormat="1" applyFon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6" fillId="2" borderId="2" xfId="0" applyFont="1" applyFill="1" applyBorder="1" applyProtection="1"/>
    <xf numFmtId="0" fontId="8" fillId="2" borderId="2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horizontal="right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164" fontId="7" fillId="0" borderId="0" xfId="0" applyNumberFormat="1" applyFont="1" applyBorder="1" applyAlignment="1" applyProtection="1">
      <alignment horizontal="right"/>
      <protection locked="0"/>
    </xf>
    <xf numFmtId="2" fontId="7" fillId="0" borderId="0" xfId="0" applyNumberFormat="1" applyFont="1" applyBorder="1" applyAlignment="1" applyProtection="1">
      <alignment horizontal="right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21" fontId="7" fillId="0" borderId="0" xfId="0" applyNumberFormat="1" applyFont="1" applyBorder="1" applyAlignment="1" applyProtection="1">
      <alignment horizontal="right"/>
    </xf>
    <xf numFmtId="0" fontId="7" fillId="2" borderId="2" xfId="0" applyFont="1" applyFill="1" applyBorder="1" applyProtection="1"/>
    <xf numFmtId="0" fontId="7" fillId="0" borderId="0" xfId="0" applyFont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Alignment="1" applyProtection="1">
      <alignment horizontal="right"/>
    </xf>
    <xf numFmtId="3" fontId="9" fillId="0" borderId="0" xfId="1" applyNumberFormat="1" applyFont="1">
      <alignment vertical="top"/>
    </xf>
    <xf numFmtId="0" fontId="9" fillId="0" borderId="0" xfId="1" applyFont="1">
      <alignment vertical="top"/>
    </xf>
    <xf numFmtId="3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5" fillId="0" borderId="0" xfId="1">
      <alignment vertical="top"/>
    </xf>
    <xf numFmtId="3" fontId="5" fillId="0" borderId="0" xfId="1" applyNumberFormat="1">
      <alignment vertical="top"/>
    </xf>
    <xf numFmtId="0" fontId="8" fillId="2" borderId="2" xfId="0" applyFont="1" applyFill="1" applyBorder="1" applyAlignment="1" applyProtection="1">
      <alignment horizontal="center"/>
    </xf>
    <xf numFmtId="0" fontId="7" fillId="0" borderId="0" xfId="0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" fontId="7" fillId="0" borderId="0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8" fillId="2" borderId="2" xfId="0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5"/>
  <sheetViews>
    <sheetView topLeftCell="A3" zoomScaleNormal="100" workbookViewId="0">
      <selection activeCell="D21" sqref="D21"/>
    </sheetView>
  </sheetViews>
  <sheetFormatPr defaultColWidth="8.85546875" defaultRowHeight="11.25"/>
  <cols>
    <col min="1" max="1" width="7.42578125" style="8" customWidth="1"/>
    <col min="2" max="2" width="4.42578125" style="8" customWidth="1"/>
    <col min="3" max="3" width="4.42578125" style="9" customWidth="1"/>
    <col min="4" max="4" width="21.7109375" style="10" customWidth="1"/>
    <col min="5" max="5" width="16.7109375" style="11" customWidth="1"/>
    <col min="6" max="8" width="11" style="11" bestFit="1" customWidth="1"/>
    <col min="9" max="9" width="4.7109375" style="11" customWidth="1"/>
    <col min="10" max="12" width="11" style="11" bestFit="1" customWidth="1"/>
    <col min="13" max="13" width="4.7109375" style="11" customWidth="1"/>
    <col min="14" max="14" width="14.85546875" style="8" bestFit="1" customWidth="1"/>
    <col min="15" max="16384" width="8.85546875" style="11"/>
  </cols>
  <sheetData>
    <row r="1" spans="1:17">
      <c r="A1" s="27" t="s">
        <v>0</v>
      </c>
      <c r="C1" s="10">
        <f>COUNT(C6:C29)</f>
        <v>13</v>
      </c>
    </row>
    <row r="2" spans="1:17">
      <c r="A2" s="27"/>
      <c r="C2" s="10"/>
    </row>
    <row r="3" spans="1:17" s="14" customFormat="1" ht="15">
      <c r="A3" s="12"/>
      <c r="B3" s="12"/>
      <c r="C3" s="12"/>
      <c r="D3" s="13"/>
      <c r="E3" s="13"/>
      <c r="F3" s="77" t="s">
        <v>1</v>
      </c>
      <c r="G3" s="78"/>
      <c r="H3" s="78"/>
      <c r="I3" s="32"/>
      <c r="J3" s="77" t="s">
        <v>2</v>
      </c>
      <c r="K3" s="78"/>
      <c r="L3" s="78"/>
      <c r="M3" s="32"/>
      <c r="N3" s="12"/>
    </row>
    <row r="4" spans="1:17" s="19" customFormat="1" ht="22.5">
      <c r="A4" s="15" t="s">
        <v>3</v>
      </c>
      <c r="B4" s="15" t="s">
        <v>4</v>
      </c>
      <c r="C4" s="16" t="s">
        <v>5</v>
      </c>
      <c r="D4" s="17" t="s">
        <v>6</v>
      </c>
      <c r="E4" s="17" t="s">
        <v>7</v>
      </c>
      <c r="F4" s="18" t="s">
        <v>8</v>
      </c>
      <c r="G4" s="18" t="s">
        <v>9</v>
      </c>
      <c r="H4" s="18" t="s">
        <v>10</v>
      </c>
      <c r="I4" s="18"/>
      <c r="J4" s="18" t="s">
        <v>8</v>
      </c>
      <c r="K4" s="18" t="s">
        <v>9</v>
      </c>
      <c r="L4" s="18" t="s">
        <v>11</v>
      </c>
      <c r="M4" s="18"/>
      <c r="N4" s="16" t="s">
        <v>12</v>
      </c>
    </row>
    <row r="5" spans="1:17">
      <c r="A5" s="20" t="s">
        <v>13</v>
      </c>
      <c r="B5" s="20"/>
      <c r="C5" s="21"/>
      <c r="D5" s="22"/>
      <c r="E5" s="22"/>
      <c r="F5" s="23"/>
      <c r="G5" s="23"/>
      <c r="H5" s="23"/>
      <c r="I5" s="23"/>
      <c r="J5" s="23"/>
      <c r="K5" s="23"/>
      <c r="L5" s="23"/>
      <c r="M5" s="23"/>
      <c r="N5" s="20"/>
    </row>
    <row r="6" spans="1:17">
      <c r="A6" s="24"/>
      <c r="B6" s="8">
        <f t="shared" ref="B6:B26" si="0">IF(ISTEXT(D6),B5+1,"")</f>
        <v>1</v>
      </c>
      <c r="C6" s="1">
        <v>111</v>
      </c>
      <c r="D6" s="2" t="s">
        <v>14</v>
      </c>
      <c r="E6" s="3" t="s">
        <v>15</v>
      </c>
      <c r="F6" s="30">
        <v>1.3888888888888889E-4</v>
      </c>
      <c r="G6" s="30">
        <v>1.1967592592592592E-4</v>
      </c>
      <c r="H6" s="30">
        <f t="shared" ref="H6:H18" si="1">IF(ISTEXT($D6),IF(OR(F6="DSQ",G6="DSQ"),"DSQ",IF(OR(F6="DNF",G6="DNF"),"DNF",F6+G6)),"")</f>
        <v>2.5856481481481482E-4</v>
      </c>
      <c r="I6" s="30"/>
      <c r="J6" s="30"/>
      <c r="K6" s="30"/>
      <c r="L6" s="30">
        <f t="shared" ref="L6:L18" si="2">IF(ISTEXT($D6),IF(OR(J6="DSQ",K6="DSQ"),"DSQ",IF(OR(J6="DNF",K6="DNF"),"DNF",J6+K6)),"")</f>
        <v>0</v>
      </c>
      <c r="M6" s="30"/>
      <c r="N6" s="31">
        <f t="shared" ref="N6:N16" si="3">IF(ISBLANK(J6),H6,IF(AND(OR(H6="DSQ",H6="DNF"),OR(L6="DSQ",L6="DNF")),IF(OR(H6="DSQ",L6="DSQ"),"DSQ","DNF"),IF(H6&lt;L6,H6,L6)))</f>
        <v>2.5856481481481482E-4</v>
      </c>
    </row>
    <row r="7" spans="1:17">
      <c r="A7" s="24"/>
      <c r="B7" s="8">
        <f t="shared" si="0"/>
        <v>2</v>
      </c>
      <c r="C7" s="1">
        <v>121</v>
      </c>
      <c r="D7" s="2" t="s">
        <v>16</v>
      </c>
      <c r="E7" s="3" t="s">
        <v>17</v>
      </c>
      <c r="F7" s="30">
        <v>1.4537037037037039E-4</v>
      </c>
      <c r="G7" s="30">
        <v>1.6597222222222222E-4</v>
      </c>
      <c r="H7" s="30">
        <f t="shared" si="1"/>
        <v>3.1134259259259261E-4</v>
      </c>
      <c r="I7" s="30"/>
      <c r="J7" s="30"/>
      <c r="K7" s="30"/>
      <c r="L7" s="30">
        <f t="shared" si="2"/>
        <v>0</v>
      </c>
      <c r="M7" s="30"/>
      <c r="N7" s="31">
        <f t="shared" si="3"/>
        <v>3.1134259259259261E-4</v>
      </c>
      <c r="P7" s="26"/>
    </row>
    <row r="8" spans="1:17">
      <c r="A8" s="24"/>
      <c r="B8" s="8">
        <f t="shared" si="0"/>
        <v>3</v>
      </c>
      <c r="C8" s="5">
        <v>123</v>
      </c>
      <c r="D8" s="7" t="s">
        <v>18</v>
      </c>
      <c r="E8" s="6" t="s">
        <v>19</v>
      </c>
      <c r="F8" s="30">
        <v>1.4537037037037039E-4</v>
      </c>
      <c r="G8" s="30">
        <v>1.6597222222222222E-4</v>
      </c>
      <c r="H8" s="30">
        <f t="shared" si="1"/>
        <v>3.1134259259259261E-4</v>
      </c>
      <c r="I8" s="30"/>
      <c r="J8" s="30"/>
      <c r="K8" s="30"/>
      <c r="L8" s="30">
        <f t="shared" si="2"/>
        <v>0</v>
      </c>
      <c r="M8" s="30"/>
      <c r="N8" s="31">
        <f t="shared" si="3"/>
        <v>3.1134259259259261E-4</v>
      </c>
    </row>
    <row r="9" spans="1:17">
      <c r="B9" s="8">
        <f t="shared" si="0"/>
        <v>4</v>
      </c>
      <c r="C9" s="1">
        <v>117</v>
      </c>
      <c r="D9" s="2" t="s">
        <v>20</v>
      </c>
      <c r="E9" s="3" t="s">
        <v>17</v>
      </c>
      <c r="F9" s="30">
        <v>1.4537037037037039E-4</v>
      </c>
      <c r="G9" s="30">
        <v>1.6597222222222222E-4</v>
      </c>
      <c r="H9" s="30">
        <f t="shared" si="1"/>
        <v>3.1134259259259261E-4</v>
      </c>
      <c r="I9" s="30"/>
      <c r="J9" s="30"/>
      <c r="K9" s="30"/>
      <c r="L9" s="30">
        <f t="shared" si="2"/>
        <v>0</v>
      </c>
      <c r="M9" s="30"/>
      <c r="N9" s="31">
        <f t="shared" si="3"/>
        <v>3.1134259259259261E-4</v>
      </c>
    </row>
    <row r="10" spans="1:17">
      <c r="B10" s="8">
        <f t="shared" si="0"/>
        <v>5</v>
      </c>
      <c r="C10" s="1">
        <v>113</v>
      </c>
      <c r="D10" s="2" t="s">
        <v>21</v>
      </c>
      <c r="E10" s="3" t="s">
        <v>19</v>
      </c>
      <c r="F10" s="30">
        <v>1.4537037037037039E-4</v>
      </c>
      <c r="G10" s="30">
        <v>1.6597222222222222E-4</v>
      </c>
      <c r="H10" s="30">
        <f t="shared" si="1"/>
        <v>3.1134259259259261E-4</v>
      </c>
      <c r="I10" s="30"/>
      <c r="J10" s="30"/>
      <c r="K10" s="30"/>
      <c r="L10" s="30">
        <f t="shared" si="2"/>
        <v>0</v>
      </c>
      <c r="M10" s="30"/>
      <c r="N10" s="31">
        <f t="shared" si="3"/>
        <v>3.1134259259259261E-4</v>
      </c>
    </row>
    <row r="11" spans="1:17">
      <c r="B11" s="8">
        <f t="shared" si="0"/>
        <v>6</v>
      </c>
      <c r="C11" s="1">
        <v>116</v>
      </c>
      <c r="D11" s="2" t="s">
        <v>22</v>
      </c>
      <c r="E11" s="3" t="s">
        <v>19</v>
      </c>
      <c r="F11" s="30">
        <v>1.4537037037037039E-4</v>
      </c>
      <c r="G11" s="30">
        <v>1.6597222222222222E-4</v>
      </c>
      <c r="H11" s="30">
        <f t="shared" si="1"/>
        <v>3.1134259259259261E-4</v>
      </c>
      <c r="I11" s="30"/>
      <c r="J11" s="30"/>
      <c r="K11" s="30"/>
      <c r="L11" s="30">
        <f t="shared" si="2"/>
        <v>0</v>
      </c>
      <c r="M11" s="30"/>
      <c r="N11" s="31">
        <f t="shared" si="3"/>
        <v>3.1134259259259261E-4</v>
      </c>
    </row>
    <row r="12" spans="1:17">
      <c r="B12" s="8">
        <f t="shared" si="0"/>
        <v>7</v>
      </c>
      <c r="C12" s="1">
        <v>119</v>
      </c>
      <c r="D12" s="2" t="s">
        <v>23</v>
      </c>
      <c r="E12" s="3" t="s">
        <v>24</v>
      </c>
      <c r="F12" s="30">
        <v>1.4537037037037039E-4</v>
      </c>
      <c r="G12" s="30">
        <v>1.6597222222222222E-4</v>
      </c>
      <c r="H12" s="30">
        <f t="shared" si="1"/>
        <v>3.1134259259259261E-4</v>
      </c>
      <c r="I12" s="30"/>
      <c r="J12" s="30"/>
      <c r="K12" s="30"/>
      <c r="L12" s="30">
        <f t="shared" si="2"/>
        <v>0</v>
      </c>
      <c r="M12" s="30"/>
      <c r="N12" s="31">
        <f t="shared" si="3"/>
        <v>3.1134259259259261E-4</v>
      </c>
    </row>
    <row r="13" spans="1:17">
      <c r="B13" s="8">
        <f t="shared" si="0"/>
        <v>8</v>
      </c>
      <c r="C13" s="1">
        <v>110</v>
      </c>
      <c r="D13" s="2" t="s">
        <v>25</v>
      </c>
      <c r="E13" s="3" t="s">
        <v>19</v>
      </c>
      <c r="F13" s="30">
        <v>1.4537037037037039E-4</v>
      </c>
      <c r="G13" s="30">
        <v>1.6597222222222222E-4</v>
      </c>
      <c r="H13" s="30">
        <f t="shared" si="1"/>
        <v>3.1134259259259261E-4</v>
      </c>
      <c r="I13" s="30"/>
      <c r="J13" s="30"/>
      <c r="K13" s="30"/>
      <c r="L13" s="30">
        <f t="shared" si="2"/>
        <v>0</v>
      </c>
      <c r="M13" s="30"/>
      <c r="N13" s="31">
        <f t="shared" si="3"/>
        <v>3.1134259259259261E-4</v>
      </c>
    </row>
    <row r="14" spans="1:17">
      <c r="A14" s="24"/>
      <c r="B14" s="8">
        <f t="shared" si="0"/>
        <v>9</v>
      </c>
      <c r="C14" s="1">
        <v>114</v>
      </c>
      <c r="D14" s="2" t="s">
        <v>26</v>
      </c>
      <c r="E14" s="3" t="s">
        <v>19</v>
      </c>
      <c r="F14" s="30">
        <v>1.5046296296296297E-4</v>
      </c>
      <c r="G14" s="30">
        <v>1.6597222222222222E-4</v>
      </c>
      <c r="H14" s="30">
        <f t="shared" si="1"/>
        <v>3.1643518518518522E-4</v>
      </c>
      <c r="I14" s="30"/>
      <c r="J14" s="30"/>
      <c r="K14" s="30"/>
      <c r="L14" s="30">
        <f t="shared" si="2"/>
        <v>0</v>
      </c>
      <c r="M14" s="30"/>
      <c r="N14" s="31">
        <f t="shared" si="3"/>
        <v>3.1643518518518522E-4</v>
      </c>
      <c r="Q14" s="25"/>
    </row>
    <row r="15" spans="1:17">
      <c r="B15" s="8">
        <f t="shared" si="0"/>
        <v>10</v>
      </c>
      <c r="C15" s="1">
        <v>112</v>
      </c>
      <c r="D15" s="2" t="s">
        <v>27</v>
      </c>
      <c r="E15" s="3" t="s">
        <v>17</v>
      </c>
      <c r="F15" s="30">
        <v>6.9444444444444441E-3</v>
      </c>
      <c r="G15" s="30" t="s">
        <v>28</v>
      </c>
      <c r="H15" s="30" t="str">
        <f t="shared" si="1"/>
        <v>DNF</v>
      </c>
      <c r="I15" s="30"/>
      <c r="J15" s="30"/>
      <c r="K15" s="30"/>
      <c r="L15" s="30">
        <f t="shared" si="2"/>
        <v>0</v>
      </c>
      <c r="M15" s="30"/>
      <c r="N15" s="31" t="str">
        <f t="shared" si="3"/>
        <v>DNF</v>
      </c>
    </row>
    <row r="16" spans="1:17">
      <c r="B16" s="8">
        <f t="shared" si="0"/>
        <v>11</v>
      </c>
      <c r="C16" s="1">
        <v>115</v>
      </c>
      <c r="D16" s="2" t="s">
        <v>29</v>
      </c>
      <c r="E16" s="3" t="s">
        <v>19</v>
      </c>
      <c r="F16" s="30" t="s">
        <v>28</v>
      </c>
      <c r="G16" s="30">
        <v>8.3333333333333332E-3</v>
      </c>
      <c r="H16" s="30" t="str">
        <f t="shared" si="1"/>
        <v>DNF</v>
      </c>
      <c r="I16" s="25"/>
      <c r="J16" s="4" t="s">
        <v>28</v>
      </c>
      <c r="K16" s="4">
        <v>6.9444444444444441E-3</v>
      </c>
      <c r="L16" s="30" t="str">
        <f t="shared" si="2"/>
        <v>DNF</v>
      </c>
      <c r="M16" s="25"/>
      <c r="N16" s="31" t="str">
        <f t="shared" si="3"/>
        <v>DNF</v>
      </c>
    </row>
    <row r="17" spans="1:14">
      <c r="A17" s="24"/>
      <c r="B17" s="8">
        <f t="shared" si="0"/>
        <v>12</v>
      </c>
      <c r="C17" s="1">
        <v>122</v>
      </c>
      <c r="D17" s="2" t="s">
        <v>30</v>
      </c>
      <c r="E17" s="3" t="s">
        <v>19</v>
      </c>
      <c r="F17" s="30">
        <v>1.0127314814814815E-2</v>
      </c>
      <c r="G17" s="30" t="s">
        <v>28</v>
      </c>
      <c r="H17" s="30" t="str">
        <f t="shared" si="1"/>
        <v>DNF</v>
      </c>
      <c r="J17" s="4" t="s">
        <v>31</v>
      </c>
      <c r="K17" s="4">
        <v>1.1377314814814814E-2</v>
      </c>
      <c r="L17" s="30" t="str">
        <f t="shared" si="2"/>
        <v>DSQ</v>
      </c>
      <c r="N17" s="26" t="str">
        <f>IF(AND(OR(H17="Diskad",H17="Brutit"),OR(L17="Diskad",L17="Brutit")),IF(OR(H17="Diskad",L17="Diskad"),"Diskad","Brutit"),IF(H17&lt;L17,H17,L17))</f>
        <v>DNF</v>
      </c>
    </row>
    <row r="18" spans="1:14">
      <c r="B18" s="8">
        <f t="shared" si="0"/>
        <v>13</v>
      </c>
      <c r="C18" s="1">
        <v>120</v>
      </c>
      <c r="D18" s="2" t="s">
        <v>32</v>
      </c>
      <c r="E18" s="3" t="s">
        <v>24</v>
      </c>
      <c r="F18" s="30" t="s">
        <v>31</v>
      </c>
      <c r="G18" s="30" t="s">
        <v>28</v>
      </c>
      <c r="H18" s="30" t="str">
        <f t="shared" si="1"/>
        <v>DSQ</v>
      </c>
      <c r="I18" s="30"/>
      <c r="J18" s="30"/>
      <c r="K18" s="30"/>
      <c r="L18" s="30">
        <f t="shared" si="2"/>
        <v>0</v>
      </c>
      <c r="M18" s="30"/>
      <c r="N18" s="31" t="str">
        <f>IF(ISBLANK(J18),H18,IF(AND(OR(H18="DSQ",H18="DNF"),OR(L18="DSQ",L18="DNF")),IF(OR(H18="DSQ",L18="DSQ"),"DSQ","DNF"),IF(H18&lt;L18,H18,L18)))</f>
        <v>DSQ</v>
      </c>
    </row>
    <row r="19" spans="1:14">
      <c r="B19" s="8" t="str">
        <f>IF(ISTEXT(D19),#REF!+1,"")</f>
        <v/>
      </c>
      <c r="C19" s="5"/>
      <c r="D19" s="7"/>
      <c r="E19" s="6"/>
      <c r="F19" s="30"/>
      <c r="G19" s="30"/>
      <c r="H19" s="30" t="str">
        <f t="shared" ref="H19:H29" si="4">IF(ISTEXT($D19),IF(OR(F19="Diskad",G19="Diskad"),"Diskad",IF(OR(F19="Brutit",G19="Brutit"),"Brutit",F19+G19)),"")</f>
        <v/>
      </c>
      <c r="I19" s="30"/>
      <c r="J19" s="30"/>
      <c r="K19" s="30"/>
      <c r="L19" s="30" t="str">
        <f t="shared" ref="L19:L29" si="5">IF(ISTEXT($D19),IF(OR(J19="Diskad",K19="Diskad"),"Diskad",IF(OR(J19="Brutit",K19="Brutit"),"Brutit",J19+K19)),"")</f>
        <v/>
      </c>
      <c r="M19" s="30"/>
      <c r="N19" s="31" t="str">
        <f t="shared" ref="N19:N28" si="6">IF(ISBLANK(J19),H19,IF(AND(OR(H19="Diskad",H19="Brutit"),OR(L19="Diskad",L19="Brutit")),IF(OR(H19="Diskad",L19="Diskad"),"Diskad","Brutit"),IF(H19&lt;L19,H19,L19)))</f>
        <v/>
      </c>
    </row>
    <row r="20" spans="1:14">
      <c r="B20" s="8" t="str">
        <f t="shared" si="0"/>
        <v/>
      </c>
      <c r="C20" s="5"/>
      <c r="D20" s="7"/>
      <c r="E20" s="6"/>
      <c r="F20" s="30"/>
      <c r="G20" s="30"/>
      <c r="H20" s="30" t="str">
        <f t="shared" si="4"/>
        <v/>
      </c>
      <c r="I20" s="30"/>
      <c r="J20" s="30"/>
      <c r="K20" s="30"/>
      <c r="L20" s="30" t="str">
        <f t="shared" si="5"/>
        <v/>
      </c>
      <c r="M20" s="30"/>
      <c r="N20" s="31" t="str">
        <f t="shared" si="6"/>
        <v/>
      </c>
    </row>
    <row r="21" spans="1:14">
      <c r="B21" s="8" t="str">
        <f t="shared" si="0"/>
        <v/>
      </c>
      <c r="C21" s="5"/>
      <c r="D21" s="7"/>
      <c r="E21" s="6"/>
      <c r="F21" s="30"/>
      <c r="G21" s="30"/>
      <c r="H21" s="30" t="str">
        <f t="shared" si="4"/>
        <v/>
      </c>
      <c r="I21" s="30"/>
      <c r="J21" s="30"/>
      <c r="K21" s="30"/>
      <c r="L21" s="30" t="str">
        <f t="shared" si="5"/>
        <v/>
      </c>
      <c r="M21" s="30"/>
      <c r="N21" s="31" t="str">
        <f t="shared" si="6"/>
        <v/>
      </c>
    </row>
    <row r="22" spans="1:14">
      <c r="B22" s="8" t="str">
        <f t="shared" si="0"/>
        <v/>
      </c>
      <c r="C22" s="5"/>
      <c r="D22" s="2"/>
      <c r="E22" s="3"/>
      <c r="F22" s="30"/>
      <c r="G22" s="30"/>
      <c r="H22" s="30" t="str">
        <f t="shared" si="4"/>
        <v/>
      </c>
      <c r="I22" s="30"/>
      <c r="J22" s="30"/>
      <c r="K22" s="30"/>
      <c r="L22" s="30" t="str">
        <f t="shared" si="5"/>
        <v/>
      </c>
      <c r="M22" s="30"/>
      <c r="N22" s="31" t="str">
        <f t="shared" si="6"/>
        <v/>
      </c>
    </row>
    <row r="23" spans="1:14">
      <c r="B23" s="8" t="str">
        <f t="shared" si="0"/>
        <v/>
      </c>
      <c r="C23" s="5"/>
      <c r="D23" s="2"/>
      <c r="E23" s="3"/>
      <c r="F23" s="30"/>
      <c r="G23" s="30"/>
      <c r="H23" s="30" t="str">
        <f t="shared" si="4"/>
        <v/>
      </c>
      <c r="I23" s="30"/>
      <c r="J23" s="30"/>
      <c r="K23" s="30"/>
      <c r="L23" s="30" t="str">
        <f t="shared" si="5"/>
        <v/>
      </c>
      <c r="M23" s="30"/>
      <c r="N23" s="31" t="str">
        <f t="shared" si="6"/>
        <v/>
      </c>
    </row>
    <row r="24" spans="1:14">
      <c r="B24" s="8" t="str">
        <f t="shared" si="0"/>
        <v/>
      </c>
      <c r="C24" s="5"/>
      <c r="D24" s="2"/>
      <c r="E24" s="3"/>
      <c r="F24" s="30"/>
      <c r="G24" s="30"/>
      <c r="H24" s="30" t="str">
        <f t="shared" si="4"/>
        <v/>
      </c>
      <c r="I24" s="30"/>
      <c r="J24" s="30"/>
      <c r="K24" s="30"/>
      <c r="L24" s="30" t="str">
        <f t="shared" si="5"/>
        <v/>
      </c>
      <c r="M24" s="30"/>
      <c r="N24" s="31" t="str">
        <f t="shared" si="6"/>
        <v/>
      </c>
    </row>
    <row r="25" spans="1:14">
      <c r="B25" s="8" t="str">
        <f t="shared" si="0"/>
        <v/>
      </c>
      <c r="C25" s="5"/>
      <c r="D25" s="7"/>
      <c r="E25" s="6"/>
      <c r="F25" s="30"/>
      <c r="G25" s="30"/>
      <c r="H25" s="30" t="str">
        <f t="shared" si="4"/>
        <v/>
      </c>
      <c r="I25" s="30"/>
      <c r="J25" s="30"/>
      <c r="K25" s="30"/>
      <c r="L25" s="30" t="str">
        <f t="shared" si="5"/>
        <v/>
      </c>
      <c r="M25" s="30"/>
      <c r="N25" s="31" t="str">
        <f t="shared" si="6"/>
        <v/>
      </c>
    </row>
    <row r="26" spans="1:14">
      <c r="B26" s="8" t="str">
        <f t="shared" si="0"/>
        <v/>
      </c>
      <c r="C26" s="5"/>
      <c r="D26" s="7"/>
      <c r="E26" s="6"/>
      <c r="F26" s="30"/>
      <c r="G26" s="30"/>
      <c r="H26" s="30" t="str">
        <f t="shared" si="4"/>
        <v/>
      </c>
      <c r="I26" s="30"/>
      <c r="J26" s="30"/>
      <c r="K26" s="30"/>
      <c r="L26" s="30" t="str">
        <f t="shared" si="5"/>
        <v/>
      </c>
      <c r="M26" s="30"/>
      <c r="N26" s="31" t="str">
        <f t="shared" si="6"/>
        <v/>
      </c>
    </row>
    <row r="27" spans="1:14">
      <c r="F27" s="30"/>
      <c r="G27" s="30"/>
      <c r="H27" s="30" t="str">
        <f t="shared" si="4"/>
        <v/>
      </c>
      <c r="I27" s="30"/>
      <c r="J27" s="30"/>
      <c r="K27" s="30"/>
      <c r="L27" s="30" t="str">
        <f t="shared" si="5"/>
        <v/>
      </c>
      <c r="M27" s="30"/>
      <c r="N27" s="31" t="str">
        <f t="shared" si="6"/>
        <v/>
      </c>
    </row>
    <row r="28" spans="1:14">
      <c r="F28" s="30"/>
      <c r="G28" s="30"/>
      <c r="H28" s="30" t="str">
        <f t="shared" si="4"/>
        <v/>
      </c>
      <c r="I28" s="30"/>
      <c r="J28" s="30"/>
      <c r="K28" s="30"/>
      <c r="L28" s="30" t="str">
        <f t="shared" si="5"/>
        <v/>
      </c>
      <c r="M28" s="30"/>
      <c r="N28" s="31" t="str">
        <f t="shared" si="6"/>
        <v/>
      </c>
    </row>
    <row r="29" spans="1:14">
      <c r="A29" s="27" t="s">
        <v>33</v>
      </c>
      <c r="B29" s="11"/>
      <c r="C29" s="11"/>
      <c r="D29" s="7"/>
      <c r="E29" s="6"/>
      <c r="F29" s="6"/>
      <c r="G29" s="6"/>
      <c r="H29" s="25" t="str">
        <f t="shared" si="4"/>
        <v/>
      </c>
      <c r="J29" s="6"/>
      <c r="K29" s="6"/>
      <c r="L29" s="25" t="str">
        <f t="shared" si="5"/>
        <v/>
      </c>
      <c r="N29" s="26" t="str">
        <f>IF(AND(OR(H29="Diskad",H29="Brutit"),OR(L29="Diskad",L29="Brutit")),IF(OR(H29="Diskad",L29="Diskad"),"Diskad","Brutit"),IF(H29&lt;L29,H29,L29))</f>
        <v/>
      </c>
    </row>
    <row r="30" spans="1:14">
      <c r="A30" s="24"/>
      <c r="C30" s="1">
        <v>118</v>
      </c>
      <c r="D30" s="2" t="s">
        <v>34</v>
      </c>
      <c r="E30" s="3" t="s">
        <v>35</v>
      </c>
      <c r="F30" s="30"/>
      <c r="G30" s="30"/>
      <c r="H30" s="30" t="s">
        <v>36</v>
      </c>
      <c r="I30" s="30"/>
      <c r="J30" s="30"/>
      <c r="K30" s="30"/>
      <c r="L30" s="30" t="s">
        <v>36</v>
      </c>
      <c r="M30" s="30"/>
      <c r="N30" s="31" t="str">
        <f>IF(ISBLANK(J30),H30,IF(AND(OR(H30="DSQ",H30="DNF"),OR(L30="DSQ",L30="DNF")),IF(OR(H30="DSQ",L30="DSQ"),"DSQ","DNF"),IF(H30&lt;L30,H30,L30)))</f>
        <v>DNS</v>
      </c>
    </row>
    <row r="32" spans="1:14">
      <c r="A32" s="11"/>
      <c r="B32" s="11"/>
      <c r="C32" s="11"/>
      <c r="I32" s="8"/>
      <c r="N32" s="11"/>
    </row>
    <row r="33" spans="1:14">
      <c r="A33" s="11"/>
      <c r="B33" s="11"/>
      <c r="C33" s="11"/>
      <c r="I33" s="8"/>
      <c r="N33" s="11"/>
    </row>
    <row r="34" spans="1:14">
      <c r="A34" s="11"/>
      <c r="B34" s="11"/>
      <c r="C34" s="11"/>
      <c r="I34" s="8"/>
      <c r="N34" s="11"/>
    </row>
    <row r="35" spans="1:14">
      <c r="A35" s="11"/>
      <c r="B35" s="11"/>
      <c r="C35" s="11"/>
      <c r="I35" s="8"/>
      <c r="N35" s="11"/>
    </row>
    <row r="36" spans="1:14">
      <c r="A36" s="11"/>
      <c r="B36" s="11"/>
      <c r="C36" s="11"/>
      <c r="I36" s="8"/>
      <c r="N36" s="11"/>
    </row>
    <row r="37" spans="1:14">
      <c r="A37" s="11"/>
      <c r="B37" s="11"/>
      <c r="C37" s="11"/>
      <c r="D37" s="28"/>
      <c r="E37" s="29"/>
      <c r="J37" s="8"/>
      <c r="N37" s="11"/>
    </row>
    <row r="38" spans="1:14">
      <c r="A38" s="11"/>
      <c r="B38" s="11"/>
      <c r="C38" s="11"/>
      <c r="D38" s="28"/>
      <c r="E38" s="29"/>
      <c r="J38" s="8"/>
      <c r="N38" s="11"/>
    </row>
    <row r="39" spans="1:14">
      <c r="A39" s="11"/>
      <c r="B39" s="11"/>
      <c r="C39" s="11"/>
      <c r="D39" s="28"/>
      <c r="E39" s="29"/>
      <c r="J39" s="8"/>
      <c r="N39" s="11"/>
    </row>
    <row r="40" spans="1:14">
      <c r="A40" s="11"/>
      <c r="B40" s="11"/>
      <c r="C40" s="11"/>
      <c r="D40" s="28"/>
      <c r="E40" s="29"/>
      <c r="J40" s="8"/>
      <c r="N40" s="11"/>
    </row>
    <row r="41" spans="1:14">
      <c r="A41" s="11"/>
      <c r="B41" s="11"/>
      <c r="C41" s="11"/>
      <c r="D41" s="28"/>
      <c r="E41" s="29"/>
      <c r="J41" s="8"/>
      <c r="N41" s="11"/>
    </row>
    <row r="42" spans="1:14">
      <c r="A42" s="11"/>
      <c r="B42" s="11"/>
      <c r="C42" s="11"/>
      <c r="D42" s="28"/>
      <c r="E42" s="29"/>
      <c r="J42" s="8"/>
      <c r="N42" s="11"/>
    </row>
    <row r="43" spans="1:14">
      <c r="A43" s="11"/>
      <c r="B43" s="11"/>
      <c r="C43" s="11"/>
      <c r="D43" s="28"/>
      <c r="E43" s="29"/>
      <c r="J43" s="8"/>
      <c r="N43" s="11"/>
    </row>
    <row r="44" spans="1:14">
      <c r="A44" s="11"/>
      <c r="B44" s="11"/>
      <c r="C44" s="11"/>
      <c r="D44" s="28"/>
      <c r="E44" s="29"/>
    </row>
    <row r="45" spans="1:14">
      <c r="A45" s="11"/>
      <c r="B45" s="11"/>
      <c r="C45" s="11"/>
      <c r="D45" s="28"/>
      <c r="E45" s="29"/>
    </row>
  </sheetData>
  <autoFilter ref="C5:N18"/>
  <sortState ref="C6:N18">
    <sortCondition ref="N6:N18"/>
  </sortState>
  <mergeCells count="2">
    <mergeCell ref="F3:H3"/>
    <mergeCell ref="J3:L3"/>
  </mergeCells>
  <pageMargins left="0.70866141732283472" right="0.70866141732283472" top="2.3624999999999998" bottom="0.74803149606299213" header="0.31496062992125984" footer="0.31"/>
  <pageSetup paperSize="9" scale="91" orientation="landscape" horizontalDpi="4294967293" r:id="rId1"/>
  <headerFooter>
    <oddHeader>&amp;L
&amp;G&amp;C&amp;18
2015-01-21
&amp;"-,Fet"Sundsvallsparallellen, kval
&amp;"-,Normal"Parallellslalom, 4 åk
&amp;"-,Fet"PRELIMINÄRT RESULTAT
&amp;A&amp;R
&amp;G</oddHeader>
    <oddFooter>&amp;L&amp;8Utskrivet: &amp;D kl. &amp;T&amp;C&amp;8Klass: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9"/>
  <sheetViews>
    <sheetView zoomScaleNormal="100" workbookViewId="0">
      <selection activeCell="A23" sqref="A23"/>
    </sheetView>
  </sheetViews>
  <sheetFormatPr defaultColWidth="8.85546875" defaultRowHeight="12"/>
  <cols>
    <col min="1" max="1" width="7.42578125" style="34" customWidth="1"/>
    <col min="2" max="2" width="4.42578125" style="34" customWidth="1"/>
    <col min="3" max="3" width="4.42578125" style="38" customWidth="1"/>
    <col min="4" max="4" width="22.7109375" style="35" customWidth="1"/>
    <col min="5" max="5" width="16.7109375" style="36" customWidth="1"/>
    <col min="6" max="8" width="11" style="36" bestFit="1" customWidth="1"/>
    <col min="9" max="9" width="4.7109375" style="36" customWidth="1"/>
    <col min="10" max="12" width="11" style="36" bestFit="1" customWidth="1"/>
    <col min="13" max="13" width="4.7109375" style="36" customWidth="1"/>
    <col min="14" max="14" width="15.7109375" style="34" customWidth="1"/>
    <col min="15" max="16384" width="8.85546875" style="36"/>
  </cols>
  <sheetData>
    <row r="1" spans="1:14">
      <c r="A1" s="33" t="s">
        <v>0</v>
      </c>
      <c r="C1" s="35">
        <f>COUNT(B6:B20)</f>
        <v>15</v>
      </c>
    </row>
    <row r="3" spans="1:14" s="60" customFormat="1">
      <c r="A3" s="39"/>
      <c r="B3" s="39"/>
      <c r="C3" s="39"/>
      <c r="D3" s="40"/>
      <c r="E3" s="59"/>
      <c r="F3" s="79" t="s">
        <v>1</v>
      </c>
      <c r="G3" s="79"/>
      <c r="H3" s="79"/>
      <c r="I3" s="72"/>
      <c r="J3" s="79" t="s">
        <v>2</v>
      </c>
      <c r="K3" s="79"/>
      <c r="L3" s="79"/>
      <c r="M3" s="72"/>
      <c r="N3" s="39"/>
    </row>
    <row r="4" spans="1:14" s="61" customFormat="1" ht="24">
      <c r="A4" s="42" t="s">
        <v>3</v>
      </c>
      <c r="B4" s="42" t="s">
        <v>4</v>
      </c>
      <c r="C4" s="43" t="s">
        <v>5</v>
      </c>
      <c r="D4" s="44" t="s">
        <v>6</v>
      </c>
      <c r="E4" s="44" t="s">
        <v>7</v>
      </c>
      <c r="F4" s="45" t="s">
        <v>8</v>
      </c>
      <c r="G4" s="45" t="s">
        <v>9</v>
      </c>
      <c r="H4" s="45" t="s">
        <v>10</v>
      </c>
      <c r="I4" s="45"/>
      <c r="J4" s="45" t="s">
        <v>8</v>
      </c>
      <c r="K4" s="45" t="s">
        <v>9</v>
      </c>
      <c r="L4" s="45" t="s">
        <v>11</v>
      </c>
      <c r="M4" s="45"/>
      <c r="N4" s="43" t="s">
        <v>12</v>
      </c>
    </row>
    <row r="5" spans="1:14">
      <c r="A5" s="46" t="str">
        <f ca="1">MID(CELL("filename",A1),FIND("]",CELL("filename",A1))+1,255)</f>
        <v>D 9-10</v>
      </c>
      <c r="B5" s="46"/>
      <c r="C5" s="47"/>
      <c r="D5" s="48"/>
      <c r="E5" s="62"/>
      <c r="F5" s="49"/>
      <c r="G5" s="49"/>
      <c r="H5" s="49"/>
      <c r="I5" s="49"/>
      <c r="J5" s="49"/>
      <c r="K5" s="49"/>
      <c r="L5" s="49"/>
      <c r="M5" s="49"/>
      <c r="N5" s="46"/>
    </row>
    <row r="6" spans="1:14">
      <c r="A6" s="50"/>
      <c r="B6" s="34">
        <v>1</v>
      </c>
      <c r="C6" s="75" t="s">
        <v>112</v>
      </c>
      <c r="D6" s="52" t="s">
        <v>109</v>
      </c>
      <c r="E6" s="53" t="s">
        <v>19</v>
      </c>
      <c r="F6" s="54"/>
      <c r="G6" s="54"/>
      <c r="H6" s="55"/>
      <c r="I6" s="54"/>
      <c r="J6" s="54"/>
      <c r="K6" s="54"/>
      <c r="L6" s="54"/>
      <c r="M6" s="54"/>
      <c r="N6" s="56">
        <f t="shared" ref="N6:N15" si="0">IF(H6&lt;L6,H6,L6)</f>
        <v>0</v>
      </c>
    </row>
    <row r="7" spans="1:14">
      <c r="A7" s="50"/>
      <c r="B7" s="34">
        <v>2</v>
      </c>
      <c r="C7" s="75" t="s">
        <v>113</v>
      </c>
      <c r="D7" s="52" t="s">
        <v>43</v>
      </c>
      <c r="E7" s="53" t="s">
        <v>19</v>
      </c>
      <c r="F7" s="54"/>
      <c r="G7" s="54"/>
      <c r="H7" s="54"/>
      <c r="I7" s="54"/>
      <c r="J7" s="54"/>
      <c r="K7" s="54"/>
      <c r="L7" s="54"/>
      <c r="M7" s="54"/>
      <c r="N7" s="56">
        <f t="shared" si="0"/>
        <v>0</v>
      </c>
    </row>
    <row r="8" spans="1:14">
      <c r="A8" s="50"/>
      <c r="B8" s="34">
        <v>3</v>
      </c>
      <c r="C8" s="75" t="s">
        <v>114</v>
      </c>
      <c r="D8" s="52" t="s">
        <v>108</v>
      </c>
      <c r="E8" s="53" t="s">
        <v>19</v>
      </c>
      <c r="F8" s="54"/>
      <c r="G8" s="54"/>
      <c r="H8" s="54"/>
      <c r="I8" s="54"/>
      <c r="J8" s="54"/>
      <c r="K8" s="54"/>
      <c r="L8" s="54"/>
      <c r="M8" s="54"/>
      <c r="N8" s="56">
        <f t="shared" si="0"/>
        <v>0</v>
      </c>
    </row>
    <row r="9" spans="1:14">
      <c r="A9" s="50"/>
      <c r="B9" s="34">
        <v>4</v>
      </c>
      <c r="C9" s="75" t="s">
        <v>115</v>
      </c>
      <c r="D9" s="52" t="s">
        <v>111</v>
      </c>
      <c r="E9" s="53" t="s">
        <v>19</v>
      </c>
      <c r="F9" s="54"/>
      <c r="G9" s="54"/>
      <c r="H9" s="54"/>
      <c r="I9" s="54"/>
      <c r="J9" s="54"/>
      <c r="K9" s="54"/>
      <c r="L9" s="54"/>
      <c r="M9" s="54"/>
      <c r="N9" s="56">
        <f t="shared" si="0"/>
        <v>0</v>
      </c>
    </row>
    <row r="10" spans="1:14">
      <c r="A10" s="50"/>
      <c r="B10" s="34">
        <v>5</v>
      </c>
      <c r="C10" s="75" t="s">
        <v>116</v>
      </c>
      <c r="D10" s="52" t="s">
        <v>101</v>
      </c>
      <c r="E10" s="53" t="s">
        <v>17</v>
      </c>
      <c r="F10" s="54"/>
      <c r="G10" s="54"/>
      <c r="H10" s="54"/>
      <c r="I10" s="54"/>
      <c r="J10" s="54"/>
      <c r="K10" s="54"/>
      <c r="L10" s="54"/>
      <c r="M10" s="54"/>
      <c r="N10" s="56">
        <f t="shared" si="0"/>
        <v>0</v>
      </c>
    </row>
    <row r="11" spans="1:14">
      <c r="B11" s="34">
        <v>6</v>
      </c>
      <c r="C11" s="75" t="s">
        <v>117</v>
      </c>
      <c r="D11" s="52" t="s">
        <v>106</v>
      </c>
      <c r="E11" s="53" t="s">
        <v>17</v>
      </c>
      <c r="F11" s="54"/>
      <c r="G11" s="54"/>
      <c r="H11" s="54"/>
      <c r="I11" s="54"/>
      <c r="J11" s="54"/>
      <c r="K11" s="54"/>
      <c r="L11" s="54"/>
      <c r="M11" s="54"/>
      <c r="N11" s="56">
        <f t="shared" si="0"/>
        <v>0</v>
      </c>
    </row>
    <row r="12" spans="1:14">
      <c r="B12" s="34">
        <v>7</v>
      </c>
      <c r="C12" s="75" t="s">
        <v>118</v>
      </c>
      <c r="D12" s="52" t="s">
        <v>102</v>
      </c>
      <c r="E12" s="53" t="s">
        <v>19</v>
      </c>
      <c r="F12" s="54"/>
      <c r="G12" s="54"/>
      <c r="H12" s="54"/>
      <c r="I12" s="54"/>
      <c r="J12" s="54"/>
      <c r="K12" s="54"/>
      <c r="L12" s="54"/>
      <c r="M12" s="54"/>
      <c r="N12" s="56">
        <f t="shared" si="0"/>
        <v>0</v>
      </c>
    </row>
    <row r="13" spans="1:14">
      <c r="B13" s="34">
        <v>8</v>
      </c>
      <c r="C13" s="75" t="s">
        <v>119</v>
      </c>
      <c r="D13" s="52" t="s">
        <v>47</v>
      </c>
      <c r="E13" s="53" t="s">
        <v>19</v>
      </c>
      <c r="F13" s="54"/>
      <c r="G13" s="54"/>
      <c r="H13" s="54"/>
      <c r="I13" s="54"/>
      <c r="J13" s="54"/>
      <c r="K13" s="54"/>
      <c r="L13" s="54"/>
      <c r="M13" s="54"/>
      <c r="N13" s="56">
        <f t="shared" si="0"/>
        <v>0</v>
      </c>
    </row>
    <row r="14" spans="1:14">
      <c r="B14" s="34">
        <v>9</v>
      </c>
      <c r="C14" s="75" t="s">
        <v>120</v>
      </c>
      <c r="D14" s="52" t="s">
        <v>39</v>
      </c>
      <c r="E14" s="53" t="s">
        <v>19</v>
      </c>
      <c r="F14" s="54"/>
      <c r="G14" s="54"/>
      <c r="H14" s="54"/>
      <c r="I14" s="54"/>
      <c r="J14" s="54"/>
      <c r="K14" s="54"/>
      <c r="L14" s="54"/>
      <c r="M14" s="54"/>
      <c r="N14" s="56">
        <f t="shared" si="0"/>
        <v>0</v>
      </c>
    </row>
    <row r="15" spans="1:14">
      <c r="B15" s="34">
        <v>10</v>
      </c>
      <c r="C15" s="75" t="s">
        <v>121</v>
      </c>
      <c r="D15" s="52" t="s">
        <v>107</v>
      </c>
      <c r="E15" s="53" t="s">
        <v>19</v>
      </c>
      <c r="F15" s="54"/>
      <c r="G15" s="54"/>
      <c r="H15" s="54"/>
      <c r="I15" s="54"/>
      <c r="J15" s="54"/>
      <c r="K15" s="54"/>
      <c r="L15" s="54"/>
      <c r="M15" s="54"/>
      <c r="N15" s="56">
        <f t="shared" si="0"/>
        <v>0</v>
      </c>
    </row>
    <row r="16" spans="1:14">
      <c r="B16" s="34">
        <v>11</v>
      </c>
      <c r="C16" s="75" t="s">
        <v>122</v>
      </c>
      <c r="D16" s="52" t="s">
        <v>41</v>
      </c>
      <c r="E16" s="53" t="s">
        <v>19</v>
      </c>
      <c r="F16" s="54"/>
      <c r="G16" s="54"/>
      <c r="H16" s="54"/>
      <c r="I16" s="54"/>
      <c r="J16" s="54"/>
      <c r="K16" s="54"/>
      <c r="L16" s="54"/>
      <c r="M16" s="54"/>
      <c r="N16" s="56">
        <f t="shared" ref="N16:N20" si="1">IF(H16&lt;L16,H16,L16)</f>
        <v>0</v>
      </c>
    </row>
    <row r="17" spans="1:14">
      <c r="B17" s="34">
        <v>12</v>
      </c>
      <c r="C17" s="75" t="s">
        <v>123</v>
      </c>
      <c r="D17" s="52" t="s">
        <v>105</v>
      </c>
      <c r="E17" s="53" t="s">
        <v>17</v>
      </c>
      <c r="F17" s="54"/>
      <c r="G17" s="54"/>
      <c r="H17" s="54"/>
      <c r="I17" s="54"/>
      <c r="J17" s="54"/>
      <c r="K17" s="54"/>
      <c r="L17" s="54"/>
      <c r="M17" s="54"/>
      <c r="N17" s="56">
        <f t="shared" si="1"/>
        <v>0</v>
      </c>
    </row>
    <row r="18" spans="1:14">
      <c r="B18" s="34">
        <v>13</v>
      </c>
      <c r="C18" s="75" t="s">
        <v>124</v>
      </c>
      <c r="D18" s="52" t="s">
        <v>110</v>
      </c>
      <c r="E18" s="53" t="s">
        <v>19</v>
      </c>
      <c r="F18" s="54"/>
      <c r="G18" s="54"/>
      <c r="H18" s="54"/>
      <c r="I18" s="54"/>
      <c r="J18" s="54"/>
      <c r="K18" s="54"/>
      <c r="L18" s="54"/>
      <c r="M18" s="54"/>
      <c r="N18" s="56">
        <f t="shared" si="1"/>
        <v>0</v>
      </c>
    </row>
    <row r="19" spans="1:14">
      <c r="B19" s="34">
        <v>14</v>
      </c>
      <c r="C19" s="75" t="s">
        <v>125</v>
      </c>
      <c r="D19" s="52" t="s">
        <v>104</v>
      </c>
      <c r="E19" s="53" t="s">
        <v>17</v>
      </c>
      <c r="F19" s="54"/>
      <c r="G19" s="54"/>
      <c r="H19" s="54"/>
      <c r="I19" s="54"/>
      <c r="J19" s="54"/>
      <c r="K19" s="54"/>
      <c r="L19" s="54"/>
      <c r="M19" s="54"/>
      <c r="N19" s="56">
        <f t="shared" si="1"/>
        <v>0</v>
      </c>
    </row>
    <row r="20" spans="1:14">
      <c r="B20" s="34">
        <v>15</v>
      </c>
      <c r="C20" s="75" t="s">
        <v>126</v>
      </c>
      <c r="D20" s="52" t="s">
        <v>103</v>
      </c>
      <c r="E20" s="53" t="s">
        <v>19</v>
      </c>
      <c r="N20" s="56">
        <f t="shared" si="1"/>
        <v>0</v>
      </c>
    </row>
    <row r="21" spans="1:14">
      <c r="B21" s="34" t="str">
        <f>IF(ISTEXT(D21),B31+1,"")</f>
        <v/>
      </c>
      <c r="C21" s="57"/>
      <c r="D21" s="52"/>
      <c r="E21" s="53"/>
      <c r="G21" s="54"/>
      <c r="H21" s="54" t="str">
        <f>IF(ISTEXT($D21),IF(OR(F21="Diskad",G21="Diskad"),"Diskad",IF(OR(F21="Brutit",G21="Brutit"),"Brutit",F21+G21)),"")</f>
        <v/>
      </c>
      <c r="I21" s="54"/>
      <c r="J21" s="54"/>
      <c r="K21" s="54"/>
      <c r="L21" s="54" t="str">
        <f>IF(ISTEXT($D21),IF(OR(J21="Diskad",K21="Diskad"),"Diskad",IF(OR(J21="Brutit",K21="Brutit"),"Brutit",J21+K21)),"")</f>
        <v/>
      </c>
      <c r="M21" s="54"/>
      <c r="N21" s="56" t="str">
        <f>IF(ISBLANK(J21),H21,IF(AND(OR(H21="Diskad",H21="Brutit"),OR(L21="Diskad",L21="Brutit")),IF(OR(H21="Diskad",L21="Diskad"),"Diskad","Brutit"),IF(H21&lt;L21,H21,L21)))</f>
        <v/>
      </c>
    </row>
    <row r="22" spans="1:14">
      <c r="B22" s="34" t="str">
        <f t="shared" ref="B22:B24" si="2">IF(ISTEXT(D22),B21+1,"")</f>
        <v/>
      </c>
      <c r="C22" s="57"/>
      <c r="D22" s="52"/>
      <c r="E22" s="53"/>
      <c r="G22" s="54"/>
      <c r="H22" s="54" t="str">
        <f>IF(ISTEXT($D22),IF(OR(#REF!="Diskad",G22="Diskad"),"Diskad",IF(OR(#REF!="Brutit",G22="Brutit"),"Brutit",#REF!+G22)),"")</f>
        <v/>
      </c>
      <c r="I22" s="54"/>
      <c r="J22" s="54"/>
      <c r="K22" s="54"/>
      <c r="L22" s="54" t="str">
        <f>IF(ISTEXT($D22),IF(OR(J22="Diskad",K22="Diskad"),"Diskad",IF(OR(J22="Brutit",K22="Brutit"),"Brutit",J22+K22)),"")</f>
        <v/>
      </c>
      <c r="M22" s="54"/>
      <c r="N22" s="56" t="str">
        <f>IF(ISBLANK(J22),H22,IF(AND(OR(H22="Diskad",H22="Brutit"),OR(L22="Diskad",L22="Brutit")),IF(OR(H22="Diskad",L22="Diskad"),"Diskad","Brutit"),IF(H22&lt;L22,H22,L22)))</f>
        <v/>
      </c>
    </row>
    <row r="23" spans="1:14">
      <c r="B23" s="34" t="str">
        <f t="shared" si="2"/>
        <v/>
      </c>
      <c r="C23" s="57"/>
      <c r="D23" s="52"/>
      <c r="E23" s="53"/>
      <c r="G23" s="54"/>
      <c r="H23" s="54" t="str">
        <f>IF(ISTEXT($D23),IF(OR(#REF!="Diskad",G23="Diskad"),"Diskad",IF(OR(#REF!="Brutit",G23="Brutit"),"Brutit",#REF!+G23)),"")</f>
        <v/>
      </c>
      <c r="I23" s="54"/>
      <c r="J23" s="54"/>
      <c r="K23" s="54"/>
      <c r="L23" s="54" t="str">
        <f>IF(ISTEXT($D23),IF(OR(J23="Diskad",K23="Diskad"),"Diskad",IF(OR(J23="Brutit",K23="Brutit"),"Brutit",J23+K23)),"")</f>
        <v/>
      </c>
      <c r="M23" s="54"/>
      <c r="N23" s="56" t="str">
        <f>IF(ISBLANK(J23),H23,IF(AND(OR(H23="Diskad",H23="Brutit"),OR(L23="Diskad",L23="Brutit")),IF(OR(H23="Diskad",L23="Diskad"),"Diskad","Brutit"),IF(H23&lt;L23,H23,L23)))</f>
        <v/>
      </c>
    </row>
    <row r="24" spans="1:14">
      <c r="B24" s="34" t="str">
        <f t="shared" si="2"/>
        <v/>
      </c>
      <c r="C24" s="57"/>
      <c r="D24" s="52"/>
      <c r="E24" s="53"/>
      <c r="G24" s="54"/>
      <c r="H24" s="54" t="str">
        <f>IF(ISTEXT($D24),IF(OR(F12="Diskad",G24="Diskad"),"Diskad",IF(OR(F12="Brutit",G24="Brutit"),"Brutit",F12+G24)),"")</f>
        <v/>
      </c>
      <c r="I24" s="54"/>
      <c r="J24" s="54"/>
      <c r="K24" s="54"/>
      <c r="L24" s="54" t="str">
        <f>IF(ISTEXT($D24),IF(OR(J24="Diskad",K24="Diskad"),"Diskad",IF(OR(J24="Brutit",K24="Brutit"),"Brutit",J24+K24)),"")</f>
        <v/>
      </c>
      <c r="M24" s="54"/>
      <c r="N24" s="56" t="str">
        <f>IF(ISBLANK(J24),H24,IF(AND(OR(H24="Diskad",H24="Brutit"),OR(L24="Diskad",L24="Brutit")),IF(OR(H24="Diskad",L24="Diskad"),"Diskad","Brutit"),IF(H24&lt;L24,H24,L24)))</f>
        <v/>
      </c>
    </row>
    <row r="25" spans="1:14">
      <c r="C25" s="57"/>
      <c r="D25" s="52"/>
      <c r="E25" s="53"/>
      <c r="G25" s="54"/>
      <c r="H25" s="54"/>
      <c r="I25" s="54"/>
      <c r="J25" s="54"/>
      <c r="K25" s="54"/>
      <c r="L25" s="54"/>
      <c r="M25" s="54"/>
      <c r="N25" s="56"/>
    </row>
    <row r="26" spans="1:14">
      <c r="C26" s="57"/>
      <c r="D26" s="52"/>
      <c r="E26" s="53"/>
      <c r="G26" s="54"/>
      <c r="H26" s="54"/>
      <c r="I26" s="54"/>
      <c r="J26" s="54"/>
      <c r="K26" s="54"/>
      <c r="L26" s="54"/>
      <c r="M26" s="54"/>
      <c r="N26" s="56"/>
    </row>
    <row r="27" spans="1:14">
      <c r="C27" s="57"/>
      <c r="D27" s="52"/>
      <c r="E27" s="53"/>
      <c r="G27" s="54"/>
      <c r="H27" s="54"/>
      <c r="I27" s="54"/>
      <c r="J27" s="54"/>
      <c r="K27" s="54"/>
      <c r="L27" s="54"/>
      <c r="M27" s="54"/>
      <c r="N27" s="56"/>
    </row>
    <row r="28" spans="1:14">
      <c r="C28" s="57"/>
      <c r="D28" s="52"/>
      <c r="E28" s="53"/>
      <c r="G28" s="54"/>
      <c r="H28" s="54"/>
      <c r="I28" s="54"/>
      <c r="J28" s="54"/>
      <c r="K28" s="54"/>
      <c r="L28" s="54"/>
      <c r="M28" s="54"/>
      <c r="N28" s="56"/>
    </row>
    <row r="30" spans="1:14">
      <c r="A30" s="33" t="s">
        <v>33</v>
      </c>
      <c r="C30" s="57"/>
      <c r="D30" s="52"/>
      <c r="E30" s="53"/>
      <c r="G30" s="54"/>
      <c r="H30" s="54" t="str">
        <f>IF(ISTEXT($D30),IF(OR(F14="Diskad",G30="Diskad"),"Diskad",IF(OR(F14="Brutit",G30="Brutit"),"Brutit",F14+G30)),"")</f>
        <v/>
      </c>
      <c r="I30" s="54"/>
      <c r="J30" s="54"/>
      <c r="K30" s="54"/>
      <c r="L30" s="54" t="str">
        <f>IF(ISTEXT($D30),IF(OR(J30="Diskad",K30="Diskad"),"Diskad",IF(OR(J30="Brutit",K30="Brutit"),"Brutit",J30+K30)),"")</f>
        <v/>
      </c>
      <c r="M30" s="54"/>
      <c r="N30" s="56" t="str">
        <f>IF(ISBLANK(J30),H30,IF(AND(OR(H30="Diskad",H30="Brutit"),OR(L30="Diskad",L30="Brutit")),IF(OR(H30="Diskad",L30="Diskad"),"Diskad","Brutit"),IF(H30&lt;L30,H30,L30)))</f>
        <v/>
      </c>
    </row>
    <row r="31" spans="1:14">
      <c r="C31" s="51"/>
      <c r="D31" s="52"/>
      <c r="E31" s="53"/>
      <c r="F31" s="54"/>
      <c r="G31" s="54"/>
      <c r="H31" s="54"/>
      <c r="I31" s="54"/>
      <c r="J31" s="54"/>
      <c r="K31" s="54"/>
      <c r="L31" s="54"/>
      <c r="M31" s="54"/>
      <c r="N31" s="56"/>
    </row>
    <row r="32" spans="1:14">
      <c r="C32" s="51"/>
      <c r="D32" s="52"/>
      <c r="E32" s="53"/>
      <c r="F32" s="54"/>
      <c r="G32" s="54"/>
      <c r="H32" s="54"/>
      <c r="I32" s="54"/>
      <c r="J32" s="54"/>
      <c r="K32" s="54"/>
      <c r="L32" s="54"/>
      <c r="M32" s="54"/>
      <c r="N32" s="56"/>
    </row>
    <row r="33" spans="3:14">
      <c r="C33" s="10"/>
      <c r="D33" s="10"/>
      <c r="E33" s="10"/>
      <c r="F33" s="11"/>
      <c r="G33" s="11"/>
      <c r="H33" s="10"/>
      <c r="I33" s="10"/>
      <c r="J33" s="11"/>
      <c r="K33" s="11"/>
      <c r="L33" s="11"/>
      <c r="M33" s="8"/>
      <c r="N33" s="11"/>
    </row>
    <row r="34" spans="3:14">
      <c r="C34" s="9"/>
      <c r="D34" s="7"/>
      <c r="E34" s="6"/>
      <c r="F34" s="11"/>
      <c r="G34" s="11"/>
      <c r="H34" s="11"/>
      <c r="I34" s="11"/>
      <c r="J34" s="11"/>
      <c r="K34" s="11"/>
      <c r="L34" s="11"/>
      <c r="M34" s="11"/>
      <c r="N34" s="8"/>
    </row>
    <row r="35" spans="3:14">
      <c r="C35" s="9"/>
      <c r="D35" s="36"/>
      <c r="G35" s="10"/>
      <c r="H35" s="10"/>
      <c r="I35" s="11"/>
      <c r="J35" s="11"/>
      <c r="K35" s="11"/>
      <c r="L35" s="11"/>
      <c r="M35" s="11"/>
      <c r="N35" s="8"/>
    </row>
    <row r="36" spans="3:14">
      <c r="C36" s="10"/>
      <c r="D36" s="36"/>
      <c r="J36" s="11"/>
      <c r="K36" s="11"/>
      <c r="L36" s="8"/>
      <c r="M36" s="11"/>
      <c r="N36" s="11"/>
    </row>
    <row r="37" spans="3:14" ht="12.75">
      <c r="C37" s="71"/>
      <c r="D37" s="70"/>
      <c r="E37" s="70"/>
    </row>
    <row r="38" spans="3:14" ht="12.75">
      <c r="C38" s="71"/>
      <c r="D38" s="70"/>
      <c r="E38" s="70"/>
    </row>
    <row r="39" spans="3:14" ht="12.75">
      <c r="C39" s="71"/>
      <c r="D39" s="70"/>
      <c r="E39" s="70"/>
    </row>
    <row r="40" spans="3:14" ht="12.75">
      <c r="C40" s="71"/>
      <c r="D40" s="70"/>
      <c r="E40" s="70"/>
    </row>
    <row r="41" spans="3:14" ht="12.75">
      <c r="C41" s="71"/>
      <c r="D41" s="70"/>
      <c r="E41" s="70"/>
    </row>
    <row r="42" spans="3:14" ht="12.75">
      <c r="C42" s="71"/>
      <c r="D42" s="70"/>
      <c r="E42" s="70"/>
    </row>
    <row r="43" spans="3:14" ht="12.75">
      <c r="C43" s="71"/>
      <c r="D43" s="70"/>
      <c r="E43" s="70"/>
    </row>
    <row r="44" spans="3:14" ht="12.75">
      <c r="C44" s="71"/>
      <c r="D44" s="70"/>
      <c r="E44" s="70"/>
    </row>
    <row r="45" spans="3:14" ht="12.75">
      <c r="C45" s="71"/>
      <c r="D45" s="70"/>
      <c r="E45" s="70"/>
    </row>
    <row r="46" spans="3:14" ht="12.75">
      <c r="C46" s="71"/>
      <c r="D46" s="70"/>
      <c r="E46" s="70"/>
    </row>
    <row r="47" spans="3:14" ht="12.75">
      <c r="C47" s="71"/>
      <c r="D47" s="70"/>
      <c r="E47" s="70"/>
    </row>
    <row r="48" spans="3:14">
      <c r="C48" s="64"/>
      <c r="D48" s="65"/>
      <c r="E48" s="65"/>
      <c r="F48" s="65"/>
      <c r="G48" s="65"/>
      <c r="H48" s="65"/>
    </row>
    <row r="49" spans="3:8">
      <c r="C49" s="66"/>
      <c r="D49" s="67"/>
      <c r="E49" s="67"/>
      <c r="F49" s="67"/>
      <c r="G49" s="67"/>
      <c r="H49" s="67"/>
    </row>
  </sheetData>
  <autoFilter ref="C5:N19">
    <sortState ref="C6:N19">
      <sortCondition ref="N5:N19"/>
    </sortState>
  </autoFilter>
  <mergeCells count="2">
    <mergeCell ref="F3:H3"/>
    <mergeCell ref="J3:L3"/>
  </mergeCells>
  <pageMargins left="0.70866141732283472" right="0.70866141732283472" top="2.3624999999999998" bottom="0.74803149606299213" header="0.31496062992125984" footer="0.31496062992125984"/>
  <pageSetup paperSize="9" scale="89" orientation="landscape" r:id="rId1"/>
  <headerFooter>
    <oddHeader>&amp;L
&amp;G&amp;C&amp;18
2016-02-27
&amp;"-,Fet"Sundsvallsparallellen, kval
&amp;"-,Normal"Parallellslalom, 4 åk
&amp;"-,Fet"PRELIMINÄRT RESULTAT
&amp;A&amp;R
&amp;G</oddHeader>
    <oddFooter>&amp;L&amp;8Utskrivet: &amp;D kl. &amp;T&amp;C&amp;8Klass: &amp;A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2">
    <pageSetUpPr fitToPage="1"/>
  </sheetPr>
  <dimension ref="A1:S49"/>
  <sheetViews>
    <sheetView zoomScaleNormal="100" workbookViewId="0">
      <selection activeCell="C2" sqref="C2"/>
    </sheetView>
  </sheetViews>
  <sheetFormatPr defaultColWidth="8.85546875" defaultRowHeight="12"/>
  <cols>
    <col min="1" max="1" width="7.42578125" style="34" customWidth="1"/>
    <col min="2" max="2" width="4.42578125" style="34" customWidth="1"/>
    <col min="3" max="3" width="4.42578125" style="38" customWidth="1"/>
    <col min="4" max="4" width="22.7109375" style="35" customWidth="1"/>
    <col min="5" max="5" width="16.7109375" style="36" customWidth="1"/>
    <col min="6" max="8" width="11" style="36" bestFit="1" customWidth="1"/>
    <col min="9" max="9" width="4.7109375" style="36" customWidth="1"/>
    <col min="10" max="12" width="11" style="36" bestFit="1" customWidth="1"/>
    <col min="13" max="13" width="4.7109375" style="36" customWidth="1"/>
    <col min="14" max="14" width="15.7109375" style="34" customWidth="1"/>
    <col min="15" max="16384" width="8.85546875" style="36"/>
  </cols>
  <sheetData>
    <row r="1" spans="1:14">
      <c r="A1" s="33" t="s">
        <v>0</v>
      </c>
      <c r="C1" s="35">
        <f>COUNT(B6:B29)</f>
        <v>16</v>
      </c>
    </row>
    <row r="3" spans="1:14" s="60" customFormat="1">
      <c r="A3" s="39"/>
      <c r="B3" s="39"/>
      <c r="C3" s="39"/>
      <c r="D3" s="40"/>
      <c r="E3" s="59"/>
      <c r="F3" s="79" t="s">
        <v>1</v>
      </c>
      <c r="G3" s="79"/>
      <c r="H3" s="79"/>
      <c r="I3" s="41"/>
      <c r="J3" s="79" t="s">
        <v>2</v>
      </c>
      <c r="K3" s="79"/>
      <c r="L3" s="79"/>
      <c r="M3" s="41"/>
      <c r="N3" s="39"/>
    </row>
    <row r="4" spans="1:14" s="61" customFormat="1" ht="24">
      <c r="A4" s="42" t="s">
        <v>3</v>
      </c>
      <c r="B4" s="42" t="s">
        <v>4</v>
      </c>
      <c r="C4" s="43" t="s">
        <v>5</v>
      </c>
      <c r="D4" s="44" t="s">
        <v>6</v>
      </c>
      <c r="E4" s="44" t="s">
        <v>7</v>
      </c>
      <c r="F4" s="45" t="s">
        <v>8</v>
      </c>
      <c r="G4" s="45" t="s">
        <v>9</v>
      </c>
      <c r="H4" s="45" t="s">
        <v>10</v>
      </c>
      <c r="I4" s="45"/>
      <c r="J4" s="45" t="s">
        <v>8</v>
      </c>
      <c r="K4" s="45" t="s">
        <v>9</v>
      </c>
      <c r="L4" s="45" t="s">
        <v>11</v>
      </c>
      <c r="M4" s="45"/>
      <c r="N4" s="43" t="s">
        <v>12</v>
      </c>
    </row>
    <row r="5" spans="1:14">
      <c r="A5" s="46" t="str">
        <f ca="1">MID(CELL("filename",A1),FIND("]",CELL("filename",A1))+1,255)</f>
        <v>H 9-10</v>
      </c>
      <c r="B5" s="46"/>
      <c r="C5" s="47"/>
      <c r="D5" s="48"/>
      <c r="E5" s="62"/>
      <c r="F5" s="49"/>
      <c r="G5" s="49"/>
      <c r="H5" s="49"/>
      <c r="I5" s="49"/>
      <c r="J5" s="49"/>
      <c r="K5" s="49"/>
      <c r="L5" s="49"/>
      <c r="M5" s="49"/>
      <c r="N5" s="46"/>
    </row>
    <row r="6" spans="1:14">
      <c r="A6" s="50"/>
      <c r="B6" s="34">
        <v>1</v>
      </c>
      <c r="C6" s="51" t="s">
        <v>127</v>
      </c>
      <c r="D6" s="52" t="s">
        <v>128</v>
      </c>
      <c r="E6" s="53" t="s">
        <v>19</v>
      </c>
      <c r="F6" s="63"/>
      <c r="G6" s="54"/>
      <c r="H6" s="54"/>
      <c r="I6" s="54"/>
      <c r="J6" s="63"/>
      <c r="K6" s="54"/>
      <c r="L6" s="54"/>
      <c r="M6" s="54"/>
      <c r="N6" s="56">
        <f t="shared" ref="N6:N21" si="0">IF(H6&lt;L6,H6,L6)</f>
        <v>0</v>
      </c>
    </row>
    <row r="7" spans="1:14">
      <c r="A7" s="50"/>
      <c r="B7" s="34">
        <v>2</v>
      </c>
      <c r="C7" s="51" t="s">
        <v>129</v>
      </c>
      <c r="D7" s="52" t="s">
        <v>52</v>
      </c>
      <c r="E7" s="53" t="s">
        <v>17</v>
      </c>
      <c r="F7" s="63"/>
      <c r="G7" s="54"/>
      <c r="H7" s="54"/>
      <c r="I7" s="54"/>
      <c r="J7" s="63"/>
      <c r="K7" s="54"/>
      <c r="L7" s="54"/>
      <c r="M7" s="54"/>
      <c r="N7" s="56">
        <f t="shared" si="0"/>
        <v>0</v>
      </c>
    </row>
    <row r="8" spans="1:14">
      <c r="A8" s="50"/>
      <c r="B8" s="34">
        <v>3</v>
      </c>
      <c r="C8" s="51" t="s">
        <v>130</v>
      </c>
      <c r="D8" s="52" t="s">
        <v>131</v>
      </c>
      <c r="E8" s="53" t="s">
        <v>19</v>
      </c>
      <c r="F8" s="63"/>
      <c r="G8" s="54"/>
      <c r="H8" s="54"/>
      <c r="I8" s="54"/>
      <c r="J8" s="63"/>
      <c r="K8" s="54"/>
      <c r="L8" s="54"/>
      <c r="M8" s="54"/>
      <c r="N8" s="56">
        <f t="shared" si="0"/>
        <v>0</v>
      </c>
    </row>
    <row r="9" spans="1:14">
      <c r="A9" s="50"/>
      <c r="B9" s="34">
        <v>4</v>
      </c>
      <c r="C9" s="51" t="s">
        <v>132</v>
      </c>
      <c r="D9" s="52" t="s">
        <v>133</v>
      </c>
      <c r="E9" s="53" t="s">
        <v>19</v>
      </c>
      <c r="F9" s="63"/>
      <c r="G9" s="54"/>
      <c r="H9" s="54"/>
      <c r="I9" s="54"/>
      <c r="J9" s="63"/>
      <c r="K9" s="54"/>
      <c r="L9" s="54"/>
      <c r="M9" s="54"/>
      <c r="N9" s="56">
        <f t="shared" si="0"/>
        <v>0</v>
      </c>
    </row>
    <row r="10" spans="1:14">
      <c r="A10" s="50"/>
      <c r="B10" s="34">
        <v>5</v>
      </c>
      <c r="C10" s="51" t="s">
        <v>134</v>
      </c>
      <c r="D10" s="52" t="s">
        <v>57</v>
      </c>
      <c r="E10" s="53" t="s">
        <v>19</v>
      </c>
      <c r="F10" s="63"/>
      <c r="G10" s="54"/>
      <c r="H10" s="54"/>
      <c r="I10" s="54"/>
      <c r="J10" s="63"/>
      <c r="K10" s="54"/>
      <c r="L10" s="54"/>
      <c r="M10" s="54"/>
      <c r="N10" s="56">
        <f t="shared" si="0"/>
        <v>0</v>
      </c>
    </row>
    <row r="11" spans="1:14">
      <c r="B11" s="34">
        <v>6</v>
      </c>
      <c r="C11" s="51" t="s">
        <v>135</v>
      </c>
      <c r="D11" s="52" t="s">
        <v>136</v>
      </c>
      <c r="E11" s="53" t="s">
        <v>19</v>
      </c>
      <c r="F11" s="63"/>
      <c r="G11" s="54"/>
      <c r="H11" s="54"/>
      <c r="I11" s="54"/>
      <c r="J11" s="63"/>
      <c r="K11" s="54"/>
      <c r="L11" s="54"/>
      <c r="M11" s="54"/>
      <c r="N11" s="56">
        <f t="shared" si="0"/>
        <v>0</v>
      </c>
    </row>
    <row r="12" spans="1:14">
      <c r="B12" s="34">
        <v>7</v>
      </c>
      <c r="C12" s="51" t="s">
        <v>137</v>
      </c>
      <c r="D12" s="52" t="s">
        <v>54</v>
      </c>
      <c r="E12" s="53" t="s">
        <v>19</v>
      </c>
      <c r="F12" s="63"/>
      <c r="G12" s="54"/>
      <c r="H12" s="54"/>
      <c r="I12" s="54"/>
      <c r="J12" s="63"/>
      <c r="K12" s="54"/>
      <c r="L12" s="54"/>
      <c r="M12" s="54"/>
      <c r="N12" s="56">
        <f t="shared" si="0"/>
        <v>0</v>
      </c>
    </row>
    <row r="13" spans="1:14">
      <c r="B13" s="34">
        <v>8</v>
      </c>
      <c r="C13" s="51" t="s">
        <v>138</v>
      </c>
      <c r="D13" s="52" t="s">
        <v>139</v>
      </c>
      <c r="E13" s="53" t="s">
        <v>19</v>
      </c>
      <c r="F13" s="63"/>
      <c r="G13" s="54"/>
      <c r="H13" s="54"/>
      <c r="I13" s="54"/>
      <c r="J13" s="63"/>
      <c r="K13" s="54"/>
      <c r="L13" s="54"/>
      <c r="M13" s="54"/>
      <c r="N13" s="56">
        <f t="shared" si="0"/>
        <v>0</v>
      </c>
    </row>
    <row r="14" spans="1:14">
      <c r="B14" s="34">
        <v>9</v>
      </c>
      <c r="C14" s="51" t="s">
        <v>140</v>
      </c>
      <c r="D14" s="52" t="s">
        <v>141</v>
      </c>
      <c r="E14" s="53" t="s">
        <v>19</v>
      </c>
      <c r="F14" s="63"/>
      <c r="G14" s="54"/>
      <c r="H14" s="54"/>
      <c r="I14" s="54"/>
      <c r="J14" s="63"/>
      <c r="K14" s="54"/>
      <c r="L14" s="54"/>
      <c r="M14" s="54"/>
      <c r="N14" s="56">
        <f t="shared" si="0"/>
        <v>0</v>
      </c>
    </row>
    <row r="15" spans="1:14">
      <c r="B15" s="34">
        <v>10</v>
      </c>
      <c r="C15" s="51" t="s">
        <v>142</v>
      </c>
      <c r="D15" s="52" t="s">
        <v>143</v>
      </c>
      <c r="E15" s="53" t="s">
        <v>19</v>
      </c>
      <c r="F15" s="63"/>
      <c r="G15" s="54"/>
      <c r="H15" s="54"/>
      <c r="I15" s="54"/>
      <c r="J15" s="63"/>
      <c r="K15" s="54"/>
      <c r="L15" s="54"/>
      <c r="M15" s="54"/>
      <c r="N15" s="56">
        <f t="shared" si="0"/>
        <v>0</v>
      </c>
    </row>
    <row r="16" spans="1:14">
      <c r="B16" s="34">
        <v>11</v>
      </c>
      <c r="C16" s="51" t="s">
        <v>144</v>
      </c>
      <c r="D16" s="52" t="s">
        <v>145</v>
      </c>
      <c r="E16" s="53" t="s">
        <v>19</v>
      </c>
      <c r="F16" s="63"/>
      <c r="G16" s="54"/>
      <c r="H16" s="54"/>
      <c r="I16" s="54"/>
      <c r="J16" s="63"/>
      <c r="K16" s="54"/>
      <c r="L16" s="54"/>
      <c r="M16" s="54"/>
      <c r="N16" s="56">
        <f t="shared" si="0"/>
        <v>0</v>
      </c>
    </row>
    <row r="17" spans="1:19">
      <c r="B17" s="34">
        <v>12</v>
      </c>
      <c r="C17" s="51" t="s">
        <v>146</v>
      </c>
      <c r="D17" s="52" t="s">
        <v>58</v>
      </c>
      <c r="E17" s="53" t="s">
        <v>19</v>
      </c>
      <c r="F17" s="63"/>
      <c r="G17" s="54"/>
      <c r="H17" s="54"/>
      <c r="I17" s="54"/>
      <c r="J17" s="63"/>
      <c r="K17" s="54"/>
      <c r="L17" s="54"/>
      <c r="M17" s="54"/>
      <c r="N17" s="56">
        <f t="shared" si="0"/>
        <v>0</v>
      </c>
    </row>
    <row r="18" spans="1:19">
      <c r="B18" s="34">
        <v>13</v>
      </c>
      <c r="C18" s="51" t="s">
        <v>147</v>
      </c>
      <c r="D18" s="52" t="s">
        <v>148</v>
      </c>
      <c r="E18" s="53" t="s">
        <v>19</v>
      </c>
      <c r="F18" s="63"/>
      <c r="G18" s="54"/>
      <c r="H18" s="54"/>
      <c r="J18" s="63"/>
      <c r="K18" s="54"/>
      <c r="L18" s="54"/>
      <c r="M18" s="54"/>
      <c r="N18" s="56">
        <f t="shared" si="0"/>
        <v>0</v>
      </c>
    </row>
    <row r="19" spans="1:19">
      <c r="B19" s="34">
        <v>14</v>
      </c>
      <c r="C19" s="51" t="s">
        <v>149</v>
      </c>
      <c r="D19" s="52" t="s">
        <v>150</v>
      </c>
      <c r="E19" s="53" t="s">
        <v>19</v>
      </c>
      <c r="F19" s="63"/>
      <c r="G19" s="54"/>
      <c r="H19" s="54"/>
      <c r="I19" s="54"/>
      <c r="J19" s="63"/>
      <c r="K19" s="54"/>
      <c r="L19" s="54"/>
      <c r="M19" s="54"/>
      <c r="N19" s="56">
        <f t="shared" si="0"/>
        <v>0</v>
      </c>
    </row>
    <row r="20" spans="1:19">
      <c r="B20" s="34">
        <v>15</v>
      </c>
      <c r="C20" s="51" t="s">
        <v>151</v>
      </c>
      <c r="D20" s="52" t="s">
        <v>152</v>
      </c>
      <c r="E20" s="53" t="s">
        <v>19</v>
      </c>
      <c r="F20" s="63"/>
      <c r="G20" s="54"/>
      <c r="H20" s="54"/>
      <c r="I20" s="54"/>
      <c r="J20" s="63"/>
      <c r="K20" s="54"/>
      <c r="L20" s="54"/>
      <c r="M20" s="54"/>
      <c r="N20" s="56">
        <f t="shared" si="0"/>
        <v>0</v>
      </c>
    </row>
    <row r="21" spans="1:19">
      <c r="B21" s="34">
        <v>16</v>
      </c>
      <c r="C21" s="51" t="s">
        <v>153</v>
      </c>
      <c r="D21" s="52" t="s">
        <v>48</v>
      </c>
      <c r="E21" s="53" t="s">
        <v>19</v>
      </c>
      <c r="F21" s="63"/>
      <c r="G21" s="54"/>
      <c r="H21" s="54"/>
      <c r="I21" s="54"/>
      <c r="J21" s="63"/>
      <c r="K21" s="54"/>
      <c r="L21" s="54"/>
      <c r="M21" s="54"/>
      <c r="N21" s="56">
        <f t="shared" si="0"/>
        <v>0</v>
      </c>
    </row>
    <row r="22" spans="1:19" ht="15">
      <c r="C22" s="51"/>
      <c r="D22" s="52"/>
      <c r="E22" s="53"/>
      <c r="F22" s="63"/>
      <c r="G22" s="54"/>
      <c r="H22" s="54"/>
      <c r="I22" s="54"/>
      <c r="J22" s="63"/>
      <c r="K22" s="54"/>
      <c r="L22" s="54"/>
      <c r="M22" s="54"/>
      <c r="N22" s="56"/>
      <c r="Q22"/>
      <c r="R22"/>
      <c r="S22"/>
    </row>
    <row r="23" spans="1:19">
      <c r="C23" s="51"/>
      <c r="D23" s="52"/>
      <c r="E23" s="53"/>
      <c r="F23" s="63"/>
      <c r="G23" s="54"/>
      <c r="H23" s="54"/>
      <c r="I23" s="54"/>
      <c r="J23" s="63"/>
      <c r="K23" s="54"/>
      <c r="L23" s="54"/>
      <c r="M23" s="54"/>
      <c r="N23" s="56"/>
    </row>
    <row r="25" spans="1:19">
      <c r="B25" s="34" t="str">
        <f>IF(ISTEXT(D25),B31+1,"")</f>
        <v/>
      </c>
      <c r="C25" s="57"/>
      <c r="D25" s="52"/>
      <c r="E25" s="53"/>
      <c r="G25" s="54"/>
      <c r="H25" s="54" t="str">
        <f>IF(ISTEXT($D25),IF(OR(F25="Diskad",G25="Diskad"),"Diskad",IF(OR(F25="Brutit",G25="Brutit"),"Brutit",F25+G25)),"")</f>
        <v/>
      </c>
      <c r="I25" s="54"/>
      <c r="J25" s="54"/>
      <c r="K25" s="54"/>
      <c r="L25" s="54" t="str">
        <f>IF(ISTEXT($D25),IF(OR(J25="Diskad",K25="Diskad"),"Diskad",IF(OR(J25="Brutit",K25="Brutit"),"Brutit",J25+K25)),"")</f>
        <v/>
      </c>
      <c r="M25" s="54"/>
      <c r="N25" s="56" t="str">
        <f>IF(ISBLANK(J25),H25,IF(AND(OR(H25="Diskad",H25="Brutit"),OR(L25="Diskad",L25="Brutit")),IF(OR(H25="Diskad",L25="Diskad"),"Diskad","Brutit"),IF(H25&lt;L25,H25,L25)))</f>
        <v/>
      </c>
    </row>
    <row r="26" spans="1:19">
      <c r="B26" s="34" t="str">
        <f t="shared" ref="B26:B28" si="1">IF(ISTEXT(D26),B25+1,"")</f>
        <v/>
      </c>
      <c r="C26" s="57"/>
      <c r="D26" s="52"/>
      <c r="E26" s="53"/>
      <c r="G26" s="54"/>
      <c r="H26" s="54" t="str">
        <f>IF(ISTEXT($D26),IF(OR(#REF!="Diskad",G26="Diskad"),"Diskad",IF(OR(#REF!="Brutit",G26="Brutit"),"Brutit",#REF!+G26)),"")</f>
        <v/>
      </c>
      <c r="I26" s="54"/>
      <c r="J26" s="54"/>
      <c r="K26" s="54"/>
      <c r="L26" s="54" t="str">
        <f>IF(ISTEXT($D26),IF(OR(J26="Diskad",K26="Diskad"),"Diskad",IF(OR(J26="Brutit",K26="Brutit"),"Brutit",J26+K26)),"")</f>
        <v/>
      </c>
      <c r="M26" s="54"/>
      <c r="N26" s="56" t="str">
        <f>IF(ISBLANK(J26),H26,IF(AND(OR(H26="Diskad",H26="Brutit"),OR(L26="Diskad",L26="Brutit")),IF(OR(H26="Diskad",L26="Diskad"),"Diskad","Brutit"),IF(H26&lt;L26,H26,L26)))</f>
        <v/>
      </c>
    </row>
    <row r="27" spans="1:19">
      <c r="B27" s="34" t="str">
        <f t="shared" si="1"/>
        <v/>
      </c>
      <c r="C27" s="57"/>
      <c r="D27" s="52"/>
      <c r="E27" s="53"/>
      <c r="G27" s="54"/>
      <c r="H27" s="54" t="str">
        <f>IF(ISTEXT($D27),IF(OR(#REF!="Diskad",G27="Diskad"),"Diskad",IF(OR(#REF!="Brutit",G27="Brutit"),"Brutit",#REF!+G27)),"")</f>
        <v/>
      </c>
      <c r="I27" s="54"/>
      <c r="J27" s="54"/>
      <c r="K27" s="54"/>
      <c r="L27" s="54" t="str">
        <f>IF(ISTEXT($D27),IF(OR(J27="Diskad",K27="Diskad"),"Diskad",IF(OR(J27="Brutit",K27="Brutit"),"Brutit",J27+K27)),"")</f>
        <v/>
      </c>
      <c r="M27" s="54"/>
      <c r="N27" s="56" t="str">
        <f>IF(ISBLANK(J27),H27,IF(AND(OR(H27="Diskad",H27="Brutit"),OR(L27="Diskad",L27="Brutit")),IF(OR(H27="Diskad",L27="Diskad"),"Diskad","Brutit"),IF(H27&lt;L27,H27,L27)))</f>
        <v/>
      </c>
    </row>
    <row r="28" spans="1:19">
      <c r="B28" s="34" t="str">
        <f t="shared" si="1"/>
        <v/>
      </c>
      <c r="C28" s="57"/>
      <c r="D28" s="52"/>
      <c r="E28" s="53"/>
      <c r="G28" s="54"/>
      <c r="H28" s="54" t="str">
        <f>IF(ISTEXT($D28),IF(OR(F12="Diskad",G28="Diskad"),"Diskad",IF(OR(F12="Brutit",G28="Brutit"),"Brutit",F12+G28)),"")</f>
        <v/>
      </c>
      <c r="I28" s="54"/>
      <c r="J28" s="54"/>
      <c r="K28" s="54"/>
      <c r="L28" s="54" t="str">
        <f>IF(ISTEXT($D28),IF(OR(J28="Diskad",K28="Diskad"),"Diskad",IF(OR(J28="Brutit",K28="Brutit"),"Brutit",J28+K28)),"")</f>
        <v/>
      </c>
      <c r="M28" s="54"/>
      <c r="N28" s="56" t="str">
        <f>IF(ISBLANK(J28),H28,IF(AND(OR(H28="Diskad",H28="Brutit"),OR(L28="Diskad",L28="Brutit")),IF(OR(H28="Diskad",L28="Diskad"),"Diskad","Brutit"),IF(H28&lt;L28,H28,L28)))</f>
        <v/>
      </c>
    </row>
    <row r="30" spans="1:19">
      <c r="A30" s="33" t="s">
        <v>33</v>
      </c>
      <c r="C30" s="57"/>
      <c r="D30" s="52"/>
      <c r="E30" s="53"/>
      <c r="G30" s="54"/>
      <c r="H30" s="54" t="str">
        <f>IF(ISTEXT($D30),IF(OR(F14="Diskad",G30="Diskad"),"Diskad",IF(OR(F14="Brutit",G30="Brutit"),"Brutit",F14+G30)),"")</f>
        <v/>
      </c>
      <c r="I30" s="54"/>
      <c r="J30" s="54"/>
      <c r="K30" s="54"/>
      <c r="L30" s="54" t="str">
        <f>IF(ISTEXT($D30),IF(OR(J30="Diskad",K30="Diskad"),"Diskad",IF(OR(J30="Brutit",K30="Brutit"),"Brutit",J30+K30)),"")</f>
        <v/>
      </c>
      <c r="M30" s="54"/>
      <c r="N30" s="56" t="str">
        <f>IF(ISBLANK(J30),H30,IF(AND(OR(H30="Diskad",H30="Brutit"),OR(L30="Diskad",L30="Brutit")),IF(OR(H30="Diskad",L30="Diskad"),"Diskad","Brutit"),IF(H30&lt;L30,H30,L30)))</f>
        <v/>
      </c>
    </row>
    <row r="31" spans="1:19">
      <c r="C31" s="51"/>
      <c r="D31" s="52"/>
      <c r="E31" s="53"/>
      <c r="G31" s="54"/>
      <c r="H31" s="54"/>
      <c r="I31" s="54"/>
      <c r="J31" s="54"/>
      <c r="K31" s="54"/>
      <c r="L31" s="54"/>
      <c r="M31" s="54"/>
      <c r="N31" s="56"/>
    </row>
    <row r="32" spans="1:19" ht="12.75">
      <c r="C32" s="71"/>
      <c r="D32" s="70"/>
      <c r="E32" s="70"/>
    </row>
    <row r="33" spans="3:8" ht="12.75">
      <c r="C33" s="71"/>
      <c r="D33" s="70"/>
      <c r="E33" s="70"/>
    </row>
    <row r="34" spans="3:8" ht="12.75">
      <c r="C34" s="71"/>
      <c r="D34" s="70"/>
      <c r="E34" s="70"/>
    </row>
    <row r="35" spans="3:8" ht="12.75">
      <c r="C35" s="71"/>
      <c r="D35" s="70"/>
      <c r="E35" s="70"/>
    </row>
    <row r="36" spans="3:8" ht="12.75">
      <c r="C36" s="71"/>
      <c r="D36" s="70"/>
      <c r="E36" s="70"/>
    </row>
    <row r="37" spans="3:8" ht="12.75">
      <c r="C37" s="71"/>
      <c r="D37" s="70"/>
      <c r="E37" s="70"/>
    </row>
    <row r="38" spans="3:8" ht="12.75">
      <c r="C38" s="71"/>
      <c r="D38" s="70"/>
      <c r="E38" s="70"/>
    </row>
    <row r="39" spans="3:8" ht="12.75">
      <c r="C39" s="71"/>
      <c r="D39" s="70"/>
      <c r="E39" s="70"/>
    </row>
    <row r="40" spans="3:8" ht="12.75">
      <c r="C40" s="71"/>
      <c r="D40" s="70"/>
      <c r="E40" s="70"/>
    </row>
    <row r="41" spans="3:8" ht="12.75">
      <c r="C41" s="71"/>
      <c r="D41" s="70"/>
      <c r="E41" s="70"/>
    </row>
    <row r="42" spans="3:8" ht="12.75">
      <c r="C42" s="71"/>
      <c r="D42" s="70"/>
      <c r="E42" s="70"/>
    </row>
    <row r="43" spans="3:8" ht="12.75">
      <c r="C43" s="71"/>
      <c r="D43" s="70"/>
      <c r="E43" s="70"/>
    </row>
    <row r="44" spans="3:8" ht="12.75">
      <c r="C44" s="71"/>
      <c r="D44" s="70"/>
      <c r="E44" s="70"/>
    </row>
    <row r="45" spans="3:8" ht="12.75">
      <c r="C45" s="71"/>
      <c r="D45" s="70"/>
      <c r="E45" s="70"/>
    </row>
    <row r="46" spans="3:8" ht="12.75">
      <c r="C46" s="71"/>
      <c r="D46" s="70"/>
      <c r="E46" s="70"/>
    </row>
    <row r="47" spans="3:8" ht="12.75">
      <c r="C47" s="71"/>
      <c r="D47" s="70"/>
      <c r="E47" s="70"/>
    </row>
    <row r="48" spans="3:8">
      <c r="C48" s="64"/>
      <c r="D48" s="65"/>
      <c r="E48" s="65"/>
      <c r="F48" s="65"/>
      <c r="G48" s="65"/>
      <c r="H48" s="65"/>
    </row>
    <row r="49" spans="3:8">
      <c r="C49" s="66"/>
      <c r="D49" s="67"/>
      <c r="E49" s="67"/>
      <c r="F49" s="67"/>
      <c r="G49" s="67"/>
      <c r="H49" s="67"/>
    </row>
  </sheetData>
  <autoFilter ref="C5:N19">
    <sortState ref="C6:N19">
      <sortCondition ref="N5:N19"/>
    </sortState>
  </autoFilter>
  <sortState ref="C6:N23">
    <sortCondition ref="N6:N23"/>
  </sortState>
  <mergeCells count="2">
    <mergeCell ref="F3:H3"/>
    <mergeCell ref="J3:L3"/>
  </mergeCells>
  <pageMargins left="0.70866141732283472" right="0.70866141732283472" top="2.3624999999999998" bottom="0.74803149606299213" header="0.31496062992125984" footer="0.31496062992125984"/>
  <pageSetup paperSize="9" scale="89" orientation="landscape" r:id="rId1"/>
  <headerFooter>
    <oddHeader>&amp;L
&amp;G&amp;C&amp;18
2016-02-27
&amp;"-,Fet"Sundsvallsparallellen, kval
&amp;"-,Normal"Parallellslalom, 4 åk
&amp;"-,Fet"PRELIMINÄRT RESULTAT
&amp;A&amp;R
&amp;G</oddHeader>
    <oddFooter>&amp;L&amp;8Utskrivet: &amp;D kl. &amp;T&amp;C&amp;8Klass: &amp;A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S39"/>
  <sheetViews>
    <sheetView zoomScaleNormal="100" workbookViewId="0">
      <selection activeCell="C2" sqref="C2"/>
    </sheetView>
  </sheetViews>
  <sheetFormatPr defaultColWidth="8.85546875" defaultRowHeight="12"/>
  <cols>
    <col min="1" max="1" width="7.42578125" style="34" customWidth="1"/>
    <col min="2" max="2" width="4.42578125" style="34" customWidth="1"/>
    <col min="3" max="3" width="4.42578125" style="38" customWidth="1"/>
    <col min="4" max="4" width="22.7109375" style="35" customWidth="1"/>
    <col min="5" max="5" width="19" style="36" bestFit="1" customWidth="1"/>
    <col min="6" max="8" width="11" style="36" bestFit="1" customWidth="1"/>
    <col min="9" max="9" width="4.7109375" style="36" customWidth="1"/>
    <col min="10" max="12" width="11" style="36" bestFit="1" customWidth="1"/>
    <col min="13" max="13" width="4.7109375" style="36" customWidth="1"/>
    <col min="14" max="14" width="15.7109375" style="34" customWidth="1"/>
    <col min="15" max="16384" width="8.85546875" style="36"/>
  </cols>
  <sheetData>
    <row r="1" spans="1:19">
      <c r="A1" s="33" t="s">
        <v>0</v>
      </c>
      <c r="C1" s="35">
        <f>COUNT(B6:B31)</f>
        <v>25</v>
      </c>
      <c r="I1" s="34"/>
      <c r="N1" s="36"/>
    </row>
    <row r="3" spans="1:19" s="60" customFormat="1">
      <c r="A3" s="39"/>
      <c r="B3" s="39"/>
      <c r="C3" s="39"/>
      <c r="D3" s="40"/>
      <c r="E3" s="40"/>
      <c r="F3" s="79" t="s">
        <v>1</v>
      </c>
      <c r="G3" s="79"/>
      <c r="H3" s="79"/>
      <c r="I3" s="41"/>
      <c r="J3" s="79" t="s">
        <v>2</v>
      </c>
      <c r="K3" s="79"/>
      <c r="L3" s="79"/>
      <c r="M3" s="41"/>
      <c r="N3" s="39"/>
    </row>
    <row r="4" spans="1:19" s="61" customFormat="1" ht="24">
      <c r="A4" s="42" t="s">
        <v>3</v>
      </c>
      <c r="B4" s="42" t="s">
        <v>4</v>
      </c>
      <c r="C4" s="43" t="s">
        <v>5</v>
      </c>
      <c r="D4" s="44" t="s">
        <v>6</v>
      </c>
      <c r="E4" s="44" t="s">
        <v>7</v>
      </c>
      <c r="F4" s="45" t="s">
        <v>8</v>
      </c>
      <c r="G4" s="45" t="s">
        <v>9</v>
      </c>
      <c r="H4" s="45" t="s">
        <v>10</v>
      </c>
      <c r="I4" s="45"/>
      <c r="J4" s="45" t="s">
        <v>8</v>
      </c>
      <c r="K4" s="45" t="s">
        <v>9</v>
      </c>
      <c r="L4" s="45" t="s">
        <v>11</v>
      </c>
      <c r="M4" s="45"/>
      <c r="N4" s="43" t="s">
        <v>12</v>
      </c>
    </row>
    <row r="5" spans="1:19">
      <c r="A5" s="46" t="str">
        <f ca="1">MID(CELL("filename",A1),FIND("]",CELL("filename",A1))+1,255)</f>
        <v>D 11-12</v>
      </c>
      <c r="B5" s="46"/>
      <c r="C5" s="47"/>
      <c r="D5" s="48"/>
      <c r="E5" s="48"/>
      <c r="F5" s="49"/>
      <c r="G5" s="49"/>
      <c r="H5" s="49"/>
      <c r="I5" s="49"/>
      <c r="J5" s="49"/>
      <c r="K5" s="49"/>
      <c r="L5" s="49"/>
      <c r="M5" s="49"/>
      <c r="N5" s="46"/>
    </row>
    <row r="6" spans="1:19">
      <c r="B6" s="34">
        <v>1</v>
      </c>
      <c r="C6" s="51" t="s">
        <v>154</v>
      </c>
      <c r="D6" s="52" t="s">
        <v>72</v>
      </c>
      <c r="E6" s="53" t="s">
        <v>19</v>
      </c>
      <c r="F6" s="54"/>
      <c r="G6" s="54"/>
      <c r="H6" s="54"/>
      <c r="I6" s="54"/>
      <c r="J6" s="54"/>
      <c r="K6" s="54"/>
      <c r="L6" s="54"/>
      <c r="M6" s="54"/>
      <c r="N6" s="56">
        <f t="shared" ref="N6:N30" si="0">IF(H6&lt;L6,H6,L6)</f>
        <v>0</v>
      </c>
      <c r="S6" s="51"/>
    </row>
    <row r="7" spans="1:19">
      <c r="B7" s="34">
        <f>B6+1</f>
        <v>2</v>
      </c>
      <c r="C7" s="51" t="s">
        <v>155</v>
      </c>
      <c r="D7" s="52" t="s">
        <v>42</v>
      </c>
      <c r="E7" s="53" t="s">
        <v>17</v>
      </c>
      <c r="F7" s="54"/>
      <c r="G7" s="54"/>
      <c r="H7" s="54"/>
      <c r="I7" s="54"/>
      <c r="J7" s="54"/>
      <c r="K7" s="54"/>
      <c r="L7" s="54"/>
      <c r="M7" s="54"/>
      <c r="N7" s="56">
        <f t="shared" si="0"/>
        <v>0</v>
      </c>
      <c r="S7" s="51"/>
    </row>
    <row r="8" spans="1:19">
      <c r="B8" s="34">
        <f t="shared" ref="B8:B30" si="1">B7+1</f>
        <v>3</v>
      </c>
      <c r="C8" s="51" t="s">
        <v>156</v>
      </c>
      <c r="D8" s="52" t="s">
        <v>37</v>
      </c>
      <c r="E8" s="53" t="s">
        <v>17</v>
      </c>
      <c r="F8" s="54"/>
      <c r="G8" s="54"/>
      <c r="H8" s="54"/>
      <c r="I8" s="54"/>
      <c r="J8" s="54"/>
      <c r="K8" s="54"/>
      <c r="L8" s="54"/>
      <c r="M8" s="54"/>
      <c r="N8" s="56">
        <f t="shared" si="0"/>
        <v>0</v>
      </c>
      <c r="S8" s="51"/>
    </row>
    <row r="9" spans="1:19">
      <c r="B9" s="34">
        <f t="shared" si="1"/>
        <v>4</v>
      </c>
      <c r="C9" s="51" t="s">
        <v>157</v>
      </c>
      <c r="D9" s="52" t="s">
        <v>158</v>
      </c>
      <c r="E9" s="53" t="s">
        <v>19</v>
      </c>
      <c r="F9" s="54"/>
      <c r="G9" s="54"/>
      <c r="H9" s="54"/>
      <c r="I9" s="54"/>
      <c r="J9" s="54"/>
      <c r="K9" s="54"/>
      <c r="L9" s="54"/>
      <c r="M9" s="54"/>
      <c r="N9" s="56">
        <f t="shared" si="0"/>
        <v>0</v>
      </c>
      <c r="S9" s="51"/>
    </row>
    <row r="10" spans="1:19">
      <c r="B10" s="34">
        <f t="shared" si="1"/>
        <v>5</v>
      </c>
      <c r="C10" s="51" t="s">
        <v>159</v>
      </c>
      <c r="D10" s="52" t="s">
        <v>71</v>
      </c>
      <c r="E10" s="53" t="s">
        <v>19</v>
      </c>
      <c r="F10" s="54"/>
      <c r="G10" s="54"/>
      <c r="H10" s="54"/>
      <c r="I10" s="54"/>
      <c r="J10" s="54"/>
      <c r="K10" s="54"/>
      <c r="L10" s="54"/>
      <c r="M10" s="54"/>
      <c r="N10" s="56">
        <f t="shared" si="0"/>
        <v>0</v>
      </c>
      <c r="S10" s="51"/>
    </row>
    <row r="11" spans="1:19">
      <c r="B11" s="34">
        <f t="shared" si="1"/>
        <v>6</v>
      </c>
      <c r="C11" s="51" t="s">
        <v>160</v>
      </c>
      <c r="D11" s="52" t="s">
        <v>161</v>
      </c>
      <c r="E11" s="53" t="s">
        <v>162</v>
      </c>
      <c r="F11" s="54"/>
      <c r="G11" s="54"/>
      <c r="H11" s="54"/>
      <c r="I11" s="54"/>
      <c r="J11" s="54"/>
      <c r="K11" s="54"/>
      <c r="L11" s="54"/>
      <c r="M11" s="54"/>
      <c r="N11" s="56">
        <f t="shared" si="0"/>
        <v>0</v>
      </c>
      <c r="S11" s="51"/>
    </row>
    <row r="12" spans="1:19">
      <c r="A12" s="50"/>
      <c r="B12" s="34">
        <f t="shared" si="1"/>
        <v>7</v>
      </c>
      <c r="C12" s="51" t="s">
        <v>163</v>
      </c>
      <c r="D12" s="52" t="s">
        <v>164</v>
      </c>
      <c r="E12" s="53" t="s">
        <v>17</v>
      </c>
      <c r="F12" s="54"/>
      <c r="G12" s="54"/>
      <c r="H12" s="54"/>
      <c r="I12" s="54"/>
      <c r="J12" s="54"/>
      <c r="K12" s="54"/>
      <c r="L12" s="54"/>
      <c r="M12" s="54"/>
      <c r="N12" s="56">
        <f t="shared" si="0"/>
        <v>0</v>
      </c>
      <c r="S12" s="51"/>
    </row>
    <row r="13" spans="1:19">
      <c r="A13" s="50"/>
      <c r="B13" s="34">
        <f t="shared" si="1"/>
        <v>8</v>
      </c>
      <c r="C13" s="51" t="s">
        <v>165</v>
      </c>
      <c r="D13" s="52" t="s">
        <v>64</v>
      </c>
      <c r="E13" s="53" t="s">
        <v>65</v>
      </c>
      <c r="F13" s="54"/>
      <c r="G13" s="54"/>
      <c r="H13" s="54"/>
      <c r="I13" s="54"/>
      <c r="J13" s="54"/>
      <c r="K13" s="54"/>
      <c r="L13" s="54"/>
      <c r="M13" s="54"/>
      <c r="N13" s="56">
        <f t="shared" si="0"/>
        <v>0</v>
      </c>
      <c r="S13" s="51"/>
    </row>
    <row r="14" spans="1:19">
      <c r="B14" s="34">
        <f t="shared" si="1"/>
        <v>9</v>
      </c>
      <c r="C14" s="51" t="s">
        <v>166</v>
      </c>
      <c r="D14" s="52" t="s">
        <v>63</v>
      </c>
      <c r="E14" s="53" t="s">
        <v>17</v>
      </c>
      <c r="F14" s="54"/>
      <c r="G14" s="54"/>
      <c r="H14" s="54"/>
      <c r="I14" s="54"/>
      <c r="J14" s="54"/>
      <c r="K14" s="54"/>
      <c r="L14" s="54"/>
      <c r="M14" s="54"/>
      <c r="N14" s="56">
        <f t="shared" si="0"/>
        <v>0</v>
      </c>
      <c r="S14" s="51"/>
    </row>
    <row r="15" spans="1:19">
      <c r="B15" s="34">
        <f t="shared" si="1"/>
        <v>10</v>
      </c>
      <c r="C15" s="51" t="s">
        <v>167</v>
      </c>
      <c r="D15" s="52" t="s">
        <v>168</v>
      </c>
      <c r="E15" s="53" t="s">
        <v>19</v>
      </c>
      <c r="F15" s="54"/>
      <c r="G15" s="54"/>
      <c r="H15" s="54"/>
      <c r="I15" s="54"/>
      <c r="J15" s="54"/>
      <c r="K15" s="54"/>
      <c r="L15" s="54"/>
      <c r="M15" s="54"/>
      <c r="N15" s="56">
        <f t="shared" si="0"/>
        <v>0</v>
      </c>
      <c r="S15" s="51"/>
    </row>
    <row r="16" spans="1:19">
      <c r="A16" s="50"/>
      <c r="B16" s="34">
        <f t="shared" si="1"/>
        <v>11</v>
      </c>
      <c r="C16" s="51" t="s">
        <v>169</v>
      </c>
      <c r="D16" s="52" t="s">
        <v>74</v>
      </c>
      <c r="E16" s="53" t="s">
        <v>19</v>
      </c>
      <c r="F16" s="54"/>
      <c r="G16" s="54"/>
      <c r="H16" s="54"/>
      <c r="I16" s="54"/>
      <c r="J16" s="54"/>
      <c r="K16" s="54"/>
      <c r="L16" s="54"/>
      <c r="M16" s="54"/>
      <c r="N16" s="56">
        <f t="shared" si="0"/>
        <v>0</v>
      </c>
      <c r="S16" s="51"/>
    </row>
    <row r="17" spans="1:19" ht="11.1" customHeight="1">
      <c r="B17" s="34">
        <f t="shared" si="1"/>
        <v>12</v>
      </c>
      <c r="C17" s="51" t="s">
        <v>170</v>
      </c>
      <c r="D17" s="52" t="s">
        <v>171</v>
      </c>
      <c r="E17" s="53" t="s">
        <v>19</v>
      </c>
      <c r="F17" s="54"/>
      <c r="G17" s="54"/>
      <c r="H17" s="54"/>
      <c r="I17" s="54"/>
      <c r="J17" s="54"/>
      <c r="K17" s="54"/>
      <c r="L17" s="54"/>
      <c r="M17" s="54"/>
      <c r="N17" s="56">
        <f t="shared" si="0"/>
        <v>0</v>
      </c>
      <c r="S17" s="51"/>
    </row>
    <row r="18" spans="1:19">
      <c r="B18" s="34">
        <f t="shared" si="1"/>
        <v>13</v>
      </c>
      <c r="C18" s="51" t="s">
        <v>172</v>
      </c>
      <c r="D18" s="52" t="s">
        <v>75</v>
      </c>
      <c r="E18" s="53" t="s">
        <v>19</v>
      </c>
      <c r="F18" s="54"/>
      <c r="G18" s="54"/>
      <c r="H18" s="54"/>
      <c r="I18" s="54"/>
      <c r="J18" s="54"/>
      <c r="K18" s="54"/>
      <c r="L18" s="54"/>
      <c r="M18" s="54"/>
      <c r="N18" s="56">
        <f t="shared" si="0"/>
        <v>0</v>
      </c>
      <c r="S18" s="51"/>
    </row>
    <row r="19" spans="1:19">
      <c r="B19" s="34">
        <f t="shared" si="1"/>
        <v>14</v>
      </c>
      <c r="C19" s="51" t="s">
        <v>173</v>
      </c>
      <c r="D19" s="52" t="s">
        <v>70</v>
      </c>
      <c r="E19" s="53" t="s">
        <v>19</v>
      </c>
      <c r="F19" s="54"/>
      <c r="G19" s="54"/>
      <c r="H19" s="54"/>
      <c r="I19" s="54"/>
      <c r="J19" s="54"/>
      <c r="K19" s="54"/>
      <c r="L19" s="54"/>
      <c r="M19" s="54"/>
      <c r="N19" s="56">
        <f t="shared" si="0"/>
        <v>0</v>
      </c>
      <c r="S19" s="51"/>
    </row>
    <row r="20" spans="1:19">
      <c r="B20" s="34">
        <f t="shared" si="1"/>
        <v>15</v>
      </c>
      <c r="C20" s="51" t="s">
        <v>174</v>
      </c>
      <c r="D20" s="52" t="s">
        <v>38</v>
      </c>
      <c r="E20" s="53" t="s">
        <v>19</v>
      </c>
      <c r="F20" s="54"/>
      <c r="G20" s="54"/>
      <c r="H20" s="54"/>
      <c r="I20" s="54"/>
      <c r="J20" s="54"/>
      <c r="K20" s="54"/>
      <c r="L20" s="54"/>
      <c r="M20" s="54"/>
      <c r="N20" s="56">
        <f t="shared" si="0"/>
        <v>0</v>
      </c>
      <c r="S20" s="51"/>
    </row>
    <row r="21" spans="1:19">
      <c r="A21" s="50"/>
      <c r="B21" s="34">
        <f t="shared" si="1"/>
        <v>16</v>
      </c>
      <c r="C21" s="51" t="s">
        <v>175</v>
      </c>
      <c r="D21" s="52" t="s">
        <v>76</v>
      </c>
      <c r="E21" s="53" t="s">
        <v>19</v>
      </c>
      <c r="F21" s="54"/>
      <c r="G21" s="54"/>
      <c r="H21" s="54"/>
      <c r="I21" s="54"/>
      <c r="J21" s="54"/>
      <c r="K21" s="54"/>
      <c r="L21" s="54"/>
      <c r="M21" s="54"/>
      <c r="N21" s="56">
        <f t="shared" si="0"/>
        <v>0</v>
      </c>
      <c r="S21" s="51"/>
    </row>
    <row r="22" spans="1:19">
      <c r="B22" s="34">
        <f t="shared" si="1"/>
        <v>17</v>
      </c>
      <c r="C22" s="51" t="s">
        <v>176</v>
      </c>
      <c r="D22" s="52" t="s">
        <v>44</v>
      </c>
      <c r="E22" s="53" t="s">
        <v>19</v>
      </c>
      <c r="F22" s="54"/>
      <c r="G22" s="54"/>
      <c r="H22" s="54"/>
      <c r="I22" s="54"/>
      <c r="J22" s="54"/>
      <c r="K22" s="54"/>
      <c r="L22" s="54"/>
      <c r="M22" s="54"/>
      <c r="N22" s="56">
        <f t="shared" si="0"/>
        <v>0</v>
      </c>
      <c r="S22" s="51"/>
    </row>
    <row r="23" spans="1:19">
      <c r="A23" s="50"/>
      <c r="B23" s="34">
        <f t="shared" si="1"/>
        <v>18</v>
      </c>
      <c r="C23" s="51" t="s">
        <v>177</v>
      </c>
      <c r="D23" s="52" t="s">
        <v>46</v>
      </c>
      <c r="E23" s="53" t="s">
        <v>17</v>
      </c>
      <c r="F23" s="54"/>
      <c r="G23" s="54"/>
      <c r="H23" s="54"/>
      <c r="I23" s="54"/>
      <c r="J23" s="54"/>
      <c r="K23" s="54"/>
      <c r="L23" s="54"/>
      <c r="M23" s="54"/>
      <c r="N23" s="56">
        <f t="shared" si="0"/>
        <v>0</v>
      </c>
      <c r="S23" s="51"/>
    </row>
    <row r="24" spans="1:19">
      <c r="B24" s="34">
        <f t="shared" si="1"/>
        <v>19</v>
      </c>
      <c r="C24" s="51" t="s">
        <v>178</v>
      </c>
      <c r="D24" s="52" t="s">
        <v>179</v>
      </c>
      <c r="E24" s="53" t="s">
        <v>19</v>
      </c>
      <c r="F24" s="54"/>
      <c r="G24" s="54"/>
      <c r="H24" s="54"/>
      <c r="I24" s="54"/>
      <c r="J24" s="54"/>
      <c r="K24" s="54"/>
      <c r="L24" s="54"/>
      <c r="M24" s="54"/>
      <c r="N24" s="56">
        <f t="shared" si="0"/>
        <v>0</v>
      </c>
      <c r="S24" s="51"/>
    </row>
    <row r="25" spans="1:19">
      <c r="A25" s="50"/>
      <c r="B25" s="34">
        <f t="shared" si="1"/>
        <v>20</v>
      </c>
      <c r="C25" s="51" t="s">
        <v>180</v>
      </c>
      <c r="D25" s="52" t="s">
        <v>69</v>
      </c>
      <c r="E25" s="53" t="s">
        <v>19</v>
      </c>
      <c r="F25" s="54"/>
      <c r="G25" s="54"/>
      <c r="H25" s="54"/>
      <c r="I25" s="54"/>
      <c r="J25" s="54"/>
      <c r="K25" s="54"/>
      <c r="L25" s="54"/>
      <c r="M25" s="54"/>
      <c r="N25" s="56">
        <f t="shared" si="0"/>
        <v>0</v>
      </c>
      <c r="S25" s="51"/>
    </row>
    <row r="26" spans="1:19">
      <c r="B26" s="34">
        <f t="shared" si="1"/>
        <v>21</v>
      </c>
      <c r="C26" s="51" t="s">
        <v>181</v>
      </c>
      <c r="D26" s="52" t="s">
        <v>182</v>
      </c>
      <c r="E26" s="53" t="s">
        <v>183</v>
      </c>
      <c r="F26" s="54"/>
      <c r="G26" s="54"/>
      <c r="H26" s="54"/>
      <c r="I26" s="54"/>
      <c r="J26" s="54"/>
      <c r="K26" s="54"/>
      <c r="L26" s="54"/>
      <c r="M26" s="54"/>
      <c r="N26" s="56">
        <f t="shared" si="0"/>
        <v>0</v>
      </c>
      <c r="S26" s="51"/>
    </row>
    <row r="27" spans="1:19">
      <c r="B27" s="34">
        <f t="shared" si="1"/>
        <v>22</v>
      </c>
      <c r="C27" s="51" t="s">
        <v>184</v>
      </c>
      <c r="D27" s="52" t="s">
        <v>45</v>
      </c>
      <c r="E27" s="53" t="s">
        <v>19</v>
      </c>
      <c r="F27" s="54"/>
      <c r="G27" s="54"/>
      <c r="H27" s="54"/>
      <c r="I27" s="54"/>
      <c r="J27" s="54"/>
      <c r="K27" s="54"/>
      <c r="L27" s="54"/>
      <c r="M27" s="54"/>
      <c r="N27" s="56">
        <f t="shared" si="0"/>
        <v>0</v>
      </c>
      <c r="S27" s="51"/>
    </row>
    <row r="28" spans="1:19">
      <c r="B28" s="34">
        <f t="shared" si="1"/>
        <v>23</v>
      </c>
      <c r="C28" s="51" t="s">
        <v>185</v>
      </c>
      <c r="D28" s="52" t="s">
        <v>40</v>
      </c>
      <c r="E28" s="53" t="s">
        <v>17</v>
      </c>
      <c r="F28" s="54"/>
      <c r="G28" s="54"/>
      <c r="H28" s="54"/>
      <c r="I28" s="54"/>
      <c r="J28" s="54"/>
      <c r="K28" s="54"/>
      <c r="L28" s="54"/>
      <c r="M28" s="54"/>
      <c r="N28" s="56">
        <f t="shared" si="0"/>
        <v>0</v>
      </c>
      <c r="S28" s="51"/>
    </row>
    <row r="29" spans="1:19">
      <c r="B29" s="34">
        <f t="shared" si="1"/>
        <v>24</v>
      </c>
      <c r="C29" s="51" t="s">
        <v>186</v>
      </c>
      <c r="D29" s="52" t="s">
        <v>187</v>
      </c>
      <c r="E29" s="53" t="s">
        <v>19</v>
      </c>
      <c r="F29" s="54"/>
      <c r="G29" s="54"/>
      <c r="H29" s="54"/>
      <c r="I29" s="54"/>
      <c r="J29" s="54"/>
      <c r="K29" s="54"/>
      <c r="L29" s="54"/>
      <c r="M29" s="54"/>
      <c r="N29" s="56">
        <f t="shared" si="0"/>
        <v>0</v>
      </c>
      <c r="S29" s="51"/>
    </row>
    <row r="30" spans="1:19">
      <c r="B30" s="34">
        <f t="shared" si="1"/>
        <v>25</v>
      </c>
      <c r="C30" s="51" t="s">
        <v>188</v>
      </c>
      <c r="D30" s="52" t="s">
        <v>189</v>
      </c>
      <c r="E30" s="53" t="s">
        <v>17</v>
      </c>
      <c r="F30" s="53"/>
      <c r="G30" s="53"/>
      <c r="H30" s="58" t="str">
        <f>IF(ISTEXT(#REF!),IF(OR(F30="Diskad",G30="Diskad"),"Diskad",IF(OR(F30="Brutit",G30="Brutit"),"Brutit",F30+G30)),"")</f>
        <v/>
      </c>
      <c r="J30" s="53"/>
      <c r="K30" s="53"/>
      <c r="L30" s="58" t="str">
        <f>IF(ISTEXT(#REF!),IF(OR(J30="Diskad",K30="Diskad"),"Diskad",IF(OR(J30="Brutit",K30="Brutit"),"Brutit",J30+K30)),"")</f>
        <v/>
      </c>
      <c r="N30" s="56" t="str">
        <f t="shared" si="0"/>
        <v/>
      </c>
      <c r="S30" s="51"/>
    </row>
    <row r="32" spans="1:19">
      <c r="A32" s="33" t="s">
        <v>33</v>
      </c>
      <c r="N32" s="36"/>
    </row>
    <row r="33" spans="4:14">
      <c r="D33" s="35" t="s">
        <v>62</v>
      </c>
      <c r="E33" s="53" t="s">
        <v>35</v>
      </c>
      <c r="F33" s="36" t="s">
        <v>190</v>
      </c>
      <c r="J33" s="34"/>
      <c r="N33" s="36"/>
    </row>
    <row r="34" spans="4:14">
      <c r="G34" s="67"/>
      <c r="N34" s="36"/>
    </row>
    <row r="35" spans="4:14">
      <c r="G35" s="67"/>
      <c r="N35" s="36"/>
    </row>
    <row r="36" spans="4:14">
      <c r="J36" s="34"/>
      <c r="N36" s="36"/>
    </row>
    <row r="37" spans="4:14">
      <c r="K37" s="34"/>
      <c r="N37" s="36"/>
    </row>
    <row r="38" spans="4:14">
      <c r="K38" s="34"/>
      <c r="N38" s="36"/>
    </row>
    <row r="39" spans="4:14">
      <c r="K39" s="34"/>
      <c r="N39" s="36"/>
    </row>
  </sheetData>
  <autoFilter ref="C5:N29"/>
  <sortState ref="C6:N28">
    <sortCondition ref="N6:N28"/>
  </sortState>
  <mergeCells count="2">
    <mergeCell ref="F3:H3"/>
    <mergeCell ref="J3:L3"/>
  </mergeCells>
  <pageMargins left="0.70866141732283472" right="0.70866141732283472" top="2.3624999999999998" bottom="0.74803149606299213" header="0.31496062992125984" footer="0.31496062992125984"/>
  <pageSetup paperSize="9" scale="87" orientation="landscape" r:id="rId1"/>
  <headerFooter>
    <oddHeader>&amp;L
&amp;G&amp;C&amp;18
2016-02-27
&amp;"-,Fet"Sundsvallsparallellen, kval
&amp;"-,Normal"Parallellslalom, 4 åk
&amp;"-,Fet"PRELIMINÄRT RESULTAT
&amp;A&amp;R
&amp;G</oddHeader>
    <oddFooter>&amp;L&amp;8Utskrivet: &amp;D kl. &amp;T&amp;C&amp;8Klass: &amp;A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S31"/>
  <sheetViews>
    <sheetView zoomScaleNormal="100" workbookViewId="0">
      <selection activeCell="C1" sqref="C1"/>
    </sheetView>
  </sheetViews>
  <sheetFormatPr defaultColWidth="8.85546875" defaultRowHeight="12"/>
  <cols>
    <col min="1" max="1" width="7.42578125" style="34" customWidth="1"/>
    <col min="2" max="2" width="4.42578125" style="34" customWidth="1"/>
    <col min="3" max="3" width="4.42578125" style="38" customWidth="1"/>
    <col min="4" max="4" width="21.7109375" style="35" customWidth="1"/>
    <col min="5" max="5" width="19" style="36" bestFit="1" customWidth="1"/>
    <col min="6" max="8" width="11" style="63" bestFit="1" customWidth="1"/>
    <col min="9" max="9" width="4.7109375" style="36" customWidth="1"/>
    <col min="10" max="12" width="11" style="63" bestFit="1" customWidth="1"/>
    <col min="13" max="13" width="4.7109375" style="36" customWidth="1"/>
    <col min="14" max="14" width="15.7109375" style="34" customWidth="1"/>
    <col min="15" max="16384" width="8.85546875" style="36"/>
  </cols>
  <sheetData>
    <row r="1" spans="1:14">
      <c r="A1" s="33" t="s">
        <v>0</v>
      </c>
      <c r="C1" s="35">
        <f>COUNT(B6:B27)</f>
        <v>20</v>
      </c>
    </row>
    <row r="3" spans="1:14" s="60" customFormat="1">
      <c r="A3" s="39"/>
      <c r="B3" s="39"/>
      <c r="C3" s="39"/>
      <c r="D3" s="40"/>
      <c r="E3" s="40"/>
      <c r="F3" s="79" t="s">
        <v>1</v>
      </c>
      <c r="G3" s="79"/>
      <c r="H3" s="79"/>
      <c r="I3" s="41"/>
      <c r="J3" s="79" t="s">
        <v>2</v>
      </c>
      <c r="K3" s="79"/>
      <c r="L3" s="79"/>
      <c r="M3" s="41"/>
      <c r="N3" s="39"/>
    </row>
    <row r="4" spans="1:14" s="61" customFormat="1" ht="24">
      <c r="A4" s="42" t="s">
        <v>3</v>
      </c>
      <c r="B4" s="42" t="s">
        <v>4</v>
      </c>
      <c r="C4" s="43" t="s">
        <v>5</v>
      </c>
      <c r="D4" s="44" t="s">
        <v>6</v>
      </c>
      <c r="E4" s="44" t="s">
        <v>7</v>
      </c>
      <c r="F4" s="45" t="s">
        <v>8</v>
      </c>
      <c r="G4" s="45" t="s">
        <v>9</v>
      </c>
      <c r="H4" s="45" t="s">
        <v>10</v>
      </c>
      <c r="I4" s="45"/>
      <c r="J4" s="45" t="s">
        <v>8</v>
      </c>
      <c r="K4" s="45" t="s">
        <v>9</v>
      </c>
      <c r="L4" s="45" t="s">
        <v>11</v>
      </c>
      <c r="M4" s="45"/>
      <c r="N4" s="43" t="s">
        <v>12</v>
      </c>
    </row>
    <row r="5" spans="1:14">
      <c r="A5" s="46" t="str">
        <f ca="1">MID(CELL("filename",A1),FIND("]",CELL("filename",A1))+1,255)</f>
        <v>H 11-12</v>
      </c>
      <c r="B5" s="46"/>
      <c r="C5" s="47"/>
      <c r="D5" s="48"/>
      <c r="E5" s="48"/>
      <c r="F5" s="49"/>
      <c r="G5" s="49"/>
      <c r="H5" s="49"/>
      <c r="I5" s="49"/>
      <c r="J5" s="49"/>
      <c r="K5" s="49"/>
      <c r="L5" s="49"/>
      <c r="M5" s="49"/>
      <c r="N5" s="46"/>
    </row>
    <row r="6" spans="1:14">
      <c r="A6" s="50"/>
      <c r="B6" s="34">
        <v>1</v>
      </c>
      <c r="C6" s="51" t="s">
        <v>191</v>
      </c>
      <c r="D6" s="68" t="s">
        <v>50</v>
      </c>
      <c r="E6" s="69" t="s">
        <v>35</v>
      </c>
      <c r="F6" s="54"/>
      <c r="G6" s="73"/>
      <c r="H6" s="73"/>
      <c r="I6" s="54"/>
      <c r="J6" s="54"/>
      <c r="K6" s="73"/>
      <c r="L6" s="73"/>
      <c r="M6" s="54"/>
      <c r="N6" s="56">
        <f t="shared" ref="N6:N25" si="0">IF(H6&lt;L6,H6,L6)</f>
        <v>0</v>
      </c>
    </row>
    <row r="7" spans="1:14">
      <c r="A7" s="50"/>
      <c r="B7" s="34">
        <v>2</v>
      </c>
      <c r="C7" s="51" t="s">
        <v>192</v>
      </c>
      <c r="D7" s="68" t="s">
        <v>92</v>
      </c>
      <c r="E7" s="69" t="s">
        <v>19</v>
      </c>
      <c r="F7" s="54"/>
      <c r="G7" s="73"/>
      <c r="H7" s="73"/>
      <c r="I7" s="54"/>
      <c r="J7" s="54"/>
      <c r="K7" s="73"/>
      <c r="L7" s="73"/>
      <c r="M7" s="54"/>
      <c r="N7" s="56">
        <f t="shared" si="0"/>
        <v>0</v>
      </c>
    </row>
    <row r="8" spans="1:14">
      <c r="A8" s="50"/>
      <c r="B8" s="34">
        <v>3</v>
      </c>
      <c r="C8" s="51" t="s">
        <v>193</v>
      </c>
      <c r="D8" s="68" t="s">
        <v>49</v>
      </c>
      <c r="E8" s="69" t="s">
        <v>19</v>
      </c>
      <c r="F8" s="54"/>
      <c r="G8" s="73"/>
      <c r="H8" s="73"/>
      <c r="I8" s="54"/>
      <c r="J8" s="54"/>
      <c r="K8" s="73"/>
      <c r="L8" s="73"/>
      <c r="M8" s="54"/>
      <c r="N8" s="56">
        <f t="shared" si="0"/>
        <v>0</v>
      </c>
    </row>
    <row r="9" spans="1:14">
      <c r="A9" s="50"/>
      <c r="B9" s="34">
        <v>4</v>
      </c>
      <c r="C9" s="51" t="s">
        <v>194</v>
      </c>
      <c r="D9" s="68" t="s">
        <v>51</v>
      </c>
      <c r="E9" s="69" t="s">
        <v>19</v>
      </c>
      <c r="F9" s="54"/>
      <c r="G9" s="73"/>
      <c r="H9" s="73"/>
      <c r="I9" s="54"/>
      <c r="J9" s="54"/>
      <c r="K9" s="73"/>
      <c r="L9" s="73"/>
      <c r="M9" s="54"/>
      <c r="N9" s="56">
        <f t="shared" si="0"/>
        <v>0</v>
      </c>
    </row>
    <row r="10" spans="1:14">
      <c r="A10" s="50"/>
      <c r="B10" s="34">
        <v>5</v>
      </c>
      <c r="C10" s="51" t="s">
        <v>195</v>
      </c>
      <c r="D10" s="68" t="s">
        <v>196</v>
      </c>
      <c r="E10" s="69" t="s">
        <v>197</v>
      </c>
      <c r="F10" s="54"/>
      <c r="G10" s="73"/>
      <c r="H10" s="73"/>
      <c r="I10" s="54"/>
      <c r="J10" s="54"/>
      <c r="K10" s="73"/>
      <c r="L10" s="73"/>
      <c r="M10" s="54"/>
      <c r="N10" s="56">
        <f t="shared" si="0"/>
        <v>0</v>
      </c>
    </row>
    <row r="11" spans="1:14">
      <c r="A11" s="50"/>
      <c r="B11" s="34">
        <v>6</v>
      </c>
      <c r="C11" s="51" t="s">
        <v>198</v>
      </c>
      <c r="D11" s="68" t="s">
        <v>199</v>
      </c>
      <c r="E11" s="69" t="s">
        <v>24</v>
      </c>
      <c r="F11" s="54"/>
      <c r="G11" s="73"/>
      <c r="H11" s="73"/>
      <c r="I11" s="54"/>
      <c r="J11" s="54"/>
      <c r="K11" s="73"/>
      <c r="L11" s="73"/>
      <c r="M11" s="54"/>
      <c r="N11" s="56">
        <f t="shared" si="0"/>
        <v>0</v>
      </c>
    </row>
    <row r="12" spans="1:14">
      <c r="B12" s="34">
        <v>7</v>
      </c>
      <c r="C12" s="51" t="s">
        <v>200</v>
      </c>
      <c r="D12" s="68" t="s">
        <v>55</v>
      </c>
      <c r="E12" s="69" t="s">
        <v>19</v>
      </c>
      <c r="F12" s="54"/>
      <c r="G12" s="73"/>
      <c r="H12" s="73"/>
      <c r="I12" s="54"/>
      <c r="J12" s="54"/>
      <c r="K12" s="73"/>
      <c r="L12" s="73"/>
      <c r="M12" s="54"/>
      <c r="N12" s="56">
        <f t="shared" si="0"/>
        <v>0</v>
      </c>
    </row>
    <row r="13" spans="1:14">
      <c r="B13" s="34">
        <v>8</v>
      </c>
      <c r="C13" s="51" t="s">
        <v>201</v>
      </c>
      <c r="D13" s="68" t="s">
        <v>59</v>
      </c>
      <c r="E13" s="69" t="s">
        <v>19</v>
      </c>
      <c r="F13" s="54"/>
      <c r="G13" s="73"/>
      <c r="H13" s="73"/>
      <c r="I13" s="54"/>
      <c r="J13" s="54"/>
      <c r="K13" s="73"/>
      <c r="L13" s="73"/>
      <c r="M13" s="54"/>
      <c r="N13" s="56">
        <f t="shared" si="0"/>
        <v>0</v>
      </c>
    </row>
    <row r="14" spans="1:14">
      <c r="B14" s="34">
        <v>9</v>
      </c>
      <c r="C14" s="51" t="s">
        <v>202</v>
      </c>
      <c r="D14" s="68" t="s">
        <v>53</v>
      </c>
      <c r="E14" s="69" t="s">
        <v>19</v>
      </c>
      <c r="F14" s="54"/>
      <c r="G14" s="73"/>
      <c r="H14" s="73"/>
      <c r="I14" s="54"/>
      <c r="J14" s="54"/>
      <c r="K14" s="73"/>
      <c r="L14" s="73"/>
      <c r="M14" s="54"/>
      <c r="N14" s="56">
        <f t="shared" si="0"/>
        <v>0</v>
      </c>
    </row>
    <row r="15" spans="1:14">
      <c r="B15" s="34">
        <v>10</v>
      </c>
      <c r="C15" s="51" t="s">
        <v>203</v>
      </c>
      <c r="D15" s="68" t="s">
        <v>204</v>
      </c>
      <c r="E15" s="69" t="s">
        <v>24</v>
      </c>
      <c r="F15" s="54"/>
      <c r="G15" s="73"/>
      <c r="H15" s="73"/>
      <c r="I15" s="54"/>
      <c r="J15" s="54"/>
      <c r="K15" s="73"/>
      <c r="L15" s="73"/>
      <c r="M15" s="54"/>
      <c r="N15" s="56">
        <f t="shared" si="0"/>
        <v>0</v>
      </c>
    </row>
    <row r="16" spans="1:14">
      <c r="B16" s="34">
        <v>11</v>
      </c>
      <c r="C16" s="51" t="s">
        <v>205</v>
      </c>
      <c r="D16" s="68" t="s">
        <v>206</v>
      </c>
      <c r="E16" s="69" t="s">
        <v>19</v>
      </c>
      <c r="F16" s="54"/>
      <c r="G16" s="73"/>
      <c r="H16" s="73"/>
      <c r="I16" s="54"/>
      <c r="J16" s="54"/>
      <c r="K16" s="73"/>
      <c r="L16" s="73"/>
      <c r="M16" s="54"/>
      <c r="N16" s="56">
        <f t="shared" si="0"/>
        <v>0</v>
      </c>
    </row>
    <row r="17" spans="1:19">
      <c r="B17" s="34">
        <v>12</v>
      </c>
      <c r="C17" s="51" t="s">
        <v>207</v>
      </c>
      <c r="D17" s="68" t="s">
        <v>208</v>
      </c>
      <c r="E17" s="69" t="s">
        <v>17</v>
      </c>
      <c r="F17" s="54"/>
      <c r="G17" s="73"/>
      <c r="H17" s="73"/>
      <c r="I17" s="54"/>
      <c r="J17" s="54"/>
      <c r="K17" s="73"/>
      <c r="L17" s="73"/>
      <c r="M17" s="54"/>
      <c r="N17" s="56">
        <f t="shared" si="0"/>
        <v>0</v>
      </c>
    </row>
    <row r="18" spans="1:19">
      <c r="B18" s="34">
        <v>13</v>
      </c>
      <c r="C18" s="51" t="s">
        <v>209</v>
      </c>
      <c r="D18" s="68" t="s">
        <v>90</v>
      </c>
      <c r="E18" s="69" t="s">
        <v>17</v>
      </c>
      <c r="F18" s="54"/>
      <c r="G18" s="73"/>
      <c r="H18" s="73"/>
      <c r="I18" s="54"/>
      <c r="J18" s="54"/>
      <c r="K18" s="73"/>
      <c r="L18" s="73"/>
      <c r="M18" s="54"/>
      <c r="N18" s="56">
        <f t="shared" si="0"/>
        <v>0</v>
      </c>
    </row>
    <row r="19" spans="1:19">
      <c r="B19" s="34">
        <v>14</v>
      </c>
      <c r="C19" s="51" t="s">
        <v>210</v>
      </c>
      <c r="D19" s="68" t="s">
        <v>56</v>
      </c>
      <c r="E19" s="69" t="s">
        <v>19</v>
      </c>
      <c r="F19" s="54"/>
      <c r="G19" s="73"/>
      <c r="H19" s="73"/>
      <c r="I19" s="54"/>
      <c r="J19" s="54"/>
      <c r="K19" s="73"/>
      <c r="L19" s="73"/>
      <c r="M19" s="54"/>
      <c r="N19" s="56">
        <f t="shared" si="0"/>
        <v>0</v>
      </c>
    </row>
    <row r="20" spans="1:19">
      <c r="B20" s="34">
        <v>15</v>
      </c>
      <c r="C20" s="51" t="s">
        <v>211</v>
      </c>
      <c r="D20" s="68" t="s">
        <v>86</v>
      </c>
      <c r="E20" s="69" t="s">
        <v>19</v>
      </c>
      <c r="F20" s="54"/>
      <c r="G20" s="73"/>
      <c r="H20" s="73"/>
      <c r="I20" s="54"/>
      <c r="J20" s="54"/>
      <c r="K20" s="73"/>
      <c r="L20" s="73"/>
      <c r="M20" s="54"/>
      <c r="N20" s="56">
        <f t="shared" si="0"/>
        <v>0</v>
      </c>
    </row>
    <row r="21" spans="1:19">
      <c r="B21" s="34">
        <v>16</v>
      </c>
      <c r="C21" s="51" t="s">
        <v>212</v>
      </c>
      <c r="D21" s="68" t="s">
        <v>213</v>
      </c>
      <c r="E21" s="69" t="s">
        <v>19</v>
      </c>
      <c r="F21" s="54"/>
      <c r="G21" s="73"/>
      <c r="H21" s="73"/>
      <c r="I21" s="54"/>
      <c r="J21" s="54"/>
      <c r="K21" s="73"/>
      <c r="L21" s="73"/>
      <c r="M21" s="54"/>
      <c r="N21" s="56">
        <f t="shared" si="0"/>
        <v>0</v>
      </c>
    </row>
    <row r="22" spans="1:19">
      <c r="B22" s="34">
        <v>17</v>
      </c>
      <c r="C22" s="51" t="s">
        <v>214</v>
      </c>
      <c r="D22" s="68" t="s">
        <v>89</v>
      </c>
      <c r="E22" s="69" t="s">
        <v>19</v>
      </c>
      <c r="F22" s="54"/>
      <c r="G22" s="73"/>
      <c r="H22" s="73"/>
      <c r="I22" s="54"/>
      <c r="J22" s="54"/>
      <c r="K22" s="73"/>
      <c r="L22" s="73"/>
      <c r="M22" s="54"/>
      <c r="N22" s="56">
        <f t="shared" si="0"/>
        <v>0</v>
      </c>
    </row>
    <row r="23" spans="1:19">
      <c r="B23" s="34">
        <v>18</v>
      </c>
      <c r="C23" s="51" t="s">
        <v>215</v>
      </c>
      <c r="D23" s="68" t="s">
        <v>91</v>
      </c>
      <c r="E23" s="69" t="s">
        <v>19</v>
      </c>
      <c r="F23" s="54"/>
      <c r="G23" s="73"/>
      <c r="H23" s="73"/>
      <c r="I23" s="54"/>
      <c r="J23" s="54"/>
      <c r="K23" s="73"/>
      <c r="L23" s="73"/>
      <c r="M23" s="54"/>
      <c r="N23" s="56">
        <f t="shared" si="0"/>
        <v>0</v>
      </c>
    </row>
    <row r="24" spans="1:19">
      <c r="B24" s="34">
        <v>19</v>
      </c>
      <c r="C24" s="51" t="s">
        <v>216</v>
      </c>
      <c r="D24" s="68" t="s">
        <v>217</v>
      </c>
      <c r="E24" s="69" t="s">
        <v>19</v>
      </c>
      <c r="F24" s="54"/>
      <c r="G24" s="54"/>
      <c r="H24" s="54"/>
      <c r="I24" s="54"/>
      <c r="J24" s="54"/>
      <c r="K24" s="54"/>
      <c r="L24" s="54"/>
      <c r="M24" s="54"/>
      <c r="N24" s="56">
        <f t="shared" si="0"/>
        <v>0</v>
      </c>
    </row>
    <row r="25" spans="1:19">
      <c r="B25" s="34">
        <v>20</v>
      </c>
      <c r="C25" s="51" t="s">
        <v>218</v>
      </c>
      <c r="D25" s="68" t="s">
        <v>93</v>
      </c>
      <c r="E25" s="69" t="s">
        <v>19</v>
      </c>
      <c r="F25" s="54"/>
      <c r="G25" s="54"/>
      <c r="H25" s="54"/>
      <c r="I25" s="54"/>
      <c r="J25" s="54"/>
      <c r="K25" s="54"/>
      <c r="L25" s="54"/>
      <c r="M25" s="54"/>
      <c r="N25" s="56">
        <f t="shared" si="0"/>
        <v>0</v>
      </c>
      <c r="S25" s="51"/>
    </row>
    <row r="26" spans="1:19">
      <c r="B26" s="34" t="str">
        <f t="shared" ref="B26:B29" si="1">IF(ISTEXT(D26),B25+1,"")</f>
        <v/>
      </c>
      <c r="C26" s="57"/>
      <c r="D26" s="52"/>
      <c r="E26" s="53"/>
      <c r="F26" s="54"/>
      <c r="G26" s="54"/>
      <c r="H26" s="54" t="str">
        <f t="shared" ref="H26:H30" si="2">IF(ISTEXT($D26),IF(OR(F26="Diskad",G26="Diskad"),"Diskad",IF(OR(F26="Brutit",G26="Brutit"),"Brutit",F26+G26)),"")</f>
        <v/>
      </c>
      <c r="I26" s="54"/>
      <c r="J26" s="54"/>
      <c r="K26" s="54"/>
      <c r="L26" s="54" t="str">
        <f t="shared" ref="L26:L30" si="3">IF(ISTEXT($D26),IF(OR(J26="Diskad",K26="Diskad"),"Diskad",IF(OR(J26="Brutit",K26="Brutit"),"Brutit",J26+K26)),"")</f>
        <v/>
      </c>
      <c r="M26" s="54"/>
      <c r="N26" s="56" t="str">
        <f t="shared" ref="N26:N29" si="4">IF(ISBLANK(J26),H26,IF(AND(OR(H26="Diskad",H26="Brutit"),OR(L26="Diskad",L26="Brutit")),IF(OR(H26="Diskad",L26="Diskad"),"Diskad","Brutit"),IF(H26&lt;L26,H26,L26)))</f>
        <v/>
      </c>
    </row>
    <row r="27" spans="1:19">
      <c r="B27" s="34" t="str">
        <f t="shared" si="1"/>
        <v/>
      </c>
      <c r="C27" s="57"/>
      <c r="D27" s="52"/>
      <c r="E27" s="53"/>
      <c r="F27" s="54"/>
      <c r="G27" s="54"/>
      <c r="H27" s="54" t="str">
        <f t="shared" si="2"/>
        <v/>
      </c>
      <c r="I27" s="54"/>
      <c r="J27" s="54"/>
      <c r="K27" s="54"/>
      <c r="L27" s="54" t="str">
        <f t="shared" si="3"/>
        <v/>
      </c>
      <c r="M27" s="54"/>
      <c r="N27" s="56" t="str">
        <f t="shared" si="4"/>
        <v/>
      </c>
    </row>
    <row r="28" spans="1:19">
      <c r="B28" s="34" t="str">
        <f t="shared" si="1"/>
        <v/>
      </c>
      <c r="C28" s="57"/>
      <c r="D28" s="52"/>
      <c r="E28" s="53"/>
      <c r="F28" s="54"/>
      <c r="G28" s="54"/>
      <c r="H28" s="54" t="str">
        <f t="shared" si="2"/>
        <v/>
      </c>
      <c r="I28" s="54"/>
      <c r="J28" s="54"/>
      <c r="K28" s="54"/>
      <c r="L28" s="54" t="str">
        <f t="shared" si="3"/>
        <v/>
      </c>
      <c r="M28" s="54"/>
      <c r="N28" s="56" t="str">
        <f t="shared" si="4"/>
        <v/>
      </c>
    </row>
    <row r="29" spans="1:19">
      <c r="B29" s="34" t="str">
        <f t="shared" si="1"/>
        <v/>
      </c>
      <c r="C29" s="57"/>
      <c r="D29" s="52"/>
      <c r="E29" s="53"/>
      <c r="F29" s="54"/>
      <c r="G29" s="54"/>
      <c r="H29" s="54" t="str">
        <f t="shared" si="2"/>
        <v/>
      </c>
      <c r="I29" s="54"/>
      <c r="J29" s="54"/>
      <c r="K29" s="54"/>
      <c r="L29" s="54" t="str">
        <f t="shared" si="3"/>
        <v/>
      </c>
      <c r="M29" s="54"/>
      <c r="N29" s="56" t="str">
        <f t="shared" si="4"/>
        <v/>
      </c>
    </row>
    <row r="30" spans="1:19">
      <c r="A30" s="33" t="s">
        <v>33</v>
      </c>
      <c r="C30" s="57"/>
      <c r="D30" s="52"/>
      <c r="E30" s="53"/>
      <c r="F30" s="74"/>
      <c r="G30" s="74"/>
      <c r="H30" s="58" t="str">
        <f t="shared" si="2"/>
        <v/>
      </c>
      <c r="J30" s="74"/>
      <c r="K30" s="74"/>
      <c r="L30" s="58" t="str">
        <f t="shared" si="3"/>
        <v/>
      </c>
      <c r="N30" s="37" t="str">
        <f>IF(AND(OR(H30="Diskad",H30="Brutit"),OR(L30="Diskad",L30="Brutit")),IF(OR(H30="Diskad",L30="Diskad"),"Diskad","Brutit"),IF(H30&lt;L30,H30,L30))</f>
        <v/>
      </c>
    </row>
    <row r="31" spans="1:19">
      <c r="D31" s="35" t="s">
        <v>219</v>
      </c>
      <c r="E31" s="36" t="s">
        <v>19</v>
      </c>
      <c r="F31" s="76" t="s">
        <v>190</v>
      </c>
    </row>
  </sheetData>
  <autoFilter ref="C5:N23">
    <sortState ref="C6:N30">
      <sortCondition ref="C5:C23"/>
    </sortState>
  </autoFilter>
  <sortState ref="C6:N23">
    <sortCondition ref="N6:N23"/>
  </sortState>
  <mergeCells count="2">
    <mergeCell ref="F3:H3"/>
    <mergeCell ref="J3:L3"/>
  </mergeCells>
  <pageMargins left="0.70866141732283472" right="0.70866141732283472" top="2.3624999999999998" bottom="0.74803149606299213" header="0.31496062992125984" footer="0.31496062992125984"/>
  <pageSetup paperSize="9" scale="88" orientation="landscape" r:id="rId1"/>
  <headerFooter>
    <oddHeader>&amp;L
&amp;G&amp;C&amp;18
2016-02-27
&amp;"-,Fet"Sundsvallsparallellen, kval
&amp;"-,Normal"Parallellslalom, 4 åk
&amp;"-,Fet"PRELIMINÄRT RESULTAT
&amp;A&amp;R
&amp;G</oddHeader>
    <oddFooter>&amp;L&amp;8Utskrivet: &amp;D kl. &amp;T&amp;C&amp;8Klass: &amp;A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0"/>
  <sheetViews>
    <sheetView zoomScaleNormal="100" workbookViewId="0">
      <selection activeCell="E22" sqref="E22:L22"/>
    </sheetView>
  </sheetViews>
  <sheetFormatPr defaultColWidth="8.85546875" defaultRowHeight="12"/>
  <cols>
    <col min="1" max="1" width="7.42578125" style="34" customWidth="1"/>
    <col min="2" max="2" width="4.42578125" style="34" customWidth="1"/>
    <col min="3" max="3" width="4.42578125" style="38" customWidth="1"/>
    <col min="4" max="4" width="22.7109375" style="35" customWidth="1"/>
    <col min="5" max="5" width="16.7109375" style="36" customWidth="1"/>
    <col min="6" max="8" width="11" style="36" bestFit="1" customWidth="1"/>
    <col min="9" max="9" width="4.7109375" style="36" customWidth="1"/>
    <col min="10" max="12" width="11" style="36" bestFit="1" customWidth="1"/>
    <col min="13" max="13" width="4.7109375" style="36" customWidth="1"/>
    <col min="14" max="14" width="15.7109375" style="34" customWidth="1"/>
    <col min="15" max="16384" width="8.85546875" style="36"/>
  </cols>
  <sheetData>
    <row r="1" spans="1:14">
      <c r="A1" s="33" t="s">
        <v>0</v>
      </c>
      <c r="C1" s="35">
        <f>COUNT(C6:C30)</f>
        <v>0</v>
      </c>
    </row>
    <row r="3" spans="1:14" s="60" customFormat="1">
      <c r="A3" s="39"/>
      <c r="B3" s="39"/>
      <c r="C3" s="39"/>
      <c r="D3" s="40"/>
      <c r="E3" s="40"/>
      <c r="F3" s="79" t="s">
        <v>1</v>
      </c>
      <c r="G3" s="79"/>
      <c r="H3" s="79"/>
      <c r="I3" s="72"/>
      <c r="J3" s="79" t="s">
        <v>2</v>
      </c>
      <c r="K3" s="79"/>
      <c r="L3" s="79"/>
      <c r="M3" s="72"/>
      <c r="N3" s="39"/>
    </row>
    <row r="4" spans="1:14" s="61" customFormat="1" ht="24">
      <c r="A4" s="42" t="s">
        <v>3</v>
      </c>
      <c r="B4" s="42" t="s">
        <v>4</v>
      </c>
      <c r="C4" s="43" t="s">
        <v>5</v>
      </c>
      <c r="D4" s="44" t="s">
        <v>6</v>
      </c>
      <c r="E4" s="44" t="s">
        <v>7</v>
      </c>
      <c r="F4" s="45" t="s">
        <v>8</v>
      </c>
      <c r="G4" s="45" t="s">
        <v>9</v>
      </c>
      <c r="H4" s="45" t="s">
        <v>10</v>
      </c>
      <c r="I4" s="45"/>
      <c r="J4" s="45" t="s">
        <v>8</v>
      </c>
      <c r="K4" s="45" t="s">
        <v>9</v>
      </c>
      <c r="L4" s="45" t="s">
        <v>11</v>
      </c>
      <c r="M4" s="45"/>
      <c r="N4" s="43" t="s">
        <v>12</v>
      </c>
    </row>
    <row r="5" spans="1:14">
      <c r="A5" s="46" t="str">
        <f ca="1">MID(CELL("filename",A1),FIND("]",CELL("filename",A1))+1,255)</f>
        <v>D 13-14</v>
      </c>
      <c r="B5" s="46"/>
      <c r="C5" s="47"/>
      <c r="D5" s="48"/>
      <c r="E5" s="48"/>
      <c r="F5" s="49"/>
      <c r="G5" s="49"/>
      <c r="H5" s="49"/>
      <c r="I5" s="49"/>
      <c r="J5" s="49"/>
      <c r="K5" s="49"/>
      <c r="L5" s="49"/>
      <c r="M5" s="49"/>
      <c r="N5" s="46"/>
    </row>
    <row r="6" spans="1:14">
      <c r="A6" s="50"/>
      <c r="B6" s="34">
        <v>1</v>
      </c>
      <c r="C6" s="51" t="s">
        <v>228</v>
      </c>
      <c r="D6" s="68" t="s">
        <v>61</v>
      </c>
      <c r="E6" s="69" t="s">
        <v>17</v>
      </c>
      <c r="F6" s="54"/>
      <c r="G6" s="54"/>
      <c r="H6" s="54"/>
      <c r="I6" s="54"/>
      <c r="J6" s="54"/>
      <c r="K6" s="54"/>
      <c r="L6" s="54"/>
      <c r="M6" s="54"/>
      <c r="N6" s="56">
        <f t="shared" ref="N6:N22" si="0">IF(H6&lt;L6,H6,L6)</f>
        <v>0</v>
      </c>
    </row>
    <row r="7" spans="1:14">
      <c r="A7" s="50"/>
      <c r="B7" s="34">
        <v>2</v>
      </c>
      <c r="C7" s="51" t="s">
        <v>229</v>
      </c>
      <c r="D7" s="68" t="s">
        <v>223</v>
      </c>
      <c r="E7" s="69" t="s">
        <v>19</v>
      </c>
      <c r="F7" s="54"/>
      <c r="G7" s="54"/>
      <c r="H7" s="54"/>
      <c r="I7" s="54"/>
      <c r="J7" s="54"/>
      <c r="K7" s="54"/>
      <c r="L7" s="54"/>
      <c r="M7" s="54"/>
      <c r="N7" s="56">
        <f t="shared" si="0"/>
        <v>0</v>
      </c>
    </row>
    <row r="8" spans="1:14">
      <c r="A8" s="50"/>
      <c r="B8" s="34">
        <v>3</v>
      </c>
      <c r="C8" s="51" t="s">
        <v>230</v>
      </c>
      <c r="D8" s="68" t="s">
        <v>227</v>
      </c>
      <c r="E8" s="69" t="s">
        <v>19</v>
      </c>
      <c r="F8" s="54"/>
      <c r="G8" s="54"/>
      <c r="H8" s="54"/>
      <c r="I8" s="54"/>
      <c r="J8" s="54"/>
      <c r="K8" s="54"/>
      <c r="L8" s="54"/>
      <c r="M8" s="54"/>
      <c r="N8" s="56">
        <f t="shared" si="0"/>
        <v>0</v>
      </c>
    </row>
    <row r="9" spans="1:14">
      <c r="A9" s="50"/>
      <c r="B9" s="34">
        <v>4</v>
      </c>
      <c r="C9" s="51" t="s">
        <v>231</v>
      </c>
      <c r="D9" s="68" t="s">
        <v>95</v>
      </c>
      <c r="E9" s="69" t="s">
        <v>96</v>
      </c>
      <c r="F9" s="54"/>
      <c r="G9" s="54"/>
      <c r="H9" s="54"/>
      <c r="I9" s="54"/>
      <c r="J9" s="54"/>
      <c r="K9" s="54"/>
      <c r="L9" s="54"/>
      <c r="M9" s="54"/>
      <c r="N9" s="56">
        <f t="shared" si="0"/>
        <v>0</v>
      </c>
    </row>
    <row r="10" spans="1:14">
      <c r="A10" s="50"/>
      <c r="B10" s="34">
        <v>5</v>
      </c>
      <c r="C10" s="51" t="s">
        <v>232</v>
      </c>
      <c r="D10" s="68" t="s">
        <v>68</v>
      </c>
      <c r="E10" s="69" t="s">
        <v>19</v>
      </c>
      <c r="F10" s="54"/>
      <c r="G10" s="54"/>
      <c r="H10" s="54"/>
      <c r="I10" s="54"/>
      <c r="J10" s="54"/>
      <c r="K10" s="54"/>
      <c r="L10" s="54"/>
      <c r="M10" s="54"/>
      <c r="N10" s="56">
        <f t="shared" si="0"/>
        <v>0</v>
      </c>
    </row>
    <row r="11" spans="1:14">
      <c r="A11" s="50"/>
      <c r="B11" s="34">
        <v>6</v>
      </c>
      <c r="C11" s="51" t="s">
        <v>233</v>
      </c>
      <c r="D11" s="68" t="s">
        <v>98</v>
      </c>
      <c r="E11" s="69" t="s">
        <v>19</v>
      </c>
      <c r="F11" s="54"/>
      <c r="G11" s="54"/>
      <c r="H11" s="54"/>
      <c r="I11" s="54"/>
      <c r="J11" s="54"/>
      <c r="K11" s="54"/>
      <c r="L11" s="54"/>
      <c r="M11" s="54"/>
      <c r="N11" s="56">
        <f t="shared" si="0"/>
        <v>0</v>
      </c>
    </row>
    <row r="12" spans="1:14">
      <c r="B12" s="34">
        <v>7</v>
      </c>
      <c r="C12" s="51" t="s">
        <v>234</v>
      </c>
      <c r="D12" s="68" t="s">
        <v>67</v>
      </c>
      <c r="E12" s="69" t="s">
        <v>66</v>
      </c>
      <c r="F12" s="54"/>
      <c r="G12" s="54"/>
      <c r="H12" s="54"/>
      <c r="I12" s="54"/>
      <c r="J12" s="54"/>
      <c r="K12" s="54"/>
      <c r="L12" s="54"/>
      <c r="M12" s="54"/>
      <c r="N12" s="56">
        <f t="shared" si="0"/>
        <v>0</v>
      </c>
    </row>
    <row r="13" spans="1:14">
      <c r="B13" s="34">
        <v>8</v>
      </c>
      <c r="C13" s="51" t="s">
        <v>235</v>
      </c>
      <c r="D13" s="68" t="s">
        <v>94</v>
      </c>
      <c r="E13" s="69" t="s">
        <v>19</v>
      </c>
      <c r="F13" s="54"/>
      <c r="G13" s="54"/>
      <c r="H13" s="54"/>
      <c r="I13" s="54"/>
      <c r="J13" s="54"/>
      <c r="K13" s="54"/>
      <c r="L13" s="54"/>
      <c r="M13" s="54"/>
      <c r="N13" s="56">
        <f t="shared" si="0"/>
        <v>0</v>
      </c>
    </row>
    <row r="14" spans="1:14">
      <c r="B14" s="34">
        <v>9</v>
      </c>
      <c r="C14" s="51" t="s">
        <v>236</v>
      </c>
      <c r="D14" s="68" t="s">
        <v>99</v>
      </c>
      <c r="E14" s="69" t="s">
        <v>19</v>
      </c>
      <c r="F14" s="54"/>
      <c r="G14" s="54"/>
      <c r="H14" s="54"/>
      <c r="I14" s="54"/>
      <c r="J14" s="54"/>
      <c r="K14" s="54"/>
      <c r="L14" s="54"/>
      <c r="M14" s="54"/>
      <c r="N14" s="56">
        <f t="shared" si="0"/>
        <v>0</v>
      </c>
    </row>
    <row r="15" spans="1:14">
      <c r="B15" s="34">
        <v>10</v>
      </c>
      <c r="C15" s="51" t="s">
        <v>237</v>
      </c>
      <c r="D15" s="68" t="s">
        <v>220</v>
      </c>
      <c r="E15" s="69" t="s">
        <v>66</v>
      </c>
      <c r="F15" s="54"/>
      <c r="G15" s="54"/>
      <c r="H15" s="54"/>
      <c r="I15" s="54"/>
      <c r="J15" s="54"/>
      <c r="K15" s="54"/>
      <c r="L15" s="54"/>
      <c r="M15" s="54"/>
      <c r="N15" s="56">
        <f t="shared" si="0"/>
        <v>0</v>
      </c>
    </row>
    <row r="16" spans="1:14">
      <c r="B16" s="34">
        <v>11</v>
      </c>
      <c r="C16" s="51" t="s">
        <v>238</v>
      </c>
      <c r="D16" s="68" t="s">
        <v>73</v>
      </c>
      <c r="E16" s="69" t="s">
        <v>17</v>
      </c>
      <c r="F16" s="54"/>
      <c r="G16" s="54"/>
      <c r="H16" s="54"/>
      <c r="I16" s="54"/>
      <c r="J16" s="54"/>
      <c r="K16" s="54"/>
      <c r="L16" s="54"/>
      <c r="M16" s="54"/>
      <c r="N16" s="56">
        <f t="shared" si="0"/>
        <v>0</v>
      </c>
    </row>
    <row r="17" spans="1:14">
      <c r="B17" s="34">
        <v>12</v>
      </c>
      <c r="C17" s="51" t="s">
        <v>239</v>
      </c>
      <c r="D17" s="68" t="s">
        <v>97</v>
      </c>
      <c r="E17" s="69" t="s">
        <v>19</v>
      </c>
      <c r="F17" s="54"/>
      <c r="G17" s="54"/>
      <c r="H17" s="54"/>
      <c r="I17" s="54"/>
      <c r="J17" s="54"/>
      <c r="K17" s="54"/>
      <c r="L17" s="54"/>
      <c r="M17" s="54"/>
      <c r="N17" s="56">
        <f t="shared" si="0"/>
        <v>0</v>
      </c>
    </row>
    <row r="18" spans="1:14">
      <c r="B18" s="34">
        <v>13</v>
      </c>
      <c r="C18" s="51" t="s">
        <v>240</v>
      </c>
      <c r="D18" s="68" t="s">
        <v>226</v>
      </c>
      <c r="E18" s="69" t="s">
        <v>19</v>
      </c>
      <c r="F18" s="54"/>
      <c r="G18" s="54"/>
      <c r="H18" s="54"/>
      <c r="I18" s="54"/>
      <c r="J18" s="54"/>
      <c r="K18" s="54"/>
      <c r="L18" s="54"/>
      <c r="M18" s="54"/>
      <c r="N18" s="56">
        <f t="shared" si="0"/>
        <v>0</v>
      </c>
    </row>
    <row r="19" spans="1:14">
      <c r="B19" s="34">
        <v>14</v>
      </c>
      <c r="C19" s="51" t="s">
        <v>241</v>
      </c>
      <c r="D19" s="68" t="s">
        <v>60</v>
      </c>
      <c r="E19" s="69" t="s">
        <v>19</v>
      </c>
      <c r="F19" s="54"/>
      <c r="G19" s="54"/>
      <c r="H19" s="54"/>
      <c r="I19" s="54"/>
      <c r="J19" s="54"/>
      <c r="K19" s="54"/>
      <c r="L19" s="54"/>
      <c r="M19" s="54"/>
      <c r="N19" s="56">
        <f t="shared" si="0"/>
        <v>0</v>
      </c>
    </row>
    <row r="20" spans="1:14">
      <c r="B20" s="34">
        <v>15</v>
      </c>
      <c r="C20" s="51" t="s">
        <v>242</v>
      </c>
      <c r="D20" s="68" t="s">
        <v>221</v>
      </c>
      <c r="E20" s="69" t="s">
        <v>96</v>
      </c>
      <c r="F20" s="54"/>
      <c r="G20" s="54"/>
      <c r="H20" s="54"/>
      <c r="I20" s="54"/>
      <c r="J20" s="54"/>
      <c r="K20" s="54"/>
      <c r="L20" s="54"/>
      <c r="M20" s="54"/>
      <c r="N20" s="56">
        <f t="shared" si="0"/>
        <v>0</v>
      </c>
    </row>
    <row r="21" spans="1:14">
      <c r="B21" s="34">
        <v>16</v>
      </c>
      <c r="C21" s="51" t="s">
        <v>243</v>
      </c>
      <c r="D21" s="68" t="s">
        <v>222</v>
      </c>
      <c r="E21" s="69" t="s">
        <v>183</v>
      </c>
      <c r="F21" s="54"/>
      <c r="G21" s="54"/>
      <c r="H21" s="54"/>
      <c r="I21" s="54"/>
      <c r="J21" s="54"/>
      <c r="K21" s="54"/>
      <c r="L21" s="54"/>
      <c r="M21" s="54"/>
      <c r="N21" s="56">
        <f t="shared" si="0"/>
        <v>0</v>
      </c>
    </row>
    <row r="22" spans="1:14">
      <c r="B22" s="34">
        <v>17</v>
      </c>
      <c r="C22" s="51" t="s">
        <v>244</v>
      </c>
      <c r="D22" s="68" t="s">
        <v>224</v>
      </c>
      <c r="E22" s="69" t="s">
        <v>225</v>
      </c>
      <c r="F22" s="54"/>
      <c r="G22" s="54"/>
      <c r="H22" s="54"/>
      <c r="I22" s="54"/>
      <c r="J22" s="54"/>
      <c r="K22" s="54"/>
      <c r="L22" s="54"/>
      <c r="M22" s="54"/>
      <c r="N22" s="56">
        <f t="shared" si="0"/>
        <v>0</v>
      </c>
    </row>
    <row r="23" spans="1:14">
      <c r="C23" s="51"/>
      <c r="D23" s="68"/>
      <c r="E23" s="69"/>
      <c r="F23" s="54"/>
      <c r="G23" s="54"/>
      <c r="H23" s="54"/>
      <c r="I23" s="54"/>
      <c r="J23" s="54"/>
      <c r="K23" s="54"/>
      <c r="L23" s="54"/>
      <c r="M23" s="54"/>
      <c r="N23" s="56"/>
    </row>
    <row r="24" spans="1:14">
      <c r="C24" s="51"/>
      <c r="D24" s="68"/>
      <c r="E24" s="69"/>
      <c r="F24" s="54"/>
      <c r="G24" s="54"/>
      <c r="H24" s="54"/>
      <c r="I24" s="54"/>
      <c r="J24" s="54"/>
      <c r="K24" s="54"/>
      <c r="L24" s="54"/>
      <c r="M24" s="54"/>
      <c r="N24" s="56"/>
    </row>
    <row r="25" spans="1:14">
      <c r="B25" s="34" t="str">
        <f t="shared" ref="B25:B29" si="1">IF(ISTEXT(D25),B24+1,"")</f>
        <v/>
      </c>
      <c r="C25" s="57"/>
      <c r="D25" s="52"/>
      <c r="E25" s="53"/>
      <c r="F25" s="54"/>
      <c r="G25" s="54"/>
      <c r="H25" s="54" t="str">
        <f t="shared" ref="H25:H30" si="2">IF(ISTEXT($D25),IF(OR(F25="Diskad",G25="Diskad"),"Diskad",IF(OR(F25="Brutit",G25="Brutit"),"Brutit",F25+G25)),"")</f>
        <v/>
      </c>
      <c r="I25" s="54"/>
      <c r="J25" s="54"/>
      <c r="K25" s="54"/>
      <c r="L25" s="54" t="str">
        <f t="shared" ref="L25:L30" si="3">IF(ISTEXT($D25),IF(OR(J25="Diskad",K25="Diskad"),"Diskad",IF(OR(J25="Brutit",K25="Brutit"),"Brutit",J25+K25)),"")</f>
        <v/>
      </c>
      <c r="M25" s="54"/>
      <c r="N25" s="56" t="str">
        <f>IF(ISBLANK(J25),H25,IF(AND(OR(H25="Diskad",H25="Brutit"),OR(L25="Diskad",L25="Brutit")),IF(OR(H25="Diskad",L25="Diskad"),"Diskad","Brutit"),IF(H25&lt;L25,H25,L25)))</f>
        <v/>
      </c>
    </row>
    <row r="26" spans="1:14">
      <c r="B26" s="34" t="str">
        <f t="shared" si="1"/>
        <v/>
      </c>
      <c r="C26" s="57"/>
      <c r="D26" s="52"/>
      <c r="E26" s="53"/>
      <c r="F26" s="54"/>
      <c r="G26" s="54"/>
      <c r="H26" s="54" t="str">
        <f t="shared" si="2"/>
        <v/>
      </c>
      <c r="I26" s="54"/>
      <c r="J26" s="54"/>
      <c r="K26" s="54"/>
      <c r="L26" s="54" t="str">
        <f t="shared" si="3"/>
        <v/>
      </c>
      <c r="M26" s="54"/>
      <c r="N26" s="56" t="str">
        <f>IF(ISBLANK(J26),H26,IF(AND(OR(H26="Diskad",H26="Brutit"),OR(L26="Diskad",L26="Brutit")),IF(OR(H26="Diskad",L26="Diskad"),"Diskad","Brutit"),IF(H26&lt;L26,H26,L26)))</f>
        <v/>
      </c>
    </row>
    <row r="27" spans="1:14">
      <c r="B27" s="34" t="str">
        <f t="shared" si="1"/>
        <v/>
      </c>
      <c r="C27" s="57"/>
      <c r="D27" s="52"/>
      <c r="E27" s="53"/>
      <c r="F27" s="54"/>
      <c r="G27" s="54"/>
      <c r="H27" s="54" t="str">
        <f t="shared" si="2"/>
        <v/>
      </c>
      <c r="I27" s="54"/>
      <c r="J27" s="54"/>
      <c r="K27" s="54"/>
      <c r="L27" s="54" t="str">
        <f t="shared" si="3"/>
        <v/>
      </c>
      <c r="M27" s="54"/>
      <c r="N27" s="56" t="str">
        <f>IF(ISBLANK(J27),H27,IF(AND(OR(H27="Diskad",H27="Brutit"),OR(L27="Diskad",L27="Brutit")),IF(OR(H27="Diskad",L27="Diskad"),"Diskad","Brutit"),IF(H27&lt;L27,H27,L27)))</f>
        <v/>
      </c>
    </row>
    <row r="28" spans="1:14">
      <c r="B28" s="34" t="str">
        <f t="shared" si="1"/>
        <v/>
      </c>
      <c r="C28" s="57"/>
      <c r="D28" s="52"/>
      <c r="E28" s="53"/>
      <c r="F28" s="54"/>
      <c r="G28" s="54"/>
      <c r="H28" s="54" t="str">
        <f t="shared" si="2"/>
        <v/>
      </c>
      <c r="I28" s="54"/>
      <c r="J28" s="54"/>
      <c r="K28" s="54"/>
      <c r="L28" s="54" t="str">
        <f t="shared" si="3"/>
        <v/>
      </c>
      <c r="M28" s="54"/>
      <c r="N28" s="56" t="str">
        <f>IF(ISBLANK(J28),H28,IF(AND(OR(H28="Diskad",H28="Brutit"),OR(L28="Diskad",L28="Brutit")),IF(OR(H28="Diskad",L28="Diskad"),"Diskad","Brutit"),IF(H28&lt;L28,H28,L28)))</f>
        <v/>
      </c>
    </row>
    <row r="29" spans="1:14">
      <c r="B29" s="34" t="str">
        <f t="shared" si="1"/>
        <v/>
      </c>
      <c r="C29" s="57"/>
      <c r="D29" s="52"/>
      <c r="E29" s="53"/>
      <c r="F29" s="54"/>
      <c r="G29" s="54"/>
      <c r="H29" s="54" t="str">
        <f t="shared" si="2"/>
        <v/>
      </c>
      <c r="I29" s="54"/>
      <c r="J29" s="54"/>
      <c r="K29" s="54"/>
      <c r="L29" s="54" t="str">
        <f t="shared" si="3"/>
        <v/>
      </c>
      <c r="M29" s="54"/>
      <c r="N29" s="56" t="str">
        <f>IF(ISBLANK(J29),H29,IF(AND(OR(H29="Diskad",H29="Brutit"),OR(L29="Diskad",L29="Brutit")),IF(OR(H29="Diskad",L29="Diskad"),"Diskad","Brutit"),IF(H29&lt;L29,H29,L29)))</f>
        <v/>
      </c>
    </row>
    <row r="30" spans="1:14">
      <c r="A30" s="33" t="s">
        <v>33</v>
      </c>
      <c r="C30" s="57"/>
      <c r="D30" s="52"/>
      <c r="E30" s="53"/>
      <c r="F30" s="53"/>
      <c r="G30" s="53"/>
      <c r="H30" s="58" t="str">
        <f t="shared" si="2"/>
        <v/>
      </c>
      <c r="J30" s="53"/>
      <c r="K30" s="53"/>
      <c r="L30" s="58" t="str">
        <f t="shared" si="3"/>
        <v/>
      </c>
      <c r="N30" s="37" t="str">
        <f>IF(AND(OR(H30="Diskad",H30="Brutit"),OR(L30="Diskad",L30="Brutit")),IF(OR(H30="Diskad",L30="Diskad"),"Diskad","Brutit"),IF(H30&lt;L30,H30,L30))</f>
        <v/>
      </c>
    </row>
  </sheetData>
  <autoFilter ref="C5:N23">
    <sortState ref="C6:N23">
      <sortCondition ref="N5:N23"/>
    </sortState>
  </autoFilter>
  <mergeCells count="2">
    <mergeCell ref="F3:H3"/>
    <mergeCell ref="J3:L3"/>
  </mergeCells>
  <pageMargins left="0.70866141732283472" right="0.70866141732283472" top="2.3624999999999998" bottom="0.74803149606299213" header="0.31496062992125984" footer="0.31496062992125984"/>
  <pageSetup paperSize="9" scale="89" orientation="landscape" r:id="rId1"/>
  <headerFooter>
    <oddHeader>&amp;L
&amp;G&amp;C&amp;18
2016-02-27
&amp;"-,Fet"Sundsvallsparallellen, kval
&amp;"-,Normal"Parallellslalom, 4 åk
&amp;"-,Fet"PRELIMINÄRT RESULTAT
&amp;A&amp;R
&amp;G</oddHeader>
    <oddFooter>&amp;L&amp;8Utskrivet: &amp;D kl. &amp;T&amp;C&amp;8Klass: &amp;A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0"/>
  <sheetViews>
    <sheetView tabSelected="1" zoomScaleNormal="100" workbookViewId="0">
      <selection activeCell="K27" sqref="K27"/>
    </sheetView>
  </sheetViews>
  <sheetFormatPr defaultColWidth="8.85546875" defaultRowHeight="12"/>
  <cols>
    <col min="1" max="1" width="7.42578125" style="34" customWidth="1"/>
    <col min="2" max="2" width="4.42578125" style="34" customWidth="1"/>
    <col min="3" max="3" width="4.42578125" style="38" customWidth="1"/>
    <col min="4" max="4" width="22.7109375" style="35" customWidth="1"/>
    <col min="5" max="5" width="16.7109375" style="36" customWidth="1"/>
    <col min="6" max="8" width="11" style="36" bestFit="1" customWidth="1"/>
    <col min="9" max="9" width="4.7109375" style="36" customWidth="1"/>
    <col min="10" max="12" width="11" style="36" bestFit="1" customWidth="1"/>
    <col min="13" max="13" width="4.7109375" style="36" customWidth="1"/>
    <col min="14" max="14" width="15.7109375" style="34" customWidth="1"/>
    <col min="15" max="16384" width="8.85546875" style="36"/>
  </cols>
  <sheetData>
    <row r="1" spans="1:14">
      <c r="A1" s="33" t="s">
        <v>0</v>
      </c>
      <c r="C1" s="35">
        <f>COUNT(C6:C25)</f>
        <v>0</v>
      </c>
    </row>
    <row r="3" spans="1:14" s="60" customFormat="1">
      <c r="A3" s="39"/>
      <c r="B3" s="39"/>
      <c r="C3" s="39"/>
      <c r="D3" s="40"/>
      <c r="E3" s="40"/>
      <c r="F3" s="79" t="s">
        <v>1</v>
      </c>
      <c r="G3" s="79"/>
      <c r="H3" s="79"/>
      <c r="I3" s="72"/>
      <c r="J3" s="79" t="s">
        <v>2</v>
      </c>
      <c r="K3" s="79"/>
      <c r="L3" s="79"/>
      <c r="M3" s="72"/>
      <c r="N3" s="39"/>
    </row>
    <row r="4" spans="1:14" s="61" customFormat="1" ht="24">
      <c r="A4" s="42" t="s">
        <v>3</v>
      </c>
      <c r="B4" s="42" t="s">
        <v>4</v>
      </c>
      <c r="C4" s="43" t="s">
        <v>5</v>
      </c>
      <c r="D4" s="44" t="s">
        <v>6</v>
      </c>
      <c r="E4" s="44" t="s">
        <v>7</v>
      </c>
      <c r="F4" s="45" t="s">
        <v>8</v>
      </c>
      <c r="G4" s="45" t="s">
        <v>9</v>
      </c>
      <c r="H4" s="45" t="s">
        <v>10</v>
      </c>
      <c r="I4" s="45"/>
      <c r="J4" s="45" t="s">
        <v>8</v>
      </c>
      <c r="K4" s="45" t="s">
        <v>9</v>
      </c>
      <c r="L4" s="45" t="s">
        <v>11</v>
      </c>
      <c r="M4" s="45"/>
      <c r="N4" s="43" t="s">
        <v>12</v>
      </c>
    </row>
    <row r="5" spans="1:14" ht="12" customHeight="1">
      <c r="A5" s="46" t="str">
        <f ca="1">MID(CELL("filename",A1),FIND("]",CELL("filename",A1))+1,255)</f>
        <v>H 13-14</v>
      </c>
      <c r="B5" s="46"/>
      <c r="C5" s="47"/>
      <c r="D5" s="48"/>
      <c r="E5" s="48"/>
      <c r="F5" s="49"/>
      <c r="G5" s="49"/>
      <c r="H5" s="49"/>
      <c r="I5" s="49"/>
      <c r="J5" s="49"/>
      <c r="K5" s="49"/>
      <c r="L5" s="49"/>
      <c r="M5" s="49"/>
      <c r="N5" s="46"/>
    </row>
    <row r="6" spans="1:14" ht="12" customHeight="1">
      <c r="A6" s="50"/>
      <c r="B6" s="34">
        <v>1</v>
      </c>
      <c r="C6" s="51" t="s">
        <v>245</v>
      </c>
      <c r="D6" s="68" t="s">
        <v>77</v>
      </c>
      <c r="E6" s="69" t="s">
        <v>78</v>
      </c>
      <c r="F6" s="54"/>
      <c r="G6" s="54"/>
      <c r="H6" s="54"/>
      <c r="I6" s="54"/>
      <c r="J6" s="54"/>
      <c r="K6" s="54"/>
      <c r="L6" s="54"/>
      <c r="M6" s="54"/>
      <c r="N6" s="56">
        <f t="shared" ref="N6:N23" si="0">IF(H6&lt;L6,H6,L6)</f>
        <v>0</v>
      </c>
    </row>
    <row r="7" spans="1:14">
      <c r="A7" s="50"/>
      <c r="B7" s="34">
        <v>2</v>
      </c>
      <c r="C7" s="51" t="s">
        <v>246</v>
      </c>
      <c r="D7" s="68" t="s">
        <v>247</v>
      </c>
      <c r="E7" s="69" t="s">
        <v>35</v>
      </c>
      <c r="F7" s="54"/>
      <c r="G7" s="54"/>
      <c r="H7" s="54"/>
      <c r="I7" s="54"/>
      <c r="J7" s="54"/>
      <c r="K7" s="54"/>
      <c r="L7" s="54"/>
      <c r="M7" s="54"/>
      <c r="N7" s="56">
        <f t="shared" si="0"/>
        <v>0</v>
      </c>
    </row>
    <row r="8" spans="1:14">
      <c r="A8" s="50"/>
      <c r="B8" s="34">
        <v>3</v>
      </c>
      <c r="C8" s="51" t="s">
        <v>248</v>
      </c>
      <c r="D8" s="68" t="s">
        <v>87</v>
      </c>
      <c r="E8" s="69" t="s">
        <v>35</v>
      </c>
      <c r="F8" s="54"/>
      <c r="G8" s="54"/>
      <c r="H8" s="54"/>
      <c r="I8" s="54"/>
      <c r="J8" s="54"/>
      <c r="K8" s="54"/>
      <c r="L8" s="54"/>
      <c r="M8" s="54"/>
      <c r="N8" s="56">
        <f t="shared" si="0"/>
        <v>0</v>
      </c>
    </row>
    <row r="9" spans="1:14">
      <c r="A9" s="50"/>
      <c r="B9" s="34">
        <v>4</v>
      </c>
      <c r="C9" s="51" t="s">
        <v>249</v>
      </c>
      <c r="D9" s="68" t="s">
        <v>83</v>
      </c>
      <c r="E9" s="69" t="s">
        <v>19</v>
      </c>
      <c r="F9" s="54"/>
      <c r="G9" s="54"/>
      <c r="H9" s="54"/>
      <c r="I9" s="54"/>
      <c r="J9" s="54"/>
      <c r="K9" s="54"/>
      <c r="L9" s="54"/>
      <c r="M9" s="54"/>
      <c r="N9" s="56">
        <f t="shared" si="0"/>
        <v>0</v>
      </c>
    </row>
    <row r="10" spans="1:14">
      <c r="A10" s="50"/>
      <c r="B10" s="34">
        <v>5</v>
      </c>
      <c r="C10" s="51" t="s">
        <v>250</v>
      </c>
      <c r="D10" s="68" t="s">
        <v>84</v>
      </c>
      <c r="E10" s="69" t="s">
        <v>19</v>
      </c>
      <c r="F10" s="54"/>
      <c r="G10" s="54"/>
      <c r="H10" s="54"/>
      <c r="I10" s="54"/>
      <c r="J10" s="54"/>
      <c r="K10" s="54"/>
      <c r="L10" s="54"/>
      <c r="M10" s="54"/>
      <c r="N10" s="56">
        <f t="shared" si="0"/>
        <v>0</v>
      </c>
    </row>
    <row r="11" spans="1:14">
      <c r="A11" s="50"/>
      <c r="B11" s="34">
        <v>6</v>
      </c>
      <c r="C11" s="51" t="s">
        <v>251</v>
      </c>
      <c r="D11" s="68" t="s">
        <v>252</v>
      </c>
      <c r="E11" s="69" t="s">
        <v>19</v>
      </c>
      <c r="F11" s="54"/>
      <c r="G11" s="54"/>
      <c r="H11" s="54"/>
      <c r="I11" s="54"/>
      <c r="J11" s="54"/>
      <c r="K11" s="54"/>
      <c r="L11" s="54"/>
      <c r="M11" s="54"/>
      <c r="N11" s="56">
        <f t="shared" si="0"/>
        <v>0</v>
      </c>
    </row>
    <row r="12" spans="1:14">
      <c r="B12" s="34">
        <v>7</v>
      </c>
      <c r="C12" s="51" t="s">
        <v>253</v>
      </c>
      <c r="D12" s="68" t="s">
        <v>21</v>
      </c>
      <c r="E12" s="69" t="s">
        <v>19</v>
      </c>
      <c r="F12" s="54"/>
      <c r="G12" s="54"/>
      <c r="H12" s="54"/>
      <c r="I12" s="54"/>
      <c r="J12" s="54"/>
      <c r="K12" s="54"/>
      <c r="L12" s="54"/>
      <c r="M12" s="54"/>
      <c r="N12" s="56">
        <f t="shared" si="0"/>
        <v>0</v>
      </c>
    </row>
    <row r="13" spans="1:14">
      <c r="B13" s="34">
        <v>8</v>
      </c>
      <c r="C13" s="51" t="s">
        <v>254</v>
      </c>
      <c r="D13" s="68" t="s">
        <v>18</v>
      </c>
      <c r="E13" s="69" t="s">
        <v>19</v>
      </c>
      <c r="F13" s="54"/>
      <c r="G13" s="54"/>
      <c r="H13" s="54"/>
      <c r="I13" s="54"/>
      <c r="J13" s="54"/>
      <c r="K13" s="54"/>
      <c r="L13" s="54"/>
      <c r="M13" s="54"/>
      <c r="N13" s="56">
        <f t="shared" si="0"/>
        <v>0</v>
      </c>
    </row>
    <row r="14" spans="1:14">
      <c r="B14" s="34">
        <v>9</v>
      </c>
      <c r="C14" s="51" t="s">
        <v>255</v>
      </c>
      <c r="D14" s="68" t="s">
        <v>85</v>
      </c>
      <c r="E14" s="69" t="s">
        <v>19</v>
      </c>
      <c r="F14" s="54"/>
      <c r="G14" s="54"/>
      <c r="H14" s="54"/>
      <c r="I14" s="54"/>
      <c r="J14" s="54"/>
      <c r="K14" s="54"/>
      <c r="L14" s="54"/>
      <c r="M14" s="54"/>
      <c r="N14" s="56">
        <f t="shared" si="0"/>
        <v>0</v>
      </c>
    </row>
    <row r="15" spans="1:14">
      <c r="B15" s="34">
        <v>10</v>
      </c>
      <c r="C15" s="51" t="s">
        <v>256</v>
      </c>
      <c r="D15" s="68" t="s">
        <v>79</v>
      </c>
      <c r="E15" s="69" t="s">
        <v>19</v>
      </c>
      <c r="F15" s="54"/>
      <c r="G15" s="54"/>
      <c r="H15" s="54"/>
      <c r="I15" s="54"/>
      <c r="J15" s="54"/>
      <c r="K15" s="54"/>
      <c r="L15" s="54"/>
      <c r="M15" s="54"/>
      <c r="N15" s="56">
        <f t="shared" si="0"/>
        <v>0</v>
      </c>
    </row>
    <row r="16" spans="1:14">
      <c r="B16" s="34">
        <v>11</v>
      </c>
      <c r="C16" s="51" t="s">
        <v>257</v>
      </c>
      <c r="D16" s="68" t="s">
        <v>80</v>
      </c>
      <c r="E16" s="69" t="s">
        <v>35</v>
      </c>
      <c r="F16" s="54"/>
      <c r="G16" s="54"/>
      <c r="H16" s="54"/>
      <c r="I16" s="54"/>
      <c r="J16" s="54"/>
      <c r="K16" s="54"/>
      <c r="L16" s="54"/>
      <c r="M16" s="54"/>
      <c r="N16" s="56">
        <f t="shared" si="0"/>
        <v>0</v>
      </c>
    </row>
    <row r="17" spans="1:14">
      <c r="B17" s="34">
        <v>12</v>
      </c>
      <c r="C17" s="51" t="s">
        <v>258</v>
      </c>
      <c r="D17" s="68" t="s">
        <v>30</v>
      </c>
      <c r="E17" s="69" t="s">
        <v>19</v>
      </c>
      <c r="F17" s="54"/>
      <c r="G17" s="54"/>
      <c r="H17" s="54"/>
      <c r="I17" s="54"/>
      <c r="J17" s="54"/>
      <c r="K17" s="54"/>
      <c r="L17" s="54"/>
      <c r="M17" s="54"/>
      <c r="N17" s="56">
        <f t="shared" si="0"/>
        <v>0</v>
      </c>
    </row>
    <row r="18" spans="1:14">
      <c r="B18" s="34">
        <v>13</v>
      </c>
      <c r="C18" s="51" t="s">
        <v>259</v>
      </c>
      <c r="D18" s="68" t="s">
        <v>81</v>
      </c>
      <c r="E18" s="69" t="s">
        <v>19</v>
      </c>
      <c r="F18" s="54"/>
      <c r="G18" s="54"/>
      <c r="H18" s="54"/>
      <c r="I18" s="54"/>
      <c r="J18" s="54"/>
      <c r="K18" s="54"/>
      <c r="L18" s="54"/>
      <c r="M18" s="54"/>
      <c r="N18" s="56">
        <f t="shared" si="0"/>
        <v>0</v>
      </c>
    </row>
    <row r="19" spans="1:14">
      <c r="B19" s="34">
        <v>14</v>
      </c>
      <c r="C19" s="51" t="s">
        <v>260</v>
      </c>
      <c r="D19" s="68" t="s">
        <v>88</v>
      </c>
      <c r="E19" s="69" t="s">
        <v>19</v>
      </c>
      <c r="F19" s="54"/>
      <c r="G19" s="54"/>
      <c r="H19" s="54"/>
      <c r="I19" s="54"/>
      <c r="J19" s="54"/>
      <c r="K19" s="54"/>
      <c r="L19" s="54"/>
      <c r="M19" s="54"/>
      <c r="N19" s="56">
        <f t="shared" si="0"/>
        <v>0</v>
      </c>
    </row>
    <row r="20" spans="1:14">
      <c r="B20" s="34">
        <v>15</v>
      </c>
      <c r="C20" s="51" t="s">
        <v>261</v>
      </c>
      <c r="D20" s="68" t="s">
        <v>82</v>
      </c>
      <c r="E20" s="69" t="s">
        <v>35</v>
      </c>
      <c r="F20" s="54"/>
      <c r="G20" s="54"/>
      <c r="H20" s="54"/>
      <c r="I20" s="54"/>
      <c r="J20" s="54"/>
      <c r="K20" s="54"/>
      <c r="L20" s="54"/>
      <c r="M20" s="54"/>
      <c r="N20" s="56">
        <f t="shared" si="0"/>
        <v>0</v>
      </c>
    </row>
    <row r="21" spans="1:14">
      <c r="B21" s="34">
        <v>16</v>
      </c>
      <c r="C21" s="51" t="s">
        <v>262</v>
      </c>
      <c r="D21" s="68" t="s">
        <v>263</v>
      </c>
      <c r="E21" s="69" t="s">
        <v>17</v>
      </c>
      <c r="F21" s="54"/>
      <c r="G21" s="54"/>
      <c r="H21" s="54"/>
      <c r="I21" s="54"/>
      <c r="J21" s="54"/>
      <c r="K21" s="54"/>
      <c r="L21" s="54"/>
      <c r="M21" s="54"/>
      <c r="N21" s="56">
        <f t="shared" si="0"/>
        <v>0</v>
      </c>
    </row>
    <row r="22" spans="1:14">
      <c r="B22" s="34">
        <v>17</v>
      </c>
      <c r="C22" s="51" t="s">
        <v>264</v>
      </c>
      <c r="D22" s="68" t="s">
        <v>265</v>
      </c>
      <c r="E22" s="69" t="s">
        <v>197</v>
      </c>
      <c r="F22" s="54"/>
      <c r="G22" s="54"/>
      <c r="H22" s="54"/>
      <c r="I22" s="54"/>
      <c r="J22" s="54"/>
      <c r="K22" s="54"/>
      <c r="L22" s="54"/>
      <c r="M22" s="54"/>
      <c r="N22" s="56">
        <f t="shared" si="0"/>
        <v>0</v>
      </c>
    </row>
    <row r="23" spans="1:14">
      <c r="B23" s="34">
        <v>18</v>
      </c>
      <c r="C23" s="51" t="s">
        <v>266</v>
      </c>
      <c r="D23" s="68" t="s">
        <v>100</v>
      </c>
      <c r="E23" s="69" t="s">
        <v>19</v>
      </c>
      <c r="F23" s="54"/>
      <c r="G23" s="54"/>
      <c r="H23" s="54"/>
      <c r="I23" s="54"/>
      <c r="J23" s="54"/>
      <c r="K23" s="54"/>
      <c r="L23" s="54"/>
      <c r="M23" s="54"/>
      <c r="N23" s="56">
        <f t="shared" si="0"/>
        <v>0</v>
      </c>
    </row>
    <row r="24" spans="1:14">
      <c r="B24" s="34" t="str">
        <f t="shared" ref="B24" si="1">IF(ISTEXT(D24),B23+1,"")</f>
        <v/>
      </c>
      <c r="C24" s="57"/>
      <c r="D24" s="52"/>
      <c r="E24" s="53"/>
      <c r="F24" s="54"/>
      <c r="G24" s="54"/>
      <c r="H24" s="54" t="str">
        <f>IF(ISTEXT($D24),IF(OR(F24="Diskad",G24="Diskad"),"Diskad",IF(OR(F24="Brutit",G24="Brutit"),"Brutit",F24+G24)),"")</f>
        <v/>
      </c>
      <c r="I24" s="54"/>
      <c r="J24" s="54"/>
      <c r="K24" s="54"/>
      <c r="L24" s="54" t="str">
        <f>IF(ISTEXT($D24),IF(OR(J24="Diskad",K24="Diskad"),"Diskad",IF(OR(J24="Brutit",K24="Brutit"),"Brutit",J24+K24)),"")</f>
        <v/>
      </c>
      <c r="M24" s="54"/>
      <c r="N24" s="56" t="str">
        <f>IF(ISBLANK(J24),H24,IF(AND(OR(H24="Diskad",H24="Brutit"),OR(L24="Diskad",L24="Brutit")),IF(OR(H24="Diskad",L24="Diskad"),"Diskad","Brutit"),IF(H24&lt;L24,H24,L24)))</f>
        <v/>
      </c>
    </row>
    <row r="25" spans="1:14">
      <c r="A25" s="36"/>
      <c r="C25" s="57"/>
      <c r="D25" s="52"/>
      <c r="E25" s="53"/>
      <c r="F25" s="53"/>
      <c r="G25" s="53"/>
      <c r="H25" s="58" t="str">
        <f>IF(ISTEXT($D25),IF(OR(F25="Diskad",G25="Diskad"),"Diskad",IF(OR(F25="Brutit",G25="Brutit"),"Brutit",F25+G25)),"")</f>
        <v/>
      </c>
      <c r="J25" s="53"/>
      <c r="K25" s="53"/>
      <c r="L25" s="58" t="str">
        <f>IF(ISTEXT($D25),IF(OR(J25="Diskad",K25="Diskad"),"Diskad",IF(OR(J25="Brutit",K25="Brutit"),"Brutit",J25+K25)),"")</f>
        <v/>
      </c>
      <c r="N25" s="37" t="str">
        <f>IF(AND(OR(H25="Diskad",H25="Brutit"),OR(L25="Diskad",L25="Brutit")),IF(OR(H25="Diskad",L25="Diskad"),"Diskad","Brutit"),IF(H25&lt;L25,H25,L25))</f>
        <v/>
      </c>
    </row>
    <row r="30" spans="1:14">
      <c r="A30" s="33" t="s">
        <v>33</v>
      </c>
    </row>
  </sheetData>
  <autoFilter ref="C5:N21"/>
  <sortState ref="C6:N21">
    <sortCondition ref="N6:N21"/>
  </sortState>
  <mergeCells count="2">
    <mergeCell ref="F3:H3"/>
    <mergeCell ref="J3:L3"/>
  </mergeCells>
  <pageMargins left="0.70866141732283472" right="0.70866141732283472" top="2.3624999999999998" bottom="0.74803149606299213" header="0.31496062992125984" footer="0.31496062992125984"/>
  <pageSetup paperSize="9" scale="89" orientation="landscape" r:id="rId1"/>
  <headerFooter>
    <oddHeader>&amp;L
&amp;G&amp;C&amp;18
2016-02-27
&amp;"-,Fet"Sundsvallsparallellen, kval
&amp;"-,Normal"Parallellslalom, 4 åk
&amp;"-,Fet"PRELIMINÄRT RESULTAT
&amp;A&amp;R
&amp;G</oddHeader>
    <oddFooter>&amp;L&amp;8Utskrivet: &amp;D kl. &amp;T&amp;C&amp;8Klass: &amp;A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Exempelklass</vt:lpstr>
      <vt:lpstr>D 9-10</vt:lpstr>
      <vt:lpstr>H 9-10</vt:lpstr>
      <vt:lpstr>D 11-12</vt:lpstr>
      <vt:lpstr>H 11-12</vt:lpstr>
      <vt:lpstr>D 13-14</vt:lpstr>
      <vt:lpstr>H 13-14</vt:lpstr>
      <vt:lpstr>Exempelklass!Print_Area</vt:lpstr>
      <vt:lpstr>'D 11-12'!Print_Titles</vt:lpstr>
      <vt:lpstr>'D 13-14'!Print_Titles</vt:lpstr>
      <vt:lpstr>'D 9-10'!Print_Titles</vt:lpstr>
      <vt:lpstr>Exempelklass!Print_Titles</vt:lpstr>
      <vt:lpstr>'H 11-12'!Print_Titles</vt:lpstr>
      <vt:lpstr>'H 13-14'!Print_Titles</vt:lpstr>
      <vt:lpstr>'H 9-10'!Print_Titles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Byström</dc:creator>
  <cp:keywords/>
  <dc:description/>
  <cp:lastModifiedBy>SSLK</cp:lastModifiedBy>
  <cp:revision/>
  <cp:lastPrinted>2016-02-27T12:17:39Z</cp:lastPrinted>
  <dcterms:created xsi:type="dcterms:W3CDTF">2015-02-18T11:43:18Z</dcterms:created>
  <dcterms:modified xsi:type="dcterms:W3CDTF">2016-02-27T12:17:46Z</dcterms:modified>
</cp:coreProperties>
</file>