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2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C52"/>
  <c r="G6"/>
  <c r="AB33" l="1"/>
  <c r="G8"/>
  <c r="H6" s="1"/>
  <c r="P8"/>
  <c r="H8" l="1"/>
  <c r="G10"/>
  <c r="Y10"/>
  <c r="G12" l="1"/>
  <c r="H10" s="1"/>
  <c r="P12"/>
  <c r="Q8" s="1"/>
  <c r="Q12" l="1"/>
  <c r="C53" s="1"/>
  <c r="H12"/>
  <c r="G14"/>
  <c r="G16"/>
  <c r="P16"/>
  <c r="V10" l="1"/>
  <c r="H14"/>
  <c r="H16"/>
  <c r="G18"/>
  <c r="Y18"/>
  <c r="Z10" s="1"/>
  <c r="Z18" l="1"/>
  <c r="AE14" s="1"/>
  <c r="G20"/>
  <c r="H18" s="1"/>
  <c r="P20"/>
  <c r="Q16" s="1"/>
  <c r="AB21"/>
  <c r="H20" l="1"/>
  <c r="Q20"/>
  <c r="V18" s="1"/>
  <c r="G22"/>
  <c r="P22"/>
  <c r="C54" l="1"/>
  <c r="G24"/>
  <c r="H22" s="1"/>
  <c r="Y24"/>
  <c r="H24" l="1"/>
  <c r="G26"/>
  <c r="P26"/>
  <c r="Q22" s="1"/>
  <c r="Q26" l="1"/>
  <c r="V24" s="1"/>
  <c r="G28"/>
  <c r="H26" s="1"/>
  <c r="C55" l="1"/>
  <c r="H28"/>
  <c r="G30"/>
  <c r="P30"/>
  <c r="AE31"/>
  <c r="G32" l="1"/>
  <c r="H30" s="1"/>
  <c r="Y32"/>
  <c r="Z24" s="1"/>
  <c r="Z32"/>
  <c r="AD33"/>
  <c r="AD21" s="1"/>
  <c r="AE28" l="1"/>
  <c r="H32"/>
  <c r="G34"/>
  <c r="P34"/>
  <c r="Q30" s="1"/>
  <c r="AE35"/>
  <c r="Q34" l="1"/>
  <c r="V32" s="1"/>
  <c r="G36"/>
  <c r="H34" s="1"/>
  <c r="C56" l="1"/>
  <c r="H36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 s="1"/>
  <c r="G30"/>
  <c r="G32"/>
  <c r="H32"/>
  <c r="G26"/>
  <c r="G28"/>
  <c r="G22"/>
  <c r="G24"/>
  <c r="G18"/>
  <c r="G20"/>
  <c r="G14"/>
  <c r="G16"/>
  <c r="G10"/>
  <c r="G12"/>
  <c r="G6"/>
  <c r="G8"/>
  <c r="H6" s="1"/>
  <c r="P30"/>
  <c r="P34"/>
  <c r="Q30"/>
  <c r="Q34"/>
  <c r="C56"/>
  <c r="P22"/>
  <c r="P26"/>
  <c r="Q22"/>
  <c r="Q26"/>
  <c r="C55"/>
  <c r="P16"/>
  <c r="P20"/>
  <c r="Q16"/>
  <c r="Q20"/>
  <c r="C54"/>
  <c r="P8"/>
  <c r="P12"/>
  <c r="Q8"/>
  <c r="Q12"/>
  <c r="C53"/>
  <c r="AH31"/>
  <c r="AH35"/>
  <c r="AI31"/>
  <c r="AI35"/>
  <c r="C52"/>
  <c r="AK33"/>
  <c r="C51" s="1"/>
  <c r="AH14"/>
  <c r="AH28"/>
  <c r="AI14"/>
  <c r="AI28"/>
  <c r="AK27"/>
  <c r="C50" s="1"/>
  <c r="AK21"/>
  <c r="C49" s="1"/>
  <c r="D1"/>
  <c r="Y24"/>
  <c r="Y32"/>
  <c r="Z24"/>
  <c r="Z32"/>
  <c r="AE35"/>
  <c r="C15"/>
  <c r="C19" s="1"/>
  <c r="C23" s="1"/>
  <c r="C27" s="1"/>
  <c r="C31" s="1"/>
  <c r="A11"/>
  <c r="A15"/>
  <c r="A19" s="1"/>
  <c r="A23" s="1"/>
  <c r="A27" s="1"/>
  <c r="A31" s="1"/>
  <c r="A35" s="1"/>
  <c r="V32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/>
  <c r="Z18"/>
  <c r="AE31"/>
  <c r="AE28"/>
  <c r="V24"/>
  <c r="V18"/>
  <c r="AE14"/>
  <c r="V10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G36"/>
  <c r="H34" s="1"/>
  <c r="G30"/>
  <c r="G32"/>
  <c r="G26"/>
  <c r="G28"/>
  <c r="G22"/>
  <c r="G24"/>
  <c r="G18"/>
  <c r="G20"/>
  <c r="H18" s="1"/>
  <c r="G14"/>
  <c r="G16"/>
  <c r="G10"/>
  <c r="G12"/>
  <c r="G6"/>
  <c r="G8"/>
  <c r="H8"/>
  <c r="P30"/>
  <c r="Q34" s="1"/>
  <c r="P34"/>
  <c r="Q30"/>
  <c r="P22"/>
  <c r="P26"/>
  <c r="Q22" s="1"/>
  <c r="Q26"/>
  <c r="P16"/>
  <c r="Q20" s="1"/>
  <c r="P20"/>
  <c r="Q16"/>
  <c r="P8"/>
  <c r="P12"/>
  <c r="Q8" s="1"/>
  <c r="Q12"/>
  <c r="AH31"/>
  <c r="AI35" s="1"/>
  <c r="C52" s="1"/>
  <c r="AH35"/>
  <c r="AI31"/>
  <c r="AK33" s="1"/>
  <c r="C51" s="1"/>
  <c r="AH14"/>
  <c r="AH28"/>
  <c r="AI14" s="1"/>
  <c r="AI28"/>
  <c r="D1"/>
  <c r="Y24"/>
  <c r="Y32"/>
  <c r="Z24" s="1"/>
  <c r="Z32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Z18"/>
  <c r="A146" i="20"/>
  <c r="J147"/>
  <c r="J148" s="1"/>
  <c r="J149" s="1"/>
  <c r="L17" i="16"/>
  <c r="L18"/>
  <c r="L19"/>
  <c r="L20"/>
  <c r="F5" i="34"/>
  <c r="F6"/>
  <c r="AH14" i="15"/>
  <c r="AH28"/>
  <c r="AI14"/>
  <c r="G36" i="41"/>
  <c r="G37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Q34" s="1"/>
  <c r="G34"/>
  <c r="G35"/>
  <c r="H34"/>
  <c r="P30"/>
  <c r="Q32" s="1"/>
  <c r="P32"/>
  <c r="Q30"/>
  <c r="C57" s="1"/>
  <c r="G32"/>
  <c r="G33"/>
  <c r="H33" s="1"/>
  <c r="B146" i="34"/>
  <c r="P26" i="41"/>
  <c r="P28"/>
  <c r="Q26"/>
  <c r="G28"/>
  <c r="G29"/>
  <c r="H28" s="1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Q22" s="1"/>
  <c r="G24"/>
  <c r="G25"/>
  <c r="P18"/>
  <c r="P20"/>
  <c r="Q18" s="1"/>
  <c r="G17"/>
  <c r="G18"/>
  <c r="H17" s="1"/>
  <c r="G26"/>
  <c r="G27"/>
  <c r="P14"/>
  <c r="P16"/>
  <c r="Q16"/>
  <c r="G15"/>
  <c r="G16"/>
  <c r="P10"/>
  <c r="P12"/>
  <c r="Q10" s="1"/>
  <c r="G9"/>
  <c r="G10"/>
  <c r="H9" s="1"/>
  <c r="G22"/>
  <c r="G23"/>
  <c r="P6"/>
  <c r="P8"/>
  <c r="Q8"/>
  <c r="G7"/>
  <c r="H8" s="1"/>
  <c r="G8"/>
  <c r="H7"/>
  <c r="G19"/>
  <c r="G20"/>
  <c r="Y30"/>
  <c r="Z34" s="1"/>
  <c r="Y34"/>
  <c r="Z30"/>
  <c r="Y22"/>
  <c r="Z26" s="1"/>
  <c r="Y26"/>
  <c r="Z22"/>
  <c r="Y16"/>
  <c r="Z20" s="1"/>
  <c r="Y20"/>
  <c r="Z16"/>
  <c r="G13"/>
  <c r="G14"/>
  <c r="Y8"/>
  <c r="Z12" s="1"/>
  <c r="Y12"/>
  <c r="Z8"/>
  <c r="C47" s="1"/>
  <c r="G5"/>
  <c r="G6"/>
  <c r="H5" s="1"/>
  <c r="G11"/>
  <c r="G12"/>
  <c r="AR31"/>
  <c r="AR35"/>
  <c r="AS31" s="1"/>
  <c r="AS35"/>
  <c r="AI24"/>
  <c r="AI32"/>
  <c r="AJ24" s="1"/>
  <c r="AJ32"/>
  <c r="AI10"/>
  <c r="AJ18" s="1"/>
  <c r="AO31" s="1"/>
  <c r="AI18"/>
  <c r="AJ10"/>
  <c r="AO14" s="1"/>
  <c r="AR14"/>
  <c r="AR28"/>
  <c r="AS14" s="1"/>
  <c r="AS28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P36"/>
  <c r="G34"/>
  <c r="G35"/>
  <c r="P30"/>
  <c r="P32"/>
  <c r="Q30" s="1"/>
  <c r="G30"/>
  <c r="G31"/>
  <c r="G32"/>
  <c r="G33"/>
  <c r="H33"/>
  <c r="P26"/>
  <c r="P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P24"/>
  <c r="Q22" s="1"/>
  <c r="G24"/>
  <c r="G25"/>
  <c r="G28"/>
  <c r="G29"/>
  <c r="H28" s="1"/>
  <c r="P18"/>
  <c r="P20"/>
  <c r="Q20" s="1"/>
  <c r="G17"/>
  <c r="G18"/>
  <c r="P14"/>
  <c r="P16"/>
  <c r="G15"/>
  <c r="G16"/>
  <c r="P10"/>
  <c r="P12"/>
  <c r="G11"/>
  <c r="G12"/>
  <c r="G9"/>
  <c r="G10"/>
  <c r="G22"/>
  <c r="G23"/>
  <c r="P6"/>
  <c r="P8"/>
  <c r="G7"/>
  <c r="G8"/>
  <c r="G19"/>
  <c r="G20"/>
  <c r="H19" s="1"/>
  <c r="Y30"/>
  <c r="Y34"/>
  <c r="Z30"/>
  <c r="Z34"/>
  <c r="C50"/>
  <c r="Y22"/>
  <c r="Y26"/>
  <c r="Z22" s="1"/>
  <c r="Z26"/>
  <c r="Y16"/>
  <c r="Z20" s="1"/>
  <c r="Y20"/>
  <c r="Z16"/>
  <c r="G13"/>
  <c r="G14"/>
  <c r="Y8"/>
  <c r="Y12"/>
  <c r="Z8" s="1"/>
  <c r="Z12"/>
  <c r="G5"/>
  <c r="G6"/>
  <c r="AR31"/>
  <c r="AR35"/>
  <c r="AS31" s="1"/>
  <c r="AS35"/>
  <c r="AF32"/>
  <c r="AI24"/>
  <c r="AI32"/>
  <c r="AJ24" s="1"/>
  <c r="AJ32"/>
  <c r="AI10"/>
  <c r="AI18"/>
  <c r="AJ10" s="1"/>
  <c r="AJ18"/>
  <c r="AR14"/>
  <c r="AS28" s="1"/>
  <c r="AU27" s="1"/>
  <c r="C44" s="1"/>
  <c r="AR28"/>
  <c r="AS14"/>
  <c r="AU21" s="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 s="1"/>
  <c r="G34"/>
  <c r="G35"/>
  <c r="H34" s="1"/>
  <c r="P30"/>
  <c r="P32"/>
  <c r="Q30" s="1"/>
  <c r="G32"/>
  <c r="G33"/>
  <c r="H33" s="1"/>
  <c r="P26"/>
  <c r="P28"/>
  <c r="G26"/>
  <c r="G27"/>
  <c r="H26" s="1"/>
  <c r="G30"/>
  <c r="G31"/>
  <c r="H30" s="1"/>
  <c r="P22"/>
  <c r="Q24" s="1"/>
  <c r="P24"/>
  <c r="Q22"/>
  <c r="V22" s="1"/>
  <c r="G24"/>
  <c r="G25"/>
  <c r="G28"/>
  <c r="G29"/>
  <c r="P18"/>
  <c r="P20"/>
  <c r="Q18" s="1"/>
  <c r="G19"/>
  <c r="G20"/>
  <c r="G17"/>
  <c r="G18"/>
  <c r="P14"/>
  <c r="P16"/>
  <c r="Q14" s="1"/>
  <c r="G15"/>
  <c r="G16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8"/>
  <c r="G7"/>
  <c r="G8"/>
  <c r="Y30"/>
  <c r="Y34"/>
  <c r="Z30"/>
  <c r="Z34"/>
  <c r="C50"/>
  <c r="Y22"/>
  <c r="Y26"/>
  <c r="Z22"/>
  <c r="Z26"/>
  <c r="C49"/>
  <c r="Y16"/>
  <c r="Y20"/>
  <c r="Z16"/>
  <c r="Z20"/>
  <c r="G13"/>
  <c r="G14"/>
  <c r="C48"/>
  <c r="Y8"/>
  <c r="Y12"/>
  <c r="Z8"/>
  <c r="Z12"/>
  <c r="G9"/>
  <c r="G10"/>
  <c r="C47"/>
  <c r="AR31"/>
  <c r="AR35"/>
  <c r="AS31"/>
  <c r="AS35"/>
  <c r="AF24"/>
  <c r="AI24"/>
  <c r="AI32"/>
  <c r="AJ24"/>
  <c r="AJ32"/>
  <c r="AO35"/>
  <c r="AF18"/>
  <c r="AI10"/>
  <c r="AI18"/>
  <c r="AJ10"/>
  <c r="AJ18"/>
  <c r="AO31"/>
  <c r="C46"/>
  <c r="AU33"/>
  <c r="C45" s="1"/>
  <c r="AR14"/>
  <c r="AR28"/>
  <c r="AS14"/>
  <c r="AS28"/>
  <c r="AF32"/>
  <c r="AO28"/>
  <c r="G5"/>
  <c r="G6"/>
  <c r="H5" s="1"/>
  <c r="AF10"/>
  <c r="AO14"/>
  <c r="AU27"/>
  <c r="C44" s="1"/>
  <c r="AU2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AI31"/>
  <c r="AI35"/>
  <c r="D1"/>
  <c r="AK33"/>
  <c r="C51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AI28" i="15"/>
  <c r="AK27"/>
  <c r="C50" s="1"/>
  <c r="AK21"/>
  <c r="C49" s="1"/>
  <c r="C57" i="45"/>
  <c r="C74"/>
  <c r="C48"/>
  <c r="C72"/>
  <c r="D16" i="41"/>
  <c r="C63" i="45"/>
  <c r="C62"/>
  <c r="C56"/>
  <c r="D9" i="40"/>
  <c r="C47" i="45"/>
  <c r="D17" i="41"/>
  <c r="D7" i="39"/>
  <c r="D34" i="40"/>
  <c r="C64" i="45"/>
  <c r="D22" i="41"/>
  <c r="D13"/>
  <c r="D30" i="39"/>
  <c r="C49" i="45"/>
  <c r="D37" i="39"/>
  <c r="C70" i="45"/>
  <c r="D34" i="41"/>
  <c r="C69" i="45"/>
  <c r="D9" i="41"/>
  <c r="C65" i="45"/>
  <c r="D22" i="39"/>
  <c r="C52" i="45"/>
  <c r="C50"/>
  <c r="C54"/>
  <c r="C45"/>
  <c r="D15" i="39"/>
  <c r="C66" i="45"/>
  <c r="D37" i="41"/>
  <c r="D22" i="15"/>
  <c r="D33" i="41"/>
  <c r="C67" i="45"/>
  <c r="C58"/>
  <c r="C53"/>
  <c r="D34" i="39"/>
  <c r="C71" i="45"/>
  <c r="C46"/>
  <c r="D7" i="41"/>
  <c r="D36" i="46"/>
  <c r="D16" i="44"/>
  <c r="C59" i="45"/>
  <c r="C68"/>
  <c r="D26" i="41"/>
  <c r="C44" i="45"/>
  <c r="C51"/>
  <c r="C55"/>
  <c r="C60"/>
  <c r="D16" i="40"/>
  <c r="C73" i="45"/>
  <c r="D5" i="40"/>
  <c r="D6" i="15"/>
  <c r="C61" i="45"/>
  <c r="D29" i="39"/>
  <c r="D7" i="40"/>
  <c r="D35" i="41"/>
  <c r="D20" i="15"/>
  <c r="D32" i="44"/>
  <c r="D24" i="15"/>
  <c r="H30" i="44" l="1"/>
  <c r="H22" i="46"/>
  <c r="H26" i="44"/>
  <c r="H16"/>
  <c r="H10"/>
  <c r="V22" i="41"/>
  <c r="Q24"/>
  <c r="C55" s="1"/>
  <c r="C52"/>
  <c r="Q12"/>
  <c r="Q6"/>
  <c r="V8" s="1"/>
  <c r="Q34" i="40"/>
  <c r="Q28"/>
  <c r="Q32"/>
  <c r="Q12"/>
  <c r="Q14"/>
  <c r="Q6"/>
  <c r="Q32" i="39"/>
  <c r="Q26"/>
  <c r="V26" s="1"/>
  <c r="Q16"/>
  <c r="H10" i="46"/>
  <c r="Q6" i="39"/>
  <c r="V8" s="1"/>
  <c r="H26" i="46"/>
  <c r="H24"/>
  <c r="H18"/>
  <c r="M20" s="1"/>
  <c r="H36" i="44"/>
  <c r="H32"/>
  <c r="M30" s="1"/>
  <c r="H28"/>
  <c r="H22"/>
  <c r="H24"/>
  <c r="H20"/>
  <c r="H14"/>
  <c r="M16" s="1"/>
  <c r="H12"/>
  <c r="H6"/>
  <c r="Q36" i="41"/>
  <c r="C58" s="1"/>
  <c r="V30"/>
  <c r="Q28"/>
  <c r="C56" s="1"/>
  <c r="H14" i="46"/>
  <c r="M16" s="1"/>
  <c r="Q20" i="41"/>
  <c r="V20" s="1"/>
  <c r="Q14"/>
  <c r="V16" s="1"/>
  <c r="V12"/>
  <c r="Q36" i="40"/>
  <c r="Q26"/>
  <c r="Q24"/>
  <c r="Q18"/>
  <c r="Q16"/>
  <c r="Q10"/>
  <c r="Q8"/>
  <c r="Q36" i="39"/>
  <c r="C58" s="1"/>
  <c r="V34"/>
  <c r="V30"/>
  <c r="C57"/>
  <c r="Q28"/>
  <c r="C56" s="1"/>
  <c r="C55"/>
  <c r="Q20"/>
  <c r="C54" s="1"/>
  <c r="V16"/>
  <c r="C53"/>
  <c r="C51"/>
  <c r="H36" i="46"/>
  <c r="M34"/>
  <c r="H30"/>
  <c r="C63" s="1"/>
  <c r="M30"/>
  <c r="H28"/>
  <c r="C62" s="1"/>
  <c r="H20"/>
  <c r="C60"/>
  <c r="H16"/>
  <c r="C59" s="1"/>
  <c r="H12"/>
  <c r="H8"/>
  <c r="C61" i="15"/>
  <c r="M22"/>
  <c r="M20"/>
  <c r="M8"/>
  <c r="H35" i="41"/>
  <c r="H27" i="39"/>
  <c r="H7"/>
  <c r="O57" i="41"/>
  <c r="H30"/>
  <c r="H26"/>
  <c r="H23"/>
  <c r="H18"/>
  <c r="H13"/>
  <c r="H31"/>
  <c r="H24"/>
  <c r="H19"/>
  <c r="H15"/>
  <c r="H11"/>
  <c r="H10"/>
  <c r="O44"/>
  <c r="M10"/>
  <c r="M34"/>
  <c r="H12"/>
  <c r="H14"/>
  <c r="H20"/>
  <c r="H22"/>
  <c r="H16"/>
  <c r="M16" s="1"/>
  <c r="H27"/>
  <c r="H25"/>
  <c r="H29"/>
  <c r="H32"/>
  <c r="M32" s="1"/>
  <c r="H36"/>
  <c r="H6"/>
  <c r="H34" i="40"/>
  <c r="H31"/>
  <c r="H11"/>
  <c r="H17"/>
  <c r="H26"/>
  <c r="H35"/>
  <c r="H35" i="39"/>
  <c r="O57" s="1"/>
  <c r="H24"/>
  <c r="H8"/>
  <c r="Q12"/>
  <c r="C52"/>
  <c r="H31"/>
  <c r="M36"/>
  <c r="H9"/>
  <c r="H6"/>
  <c r="H19"/>
  <c r="H10"/>
  <c r="J79" i="34"/>
  <c r="K82" i="45"/>
  <c r="K146" i="34"/>
  <c r="K25" s="1"/>
  <c r="K83" i="47"/>
  <c r="AK27" i="44"/>
  <c r="C50" s="1"/>
  <c r="AK21"/>
  <c r="C49" s="1"/>
  <c r="AU27" i="41"/>
  <c r="C44" s="1"/>
  <c r="AU21"/>
  <c r="C43" s="1"/>
  <c r="C46"/>
  <c r="AU33"/>
  <c r="C45" s="1"/>
  <c r="C46" i="40"/>
  <c r="AU33"/>
  <c r="C45" s="1"/>
  <c r="AE31" i="44"/>
  <c r="AE14"/>
  <c r="AE28"/>
  <c r="AE35"/>
  <c r="AO28" i="41"/>
  <c r="AO35"/>
  <c r="AO14" i="40"/>
  <c r="AO31"/>
  <c r="AO35"/>
  <c r="AO28"/>
  <c r="C53" i="44"/>
  <c r="V10"/>
  <c r="C54"/>
  <c r="V18"/>
  <c r="C55"/>
  <c r="V24"/>
  <c r="V32"/>
  <c r="C56"/>
  <c r="C48" i="41"/>
  <c r="AF18"/>
  <c r="C49"/>
  <c r="AF24"/>
  <c r="C50"/>
  <c r="AF32"/>
  <c r="AF10"/>
  <c r="C47" i="40"/>
  <c r="AF10"/>
  <c r="C48"/>
  <c r="AF18"/>
  <c r="AF24"/>
  <c r="C49"/>
  <c r="C58" i="44"/>
  <c r="M12"/>
  <c r="C59"/>
  <c r="M26"/>
  <c r="C62"/>
  <c r="C63"/>
  <c r="M22" i="41"/>
  <c r="M14"/>
  <c r="M26"/>
  <c r="M18"/>
  <c r="V34"/>
  <c r="C51"/>
  <c r="H5" i="40"/>
  <c r="H7"/>
  <c r="H22"/>
  <c r="H16"/>
  <c r="H17" i="39"/>
  <c r="H13" i="40"/>
  <c r="H20"/>
  <c r="H8"/>
  <c r="H9"/>
  <c r="H12"/>
  <c r="H18"/>
  <c r="H24"/>
  <c r="H6"/>
  <c r="H14"/>
  <c r="H23"/>
  <c r="H10"/>
  <c r="H15"/>
  <c r="H29"/>
  <c r="H25"/>
  <c r="H27"/>
  <c r="H32"/>
  <c r="H30"/>
  <c r="M6"/>
  <c r="O44"/>
  <c r="M10"/>
  <c r="V12" s="1"/>
  <c r="M34"/>
  <c r="H22" i="39"/>
  <c r="H28"/>
  <c r="H20"/>
  <c r="H13"/>
  <c r="H15"/>
  <c r="H14"/>
  <c r="H23"/>
  <c r="H16"/>
  <c r="O48" s="1"/>
  <c r="H18"/>
  <c r="H29"/>
  <c r="M28" s="1"/>
  <c r="H25"/>
  <c r="H32"/>
  <c r="M22"/>
  <c r="M30"/>
  <c r="U10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J123" i="47"/>
  <c r="D34" i="44"/>
  <c r="D30" i="15"/>
  <c r="D24" i="44"/>
  <c r="D9" i="39"/>
  <c r="D12" i="46"/>
  <c r="D26" i="44"/>
  <c r="D30" i="40"/>
  <c r="D28" i="46"/>
  <c r="D10" i="44"/>
  <c r="D18" i="39"/>
  <c r="C108" i="45"/>
  <c r="D33" i="40"/>
  <c r="C107" i="45"/>
  <c r="C92"/>
  <c r="D5" i="41"/>
  <c r="C91" i="45"/>
  <c r="D29" i="40"/>
  <c r="D12" i="41"/>
  <c r="C99" i="45"/>
  <c r="C87"/>
  <c r="C83"/>
  <c r="C93"/>
  <c r="D32" i="39"/>
  <c r="D6" i="44"/>
  <c r="D28"/>
  <c r="D24" i="40"/>
  <c r="D27" i="39"/>
  <c r="D25" i="41"/>
  <c r="C112" i="45"/>
  <c r="D22" i="46"/>
  <c r="D37" i="40"/>
  <c r="C96" i="45"/>
  <c r="D18" i="44"/>
  <c r="D22" i="40"/>
  <c r="C110" i="45"/>
  <c r="C106"/>
  <c r="D8" i="41"/>
  <c r="C94" i="45"/>
  <c r="D18" i="40"/>
  <c r="D15"/>
  <c r="C102" i="45"/>
  <c r="C101"/>
  <c r="D17" i="40"/>
  <c r="C86" i="45"/>
  <c r="C85"/>
  <c r="D33" i="39"/>
  <c r="D5"/>
  <c r="D18" i="15"/>
  <c r="D16" i="46"/>
  <c r="D35" i="39"/>
  <c r="D34" i="46"/>
  <c r="D8" i="39"/>
  <c r="D32" i="15"/>
  <c r="D30" i="41"/>
  <c r="D20" i="39"/>
  <c r="D25"/>
  <c r="D12" i="44"/>
  <c r="D36" i="15"/>
  <c r="D34"/>
  <c r="D26"/>
  <c r="D24" i="46"/>
  <c r="D6"/>
  <c r="D32"/>
  <c r="D20" i="40"/>
  <c r="D22" i="44"/>
  <c r="D26" i="40"/>
  <c r="C104" i="45"/>
  <c r="C84"/>
  <c r="D13" i="40"/>
  <c r="C88" i="45"/>
  <c r="C103"/>
  <c r="D8" i="15"/>
  <c r="D24" i="39"/>
  <c r="C111" i="45"/>
  <c r="D8" i="44"/>
  <c r="D36"/>
  <c r="D12" i="39"/>
  <c r="D12" i="15"/>
  <c r="D13" i="39"/>
  <c r="D18" i="46"/>
  <c r="D27" i="40"/>
  <c r="D28" i="15"/>
  <c r="D10" i="46"/>
  <c r="D30"/>
  <c r="D35" i="40"/>
  <c r="D26" i="46"/>
  <c r="C100" i="45"/>
  <c r="D25" i="40"/>
  <c r="D30" i="44"/>
  <c r="C98" i="45"/>
  <c r="D29" i="41"/>
  <c r="D14" i="44"/>
  <c r="C82" i="45"/>
  <c r="D12" i="40"/>
  <c r="D14" i="15"/>
  <c r="C90" i="45"/>
  <c r="D20" i="41"/>
  <c r="C105" i="45"/>
  <c r="C109"/>
  <c r="D8" i="40"/>
  <c r="C89" i="45"/>
  <c r="D16" i="15"/>
  <c r="D17" i="39"/>
  <c r="D16"/>
  <c r="D10" i="15"/>
  <c r="D8" i="46"/>
  <c r="D20"/>
  <c r="C95" i="45"/>
  <c r="D26" i="39"/>
  <c r="C97" i="45"/>
  <c r="D20" i="44"/>
  <c r="D14" i="46"/>
  <c r="C63" i="15" l="1"/>
  <c r="M30"/>
  <c r="M26"/>
  <c r="C62"/>
  <c r="C58"/>
  <c r="M12"/>
  <c r="M22" i="46"/>
  <c r="C61"/>
  <c r="C54" i="41"/>
  <c r="C53"/>
  <c r="V8" i="40"/>
  <c r="V20" i="39"/>
  <c r="M12" i="46"/>
  <c r="C58"/>
  <c r="M34" i="44"/>
  <c r="C64"/>
  <c r="M22"/>
  <c r="C61"/>
  <c r="M20"/>
  <c r="C60"/>
  <c r="C57"/>
  <c r="M8"/>
  <c r="V26" i="41"/>
  <c r="V34" i="40"/>
  <c r="C64" i="46"/>
  <c r="M26"/>
  <c r="M8"/>
  <c r="C57"/>
  <c r="C64" i="15"/>
  <c r="M34"/>
  <c r="C60"/>
  <c r="C57"/>
  <c r="C59"/>
  <c r="M16"/>
  <c r="O57" i="40"/>
  <c r="O53"/>
  <c r="M26"/>
  <c r="V26" s="1"/>
  <c r="O52"/>
  <c r="M24"/>
  <c r="C55" s="1"/>
  <c r="M18"/>
  <c r="V20" s="1"/>
  <c r="O49"/>
  <c r="O48"/>
  <c r="M16"/>
  <c r="C53" s="1"/>
  <c r="M8"/>
  <c r="C51" s="1"/>
  <c r="M34" i="39"/>
  <c r="M26"/>
  <c r="O53"/>
  <c r="O52"/>
  <c r="M24"/>
  <c r="M16"/>
  <c r="M8"/>
  <c r="O44"/>
  <c r="M36" i="41"/>
  <c r="M30"/>
  <c r="M28"/>
  <c r="M24"/>
  <c r="M20"/>
  <c r="M12"/>
  <c r="M8"/>
  <c r="M6"/>
  <c r="K85" i="45"/>
  <c r="M36" i="40"/>
  <c r="C58" s="1"/>
  <c r="M32"/>
  <c r="C57" s="1"/>
  <c r="M30"/>
  <c r="V30" s="1"/>
  <c r="M28"/>
  <c r="C56" s="1"/>
  <c r="M22"/>
  <c r="V22" s="1"/>
  <c r="M20"/>
  <c r="C54" s="1"/>
  <c r="M14"/>
  <c r="V16" s="1"/>
  <c r="M12"/>
  <c r="C52" s="1"/>
  <c r="M18" i="39"/>
  <c r="O49"/>
  <c r="O56"/>
  <c r="M32"/>
  <c r="M20"/>
  <c r="O46"/>
  <c r="M10"/>
  <c r="V12" s="1"/>
  <c r="M14"/>
  <c r="M6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0" i="39"/>
  <c r="D32" i="41"/>
  <c r="D15"/>
  <c r="D19" i="39"/>
  <c r="O56" i="41" l="1"/>
  <c r="O48"/>
  <c r="O50" i="39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1" i="45"/>
  <c r="C137"/>
  <c r="C124"/>
  <c r="C140"/>
  <c r="C123"/>
  <c r="C139"/>
  <c r="C126"/>
  <c r="C148"/>
  <c r="C133"/>
  <c r="C120"/>
  <c r="C136"/>
  <c r="C150"/>
  <c r="C135"/>
  <c r="C138"/>
  <c r="C122"/>
  <c r="C134"/>
  <c r="C125"/>
  <c r="C129"/>
  <c r="C147"/>
  <c r="C132"/>
  <c r="C146"/>
  <c r="C131"/>
  <c r="C149"/>
  <c r="C142"/>
  <c r="D11" i="40"/>
  <c r="C141" i="45"/>
  <c r="C128"/>
  <c r="C144"/>
  <c r="C127"/>
  <c r="C143"/>
  <c r="C145"/>
  <c r="C130"/>
  <c r="O46" i="40" l="1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11" i="41"/>
  <c r="D28" i="40"/>
  <c r="O46" i="41" l="1"/>
  <c r="O54" i="40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4" i="41" l="1"/>
  <c r="O50" i="40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0" i="41" l="1"/>
  <c r="O58" i="40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O58" l="1"/>
  <c r="K85" i="34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69"/>
  <c r="C61"/>
  <c r="C73"/>
  <c r="C59"/>
  <c r="C44"/>
  <c r="C55"/>
  <c r="C71"/>
  <c r="C48"/>
  <c r="C56"/>
  <c r="C62"/>
  <c r="C54"/>
  <c r="C46"/>
  <c r="C50"/>
  <c r="C58"/>
  <c r="C65"/>
  <c r="C70"/>
  <c r="C72"/>
  <c r="C52"/>
  <c r="C60"/>
  <c r="C51"/>
  <c r="C66"/>
  <c r="C45"/>
  <c r="C57"/>
  <c r="C74"/>
  <c r="C68"/>
  <c r="C63"/>
  <c r="C64"/>
  <c r="C47"/>
  <c r="C67"/>
  <c r="C53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51"/>
  <c r="C55"/>
  <c r="C44"/>
  <c r="C65"/>
  <c r="C67"/>
  <c r="C71"/>
  <c r="C112" i="16"/>
  <c r="C46" i="47"/>
  <c r="C54"/>
  <c r="C62"/>
  <c r="C70"/>
  <c r="C91" i="16"/>
  <c r="C103"/>
  <c r="C57" i="47"/>
  <c r="C50"/>
  <c r="C58"/>
  <c r="C66"/>
  <c r="C111" i="16"/>
  <c r="C87"/>
  <c r="C107"/>
  <c r="C106"/>
  <c r="C109"/>
  <c r="C97"/>
  <c r="C82"/>
  <c r="C48" i="47"/>
  <c r="C52"/>
  <c r="C56"/>
  <c r="C60"/>
  <c r="C105" i="16"/>
  <c r="C53" i="47"/>
  <c r="C86" i="16"/>
  <c r="C96"/>
  <c r="C88"/>
  <c r="C99"/>
  <c r="C89"/>
  <c r="C90"/>
  <c r="C108"/>
  <c r="C84"/>
  <c r="C101"/>
  <c r="C102"/>
  <c r="C95"/>
  <c r="C74" i="47"/>
  <c r="C73"/>
  <c r="C85" i="16"/>
  <c r="C104"/>
  <c r="C98"/>
  <c r="C110"/>
  <c r="C69" i="47"/>
  <c r="C59"/>
  <c r="C63"/>
  <c r="C49"/>
  <c r="C64"/>
  <c r="C68"/>
  <c r="C72"/>
  <c r="C61"/>
  <c r="C92" i="16"/>
  <c r="C100"/>
  <c r="C94"/>
  <c r="C93"/>
  <c r="C45" i="47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82" i="47"/>
  <c r="C101"/>
  <c r="C109"/>
  <c r="C83"/>
  <c r="C96"/>
  <c r="C105"/>
  <c r="C97"/>
  <c r="C94"/>
  <c r="C93"/>
  <c r="C103"/>
  <c r="C107"/>
  <c r="C111"/>
  <c r="C88"/>
  <c r="C108"/>
  <c r="C99"/>
  <c r="C90"/>
  <c r="C89"/>
  <c r="C100"/>
  <c r="C110"/>
  <c r="C112"/>
  <c r="C95"/>
  <c r="C92"/>
  <c r="C106"/>
  <c r="C86"/>
  <c r="C85"/>
  <c r="C84"/>
  <c r="C102"/>
  <c r="C104"/>
  <c r="C87"/>
  <c r="C91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24"/>
  <c r="C136"/>
  <c r="C140"/>
  <c r="C133"/>
  <c r="C128"/>
  <c r="C129"/>
  <c r="C143"/>
  <c r="C122"/>
  <c r="C138"/>
  <c r="C132"/>
  <c r="C141"/>
  <c r="C125"/>
  <c r="C134"/>
  <c r="C135"/>
  <c r="C137"/>
  <c r="C148"/>
  <c r="C131"/>
  <c r="C121"/>
  <c r="C142"/>
  <c r="C127"/>
  <c r="C146"/>
  <c r="C123"/>
  <c r="C139"/>
  <c r="C130"/>
  <c r="C147"/>
  <c r="C150"/>
  <c r="C126"/>
  <c r="C145"/>
  <c r="C144"/>
  <c r="C120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0" i="47"/>
  <c r="C143"/>
  <c r="C130"/>
  <c r="C121"/>
  <c r="C123"/>
  <c r="C144"/>
  <c r="C124"/>
  <c r="C147"/>
  <c r="C138"/>
  <c r="C133"/>
  <c r="C142"/>
  <c r="C139"/>
  <c r="C148"/>
  <c r="C125"/>
  <c r="C137"/>
  <c r="C128"/>
  <c r="C127"/>
  <c r="C146"/>
  <c r="C129"/>
  <c r="C150"/>
  <c r="C135"/>
  <c r="C132"/>
  <c r="C131"/>
  <c r="C141"/>
  <c r="C122"/>
  <c r="C149"/>
  <c r="C126"/>
  <c r="C145"/>
  <c r="C140"/>
  <c r="C134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78" i="34"/>
  <c r="C82"/>
  <c r="C86"/>
  <c r="C133" i="20"/>
  <c r="C129"/>
  <c r="C125"/>
  <c r="C121"/>
  <c r="C119" i="34"/>
  <c r="C111"/>
  <c r="C135"/>
  <c r="C127"/>
  <c r="C117" i="20"/>
  <c r="C113"/>
  <c r="C108"/>
  <c r="C100"/>
  <c r="C87" i="34"/>
  <c r="C79"/>
  <c r="C103"/>
  <c r="C95"/>
  <c r="C92" i="20"/>
  <c r="C84"/>
  <c r="C138"/>
  <c r="C134"/>
  <c r="C117" i="34"/>
  <c r="C109"/>
  <c r="C133"/>
  <c r="C125"/>
  <c r="C130" i="20"/>
  <c r="C126"/>
  <c r="C122"/>
  <c r="C114"/>
  <c r="C89" i="34"/>
  <c r="C76"/>
  <c r="C105"/>
  <c r="C138"/>
  <c r="C97" i="20"/>
  <c r="C93"/>
  <c r="C89"/>
  <c r="C85"/>
  <c r="C126" i="34"/>
  <c r="C130"/>
  <c r="C134"/>
  <c r="C122"/>
  <c r="C81" i="20"/>
  <c r="C77"/>
  <c r="C118"/>
  <c r="C106"/>
  <c r="C110" i="34"/>
  <c r="C114"/>
  <c r="C118"/>
  <c r="C106"/>
  <c r="C90" i="20"/>
  <c r="C111"/>
  <c r="C103"/>
  <c r="C95"/>
  <c r="C94" i="34"/>
  <c r="C98"/>
  <c r="C102"/>
  <c r="C90"/>
  <c r="C87" i="20"/>
  <c r="C79"/>
  <c r="C137"/>
  <c r="C101"/>
  <c r="C84" i="34"/>
  <c r="C123"/>
  <c r="C92"/>
  <c r="C80"/>
  <c r="C88" i="20"/>
  <c r="C80"/>
  <c r="C136"/>
  <c r="C132"/>
  <c r="C115" i="34"/>
  <c r="C91"/>
  <c r="C131"/>
  <c r="C107"/>
  <c r="C128" i="20"/>
  <c r="C124"/>
  <c r="C120"/>
  <c r="C116"/>
  <c r="C83" i="34"/>
  <c r="C129"/>
  <c r="C99"/>
  <c r="C113"/>
  <c r="C110" i="20"/>
  <c r="C102"/>
  <c r="C94"/>
  <c r="C86"/>
  <c r="C121" i="34"/>
  <c r="C97"/>
  <c r="C137"/>
  <c r="C81"/>
  <c r="C78" i="20"/>
  <c r="C109"/>
  <c r="C105"/>
  <c r="C85" i="34"/>
  <c r="C136"/>
  <c r="C101"/>
  <c r="C93"/>
  <c r="C98" i="20"/>
  <c r="C82"/>
  <c r="C107"/>
  <c r="C99"/>
  <c r="C132" i="34"/>
  <c r="C120"/>
  <c r="C77"/>
  <c r="C128"/>
  <c r="C91" i="20"/>
  <c r="C83"/>
  <c r="C76"/>
  <c r="C135"/>
  <c r="C116" i="34"/>
  <c r="C104"/>
  <c r="C124"/>
  <c r="C112"/>
  <c r="C131" i="20"/>
  <c r="C127"/>
  <c r="C123"/>
  <c r="C119"/>
  <c r="C100" i="34"/>
  <c r="C88"/>
  <c r="C108"/>
  <c r="C96"/>
  <c r="C115" i="20"/>
  <c r="C112"/>
  <c r="C104"/>
  <c r="C96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4"/>
  <c r="C153" i="20"/>
  <c r="C129" i="22"/>
  <c r="C161" i="20"/>
  <c r="C149"/>
  <c r="C192" i="34"/>
  <c r="C200"/>
  <c r="C184" i="20"/>
  <c r="C160"/>
  <c r="C192"/>
  <c r="C176"/>
  <c r="C150" i="34"/>
  <c r="C193"/>
  <c r="C187" i="20"/>
  <c r="C170"/>
  <c r="C195"/>
  <c r="C183"/>
  <c r="C166" i="34"/>
  <c r="C158"/>
  <c r="C171" i="20"/>
  <c r="C159"/>
  <c r="C179"/>
  <c r="C167"/>
  <c r="C165" i="34"/>
  <c r="C149"/>
  <c r="C202" i="20"/>
  <c r="C190"/>
  <c r="C150"/>
  <c r="C198"/>
  <c r="C197" i="34"/>
  <c r="C181"/>
  <c r="C205" i="20"/>
  <c r="C193"/>
  <c r="C78" i="22"/>
  <c r="C201" i="20"/>
  <c r="C175" i="34"/>
  <c r="C159"/>
  <c r="C98" i="22"/>
  <c r="C92"/>
  <c r="C102"/>
  <c r="C96"/>
  <c r="C207" i="34"/>
  <c r="C191"/>
  <c r="C122" i="22"/>
  <c r="C116"/>
  <c r="C126"/>
  <c r="C120"/>
  <c r="C194" i="34"/>
  <c r="C186"/>
  <c r="C91" i="22"/>
  <c r="C79"/>
  <c r="C99"/>
  <c r="C87"/>
  <c r="C147" i="34"/>
  <c r="C202"/>
  <c r="C77" i="22"/>
  <c r="C127"/>
  <c r="C85"/>
  <c r="C135"/>
  <c r="C152" i="34"/>
  <c r="D24" i="41"/>
  <c r="C125" i="22"/>
  <c r="C137"/>
  <c r="C133"/>
  <c r="C160" i="34"/>
  <c r="C168"/>
  <c r="C169" i="20"/>
  <c r="C157"/>
  <c r="C177"/>
  <c r="C165"/>
  <c r="C183" i="34"/>
  <c r="C199"/>
  <c r="C200" i="20"/>
  <c r="C188"/>
  <c r="C208"/>
  <c r="C196"/>
  <c r="C177" i="34"/>
  <c r="C161"/>
  <c r="C203" i="20"/>
  <c r="C191"/>
  <c r="C147"/>
  <c r="C199"/>
  <c r="C163" i="34"/>
  <c r="C206"/>
  <c r="C156" i="20"/>
  <c r="C175"/>
  <c r="C172"/>
  <c r="C148"/>
  <c r="C195" i="34"/>
  <c r="C179"/>
  <c r="C166" i="20"/>
  <c r="C206"/>
  <c r="C182"/>
  <c r="C158"/>
  <c r="C188" i="34"/>
  <c r="C180"/>
  <c r="C82" i="22"/>
  <c r="C76"/>
  <c r="C86"/>
  <c r="C80"/>
  <c r="C204" i="34"/>
  <c r="C196"/>
  <c r="C106" i="22"/>
  <c r="C100"/>
  <c r="C110"/>
  <c r="C104"/>
  <c r="C162" i="34"/>
  <c r="C154"/>
  <c r="C130" i="22"/>
  <c r="C124"/>
  <c r="C134"/>
  <c r="C128"/>
  <c r="C178" i="34"/>
  <c r="C170"/>
  <c r="C107" i="22"/>
  <c r="C95"/>
  <c r="C115"/>
  <c r="C103"/>
  <c r="C173" i="34"/>
  <c r="C157"/>
  <c r="C93" i="22"/>
  <c r="C81"/>
  <c r="C101"/>
  <c r="C89"/>
  <c r="C205" i="34"/>
  <c r="C189"/>
  <c r="C105" i="22"/>
  <c r="C146" i="20"/>
  <c r="C113" i="22"/>
  <c r="C208" i="34"/>
  <c r="C146"/>
  <c r="C152" i="20"/>
  <c r="C173"/>
  <c r="C168"/>
  <c r="C181"/>
  <c r="C151" i="34"/>
  <c r="C167"/>
  <c r="C162" i="20"/>
  <c r="C204"/>
  <c r="C178"/>
  <c r="C154"/>
  <c r="C182" i="34"/>
  <c r="C174"/>
  <c r="C155" i="20"/>
  <c r="C207"/>
  <c r="C163"/>
  <c r="C151"/>
  <c r="C198" i="34"/>
  <c r="C190"/>
  <c r="C186" i="20"/>
  <c r="C164"/>
  <c r="C194"/>
  <c r="C180"/>
  <c r="C156" i="34"/>
  <c r="C148"/>
  <c r="C189" i="20"/>
  <c r="C174"/>
  <c r="C197"/>
  <c r="C185"/>
  <c r="C172" i="34"/>
  <c r="C164"/>
  <c r="C90" i="22"/>
  <c r="C84"/>
  <c r="C94"/>
  <c r="C88"/>
  <c r="C169" i="34"/>
  <c r="C153"/>
  <c r="C114" i="22"/>
  <c r="C108"/>
  <c r="C118"/>
  <c r="C112"/>
  <c r="C201" i="34"/>
  <c r="C185"/>
  <c r="C138" i="22"/>
  <c r="C132"/>
  <c r="C83"/>
  <c r="C136"/>
  <c r="C171" i="34"/>
  <c r="C155"/>
  <c r="C123" i="22"/>
  <c r="C111"/>
  <c r="C131"/>
  <c r="C119"/>
  <c r="C203" i="34"/>
  <c r="C187"/>
  <c r="C109" i="22"/>
  <c r="C97"/>
  <c r="C117"/>
  <c r="C121"/>
  <c r="O52" i="41" l="1"/>
  <c r="A259" i="34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85"/>
  <c r="C169"/>
  <c r="C155"/>
  <c r="C201"/>
  <c r="C198"/>
  <c r="C190"/>
  <c r="C157"/>
  <c r="C203"/>
  <c r="C164"/>
  <c r="C156"/>
  <c r="C180"/>
  <c r="C172"/>
  <c r="C187"/>
  <c r="C171"/>
  <c r="C150"/>
  <c r="C176"/>
  <c r="C189"/>
  <c r="C173"/>
  <c r="C159"/>
  <c r="C205"/>
  <c r="C161"/>
  <c r="C208"/>
  <c r="C193"/>
  <c r="C177"/>
  <c r="C166"/>
  <c r="C158"/>
  <c r="C182"/>
  <c r="C174"/>
  <c r="C191"/>
  <c r="C175"/>
  <c r="C152"/>
  <c r="C207"/>
  <c r="C163"/>
  <c r="C147"/>
  <c r="C195"/>
  <c r="C179"/>
  <c r="C165"/>
  <c r="C149"/>
  <c r="C197"/>
  <c r="C181"/>
  <c r="C184"/>
  <c r="C168"/>
  <c r="C200"/>
  <c r="C192"/>
  <c r="C154"/>
  <c r="C146"/>
  <c r="C170"/>
  <c r="C162"/>
  <c r="C167"/>
  <c r="C151"/>
  <c r="C199"/>
  <c r="C183"/>
  <c r="C206"/>
  <c r="C196"/>
  <c r="C188"/>
  <c r="C153"/>
  <c r="C186"/>
  <c r="C178"/>
  <c r="C202"/>
  <c r="C194"/>
  <c r="C204"/>
  <c r="C160"/>
  <c r="D18" i="41"/>
  <c r="C148" i="22"/>
  <c r="O49" i="41" l="1"/>
  <c r="K237" i="34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63"/>
  <c r="C236"/>
  <c r="C228"/>
  <c r="C237" i="20"/>
  <c r="C245"/>
  <c r="C218"/>
  <c r="C234"/>
  <c r="C247"/>
  <c r="C264" i="34"/>
  <c r="C256"/>
  <c r="C217"/>
  <c r="C272"/>
  <c r="C225" i="20"/>
  <c r="C233"/>
  <c r="C241"/>
  <c r="C233" i="34"/>
  <c r="C276"/>
  <c r="C265"/>
  <c r="C249"/>
  <c r="C228" i="20"/>
  <c r="C244"/>
  <c r="C255"/>
  <c r="C263"/>
  <c r="C226"/>
  <c r="C243" i="34"/>
  <c r="C227"/>
  <c r="C275"/>
  <c r="C271" i="20"/>
  <c r="C242"/>
  <c r="C222" i="34"/>
  <c r="C230"/>
  <c r="C238"/>
  <c r="C235" i="20"/>
  <c r="C243"/>
  <c r="C251"/>
  <c r="C230"/>
  <c r="C274"/>
  <c r="C258" i="34"/>
  <c r="C250"/>
  <c r="C274"/>
  <c r="C266"/>
  <c r="C223" i="20"/>
  <c r="C231"/>
  <c r="C239"/>
  <c r="C278" i="34"/>
  <c r="C216"/>
  <c r="C221"/>
  <c r="C237"/>
  <c r="C224" i="20"/>
  <c r="C240"/>
  <c r="C253"/>
  <c r="C261"/>
  <c r="C276"/>
  <c r="C239" i="34"/>
  <c r="C223"/>
  <c r="C271"/>
  <c r="C255"/>
  <c r="C270" i="20"/>
  <c r="C278"/>
  <c r="C232"/>
  <c r="C259" i="34"/>
  <c r="C219" i="20"/>
  <c r="C232" i="34"/>
  <c r="C224"/>
  <c r="C248"/>
  <c r="C240"/>
  <c r="C257" i="20"/>
  <c r="C265"/>
  <c r="C273"/>
  <c r="C217"/>
  <c r="C252" i="34"/>
  <c r="C244"/>
  <c r="C268"/>
  <c r="C260"/>
  <c r="C250" i="20"/>
  <c r="C260"/>
  <c r="C268"/>
  <c r="C248"/>
  <c r="C241" i="34"/>
  <c r="C225"/>
  <c r="C273"/>
  <c r="C257"/>
  <c r="C256" i="20"/>
  <c r="C272"/>
  <c r="C236"/>
  <c r="C259"/>
  <c r="C235" i="34"/>
  <c r="C219"/>
  <c r="C267"/>
  <c r="C251"/>
  <c r="C249" i="20"/>
  <c r="C226" i="34"/>
  <c r="C218"/>
  <c r="C242"/>
  <c r="C234"/>
  <c r="C220" i="20"/>
  <c r="C252"/>
  <c r="C267"/>
  <c r="C216"/>
  <c r="C246" i="34"/>
  <c r="C254"/>
  <c r="C262"/>
  <c r="C270"/>
  <c r="C246" i="20"/>
  <c r="C258"/>
  <c r="C266"/>
  <c r="C229"/>
  <c r="C245" i="34"/>
  <c r="C229"/>
  <c r="C277"/>
  <c r="C261"/>
  <c r="C222" i="20"/>
  <c r="C238"/>
  <c r="C254"/>
  <c r="C262"/>
  <c r="C253" i="34"/>
  <c r="C269"/>
  <c r="C247"/>
  <c r="C231"/>
  <c r="C269" i="20"/>
  <c r="C277"/>
  <c r="C221"/>
  <c r="C264"/>
  <c r="C275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33" i="22"/>
  <c r="C232"/>
  <c r="C218"/>
  <c r="C258"/>
  <c r="C257"/>
  <c r="C244"/>
  <c r="D6" i="41"/>
  <c r="C270" i="22"/>
  <c r="C217"/>
  <c r="C234"/>
  <c r="C274"/>
  <c r="C227"/>
  <c r="C245"/>
  <c r="D14" i="41"/>
  <c r="C231" i="22"/>
  <c r="C249"/>
  <c r="C269"/>
  <c r="C259"/>
  <c r="C277"/>
  <c r="C230"/>
  <c r="C240"/>
  <c r="C219"/>
  <c r="D11" i="39"/>
  <c r="C242" i="22"/>
  <c r="C252"/>
  <c r="C243"/>
  <c r="D6" i="39"/>
  <c r="C256" i="22"/>
  <c r="C251"/>
  <c r="C223"/>
  <c r="C241"/>
  <c r="C268"/>
  <c r="C275"/>
  <c r="D31" i="41"/>
  <c r="C265" i="22"/>
  <c r="C248"/>
  <c r="C246"/>
  <c r="C255"/>
  <c r="C273"/>
  <c r="D31" i="39"/>
  <c r="C238" i="22"/>
  <c r="C278"/>
  <c r="C224"/>
  <c r="C264"/>
  <c r="C250"/>
  <c r="C239"/>
  <c r="D10" i="41"/>
  <c r="C254" i="22"/>
  <c r="C247"/>
  <c r="C267"/>
  <c r="D23" i="39"/>
  <c r="C266" i="22"/>
  <c r="C271"/>
  <c r="C229"/>
  <c r="C226"/>
  <c r="C237"/>
  <c r="D14" i="39"/>
  <c r="C220" i="22"/>
  <c r="C260"/>
  <c r="C261"/>
  <c r="C222"/>
  <c r="C262"/>
  <c r="C272"/>
  <c r="C221"/>
  <c r="C236"/>
  <c r="C276"/>
  <c r="D23" i="41"/>
  <c r="C263" i="22"/>
  <c r="C216"/>
  <c r="C235"/>
  <c r="C253"/>
  <c r="C225"/>
  <c r="C228"/>
  <c r="D28" i="39"/>
  <c r="O55" i="41" l="1"/>
  <c r="O51"/>
  <c r="O47"/>
  <c r="O45"/>
  <c r="O43"/>
  <c r="O54" i="39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10" i="40"/>
  <c r="D23"/>
  <c r="D27" i="41"/>
  <c r="D6" i="40"/>
  <c r="D14"/>
  <c r="D31"/>
  <c r="D32"/>
  <c r="O53" i="41" l="1"/>
  <c r="O56" i="40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<sst xmlns="http://schemas.openxmlformats.org/spreadsheetml/2006/main" count="1208" uniqueCount="264">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</sst>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N8" sqref="N8:N36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63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5 HEDIN Astrid Nolby Alpina SK</v>
      </c>
      <c r="N8" s="155">
        <v>0</v>
      </c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>
        <v>0</v>
      </c>
      <c r="F10" s="152">
        <v>0.23100000000000001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148</v>
      </c>
      <c r="K10" s="177" t="s">
        <v>126</v>
      </c>
      <c r="L10" s="180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64</v>
      </c>
      <c r="B11" s="183" t="s">
        <v>126</v>
      </c>
      <c r="C11" s="181">
        <v>111</v>
      </c>
      <c r="D11" s="50"/>
      <c r="E11" s="41"/>
      <c r="F11" s="41"/>
      <c r="G11" s="35"/>
      <c r="H11" s="36"/>
      <c r="I11" s="30"/>
      <c r="J11" s="180"/>
      <c r="K11" s="177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>
        <v>0.42</v>
      </c>
      <c r="F12" s="150">
        <v>0</v>
      </c>
      <c r="G12" s="37">
        <f>IF(F12&lt;&gt;"",IF(E12+F12&lt;E10+F10,0,(E12+F12)-(E10+F10)),"")</f>
        <v>0.18899999999999997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2 FÜRST Nelly Nolby Alpina SK</v>
      </c>
      <c r="N12" s="153">
        <v>0</v>
      </c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L32+21</f>
        <v>196</v>
      </c>
      <c r="T14" s="177" t="s">
        <v>126</v>
      </c>
      <c r="U14" s="180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65</v>
      </c>
      <c r="B15" s="183" t="s">
        <v>126</v>
      </c>
      <c r="C15" s="181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77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 PERSSON Clara Sundsvalls SLK</v>
      </c>
      <c r="N16" s="156">
        <v>0</v>
      </c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149</v>
      </c>
      <c r="K18" s="177" t="s">
        <v>126</v>
      </c>
      <c r="L18" s="180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66</v>
      </c>
      <c r="B19" s="183" t="s">
        <v>126</v>
      </c>
      <c r="C19" s="181" t="s">
        <v>56</v>
      </c>
      <c r="D19" s="50"/>
      <c r="E19" s="41"/>
      <c r="F19" s="41"/>
      <c r="G19" s="35"/>
      <c r="H19" s="36"/>
      <c r="J19" s="180"/>
      <c r="K19" s="177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>
        <v>0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 SVELANDER Alva Sundsvalls SLK</v>
      </c>
      <c r="N20" s="154">
        <v>0</v>
      </c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226</v>
      </c>
      <c r="AC21" s="177" t="s">
        <v>126</v>
      </c>
      <c r="AD21" s="180">
        <f>AD33+6</f>
        <v>238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3 ISAKSSON Josephine Nolby Alpina SK</v>
      </c>
      <c r="N22" s="155">
        <v>0</v>
      </c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77"/>
      <c r="AD22" s="180"/>
      <c r="AJ22" s="61"/>
      <c r="AK22" s="52"/>
    </row>
    <row r="23" spans="1:37" ht="11.1" customHeight="1">
      <c r="A23" s="181">
        <f>A19+1</f>
        <v>67</v>
      </c>
      <c r="B23" s="183" t="s">
        <v>126</v>
      </c>
      <c r="C23" s="181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150</v>
      </c>
      <c r="K24" s="177" t="s">
        <v>126</v>
      </c>
      <c r="L24" s="180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77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>
        <v>0.5</v>
      </c>
      <c r="F26" s="152">
        <v>3.1469999999999998</v>
      </c>
      <c r="G26" s="32">
        <f>IF(F26&lt;&gt;"",IF(E26+F26&lt;E28+F28,0,(E26+F26)-(E28+F28)),"")</f>
        <v>3.6469999999999998</v>
      </c>
      <c r="H26" s="33" t="str">
        <f>IF(G26&lt;G28,"v",IF(G26=G28,IF(F26&lt;F28,"v",""),""))</f>
        <v/>
      </c>
      <c r="M26" s="55" t="str">
        <f ca="1">IF(H26&lt;&gt;"",D26,IF(H28&lt;&gt;"",D28,""))</f>
        <v>Nr 10 ÅBERG Nora Sundsvalls SLK</v>
      </c>
      <c r="N26" s="153">
        <v>0</v>
      </c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68</v>
      </c>
      <c r="B27" s="183" t="s">
        <v>126</v>
      </c>
      <c r="C27" s="181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197</v>
      </c>
      <c r="T28" s="177" t="s">
        <v>126</v>
      </c>
      <c r="U28" s="180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77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12 JOHANSSON Isabelle Sundsvalls SLK</v>
      </c>
      <c r="N30" s="156">
        <v>0</v>
      </c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69</v>
      </c>
      <c r="B31" s="183" t="s">
        <v>126</v>
      </c>
      <c r="C31" s="181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>
        <v>0.5</v>
      </c>
      <c r="F32" s="149">
        <v>0.5</v>
      </c>
      <c r="G32" s="37">
        <f>IF(F32&lt;&gt;"",IF(E32+F32&lt;E30+F30,0,(E32+F32)-(E30+F30)),"")</f>
        <v>1</v>
      </c>
      <c r="H32" s="38" t="str">
        <f>IF(G32&lt;G30,"v",IF(G32=G30,IF(F32&lt;F30,"v",""),""))</f>
        <v/>
      </c>
      <c r="J32" s="180">
        <f>J24+1</f>
        <v>151</v>
      </c>
      <c r="K32" s="177" t="s">
        <v>126</v>
      </c>
      <c r="L32" s="180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77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U28+11</f>
        <v>220</v>
      </c>
      <c r="AC33" s="177" t="s">
        <v>126</v>
      </c>
      <c r="AD33" s="180">
        <f>AB21+6</f>
        <v>232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8 FORSSBECK Emma Nolby Alpina SK</v>
      </c>
      <c r="N34" s="154">
        <v>0</v>
      </c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77"/>
      <c r="AD34" s="180"/>
      <c r="AI34" s="64"/>
      <c r="AJ34" s="61"/>
      <c r="AK34" s="52"/>
    </row>
    <row r="35" spans="1:37" ht="11.1" customHeight="1" thickBot="1">
      <c r="A35" s="181">
        <f>A31+1</f>
        <v>70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4 BENGTSSON Johanna Bollnäs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 - -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9 NYBERG Ida IF Hudik Alpin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6 HAMLUND Alice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E36" sqref="E36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>
        <v>0</v>
      </c>
      <c r="F6" s="163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103</v>
      </c>
      <c r="B7" s="183" t="s">
        <v>126</v>
      </c>
      <c r="C7" s="181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110 VENNERSTRÖM Hugo Sundsvalls SLK</v>
      </c>
      <c r="N8" s="159"/>
      <c r="O8" s="157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>
        <v>9.2999999999999999E-2</v>
      </c>
      <c r="F10" s="164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80">
        <v>168</v>
      </c>
      <c r="K10" s="177" t="s">
        <v>126</v>
      </c>
      <c r="L10" s="180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61"/>
      <c r="X10" s="163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104</v>
      </c>
      <c r="B11" s="183" t="s">
        <v>126</v>
      </c>
      <c r="C11" s="181">
        <v>144</v>
      </c>
      <c r="D11" s="50"/>
      <c r="E11" s="89"/>
      <c r="F11" s="89"/>
      <c r="G11" s="35"/>
      <c r="H11" s="36"/>
      <c r="I11" s="30"/>
      <c r="J11" s="180"/>
      <c r="K11" s="180"/>
      <c r="L11" s="180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>
        <v>0</v>
      </c>
      <c r="F12" s="162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7"/>
      <c r="O12" s="159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>
        <v>0</v>
      </c>
      <c r="F14" s="163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N14" s="92"/>
      <c r="O14" s="92"/>
      <c r="S14" s="180">
        <f>L32+11</f>
        <v>206</v>
      </c>
      <c r="T14" s="177" t="s">
        <v>126</v>
      </c>
      <c r="U14" s="180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9"/>
      <c r="AG14" s="157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105</v>
      </c>
      <c r="B15" s="183" t="s">
        <v>126</v>
      </c>
      <c r="C15" s="181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80"/>
      <c r="T15" s="180"/>
      <c r="U15" s="180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>
        <v>0.5</v>
      </c>
      <c r="F16" s="161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60"/>
      <c r="O16" s="158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169</v>
      </c>
      <c r="K18" s="177" t="s">
        <v>126</v>
      </c>
      <c r="L18" s="180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63"/>
      <c r="X18" s="161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81">
        <f>A15+1</f>
        <v>106</v>
      </c>
      <c r="B19" s="183" t="s">
        <v>126</v>
      </c>
      <c r="C19" s="181" t="s">
        <v>56</v>
      </c>
      <c r="D19" s="50"/>
      <c r="E19" s="89"/>
      <c r="F19" s="89"/>
      <c r="G19" s="35"/>
      <c r="H19" s="36"/>
      <c r="J19" s="180"/>
      <c r="K19" s="180"/>
      <c r="L19" s="180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>
        <v>0</v>
      </c>
      <c r="F20" s="162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113 JERNKROK Carl-Isac Bollnäs AK</v>
      </c>
      <c r="N20" s="158"/>
      <c r="O20" s="160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80">
        <f>AB33+6</f>
        <v>231</v>
      </c>
      <c r="AC21" s="177" t="s">
        <v>126</v>
      </c>
      <c r="AD21" s="180">
        <f>AD33+6</f>
        <v>243</v>
      </c>
      <c r="AE21" s="45" t="s">
        <v>10</v>
      </c>
      <c r="AF21" s="98"/>
      <c r="AG21" s="98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>
        <v>0</v>
      </c>
      <c r="F22" s="163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109 SVELANDER Simon Sundsvalls SLK</v>
      </c>
      <c r="N22" s="159"/>
      <c r="O22" s="157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W22" s="93"/>
      <c r="X22" s="93"/>
      <c r="AA22" s="30"/>
      <c r="AB22" s="180"/>
      <c r="AC22" s="180"/>
      <c r="AD22" s="180"/>
      <c r="AF22" s="93"/>
      <c r="AG22" s="93"/>
      <c r="AJ22" s="61"/>
      <c r="AK22" s="52"/>
    </row>
    <row r="23" spans="1:37" ht="11.1" customHeight="1">
      <c r="A23" s="181">
        <f>A19+1</f>
        <v>107</v>
      </c>
      <c r="B23" s="183" t="s">
        <v>126</v>
      </c>
      <c r="C23" s="181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170</v>
      </c>
      <c r="K24" s="177" t="s">
        <v>126</v>
      </c>
      <c r="L24" s="180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62"/>
      <c r="X24" s="164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80"/>
      <c r="K25" s="180"/>
      <c r="L25" s="180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>
        <v>0.5</v>
      </c>
      <c r="F26" s="164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7"/>
      <c r="O26" s="159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81">
        <f>A23+1</f>
        <v>108</v>
      </c>
      <c r="B27" s="183" t="s">
        <v>126</v>
      </c>
      <c r="C27" s="181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>
        <v>0</v>
      </c>
      <c r="F28" s="162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N28" s="102"/>
      <c r="O28" s="102"/>
      <c r="P28" s="51"/>
      <c r="Q28" s="30"/>
      <c r="R28" s="30"/>
      <c r="S28" s="180">
        <f>S14+1</f>
        <v>207</v>
      </c>
      <c r="T28" s="177" t="s">
        <v>126</v>
      </c>
      <c r="U28" s="180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7"/>
      <c r="AG28" s="159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80"/>
      <c r="T29" s="180"/>
      <c r="U29" s="180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>
        <v>0</v>
      </c>
      <c r="F30" s="163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60"/>
      <c r="O30" s="158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81">
        <f>A27+1</f>
        <v>109</v>
      </c>
      <c r="B31" s="183" t="s">
        <v>126</v>
      </c>
      <c r="C31" s="181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60"/>
      <c r="AG31" s="158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>
        <v>0.5</v>
      </c>
      <c r="F32" s="161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171</v>
      </c>
      <c r="K32" s="177" t="s">
        <v>126</v>
      </c>
      <c r="L32" s="180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64"/>
      <c r="X32" s="162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80"/>
      <c r="K33" s="180"/>
      <c r="L33" s="180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U28+6</f>
        <v>225</v>
      </c>
      <c r="AC33" s="177" t="s">
        <v>126</v>
      </c>
      <c r="AD33" s="180">
        <f>AB21+6</f>
        <v>237</v>
      </c>
      <c r="AE33" s="45" t="s">
        <v>16</v>
      </c>
      <c r="AF33" s="96"/>
      <c r="AG33" s="96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112 MALKER Filip Sundsvalls SLK</v>
      </c>
      <c r="N34" s="158"/>
      <c r="O34" s="160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F34" s="93"/>
      <c r="AG34" s="93"/>
      <c r="AI34" s="64"/>
      <c r="AJ34" s="61"/>
      <c r="AK34" s="52"/>
    </row>
    <row r="35" spans="1:37" ht="11.1" customHeight="1" thickBot="1">
      <c r="A35" s="181">
        <f>A31+1</f>
        <v>110</v>
      </c>
      <c r="B35" s="183" t="s">
        <v>126</v>
      </c>
      <c r="C35" s="181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8"/>
      <c r="AG35" s="160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>
        <v>0</v>
      </c>
      <c r="F36" s="162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K8" sqref="K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tabSelected="1" showRuler="0" zoomScale="112" zoomScaleNormal="112" zoomScaleSheetLayoutView="70" zoomScalePageLayoutView="125" workbookViewId="0">
      <selection activeCell="F14" sqref="F14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71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27 TORSANDER Aaron Nolby Alpina SK</v>
      </c>
      <c r="N8" s="155"/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>
        <v>0</v>
      </c>
      <c r="F10" s="152">
        <v>0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152</v>
      </c>
      <c r="K10" s="177" t="s">
        <v>126</v>
      </c>
      <c r="L10" s="180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72</v>
      </c>
      <c r="B11" s="183" t="s">
        <v>126</v>
      </c>
      <c r="C11" s="181">
        <v>114</v>
      </c>
      <c r="D11" s="50"/>
      <c r="E11" s="41"/>
      <c r="F11" s="41"/>
      <c r="G11" s="35"/>
      <c r="H11" s="36"/>
      <c r="I11" s="30"/>
      <c r="J11" s="180"/>
      <c r="K11" s="180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>
        <v>0.47299999999999998</v>
      </c>
      <c r="F12" s="150">
        <v>7.8E-2</v>
      </c>
      <c r="G12" s="37">
        <f>IF(F12&lt;&gt;"",IF(E12+F12&lt;E10+F10,0,(E12+F12)-(E10+F10)),"")</f>
        <v>0.55099999999999993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18 JONASSON Malte Sundsvalls SLK</v>
      </c>
      <c r="N12" s="153"/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>
        <v>0</v>
      </c>
      <c r="F14" s="151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S14" s="180">
        <f>L32+19</f>
        <v>198</v>
      </c>
      <c r="T14" s="177" t="s">
        <v>126</v>
      </c>
      <c r="U14" s="180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73</v>
      </c>
      <c r="B15" s="183" t="s">
        <v>126</v>
      </c>
      <c r="C15" s="181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80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>
        <v>0.5</v>
      </c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56"/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>
        <v>0</v>
      </c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153</v>
      </c>
      <c r="K18" s="177" t="s">
        <v>126</v>
      </c>
      <c r="L18" s="180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74</v>
      </c>
      <c r="B19" s="183" t="s">
        <v>126</v>
      </c>
      <c r="C19" s="181">
        <f>C15+1</f>
        <v>116</v>
      </c>
      <c r="D19" s="50"/>
      <c r="E19" s="41"/>
      <c r="F19" s="41"/>
      <c r="G19" s="35"/>
      <c r="H19" s="36"/>
      <c r="J19" s="180"/>
      <c r="K19" s="180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>
        <v>0.13100000000000001</v>
      </c>
      <c r="F20" s="150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4"/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227</v>
      </c>
      <c r="AC21" s="177" t="s">
        <v>126</v>
      </c>
      <c r="AD21" s="180">
        <f>AD33+6</f>
        <v>239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19 SILFER Vincent Sundsvalls SLK</v>
      </c>
      <c r="N22" s="155"/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80"/>
      <c r="AD22" s="180"/>
      <c r="AJ22" s="61"/>
      <c r="AK22" s="52"/>
    </row>
    <row r="23" spans="1:37" ht="11.1" customHeight="1">
      <c r="A23" s="181">
        <f>A19+1</f>
        <v>75</v>
      </c>
      <c r="B23" s="183" t="s">
        <v>126</v>
      </c>
      <c r="C23" s="181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>
        <v>0.5</v>
      </c>
      <c r="F24" s="149">
        <v>0.5</v>
      </c>
      <c r="G24" s="37">
        <f>IF(F24&lt;&gt;"",IF(E24+F24&lt;E22+F22,0,(E24+F24)-(E22+F22)),"")</f>
        <v>1</v>
      </c>
      <c r="H24" s="38" t="str">
        <f>IF(G24&lt;G22,"v",IF(G24=G22,IF(F24&lt;F22,"v",""),""))</f>
        <v/>
      </c>
      <c r="J24" s="180">
        <f>J18+1</f>
        <v>154</v>
      </c>
      <c r="K24" s="177" t="s">
        <v>126</v>
      </c>
      <c r="L24" s="180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80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>
        <v>0.5</v>
      </c>
      <c r="F26" s="152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3"/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76</v>
      </c>
      <c r="B27" s="183" t="s">
        <v>126</v>
      </c>
      <c r="C27" s="181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>
        <v>0</v>
      </c>
      <c r="F28" s="150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P28" s="51"/>
      <c r="Q28" s="30"/>
      <c r="R28" s="30"/>
      <c r="S28" s="180">
        <f>S14+1</f>
        <v>199</v>
      </c>
      <c r="T28" s="177" t="s">
        <v>126</v>
      </c>
      <c r="U28" s="180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80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>
        <v>0</v>
      </c>
      <c r="F30" s="151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56"/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77</v>
      </c>
      <c r="B31" s="183" t="s">
        <v>126</v>
      </c>
      <c r="C31" s="181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>
        <v>0.5</v>
      </c>
      <c r="F32" s="149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155</v>
      </c>
      <c r="K32" s="177" t="s">
        <v>126</v>
      </c>
      <c r="L32" s="180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80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U28+10</f>
        <v>221</v>
      </c>
      <c r="AC33" s="177" t="s">
        <v>126</v>
      </c>
      <c r="AD33" s="180">
        <f>AB21+6</f>
        <v>233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21 PERSSON Calle Sundsvalls SLK</v>
      </c>
      <c r="N34" s="154"/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I34" s="64"/>
      <c r="AJ34" s="61"/>
      <c r="AK34" s="52"/>
    </row>
    <row r="35" spans="1:37" ht="11.1" customHeight="1" thickBot="1">
      <c r="A35" s="181">
        <f>A31+1</f>
        <v>78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16 HEIDORN Elliot Sundsvalls SLK</v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20 ÖHLUND Constantin Åre SLK</v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N38" sqref="N38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>
        <v>0</v>
      </c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>
        <v>0.5</v>
      </c>
      <c r="G7" s="77">
        <f t="shared" ref="G7" si="0">IF(F7&lt;&gt;"",IF(E7+F7&lt;E8+F8,0,(E7+F7)-(E8+F8)),"")</f>
        <v>1</v>
      </c>
      <c r="H7" s="78" t="str">
        <f>IF(G7&lt;G8,"v",IF(G7=G8,IF(F7&lt;F8,"v",""),""))</f>
        <v/>
      </c>
      <c r="I7" s="30"/>
      <c r="J7" s="181">
        <v>79</v>
      </c>
      <c r="K7" s="183" t="s">
        <v>126</v>
      </c>
      <c r="L7" s="181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53 AIKIO Stephanié Sundsvalls SLK</v>
      </c>
      <c r="N8" s="163">
        <v>0.5</v>
      </c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L35+29</f>
        <v>156</v>
      </c>
      <c r="T10" s="177" t="s">
        <v>126</v>
      </c>
      <c r="U10" s="180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81">
        <f>J7+1</f>
        <v>80</v>
      </c>
      <c r="K11" s="183" t="s">
        <v>126</v>
      </c>
      <c r="L11" s="181">
        <f>L7+1</f>
        <v>121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82"/>
      <c r="K12" s="182"/>
      <c r="L12" s="182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>
        <v>0</v>
      </c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U32+17</f>
        <v>200</v>
      </c>
      <c r="AD14" s="177" t="s">
        <v>126</v>
      </c>
      <c r="AE14" s="180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>
        <v>3.3239999999999998</v>
      </c>
      <c r="G15" s="87">
        <f t="shared" ref="G15" si="8">IF(F15&lt;&gt;"",IF(E15+F15&lt;E16+F16,0,(E15+F15)-(E16+F16)),"")</f>
        <v>3.8239999999999998</v>
      </c>
      <c r="H15" s="78" t="str">
        <f>IF(G15&lt;G16,"v",IF(G15=G16,IF(F15&lt;F16,"v",""),""))</f>
        <v/>
      </c>
      <c r="I15" s="30"/>
      <c r="J15" s="181">
        <f>J11+1</f>
        <v>81</v>
      </c>
      <c r="K15" s="183" t="s">
        <v>126</v>
      </c>
      <c r="L15" s="181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34 ANDERSSON Klara Sundsvalls SLK</v>
      </c>
      <c r="N16" s="163">
        <v>0.5</v>
      </c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0.5</v>
      </c>
      <c r="F18" s="159">
        <v>2.0859999999999999</v>
      </c>
      <c r="G18" s="87">
        <f t="shared" ref="G18" si="11">IF(F18&lt;&gt;"",IF(E18+F18&lt;E17+F17,0,(E18+F18)-(E17+F17)),"")</f>
        <v>2.5859999999999999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40 PETTERSSON Moa Sundsvalls SLK</v>
      </c>
      <c r="N18" s="162">
        <v>0.5</v>
      </c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157</v>
      </c>
      <c r="T18" s="177" t="s">
        <v>126</v>
      </c>
      <c r="U18" s="180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82</v>
      </c>
      <c r="K19" s="183" t="s">
        <v>126</v>
      </c>
      <c r="L19" s="181">
        <f>L15+1</f>
        <v>123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44 LUNDSTRÖM Sarah Sundsvalls SLK</v>
      </c>
      <c r="N20" s="164">
        <v>0</v>
      </c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228</v>
      </c>
      <c r="AM21" s="177" t="s">
        <v>126</v>
      </c>
      <c r="AN21" s="180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>
        <v>0</v>
      </c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83</v>
      </c>
      <c r="K23" s="183" t="s">
        <v>126</v>
      </c>
      <c r="L23" s="181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>
        <v>1.821</v>
      </c>
      <c r="G24" s="87">
        <f t="shared" ref="G24" si="16">IF(F24&lt;&gt;"",IF(E24+F24&lt;E25+F25,0,(E24+F24)-(E25+F25)),"")</f>
        <v>2.3209999999999997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37 TURSTEDT Freja Sundsvalls SLK</v>
      </c>
      <c r="N24" s="163">
        <v>0.5</v>
      </c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158</v>
      </c>
      <c r="T24" s="177" t="s">
        <v>126</v>
      </c>
      <c r="U24" s="180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>
        <v>2.6760000000000002</v>
      </c>
      <c r="G26" s="87">
        <f t="shared" ref="G26" si="20">IF(F26&lt;&gt;"",IF(E26+F26&lt;E27+F27,0,(E26+F26)-(E27+F27)),"")</f>
        <v>3.1760000000000002</v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 ca="1">IF(H26&lt;&gt;"",D26,IF(H27&lt;&gt;"",D27,""))</f>
        <v>Nr 52 ÖHLUND Cornelia Åre SLK</v>
      </c>
      <c r="N26" s="162">
        <v>0</v>
      </c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>
        <v>0</v>
      </c>
      <c r="G27" s="87">
        <f t="shared" ref="G27" si="22">IF(F27&lt;&gt;"",IF(E27+F27&lt;E26+F26,0,(E27+F27)-(E26+F26)),"")</f>
        <v>0</v>
      </c>
      <c r="H27" s="79" t="str">
        <f t="shared" ref="H27" si="23">IF(G27&lt;G26,"v",IF(G27=G26,IF(F27&lt;F26,"v",""),""))</f>
        <v>v</v>
      </c>
      <c r="I27" s="61"/>
      <c r="J27" s="181">
        <f>J23+1</f>
        <v>84</v>
      </c>
      <c r="K27" s="183" t="s">
        <v>126</v>
      </c>
      <c r="L27" s="181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42 SJÖSTRÖM-JONSSON Matilda Sundsvalls SLK</v>
      </c>
      <c r="N28" s="164">
        <v>0.5</v>
      </c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201</v>
      </c>
      <c r="AD28" s="177" t="s">
        <v>126</v>
      </c>
      <c r="AE28" s="180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>
        <v>0</v>
      </c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85</v>
      </c>
      <c r="K31" s="183" t="s">
        <v>126</v>
      </c>
      <c r="L31" s="181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43 RASTEBY Filippa Sundsvalls SLK</v>
      </c>
      <c r="N32" s="163">
        <v>0.41</v>
      </c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159</v>
      </c>
      <c r="T32" s="177" t="s">
        <v>126</v>
      </c>
      <c r="U32" s="180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AE28+9</f>
        <v>222</v>
      </c>
      <c r="AM33" s="177" t="s">
        <v>126</v>
      </c>
      <c r="AN33" s="180">
        <f>AL21+6</f>
        <v>234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>
        <v>0.40799999999999997</v>
      </c>
      <c r="G34" s="87">
        <f t="shared" ref="G34" si="36">IF(F34&lt;&gt;"",IF(E34+F34&lt;E35+F35,0,(E34+F34)-(E35+F35)),"")</f>
        <v>0.90799999999999992</v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 ca="1">IF(H34&lt;&gt;"",D34,IF(H35&lt;&gt;"",D35,""))</f>
        <v>Nr 38 NYLANDER Alva Nolby Alpina SK</v>
      </c>
      <c r="N34" s="162">
        <v>0.5</v>
      </c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>
        <v>0</v>
      </c>
      <c r="G35" s="87">
        <f t="shared" ref="G35" si="38">IF(F35&lt;&gt;"",IF(E35+F35&lt;E34+F34,0,(E35+F35)-(E34+F34)),"")</f>
        <v>0</v>
      </c>
      <c r="H35" s="79" t="str">
        <f t="shared" ref="H35" si="39">IF(G35&lt;G34,"v",IF(G35=G34,IF(F35&lt;F34,"v",""),""))</f>
        <v>v</v>
      </c>
      <c r="I35" s="30"/>
      <c r="J35" s="181">
        <f>J31+1</f>
        <v>86</v>
      </c>
      <c r="K35" s="183" t="s">
        <v>126</v>
      </c>
      <c r="L35" s="181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50 BENGTSSON Linnea Bollnäs AK</v>
      </c>
      <c r="N36" s="164">
        <v>0</v>
      </c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36 WESTLUND Maria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33 SÖDERLIND Freja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31 SKYTTBERG Ester Nolby Alpina SK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32 LINDBERG Noelle Nolby Alpina SK</v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 ca="1">IF(AND(H26="",H27=""),"",IF(H26="",D26,IF(H27="",D27)))</f>
        <v>Nr 46 BACKE Maja Nolby Alpina SK</v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 ca="1">IF(AND(H34="",H35=""),"",IF(H34="",D34,IF(H35="",D35)))</f>
        <v>Nr 51 NÄSHOLM Lina Sundsvalls SLK</v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N36" sqref="N36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3.62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>
        <v>0</v>
      </c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>
        <v>1.095</v>
      </c>
      <c r="G7" s="77">
        <f t="shared" ref="G7" si="0">IF(F7&lt;&gt;"",IF(E7+F7&lt;E8+F8,0,(E7+F7)-(E8+F8)),"")</f>
        <v>1.595</v>
      </c>
      <c r="H7" s="78" t="str">
        <f>IF(G7&lt;G8,"v",IF(G7=G8,IF(F7&lt;F8,"v",""),""))</f>
        <v/>
      </c>
      <c r="I7" s="30"/>
      <c r="J7" s="181">
        <v>87</v>
      </c>
      <c r="K7" s="183" t="s">
        <v>126</v>
      </c>
      <c r="L7" s="181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76 KUZMIN Andrei Sundsvalls SLK</v>
      </c>
      <c r="N8" s="163">
        <v>0.5</v>
      </c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>
        <v>0</v>
      </c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80">
        <f>L35+25</f>
        <v>160</v>
      </c>
      <c r="T10" s="177" t="s">
        <v>126</v>
      </c>
      <c r="U10" s="180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88</v>
      </c>
      <c r="K11" s="183" t="s">
        <v>126</v>
      </c>
      <c r="L11" s="181">
        <f>L7+1</f>
        <v>129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61 BYLUND Ludvig Sundsvalls SLK</v>
      </c>
      <c r="N12" s="164">
        <v>0.5</v>
      </c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>
        <v>0</v>
      </c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U32+15</f>
        <v>202</v>
      </c>
      <c r="AD14" s="177" t="s">
        <v>126</v>
      </c>
      <c r="AE14" s="180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>
        <v>1.8959999999999999</v>
      </c>
      <c r="G15" s="87">
        <f t="shared" ref="G15" si="8">IF(F15&lt;&gt;"",IF(E15+F15&lt;E16+F16,0,(E15+F15)-(E16+F16)),"")</f>
        <v>2.3959999999999999</v>
      </c>
      <c r="H15" s="78" t="str">
        <f>IF(G15&lt;G16,"v",IF(G15=G16,IF(F15&lt;F16,"v",""),""))</f>
        <v/>
      </c>
      <c r="I15" s="30"/>
      <c r="J15" s="181">
        <f>J11+1</f>
        <v>89</v>
      </c>
      <c r="K15" s="183" t="s">
        <v>126</v>
      </c>
      <c r="L15" s="181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72 HEIDORN Elias Sundsvalls SLK</v>
      </c>
      <c r="N16" s="163">
        <v>0.5</v>
      </c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>
        <v>0.5</v>
      </c>
      <c r="G18" s="87">
        <f t="shared" ref="G18" si="11">IF(F18&lt;&gt;"",IF(E18+F18&lt;E17+F17,0,(E18+F18)-(E17+F17)),"")</f>
        <v>1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55 EKLÖF Felix Mälaröarnas Alpina SK</v>
      </c>
      <c r="N18" s="162">
        <v>0.5</v>
      </c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161</v>
      </c>
      <c r="T18" s="177" t="s">
        <v>126</v>
      </c>
      <c r="U18" s="180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90</v>
      </c>
      <c r="K19" s="183" t="s">
        <v>126</v>
      </c>
      <c r="L19" s="181">
        <f>L15+1</f>
        <v>131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69 SVENSSON Axel Sundsvalls SLK</v>
      </c>
      <c r="N20" s="164">
        <v>0</v>
      </c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229</v>
      </c>
      <c r="AM21" s="177" t="s">
        <v>126</v>
      </c>
      <c r="AN21" s="180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>
        <v>0</v>
      </c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91</v>
      </c>
      <c r="K23" s="183" t="s">
        <v>126</v>
      </c>
      <c r="L23" s="181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>
        <v>2.3559999999999999</v>
      </c>
      <c r="G24" s="87">
        <f t="shared" ref="G24" si="16">IF(F24&lt;&gt;"",IF(E24+F24&lt;E25+F25,0,(E24+F24)-(E25+F25)),"")</f>
        <v>2.8559999999999999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77 STRAND Emil Sundsvalls SLK</v>
      </c>
      <c r="N24" s="163">
        <v>0.5</v>
      </c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162</v>
      </c>
      <c r="T24" s="177" t="s">
        <v>126</v>
      </c>
      <c r="U24" s="180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70 HAMLUND Hugo Sundsvalls SLK</v>
      </c>
      <c r="N26" s="162">
        <v>0</v>
      </c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>
        <v>4.18</v>
      </c>
      <c r="G27" s="87">
        <f t="shared" ref="G27" si="22">IF(F27&lt;&gt;"",IF(E27+F27&lt;E26+F26,0,(E27+F27)-(E26+F26)),"")</f>
        <v>4.68</v>
      </c>
      <c r="H27" s="79" t="str">
        <f t="shared" ref="H27" si="23">IF(G27&lt;G26,"v",IF(G27=G26,IF(F27&lt;F26,"v",""),""))</f>
        <v/>
      </c>
      <c r="I27" s="61"/>
      <c r="J27" s="181">
        <f>J23+1</f>
        <v>92</v>
      </c>
      <c r="K27" s="183" t="s">
        <v>126</v>
      </c>
      <c r="L27" s="181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60 ABERSTEN Måns Sundsvalls SLK</v>
      </c>
      <c r="N28" s="164">
        <v>0.5</v>
      </c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203</v>
      </c>
      <c r="AD28" s="177" t="s">
        <v>126</v>
      </c>
      <c r="AE28" s="180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>
        <v>0</v>
      </c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93</v>
      </c>
      <c r="K31" s="183" t="s">
        <v>126</v>
      </c>
      <c r="L31" s="181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74 NORDIN William Sundsvalls SLK</v>
      </c>
      <c r="N32" s="163">
        <v>0.5</v>
      </c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163</v>
      </c>
      <c r="T32" s="177" t="s">
        <v>126</v>
      </c>
      <c r="U32" s="180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AE28+8</f>
        <v>223</v>
      </c>
      <c r="AM33" s="177" t="s">
        <v>126</v>
      </c>
      <c r="AN33" s="180">
        <f>AL21+6</f>
        <v>235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62 HANSSON Robin Sundsvalls SLK</v>
      </c>
      <c r="N34" s="162">
        <v>0.5</v>
      </c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>
        <v>0.26300000000000001</v>
      </c>
      <c r="G35" s="87">
        <f t="shared" ref="G35" si="38">IF(F35&lt;&gt;"",IF(E35+F35&lt;E34+F34,0,(E35+F35)-(E34+F34)),"")</f>
        <v>0.76300000000000001</v>
      </c>
      <c r="H35" s="79" t="str">
        <f t="shared" ref="H35" si="39">IF(G35&lt;G34,"v",IF(G35=G34,IF(F35&lt;F34,"v",""),""))</f>
        <v/>
      </c>
      <c r="I35" s="30"/>
      <c r="J35" s="181">
        <f>J31+1</f>
        <v>94</v>
      </c>
      <c r="K35" s="183" t="s">
        <v>126</v>
      </c>
      <c r="L35" s="181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66 SILFER Leopold Sundsvalls SLK</v>
      </c>
      <c r="N36" s="164">
        <v>0</v>
      </c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68 KJELLBERG Frans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73 KÅRBERG Joel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56 WESTLING Vilgot Sundsvalls SLK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75 RYDBERG Theodor Sundsvalls SLK</v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 ca="1">IF(AND(H26="",H27=""),"",IF(H26="",D26,IF(H27="",D27)))</f>
        <v>Nr 67 NORDSTEN Samuel Sundsvalls SLK</v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 ca="1">IF(AND(H34="",H35=""),"",IF(H34="",D34,IF(H35="",D35)))</f>
        <v>Nr 63 ZETTERQUIST Filip Mälaröarnas Alpina SK</v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7" zoomScale="106" zoomScaleNormal="106" zoomScaleSheetLayoutView="90" zoomScalePageLayoutView="125" workbookViewId="0">
      <selection activeCell="N35" sqref="N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85 AICHER Emma Sundsvalls SLK</v>
      </c>
      <c r="N6" s="161">
        <v>0</v>
      </c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95</v>
      </c>
      <c r="K7" s="183" t="s">
        <v>126</v>
      </c>
      <c r="L7" s="181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92 JACOBSSON Nellie Sundsvalls SLK</v>
      </c>
      <c r="N8" s="163">
        <v>0.123</v>
      </c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94 SÖDERBERG Agnes Getbergets Alpina IF</v>
      </c>
      <c r="N10" s="162">
        <v>0</v>
      </c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80">
        <f>L35+21</f>
        <v>164</v>
      </c>
      <c r="T10" s="177" t="s">
        <v>126</v>
      </c>
      <c r="U10" s="180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96</v>
      </c>
      <c r="K11" s="183" t="s">
        <v>126</v>
      </c>
      <c r="L11" s="181">
        <f>L7+1</f>
        <v>137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91 THORSANDER Jonna Nolby Alpina SK</v>
      </c>
      <c r="N12" s="164">
        <v>0.5</v>
      </c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90 BRUGGE Hanna Nolby Alpina SK</v>
      </c>
      <c r="N14" s="161">
        <v>0</v>
      </c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U32+13</f>
        <v>204</v>
      </c>
      <c r="AD14" s="177" t="s">
        <v>126</v>
      </c>
      <c r="AE14" s="180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97</v>
      </c>
      <c r="K15" s="183" t="s">
        <v>126</v>
      </c>
      <c r="L15" s="181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99 NÄSHOLM Selma Sundsvalls SLK</v>
      </c>
      <c r="N16" s="163">
        <v>0.5</v>
      </c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82 ERIKSSON Lina Sundsvalls SLK</v>
      </c>
      <c r="N18" s="162">
        <v>0.152</v>
      </c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165</v>
      </c>
      <c r="T18" s="177" t="s">
        <v>126</v>
      </c>
      <c r="U18" s="180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98</v>
      </c>
      <c r="K19" s="183" t="s">
        <v>126</v>
      </c>
      <c r="L19" s="181">
        <f>L15+1</f>
        <v>139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100 TYRÉN Klara Bollnäs AK</v>
      </c>
      <c r="N20" s="164">
        <v>0</v>
      </c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230</v>
      </c>
      <c r="AM21" s="177" t="s">
        <v>126</v>
      </c>
      <c r="AN21" s="180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81 BACKLUND Liza Sundsvalls SLK</v>
      </c>
      <c r="N22" s="161">
        <v>0</v>
      </c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99</v>
      </c>
      <c r="K23" s="183" t="s">
        <v>126</v>
      </c>
      <c r="L23" s="181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95 MOBERG Ebba Sundsvalls SLK</v>
      </c>
      <c r="N24" s="163">
        <v>0.5</v>
      </c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166</v>
      </c>
      <c r="T24" s="177" t="s">
        <v>126</v>
      </c>
      <c r="U24" s="180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87 JOHANSSON Ella Getbergets Alpina IF</v>
      </c>
      <c r="N26" s="162">
        <v>0.252</v>
      </c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100</v>
      </c>
      <c r="K27" s="183" t="s">
        <v>126</v>
      </c>
      <c r="L27" s="181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83 SÖDERBERG Saga Getbergets Alpina IF</v>
      </c>
      <c r="N28" s="164">
        <v>0</v>
      </c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205</v>
      </c>
      <c r="AD28" s="177" t="s">
        <v>126</v>
      </c>
      <c r="AE28" s="180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93 UPPLING Tilde Sundsvalls SLK</v>
      </c>
      <c r="N30" s="161">
        <v>0</v>
      </c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101</v>
      </c>
      <c r="K31" s="183" t="s">
        <v>126</v>
      </c>
      <c r="L31" s="181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86 ÅBERG Linn Sundsvalls SLK</v>
      </c>
      <c r="N32" s="163">
        <v>0.5</v>
      </c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167</v>
      </c>
      <c r="T32" s="177" t="s">
        <v>126</v>
      </c>
      <c r="U32" s="180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AE28+7</f>
        <v>224</v>
      </c>
      <c r="AM33" s="177" t="s">
        <v>126</v>
      </c>
      <c r="AN33" s="180">
        <f>AL21+6</f>
        <v>236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97 HÄGGLUND Clara Nolby Alpina SK</v>
      </c>
      <c r="N34" s="162">
        <v>0.5</v>
      </c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>
        <v>0.5</v>
      </c>
      <c r="F35" s="159">
        <v>1.488</v>
      </c>
      <c r="G35" s="87">
        <f t="shared" ref="G35" si="38">IF(F35&lt;&gt;"",IF(E35+F35&lt;E34+F34,0,(E35+F35)-(E34+F34)),"")</f>
        <v>1.988</v>
      </c>
      <c r="H35" s="79" t="str">
        <f t="shared" ref="H35" si="39">IF(G35&lt;G34,"v",IF(G35=G34,IF(F35&lt;F34,"v",""),""))</f>
        <v/>
      </c>
      <c r="I35" s="30"/>
      <c r="J35" s="181">
        <f>J31+1</f>
        <v>102</v>
      </c>
      <c r="K35" s="183" t="s">
        <v>126</v>
      </c>
      <c r="L35" s="181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89 MÅNSSON Astrid Nolby Alpina SK</v>
      </c>
      <c r="N36" s="164">
        <v>0</v>
      </c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96 MÅRTENSDOTTER Kajsa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 - -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 - -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 - -</v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 ca="1">IF(AND(H26="",H27=""),"",IF(H26="",D26,IF(H27="",D27)))</f>
        <v>Nr  - -</v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 ca="1">IF(AND(H34="",H35=""),"",IF(H34="",D34,IF(H35="",D35)))</f>
        <v>Nr 84 ARAB Cornelia Sundsvalls SLK</v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2017-02-26T11:09:05Z</cp:lastPrinted>
  <dcterms:created xsi:type="dcterms:W3CDTF">2012-04-08T08:00:08Z</dcterms:created>
  <dcterms:modified xsi:type="dcterms:W3CDTF">2017-02-26T11:09:44Z</dcterms:modified>
</cp:coreProperties>
</file>