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10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C53" s="1"/>
  <c r="H12"/>
  <c r="G14"/>
  <c r="G16"/>
  <c r="P16"/>
  <c r="V10" l="1"/>
  <c r="H14"/>
  <c r="H16"/>
  <c r="G18"/>
  <c r="Y18"/>
  <c r="Z10" s="1"/>
  <c r="Z18" l="1"/>
  <c r="AE14" s="1"/>
  <c r="G20"/>
  <c r="H18" s="1"/>
  <c r="P20"/>
  <c r="Q16" s="1"/>
  <c r="AB21"/>
  <c r="H20" l="1"/>
  <c r="Q20"/>
  <c r="V18" s="1"/>
  <c r="G22"/>
  <c r="P22"/>
  <c r="C54" l="1"/>
  <c r="G24"/>
  <c r="H22" s="1"/>
  <c r="Y24"/>
  <c r="H24" l="1"/>
  <c r="G26"/>
  <c r="P26"/>
  <c r="Q22" s="1"/>
  <c r="Q26" l="1"/>
  <c r="V24" s="1"/>
  <c r="G28"/>
  <c r="H26" s="1"/>
  <c r="C55" l="1"/>
  <c r="H28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C56" l="1"/>
  <c r="H36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/>
  <c r="P16"/>
  <c r="P20"/>
  <c r="Q16" s="1"/>
  <c r="P8"/>
  <c r="Q12" s="1"/>
  <c r="P12"/>
  <c r="Q8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AE28"/>
  <c r="AE14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/>
  <c r="P30"/>
  <c r="P32"/>
  <c r="Q30" s="1"/>
  <c r="G32"/>
  <c r="G33"/>
  <c r="H33" s="1"/>
  <c r="B146" i="34"/>
  <c r="P26" i="41"/>
  <c r="P28"/>
  <c r="Q2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 s="1"/>
  <c r="G26"/>
  <c r="G27"/>
  <c r="P14"/>
  <c r="P16"/>
  <c r="Q16" s="1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Y34"/>
  <c r="Z30" s="1"/>
  <c r="Y22"/>
  <c r="Y26"/>
  <c r="Z22" s="1"/>
  <c r="Y16"/>
  <c r="Z20" s="1"/>
  <c r="Y20"/>
  <c r="Z16"/>
  <c r="G13"/>
  <c r="G14"/>
  <c r="Y8"/>
  <c r="Y12"/>
  <c r="Z8" s="1"/>
  <c r="G5"/>
  <c r="G6"/>
  <c r="H5" s="1"/>
  <c r="G11"/>
  <c r="G12"/>
  <c r="AR31"/>
  <c r="AR35"/>
  <c r="AS31" s="1"/>
  <c r="AS35"/>
  <c r="AI24"/>
  <c r="AI32"/>
  <c r="AJ24" s="1"/>
  <c r="AJ32"/>
  <c r="AI10"/>
  <c r="AJ18" s="1"/>
  <c r="AO31" s="1"/>
  <c r="AI18"/>
  <c r="AJ10"/>
  <c r="AO14" s="1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Z30"/>
  <c r="Y22"/>
  <c r="Y26"/>
  <c r="Z26" s="1"/>
  <c r="Y16"/>
  <c r="Z20" s="1"/>
  <c r="Y20"/>
  <c r="Z16"/>
  <c r="G13"/>
  <c r="G14"/>
  <c r="Y8"/>
  <c r="Y12"/>
  <c r="Z12" s="1"/>
  <c r="G5"/>
  <c r="G6"/>
  <c r="AR31"/>
  <c r="AR35"/>
  <c r="AS31" s="1"/>
  <c r="AS35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AF32" s="1"/>
  <c r="Y22"/>
  <c r="Y26"/>
  <c r="Z22" s="1"/>
  <c r="Z26"/>
  <c r="Y16"/>
  <c r="Z20" s="1"/>
  <c r="Y20"/>
  <c r="Z16"/>
  <c r="G13"/>
  <c r="G14"/>
  <c r="Y8"/>
  <c r="Y12"/>
  <c r="Z8" s="1"/>
  <c r="G9"/>
  <c r="G10"/>
  <c r="AR31"/>
  <c r="AR35"/>
  <c r="AS31"/>
  <c r="AS35"/>
  <c r="AI24"/>
  <c r="AI32"/>
  <c r="AJ24"/>
  <c r="AJ32"/>
  <c r="AO35"/>
  <c r="AI10"/>
  <c r="AI18"/>
  <c r="AJ10"/>
  <c r="AJ18"/>
  <c r="AO31"/>
  <c r="C46"/>
  <c r="AU33"/>
  <c r="C45" s="1"/>
  <c r="AR14"/>
  <c r="AR28"/>
  <c r="AS14"/>
  <c r="AS28"/>
  <c r="AO28"/>
  <c r="G5"/>
  <c r="G6"/>
  <c r="H5" s="1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Z34" i="41" l="1"/>
  <c r="Z26"/>
  <c r="C49" s="1"/>
  <c r="Z12"/>
  <c r="C47" s="1"/>
  <c r="Q34"/>
  <c r="Q32"/>
  <c r="Q22"/>
  <c r="Q18"/>
  <c r="Z34" i="40"/>
  <c r="Z22"/>
  <c r="Z8"/>
  <c r="Q22"/>
  <c r="Q20"/>
  <c r="C50" i="39"/>
  <c r="C49"/>
  <c r="AF24"/>
  <c r="AF18"/>
  <c r="C48"/>
  <c r="Z12"/>
  <c r="C47" s="1"/>
  <c r="AF10"/>
  <c r="Q24"/>
  <c r="Q18"/>
  <c r="Q14"/>
  <c r="Q34" i="46"/>
  <c r="C56" s="1"/>
  <c r="V32"/>
  <c r="Q22"/>
  <c r="C55" s="1"/>
  <c r="V24"/>
  <c r="Q20"/>
  <c r="C54" s="1"/>
  <c r="V18"/>
  <c r="C53"/>
  <c r="V10"/>
  <c r="H30" i="44"/>
  <c r="C63" s="1"/>
  <c r="H22" i="46"/>
  <c r="H26" i="44"/>
  <c r="H16"/>
  <c r="H10"/>
  <c r="Q24" i="41"/>
  <c r="Q12"/>
  <c r="Q6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H28"/>
  <c r="H22"/>
  <c r="H24"/>
  <c r="H20"/>
  <c r="H14"/>
  <c r="H12"/>
  <c r="H6"/>
  <c r="Q36" i="41"/>
  <c r="Q28"/>
  <c r="H14" i="46"/>
  <c r="Q20" i="41"/>
  <c r="Q14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V12" s="1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AF24"/>
  <c r="C50"/>
  <c r="AF32"/>
  <c r="AF10"/>
  <c r="C59" i="44"/>
  <c r="M22" i="41"/>
  <c r="V22" s="1"/>
  <c r="M14"/>
  <c r="M26"/>
  <c r="M18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C47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M30" i="44" l="1"/>
  <c r="M26"/>
  <c r="C62"/>
  <c r="M16"/>
  <c r="M12"/>
  <c r="C58"/>
  <c r="C58" i="41"/>
  <c r="C57"/>
  <c r="C56"/>
  <c r="V16"/>
  <c r="V34" i="39"/>
  <c r="C56"/>
  <c r="M30" i="46"/>
  <c r="C63"/>
  <c r="C62"/>
  <c r="C60"/>
  <c r="M20"/>
  <c r="C59"/>
  <c r="M16"/>
  <c r="C63" i="15"/>
  <c r="M30"/>
  <c r="M26"/>
  <c r="C62"/>
  <c r="C58"/>
  <c r="M12"/>
  <c r="M22" i="46"/>
  <c r="C61"/>
  <c r="C54" i="41"/>
  <c r="C53"/>
  <c r="V8" i="40"/>
  <c r="AF10" s="1"/>
  <c r="M12" i="46"/>
  <c r="C58"/>
  <c r="M34" i="44"/>
  <c r="C64"/>
  <c r="M22"/>
  <c r="C61"/>
  <c r="M20"/>
  <c r="C60"/>
  <c r="C57"/>
  <c r="M8"/>
  <c r="C64" i="46"/>
  <c r="M26"/>
  <c r="M8"/>
  <c r="C57"/>
  <c r="C64" i="15"/>
  <c r="M34"/>
  <c r="C60"/>
  <c r="C57"/>
  <c r="C59"/>
  <c r="M16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O53"/>
  <c r="O52"/>
  <c r="M24"/>
  <c r="C55" s="1"/>
  <c r="M16"/>
  <c r="C53" s="1"/>
  <c r="M8"/>
  <c r="C51" s="1"/>
  <c r="O44"/>
  <c r="M36" i="41"/>
  <c r="V34" s="1"/>
  <c r="M30"/>
  <c r="V30" s="1"/>
  <c r="M28"/>
  <c r="V26" s="1"/>
  <c r="M24"/>
  <c r="C55" s="1"/>
  <c r="M20"/>
  <c r="V20" s="1"/>
  <c r="M12"/>
  <c r="C52" s="1"/>
  <c r="M8"/>
  <c r="C51" s="1"/>
  <c r="M6"/>
  <c r="V8" s="1"/>
  <c r="K85" i="45"/>
  <c r="M36" i="40"/>
  <c r="C58" s="1"/>
  <c r="M32"/>
  <c r="C57" s="1"/>
  <c r="M30"/>
  <c r="M28"/>
  <c r="C56" s="1"/>
  <c r="M22"/>
  <c r="V22" s="1"/>
  <c r="AF24" s="1"/>
  <c r="M20"/>
  <c r="M14"/>
  <c r="V16" s="1"/>
  <c r="AF18" s="1"/>
  <c r="M12"/>
  <c r="C52" s="1"/>
  <c r="M18" i="39"/>
  <c r="C54" s="1"/>
  <c r="O49"/>
  <c r="O56"/>
  <c r="M32"/>
  <c r="C57" s="1"/>
  <c r="M20"/>
  <c r="V20" s="1"/>
  <c r="O46"/>
  <c r="M10"/>
  <c r="V12" s="1"/>
  <c r="M14"/>
  <c r="V16" s="1"/>
  <c r="M6"/>
  <c r="V8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54" i="40" l="1"/>
  <c r="V34"/>
  <c r="C50" s="1"/>
  <c r="V30"/>
  <c r="AF32" s="1"/>
  <c r="V26"/>
  <c r="C49" s="1"/>
  <c r="V20"/>
  <c r="C48" s="1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<sst xmlns="http://schemas.openxmlformats.org/spreadsheetml/2006/main" count="1208" uniqueCount="264">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</sst>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D41" sqref="D41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zoomScale="110" zoomScaleNormal="110" zoomScaleSheetLayoutView="70" zoomScalePageLayoutView="125" workbookViewId="0">
      <selection activeCell="D7" sqref="D5:D7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>
        <v>0.53100000000000003</v>
      </c>
      <c r="G10" s="32">
        <f>IF(F10&lt;&gt;"",IF(E10+F10&lt;E12+F12,0,(E10+F10)-(E12+F12)),"")</f>
        <v>0.624</v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>
        <v>0</v>
      </c>
      <c r="G12" s="37">
        <f>IF(F12&lt;&gt;"",IF(E12+F12&lt;E10+F10,0,(E12+F12)-(E10+F10)),"")</f>
        <v>0</v>
      </c>
      <c r="H12" s="38" t="str">
        <f>IF(G12&lt;G10,"v",IF(G12=G10,IF(F12&lt;F10,"v",""),""))</f>
        <v>v</v>
      </c>
      <c r="I12" s="39"/>
      <c r="J12" s="39"/>
      <c r="K12" s="39"/>
      <c r="L12" s="39"/>
      <c r="M12" s="40" t="str">
        <f ca="1">IF(H10&lt;&gt;"",D10,IF(H12&lt;&gt;"",D12,""))</f>
        <v>Nr 114 WESTLUND Wilhelm Sundsvalls SLK</v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>
        <v>3.5059999999999998</v>
      </c>
      <c r="G16" s="37">
        <f>IF(F16&lt;&gt;"",IF(E16+F16&lt;E14+F14,0,(E16+F16)-(E14+F14)),"")</f>
        <v>4.0060000000000002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115 PERSSON Lukas Sundsvalls SLK</v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>
        <v>3.2530000000000001</v>
      </c>
      <c r="G26" s="32">
        <f>IF(F26&lt;&gt;"",IF(E26+F26&lt;E28+F28,0,(E26+F26)-(E28+F28)),"")</f>
        <v>3.7530000000000001</v>
      </c>
      <c r="H26" s="33" t="str">
        <f>IF(G26&lt;G28,"v",IF(G26=G28,IF(F26&lt;F28,"v",""),""))</f>
        <v/>
      </c>
      <c r="M26" s="55" t="str">
        <f ca="1">IF(H26&lt;&gt;"",D26,IF(H28&lt;&gt;"",D28,""))</f>
        <v>Nr 106 SVENSSON Isac Sundsvalls SLK</v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105 ÅBERG Malte Nolby Alpina SK</v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>
        <v>0.94899999999999995</v>
      </c>
      <c r="G32" s="37">
        <f>IF(F32&lt;&gt;"",IF(E32+F32&lt;E30+F30,0,(E32+F32)-(E30+F30)),"")</f>
        <v>1.4489999999999998</v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108 STOLPE Arvid Järfälla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116 ISAKSSON Rasmus Sundsvalls SLK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107 ZETTERQUIST Hugo Mälaröarnas Alpina SK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111 GRETZER Leo Mälaröarnas Alpina SK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F24" sqref="F24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</v>
      </c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</v>
      </c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</v>
      </c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</v>
      </c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W35" sqref="W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Normal="100" zoomScaleSheetLayoutView="90" zoomScalePageLayoutView="125" workbookViewId="0">
      <selection activeCell="X34" sqref="X34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/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/>
      <c r="X12" s="159">
        <v>0</v>
      </c>
      <c r="Y12" s="87">
        <f>IF(X12&lt;&gt;"",IF(W12+X12&lt;W8+X8,0,(W12+X12)-(W8+X8)),"")</f>
        <v>0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/>
      <c r="X16" s="158">
        <v>0</v>
      </c>
      <c r="Y16" s="87">
        <f>IF(X16&lt;&gt;"",IF(W16+X16&lt;W20+X20,0,(W16+X16)-(W20+X20)),"")</f>
        <v>0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/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/>
      <c r="X22" s="157">
        <v>0</v>
      </c>
      <c r="Y22" s="87">
        <f>IF(X22&lt;&gt;"",IF(W22+X22&lt;W26+X26,0,(W22+X22)-(W26+X26)),"")</f>
        <v>0</v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/>
      <c r="X26" s="159">
        <v>0</v>
      </c>
      <c r="Y26" s="87">
        <f>IF(X26&lt;&gt;"",IF(W26+X26&lt;W22+X22,0,(W26+X26)-(W22+X22)),"")</f>
        <v>0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/>
      <c r="X30" s="158">
        <v>0</v>
      </c>
      <c r="Y30" s="81">
        <f>IF(X30&lt;&gt;"",IF(W30+X30&lt;W34+X34,0,(W30+X30)-(W34+X34)),"")</f>
        <v>0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/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06" zoomScaleNormal="106" zoomScaleSheetLayoutView="90" zoomScalePageLayoutView="125" workbookViewId="0">
      <selection activeCell="W35" sqref="W3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>
        <v>1.024</v>
      </c>
      <c r="P8" s="87">
        <f>IF(O8&lt;&gt;"",IF(N8+O8&lt;N6+O6,0,(N8+O8)-(N6+O6)),"")</f>
        <v>1.147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85 AICHER Emma Sundsvalls SLK</v>
      </c>
      <c r="W8" s="159">
        <v>0</v>
      </c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>
        <v>0.373</v>
      </c>
      <c r="P12" s="87">
        <f>IF(O12&lt;&gt;"",IF(N12+O12&lt;N10+O10,0,(N12+O12)-(N10+O10)),"")</f>
        <v>0.873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94 SÖDERBERG Agnes Getbergets Alpina IF</v>
      </c>
      <c r="W12" s="157">
        <v>0</v>
      </c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>
        <v>0.48</v>
      </c>
      <c r="P16" s="87">
        <f>IF(O16&lt;&gt;"",IF(N16+O16&lt;N14+O14,0,(N16+O16)-(N14+O14)),"")</f>
        <v>0.98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90 BRUGGE Hanna Nolby Alpina SK</v>
      </c>
      <c r="W16" s="160">
        <v>0</v>
      </c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>
        <v>0.51700000000000002</v>
      </c>
      <c r="P18" s="81">
        <f>IF(O18&lt;&gt;"",IF(N18+O18&lt;N20+O20,0,(N18+O18)-(N20+O20)),"")</f>
        <v>0.66900000000000004</v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100 TYRÉN Klara Bollnäs AK</v>
      </c>
      <c r="W20" s="158">
        <v>0</v>
      </c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81 BACKLUND Liza Sundsvalls SLK</v>
      </c>
      <c r="W22" s="159">
        <v>0</v>
      </c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>
        <v>0.627</v>
      </c>
      <c r="P24" s="87">
        <f>IF(O24&lt;&gt;"",IF(N24+O24&lt;N22+O22,0,(N24+O24)-(N22+O22)),"")</f>
        <v>1.127</v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>
        <v>0.55800000000000005</v>
      </c>
      <c r="P26" s="81">
        <f>IF(O26&lt;&gt;"",IF(N26+O26&lt;N28+O28,0,(N26+O26)-(N28+O28)),"")</f>
        <v>0.81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83 SÖDERBERG Saga Getbergets Alpina IF</v>
      </c>
      <c r="W26" s="157">
        <v>0</v>
      </c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93 UPPLING Tilde Sundsvalls SLK</v>
      </c>
      <c r="W30" s="160">
        <v>0</v>
      </c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>
        <v>0.55600000000000005</v>
      </c>
      <c r="P32" s="87">
        <f>IF(O32&lt;&gt;"",IF(N32+O32&lt;N30+O30,0,(N32+O32)-(N30+O30)),"")</f>
        <v>1.056</v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>
        <v>0.82</v>
      </c>
      <c r="P34" s="81">
        <f>IF(O34&lt;&gt;"",IF(N34+O34&lt;N36+O36,0,(N34+O34)-(N36+O36)),"")</f>
        <v>1.3199999999999998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89 MÅNSSON Astrid Nolby Alpina SK</v>
      </c>
      <c r="W34" s="158">
        <v>0</v>
      </c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92 JACOBSSON Nellie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91 THORSANDER Jonna Nolby Alpina SK</v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 ca="1">IF(AND(Q14="",Q16=""),"",IF(Q14="",M14,IF(Q16="",M16)))</f>
        <v>Nr 99 NÄSHOLM Selma Sundsvalls SLK</v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 ca="1">IF(AND(Q18="",Q20=""),"",IF(Q18="",M18,IF(Q20="",M20)))</f>
        <v>Nr 82 ERIKSSON Lina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95 MOBERG Ebba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87 JOHANSSON Ella Getbergets Alpina IF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86 ÅBERG Linn Sundsvalls SLK</v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 ca="1">IF(AND(Q34="",Q36=""),"",IF(Q34="",M34,IF(Q36="",M36)))</f>
        <v>Nr 97 HÄGGLUND Clara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2017-02-26T11:41:03Z</cp:lastPrinted>
  <dcterms:created xsi:type="dcterms:W3CDTF">2012-04-08T08:00:08Z</dcterms:created>
  <dcterms:modified xsi:type="dcterms:W3CDTF">2017-02-26T11:41:07Z</dcterms:modified>
</cp:coreProperties>
</file>