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10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G6"/>
  <c r="AB33" l="1"/>
  <c r="G8"/>
  <c r="H6" s="1"/>
  <c r="P8"/>
  <c r="H8" l="1"/>
  <c r="G10"/>
  <c r="Y10"/>
  <c r="G12" l="1"/>
  <c r="H10" s="1"/>
  <c r="P12"/>
  <c r="Q8" s="1"/>
  <c r="Q12" l="1"/>
  <c r="H12"/>
  <c r="G14"/>
  <c r="G16"/>
  <c r="P16"/>
  <c r="H14" l="1"/>
  <c r="H16"/>
  <c r="G18"/>
  <c r="Y18"/>
  <c r="Z10" s="1"/>
  <c r="Z18" l="1"/>
  <c r="G20"/>
  <c r="H18" s="1"/>
  <c r="P20"/>
  <c r="Q16" s="1"/>
  <c r="AB21"/>
  <c r="H20" l="1"/>
  <c r="Q20"/>
  <c r="G22"/>
  <c r="P22"/>
  <c r="G24" l="1"/>
  <c r="H22" s="1"/>
  <c r="Y24"/>
  <c r="H24" l="1"/>
  <c r="G26"/>
  <c r="P26"/>
  <c r="Q22" s="1"/>
  <c r="Q26" l="1"/>
  <c r="G28"/>
  <c r="H26" s="1"/>
  <c r="H28" l="1"/>
  <c r="G30"/>
  <c r="P30"/>
  <c r="G32" l="1"/>
  <c r="H30" s="1"/>
  <c r="Y32"/>
  <c r="Z24" s="1"/>
  <c r="AD33"/>
  <c r="AD21" s="1"/>
  <c r="Z32" l="1"/>
  <c r="H32"/>
  <c r="G34"/>
  <c r="P34"/>
  <c r="Q30" s="1"/>
  <c r="Q34" l="1"/>
  <c r="G36"/>
  <c r="H34" s="1"/>
  <c r="H36" l="1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 s="1"/>
  <c r="G30"/>
  <c r="G32"/>
  <c r="H32" s="1"/>
  <c r="G26"/>
  <c r="G28"/>
  <c r="G22"/>
  <c r="G24"/>
  <c r="G18"/>
  <c r="G20"/>
  <c r="G14"/>
  <c r="G16"/>
  <c r="G10"/>
  <c r="G12"/>
  <c r="G6"/>
  <c r="G8"/>
  <c r="H6" s="1"/>
  <c r="P30"/>
  <c r="P34"/>
  <c r="Q30" s="1"/>
  <c r="P22"/>
  <c r="P26"/>
  <c r="Q26" s="1"/>
  <c r="P16"/>
  <c r="P20"/>
  <c r="P8"/>
  <c r="P12"/>
  <c r="Q8" s="1"/>
  <c r="AH31"/>
  <c r="AH35"/>
  <c r="AI31" s="1"/>
  <c r="AH14"/>
  <c r="AH28"/>
  <c r="AI14" s="1"/>
  <c r="D1"/>
  <c r="Y24"/>
  <c r="Z32" s="1"/>
  <c r="Y32"/>
  <c r="Z24"/>
  <c r="C15"/>
  <c r="C19" s="1"/>
  <c r="C23" s="1"/>
  <c r="C27" s="1"/>
  <c r="C31" s="1"/>
  <c r="A11"/>
  <c r="A15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G36"/>
  <c r="H34" s="1"/>
  <c r="G30"/>
  <c r="G32"/>
  <c r="G26"/>
  <c r="G28"/>
  <c r="G22"/>
  <c r="G24"/>
  <c r="G18"/>
  <c r="G20"/>
  <c r="H18" s="1"/>
  <c r="G14"/>
  <c r="G16"/>
  <c r="G10"/>
  <c r="G12"/>
  <c r="G6"/>
  <c r="G8"/>
  <c r="H8"/>
  <c r="P30"/>
  <c r="Q34" s="1"/>
  <c r="P34"/>
  <c r="Q30"/>
  <c r="P22"/>
  <c r="P26"/>
  <c r="P16"/>
  <c r="P20"/>
  <c r="P8"/>
  <c r="P12"/>
  <c r="AH31"/>
  <c r="AH35"/>
  <c r="AH14"/>
  <c r="AH28"/>
  <c r="AI14" s="1"/>
  <c r="D1"/>
  <c r="Y24"/>
  <c r="Y32"/>
  <c r="Z24" s="1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8" s="1"/>
  <c r="A146" i="20"/>
  <c r="J147"/>
  <c r="J148" s="1"/>
  <c r="J149" s="1"/>
  <c r="L17" i="16"/>
  <c r="L18"/>
  <c r="L19"/>
  <c r="L20"/>
  <c r="F5" i="34"/>
  <c r="F6"/>
  <c r="AH14" i="15"/>
  <c r="AH28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G34"/>
  <c r="G35"/>
  <c r="H34"/>
  <c r="P30"/>
  <c r="P32"/>
  <c r="Q30" s="1"/>
  <c r="G32"/>
  <c r="G33"/>
  <c r="H33" s="1"/>
  <c r="B146" i="34"/>
  <c r="P26" i="41"/>
  <c r="P28"/>
  <c r="Q26" s="1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G24"/>
  <c r="G25"/>
  <c r="P18"/>
  <c r="P20"/>
  <c r="G17"/>
  <c r="G18"/>
  <c r="H17" s="1"/>
  <c r="G26"/>
  <c r="G27"/>
  <c r="P14"/>
  <c r="P16"/>
  <c r="Q16" s="1"/>
  <c r="G15"/>
  <c r="G16"/>
  <c r="P10"/>
  <c r="P12"/>
  <c r="Q10" s="1"/>
  <c r="G9"/>
  <c r="G10"/>
  <c r="H9" s="1"/>
  <c r="G22"/>
  <c r="G23"/>
  <c r="P6"/>
  <c r="P8"/>
  <c r="Q8"/>
  <c r="G7"/>
  <c r="H8" s="1"/>
  <c r="G8"/>
  <c r="H7"/>
  <c r="G19"/>
  <c r="G20"/>
  <c r="Y30"/>
  <c r="Y34"/>
  <c r="Y22"/>
  <c r="Y26"/>
  <c r="Y16"/>
  <c r="Y20"/>
  <c r="Z16" s="1"/>
  <c r="G13"/>
  <c r="G14"/>
  <c r="Y8"/>
  <c r="Y12"/>
  <c r="G5"/>
  <c r="G6"/>
  <c r="H5" s="1"/>
  <c r="G11"/>
  <c r="G12"/>
  <c r="AR31"/>
  <c r="AR35"/>
  <c r="AI24"/>
  <c r="AI32"/>
  <c r="AJ32"/>
  <c r="AI10"/>
  <c r="AI18"/>
  <c r="AJ10" s="1"/>
  <c r="AR14"/>
  <c r="AR28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Q30" s="1"/>
  <c r="G30"/>
  <c r="G31"/>
  <c r="G32"/>
  <c r="G33"/>
  <c r="H33"/>
  <c r="P26"/>
  <c r="P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P24"/>
  <c r="G24"/>
  <c r="G25"/>
  <c r="G28"/>
  <c r="G29"/>
  <c r="H28" s="1"/>
  <c r="P18"/>
  <c r="P20"/>
  <c r="G17"/>
  <c r="G18"/>
  <c r="P14"/>
  <c r="P16"/>
  <c r="G15"/>
  <c r="G16"/>
  <c r="P10"/>
  <c r="P12"/>
  <c r="G11"/>
  <c r="G12"/>
  <c r="G9"/>
  <c r="G10"/>
  <c r="G22"/>
  <c r="G23"/>
  <c r="P6"/>
  <c r="P8"/>
  <c r="G7"/>
  <c r="G8"/>
  <c r="G19"/>
  <c r="G20"/>
  <c r="H19" s="1"/>
  <c r="Y30"/>
  <c r="Y34"/>
  <c r="Y22"/>
  <c r="Y26"/>
  <c r="Y16"/>
  <c r="Y20"/>
  <c r="G13"/>
  <c r="G14"/>
  <c r="Y8"/>
  <c r="Y12"/>
  <c r="G5"/>
  <c r="G6"/>
  <c r="AR31"/>
  <c r="AR35"/>
  <c r="AI24"/>
  <c r="AI32"/>
  <c r="AJ24" s="1"/>
  <c r="AI10"/>
  <c r="AI18"/>
  <c r="AJ18" s="1"/>
  <c r="AR14"/>
  <c r="AR28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H34" s="1"/>
  <c r="P30"/>
  <c r="P32"/>
  <c r="Q30" s="1"/>
  <c r="G32"/>
  <c r="G33"/>
  <c r="H33" s="1"/>
  <c r="P26"/>
  <c r="P28"/>
  <c r="G26"/>
  <c r="G27"/>
  <c r="H26" s="1"/>
  <c r="G30"/>
  <c r="G31"/>
  <c r="H30" s="1"/>
  <c r="P22"/>
  <c r="P24"/>
  <c r="Q22" s="1"/>
  <c r="G24"/>
  <c r="G25"/>
  <c r="G28"/>
  <c r="G29"/>
  <c r="P18"/>
  <c r="P20"/>
  <c r="G19"/>
  <c r="G20"/>
  <c r="G17"/>
  <c r="G18"/>
  <c r="P14"/>
  <c r="P16"/>
  <c r="G15"/>
  <c r="G16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8"/>
  <c r="G7"/>
  <c r="G8"/>
  <c r="Y30"/>
  <c r="Z34" s="1"/>
  <c r="Y34"/>
  <c r="Z30"/>
  <c r="Y22"/>
  <c r="Y26"/>
  <c r="Z26" s="1"/>
  <c r="Y16"/>
  <c r="Z20" s="1"/>
  <c r="Y20"/>
  <c r="Z16"/>
  <c r="G13"/>
  <c r="G14"/>
  <c r="Y8"/>
  <c r="Y12"/>
  <c r="G9"/>
  <c r="G10"/>
  <c r="AR31"/>
  <c r="AR35"/>
  <c r="AI24"/>
  <c r="AI32"/>
  <c r="AI10"/>
  <c r="AI18"/>
  <c r="AJ10" s="1"/>
  <c r="AR14"/>
  <c r="AS28" s="1"/>
  <c r="AR28"/>
  <c r="AS14"/>
  <c r="AU21" s="1"/>
  <c r="C43" s="1"/>
  <c r="G5"/>
  <c r="G6"/>
  <c r="H5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D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AI31" i="44" l="1"/>
  <c r="AS31" i="41"/>
  <c r="AS31" i="40"/>
  <c r="AS31" i="39"/>
  <c r="AI31" i="15"/>
  <c r="AI28" i="44"/>
  <c r="AS14" i="41"/>
  <c r="AS28"/>
  <c r="AS14" i="40"/>
  <c r="AS28"/>
  <c r="AU27" i="39"/>
  <c r="C44" s="1"/>
  <c r="AI28" i="46"/>
  <c r="AK27"/>
  <c r="C50" s="1"/>
  <c r="AK21"/>
  <c r="C49" s="1"/>
  <c r="AI28" i="15"/>
  <c r="AI14"/>
  <c r="AK21" s="1"/>
  <c r="C49" s="1"/>
  <c r="AI35" i="44"/>
  <c r="AS35" i="41"/>
  <c r="AS35" i="40"/>
  <c r="AS35" i="39"/>
  <c r="AI35" i="46"/>
  <c r="AI35" i="15"/>
  <c r="AJ24" i="41"/>
  <c r="AJ24" i="39"/>
  <c r="AJ18"/>
  <c r="AJ32"/>
  <c r="Z32" i="44"/>
  <c r="Z10"/>
  <c r="AJ18" i="41"/>
  <c r="Z20"/>
  <c r="Z8"/>
  <c r="AJ32" i="40"/>
  <c r="AJ10"/>
  <c r="Q12" i="46"/>
  <c r="Q22" i="44"/>
  <c r="Q16"/>
  <c r="Q8"/>
  <c r="Z30" i="41"/>
  <c r="Z22"/>
  <c r="Z30" i="40"/>
  <c r="Z26"/>
  <c r="Z16"/>
  <c r="Z12"/>
  <c r="Z20"/>
  <c r="Z22" i="39"/>
  <c r="Z8"/>
  <c r="Z18" i="46"/>
  <c r="Q16"/>
  <c r="Q26" i="44"/>
  <c r="Q20"/>
  <c r="Q12"/>
  <c r="Z34" i="41"/>
  <c r="Z26"/>
  <c r="Z12"/>
  <c r="Q34"/>
  <c r="Q32"/>
  <c r="Q22"/>
  <c r="Q18"/>
  <c r="Z34" i="40"/>
  <c r="Z22"/>
  <c r="Z8"/>
  <c r="Q22"/>
  <c r="Q20"/>
  <c r="Z12" i="39"/>
  <c r="Q24"/>
  <c r="Q18"/>
  <c r="Q14"/>
  <c r="Q34" i="46"/>
  <c r="Q22"/>
  <c r="Q20"/>
  <c r="H30" i="44"/>
  <c r="C63" s="1"/>
  <c r="H22" i="46"/>
  <c r="H26" i="44"/>
  <c r="H16"/>
  <c r="H10"/>
  <c r="Q24" i="41"/>
  <c r="Q12"/>
  <c r="Q6"/>
  <c r="Q34" i="40"/>
  <c r="Q28"/>
  <c r="Q32"/>
  <c r="Q12"/>
  <c r="Q14"/>
  <c r="Q6"/>
  <c r="Q32" i="39"/>
  <c r="Q26"/>
  <c r="Q16"/>
  <c r="H10" i="46"/>
  <c r="Q6" i="39"/>
  <c r="H26" i="46"/>
  <c r="H24"/>
  <c r="H18"/>
  <c r="H36" i="44"/>
  <c r="H32"/>
  <c r="H28"/>
  <c r="H22"/>
  <c r="H24"/>
  <c r="H20"/>
  <c r="H14"/>
  <c r="H12"/>
  <c r="H6"/>
  <c r="Q36" i="41"/>
  <c r="Q28"/>
  <c r="H14" i="46"/>
  <c r="Q20" i="41"/>
  <c r="Q14"/>
  <c r="Q36" i="40"/>
  <c r="Q26"/>
  <c r="Q24"/>
  <c r="Q18"/>
  <c r="Q16"/>
  <c r="Q10"/>
  <c r="Q8"/>
  <c r="Q36" i="39"/>
  <c r="Q28"/>
  <c r="Q20"/>
  <c r="H36" i="46"/>
  <c r="M34"/>
  <c r="H30"/>
  <c r="H28"/>
  <c r="H20"/>
  <c r="H16"/>
  <c r="H12"/>
  <c r="H8"/>
  <c r="C61" i="15"/>
  <c r="M22"/>
  <c r="M20"/>
  <c r="M8"/>
  <c r="V10" s="1"/>
  <c r="AE31" s="1"/>
  <c r="H35" i="41"/>
  <c r="H27" i="39"/>
  <c r="H7"/>
  <c r="O57" i="41"/>
  <c r="H30"/>
  <c r="H26"/>
  <c r="H23"/>
  <c r="H18"/>
  <c r="H13"/>
  <c r="H31"/>
  <c r="H24"/>
  <c r="H19"/>
  <c r="H15"/>
  <c r="H11"/>
  <c r="H10"/>
  <c r="O44"/>
  <c r="M10"/>
  <c r="V12" s="1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O57" s="1"/>
  <c r="H24"/>
  <c r="H8"/>
  <c r="Q12"/>
  <c r="C52"/>
  <c r="H31"/>
  <c r="M36"/>
  <c r="H9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C59" i="44"/>
  <c r="M22" i="41"/>
  <c r="V22" s="1"/>
  <c r="M14"/>
  <c r="M26"/>
  <c r="M18"/>
  <c r="H5" i="40"/>
  <c r="H7"/>
  <c r="H22"/>
  <c r="H16"/>
  <c r="H17" i="39"/>
  <c r="H13" i="40"/>
  <c r="H20"/>
  <c r="H8"/>
  <c r="H9"/>
  <c r="H12"/>
  <c r="H18"/>
  <c r="H24"/>
  <c r="H6"/>
  <c r="H14"/>
  <c r="H23"/>
  <c r="H10"/>
  <c r="H15"/>
  <c r="H29"/>
  <c r="H25"/>
  <c r="H27"/>
  <c r="H32"/>
  <c r="H30"/>
  <c r="M6"/>
  <c r="O44"/>
  <c r="M10"/>
  <c r="V12" s="1"/>
  <c r="M34"/>
  <c r="H22" i="39"/>
  <c r="H28"/>
  <c r="H20"/>
  <c r="H13"/>
  <c r="H15"/>
  <c r="H14"/>
  <c r="H23"/>
  <c r="H16"/>
  <c r="O48" s="1"/>
  <c r="H18"/>
  <c r="H29"/>
  <c r="M28" s="1"/>
  <c r="H25"/>
  <c r="H32"/>
  <c r="M22"/>
  <c r="V22" s="1"/>
  <c r="M30"/>
  <c r="V30" s="1"/>
  <c r="C50" s="1"/>
  <c r="U10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AU21" i="41" l="1"/>
  <c r="C43" s="1"/>
  <c r="AU27" i="40"/>
  <c r="C44" s="1"/>
  <c r="AU21"/>
  <c r="C43" s="1"/>
  <c r="AK27" i="15"/>
  <c r="C50" s="1"/>
  <c r="AK33"/>
  <c r="C51" s="1"/>
  <c r="C47" i="41"/>
  <c r="C47" i="40"/>
  <c r="V32" i="46"/>
  <c r="AE35" s="1"/>
  <c r="AK33" s="1"/>
  <c r="C51" s="1"/>
  <c r="M30" i="44"/>
  <c r="C56" s="1"/>
  <c r="M26"/>
  <c r="C55" s="1"/>
  <c r="C62"/>
  <c r="M16"/>
  <c r="C54" s="1"/>
  <c r="M12"/>
  <c r="C53" s="1"/>
  <c r="C58"/>
  <c r="C58" i="41"/>
  <c r="C57"/>
  <c r="C56"/>
  <c r="V16"/>
  <c r="V34" i="39"/>
  <c r="AF32" s="1"/>
  <c r="AO35" s="1"/>
  <c r="C56"/>
  <c r="M30" i="46"/>
  <c r="C56" s="1"/>
  <c r="C63"/>
  <c r="C62"/>
  <c r="C60"/>
  <c r="M20"/>
  <c r="C54" s="1"/>
  <c r="C59"/>
  <c r="M16"/>
  <c r="V18" s="1"/>
  <c r="AE31" s="1"/>
  <c r="C52" s="1"/>
  <c r="C63" i="15"/>
  <c r="M30"/>
  <c r="M26"/>
  <c r="C55" s="1"/>
  <c r="C62"/>
  <c r="C58"/>
  <c r="M12"/>
  <c r="C53" s="1"/>
  <c r="M22" i="46"/>
  <c r="C61"/>
  <c r="C54" i="41"/>
  <c r="C53"/>
  <c r="V8" i="40"/>
  <c r="AF10" s="1"/>
  <c r="AO14" s="1"/>
  <c r="M12" i="46"/>
  <c r="C53" s="1"/>
  <c r="C58"/>
  <c r="M34" i="44"/>
  <c r="V32" s="1"/>
  <c r="C64"/>
  <c r="M22"/>
  <c r="V24" s="1"/>
  <c r="AE28" s="1"/>
  <c r="C61"/>
  <c r="M20"/>
  <c r="V18" s="1"/>
  <c r="AE31" s="1"/>
  <c r="C60"/>
  <c r="C57"/>
  <c r="M8"/>
  <c r="V10" s="1"/>
  <c r="AE14" s="1"/>
  <c r="C64" i="46"/>
  <c r="M26"/>
  <c r="V24" s="1"/>
  <c r="AE28" s="1"/>
  <c r="M8"/>
  <c r="V10" s="1"/>
  <c r="AE14" s="1"/>
  <c r="C57"/>
  <c r="C64" i="15"/>
  <c r="M34"/>
  <c r="C60"/>
  <c r="C57"/>
  <c r="C59"/>
  <c r="M16"/>
  <c r="V18" s="1"/>
  <c r="AE14" s="1"/>
  <c r="O57" i="40"/>
  <c r="O53"/>
  <c r="M26"/>
  <c r="O52"/>
  <c r="M24"/>
  <c r="C55" s="1"/>
  <c r="M18"/>
  <c r="O49"/>
  <c r="O48"/>
  <c r="M16"/>
  <c r="C53" s="1"/>
  <c r="M8"/>
  <c r="C51" s="1"/>
  <c r="M34" i="39"/>
  <c r="C58" s="1"/>
  <c r="M26"/>
  <c r="V26" s="1"/>
  <c r="C49" s="1"/>
  <c r="O53"/>
  <c r="O52"/>
  <c r="M24"/>
  <c r="C55" s="1"/>
  <c r="M16"/>
  <c r="C53" s="1"/>
  <c r="M8"/>
  <c r="C51" s="1"/>
  <c r="O44"/>
  <c r="M36" i="41"/>
  <c r="V34" s="1"/>
  <c r="M30"/>
  <c r="V30" s="1"/>
  <c r="M28"/>
  <c r="V26" s="1"/>
  <c r="AF24" s="1"/>
  <c r="AO35" s="1"/>
  <c r="AU33" s="1"/>
  <c r="C45" s="1"/>
  <c r="M24"/>
  <c r="C55" s="1"/>
  <c r="M20"/>
  <c r="V20" s="1"/>
  <c r="M12"/>
  <c r="C52" s="1"/>
  <c r="M8"/>
  <c r="C51" s="1"/>
  <c r="M6"/>
  <c r="V8" s="1"/>
  <c r="AF10" s="1"/>
  <c r="AO14" s="1"/>
  <c r="K85" i="45"/>
  <c r="M36" i="40"/>
  <c r="C58" s="1"/>
  <c r="M32"/>
  <c r="C57" s="1"/>
  <c r="M30"/>
  <c r="M28"/>
  <c r="C56" s="1"/>
  <c r="M22"/>
  <c r="V22" s="1"/>
  <c r="AF24" s="1"/>
  <c r="AO35" s="1"/>
  <c r="C46" s="1"/>
  <c r="M20"/>
  <c r="M14"/>
  <c r="V16" s="1"/>
  <c r="M12"/>
  <c r="C52" s="1"/>
  <c r="M18" i="39"/>
  <c r="C54" s="1"/>
  <c r="O49"/>
  <c r="O56"/>
  <c r="M32"/>
  <c r="C57" s="1"/>
  <c r="M20"/>
  <c r="V20" s="1"/>
  <c r="AF18" s="1"/>
  <c r="AO31" s="1"/>
  <c r="AU33" s="1"/>
  <c r="C45" s="1"/>
  <c r="O46"/>
  <c r="M10"/>
  <c r="V12" s="1"/>
  <c r="C47" s="1"/>
  <c r="M14"/>
  <c r="V16" s="1"/>
  <c r="C48" s="1"/>
  <c r="M6"/>
  <c r="V8" s="1"/>
  <c r="AF10" s="1"/>
  <c r="AO14" s="1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C46" l="1"/>
  <c r="AE35" i="44"/>
  <c r="C52" s="1"/>
  <c r="C50" i="41"/>
  <c r="AF32"/>
  <c r="AO28" s="1"/>
  <c r="C48"/>
  <c r="C49"/>
  <c r="AF18"/>
  <c r="AO31" s="1"/>
  <c r="C46" s="1"/>
  <c r="AF24" i="39"/>
  <c r="AO28" s="1"/>
  <c r="C55" i="46"/>
  <c r="C56" i="15"/>
  <c r="V24"/>
  <c r="AE28" s="1"/>
  <c r="V32"/>
  <c r="AE35" s="1"/>
  <c r="C52" s="1"/>
  <c r="C54"/>
  <c r="C54" i="40"/>
  <c r="V34"/>
  <c r="V30"/>
  <c r="V26"/>
  <c r="C49" s="1"/>
  <c r="V20"/>
  <c r="C48" s="1"/>
  <c r="O56" i="4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AK33" i="44" l="1"/>
  <c r="C51" s="1"/>
  <c r="C50" i="40"/>
  <c r="AF32"/>
  <c r="AO28" s="1"/>
  <c r="AF18"/>
  <c r="AO31" s="1"/>
  <c r="AU33" s="1"/>
  <c r="C45" s="1"/>
  <c r="O46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<sst xmlns="http://schemas.openxmlformats.org/spreadsheetml/2006/main" count="1208" uniqueCount="264">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</sst>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S1" zoomScale="120" zoomScaleNormal="120" zoomScaleSheetLayoutView="70" zoomScalePageLayoutView="125" workbookViewId="0">
      <selection activeCell="AG36" sqref="AG36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5 HEDIN Astrid Nolby Alpina SK</v>
      </c>
      <c r="N8" s="155">
        <v>0</v>
      </c>
      <c r="O8" s="153">
        <v>0</v>
      </c>
      <c r="P8" s="37">
        <f>IF(O8&lt;&gt;"",IF(N8+O8&lt;N12+O12,0,(N8+O8)-(N12+O12)),"")</f>
        <v>0</v>
      </c>
      <c r="Q8" s="33" t="str">
        <f>IF(P8&lt;P12,"v",IF(P8=P12,IF(O8&lt;O12,"v",""),""))</f>
        <v>v</v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>
        <v>0</v>
      </c>
      <c r="F10" s="152">
        <v>0.23100000000000001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 ca="1">IF(Q8&lt;&gt;"",M8,IF(Q12&lt;&gt;"",M12,""))</f>
        <v>Nr 5 HEDIN Astrid Nolby Alpina SK</v>
      </c>
      <c r="W10" s="149">
        <v>0.5</v>
      </c>
      <c r="X10" s="151">
        <v>0.375</v>
      </c>
      <c r="Y10" s="32">
        <f>IF(X10&lt;&gt;"",IF(W10+X10&lt;W18+X18,0,(W10+X10)-(W18+X18)),"")</f>
        <v>0.875</v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>
        <v>0.42</v>
      </c>
      <c r="F12" s="150">
        <v>0</v>
      </c>
      <c r="G12" s="37">
        <f>IF(F12&lt;&gt;"",IF(E12+F12&lt;E10+F10,0,(E12+F12)-(E10+F10)),"")</f>
        <v>0.18899999999999997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2 FÜRST Nelly Nolby Alpina SK</v>
      </c>
      <c r="N12" s="153">
        <v>0.5</v>
      </c>
      <c r="O12" s="155">
        <v>2.4340000000000002</v>
      </c>
      <c r="P12" s="37">
        <f>IF(O12&lt;&gt;"",IF(N12+O12&lt;N8+O8,0,(N12+O12)-(N8+O8)),"")</f>
        <v>2.9340000000000002</v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 ca="1">IF(Z10&lt;&gt;"",V10,IF(Z18&lt;&gt;"",V18,""))</f>
        <v>Nr 11 SVELANDER Alva Sundsvalls SLK</v>
      </c>
      <c r="AF14" s="155">
        <v>0</v>
      </c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 PERSSON Clara Sundsvalls SLK</v>
      </c>
      <c r="N16" s="156">
        <v>0.5</v>
      </c>
      <c r="O16" s="154">
        <v>1.619</v>
      </c>
      <c r="P16" s="37">
        <f>IF(O16&lt;&gt;"",IF(N16+O16&lt;N20+O20,0,(N16+O16)-(N20+O20)),"")</f>
        <v>2.1189999999999998</v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 ca="1">IF(Q16&lt;&gt;"",M16,IF(Q20&lt;&gt;"",M20,""))</f>
        <v>Nr 11 SVELANDER Alva Sundsvalls SLK</v>
      </c>
      <c r="W18" s="151">
        <v>0</v>
      </c>
      <c r="X18" s="149">
        <v>0</v>
      </c>
      <c r="Y18" s="37">
        <f>IF(X18&lt;&gt;"",IF(W18+X18&lt;W10+X10,0,(W18+X18)-(W10+X10)),"")</f>
        <v>0</v>
      </c>
      <c r="Z18" s="38" t="str">
        <f>IF(Y18&lt;Y10,"v",IF(Y18=Y10,IF(X18&lt;X10,"v",""),""))</f>
        <v>v</v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>
        <v>0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 SVELANDER Alva Sundsvalls SLK</v>
      </c>
      <c r="N20" s="154">
        <v>0</v>
      </c>
      <c r="O20" s="156">
        <v>0</v>
      </c>
      <c r="P20" s="37">
        <f>IF(O20&lt;&gt;"",IF(N20+O20&lt;N16+O16,0,(N20+O20)-(N16+O16)),"")</f>
        <v>0</v>
      </c>
      <c r="Q20" s="38" t="str">
        <f>IF(P20&lt;P16,"v",IF(P20=P16,IF(O20&lt;O16,"v",""),""))</f>
        <v>v</v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3 ISAKSSON Josephine Nolby Alpina SK</v>
      </c>
      <c r="N22" s="155">
        <v>0</v>
      </c>
      <c r="O22" s="153">
        <v>0.318</v>
      </c>
      <c r="P22" s="37">
        <f>IF(O22&lt;&gt;"",IF(N22+O22&lt;N26+O26,0,(N22+O22)-(N26+O26)),"")</f>
        <v>0.28600000000000003</v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 ca="1">IF(Q22&lt;&gt;"",M22,IF(Q26&lt;&gt;"",M26,""))</f>
        <v>Nr 10 ÅBERG Nora Sundsvalls SLK</v>
      </c>
      <c r="W24" s="150">
        <v>0.27100000000000002</v>
      </c>
      <c r="X24" s="152">
        <v>0</v>
      </c>
      <c r="Y24" s="32">
        <f>IF(X24&lt;&gt;"",IF(W24+X24&lt;W32+X32,0,(W24+X24)-(W32+X32)),"")</f>
        <v>0</v>
      </c>
      <c r="Z24" s="33" t="str">
        <f>IF(Y24&lt;Y32,"v",IF(Y24=Y32,IF(X24&lt;X32,"v",""),""))</f>
        <v>v</v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>
        <v>0.5</v>
      </c>
      <c r="F26" s="152">
        <v>3.1469999999999998</v>
      </c>
      <c r="G26" s="32">
        <f>IF(F26&lt;&gt;"",IF(E26+F26&lt;E28+F28,0,(E26+F26)-(E28+F28)),"")</f>
        <v>3.6469999999999998</v>
      </c>
      <c r="H26" s="33" t="str">
        <f>IF(G26&lt;G28,"v",IF(G26=G28,IF(F26&lt;F28,"v",""),""))</f>
        <v/>
      </c>
      <c r="M26" s="55" t="str">
        <f ca="1">IF(H26&lt;&gt;"",D26,IF(H28&lt;&gt;"",D28,""))</f>
        <v>Nr 10 ÅBERG Nora Sundsvalls SLK</v>
      </c>
      <c r="N26" s="153">
        <v>3.2000000000000001E-2</v>
      </c>
      <c r="O26" s="155">
        <v>0</v>
      </c>
      <c r="P26" s="37">
        <f>IF(O26&lt;&gt;"",IF(N26+O26&lt;N22+O22,0,(N26+O26)-(N22+O22)),"")</f>
        <v>0</v>
      </c>
      <c r="Q26" s="38" t="str">
        <f>IF(P26&lt;P22,"v",IF(P26=P22,IF(O26&lt;O22,"v",""),""))</f>
        <v>v</v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 ca="1">IF(Z24&lt;&gt;"",V24,IF(Z32&lt;&gt;"",V32,""))</f>
        <v>Nr 10 ÅBERG Nora Sundsvalls SLK</v>
      </c>
      <c r="AF28" s="153">
        <v>0.5</v>
      </c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12 JOHANSSON Isabelle Sundsvalls SLK</v>
      </c>
      <c r="N30" s="156">
        <v>0.5</v>
      </c>
      <c r="O30" s="154">
        <v>0.83799999999999997</v>
      </c>
      <c r="P30" s="32">
        <f>IF(O30&lt;&gt;"",IF(N30+O30&lt;N34+O34,0,(N30+O30)-(N34+O34)),"")</f>
        <v>1.3380000000000001</v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 ca="1">IF(Z10&lt;&gt;"",V18,IF(Z18&lt;&gt;"",V10,""))</f>
        <v>Nr 5 HEDIN Astrid Nolby Alpina SK</v>
      </c>
      <c r="AF31" s="156">
        <v>0</v>
      </c>
      <c r="AG31" s="154">
        <v>0</v>
      </c>
      <c r="AH31" s="32">
        <f>IF(AG31&lt;&gt;"",IF(AF31+AG31&lt;AF35+AG35,0,(AF31+AG31)-(AF35+AG35)),"")</f>
        <v>0</v>
      </c>
      <c r="AI31" s="33" t="str">
        <f>IF(AH31&lt;AH35,"v",IF(AH31=AH35,IF(AG31&lt;AG35,"v",""),""))</f>
        <v>v</v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>
        <v>0.5</v>
      </c>
      <c r="F32" s="149">
        <v>0.5</v>
      </c>
      <c r="G32" s="37">
        <f>IF(F32&lt;&gt;"",IF(E32+F32&lt;E30+F30,0,(E32+F32)-(E30+F30)),"")</f>
        <v>1</v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 ca="1">IF(Q30&lt;&gt;"",M30,IF(Q34&lt;&gt;"",M34,""))</f>
        <v>Nr 8 FORSSBECK Emma Nolby Alpina SK</v>
      </c>
      <c r="W32" s="152">
        <v>0</v>
      </c>
      <c r="X32" s="150">
        <v>0.57899999999999996</v>
      </c>
      <c r="Y32" s="37">
        <f>IF(X32&lt;&gt;"",IF(W32+X32&lt;W24+X24,0,(W32+X32)-(W24+X24)),"")</f>
        <v>0.30799999999999994</v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 ca="1">IF(AI31&lt;&gt;"",AE31,IF(AI35&lt;&gt;"",AE35,""))</f>
        <v>Nr 5 HEDIN Astrid Nolby Alpina SK</v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8 FORSSBECK Emma Nolby Alpina SK</v>
      </c>
      <c r="N34" s="154">
        <v>0</v>
      </c>
      <c r="O34" s="156">
        <v>0</v>
      </c>
      <c r="P34" s="37">
        <f>IF(O34&lt;&gt;"",IF(N34+O34&lt;N30+O30,0,(N34+O34)-(N30+O30)),"")</f>
        <v>0</v>
      </c>
      <c r="Q34" s="38" t="str">
        <f>IF(P34&lt;P30,"v",IF(P34=P30,IF(O34&lt;O30,"v",""),""))</f>
        <v>v</v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 ca="1">IF(Z24&lt;&gt;"",V32,IF(Z32&lt;&gt;"",V24,""))</f>
        <v>Nr 8 FORSSBECK Emma Nolby Alpina SK</v>
      </c>
      <c r="AF35" s="154">
        <v>0.5</v>
      </c>
      <c r="AG35" s="156">
        <v>0.5</v>
      </c>
      <c r="AH35" s="37">
        <f>IF(AG35&lt;&gt;"",IF(AF35+AG35&lt;AF31+AG31,0,(AF35+AG35)-(AF31+AG31)),"")</f>
        <v>1</v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 ca="1">AK33</f>
        <v>Nr 5 HEDIN Astrid Nolby Alpina SK</v>
      </c>
      <c r="J51" s="130"/>
      <c r="M51" s="70"/>
      <c r="N51" s="72"/>
    </row>
    <row r="52" spans="1:14" ht="18.75">
      <c r="A52" s="130" t="s">
        <v>21</v>
      </c>
      <c r="B52" s="130"/>
      <c r="C52" s="71" t="str">
        <f ca="1">IF(AND(AI31="",AI35=""),"",IF(AI31="",AE31,IF(AI35="",AE35)))</f>
        <v>Nr 8 FORSSBECK Emma Nolby Alpina SK</v>
      </c>
      <c r="J52" s="130"/>
      <c r="M52" s="70"/>
      <c r="N52" s="72"/>
    </row>
    <row r="53" spans="1:14" ht="18.75">
      <c r="A53" s="130" t="s">
        <v>22</v>
      </c>
      <c r="B53" s="130"/>
      <c r="C53" s="71" t="str">
        <f ca="1">IF(AND(Q8="",Q12=""),"",IF(Q8="",M8,IF(Q12="",M12)))</f>
        <v>Nr 2 FÜRST Nelly Nolby Alpina SK</v>
      </c>
      <c r="J53" s="130"/>
      <c r="M53" s="70"/>
      <c r="N53" s="72"/>
    </row>
    <row r="54" spans="1:14" ht="18.75">
      <c r="A54" s="130" t="s">
        <v>22</v>
      </c>
      <c r="B54" s="130"/>
      <c r="C54" s="71" t="str">
        <f ca="1">IF(AND(Q16="",Q20=""),"",IF(Q16="",M16,IF(Q20="",M20)))</f>
        <v>Nr 1 PERSSON Clara Sundsvalls SLK</v>
      </c>
      <c r="J54" s="130"/>
      <c r="M54" s="70"/>
      <c r="N54" s="72"/>
    </row>
    <row r="55" spans="1:14" ht="18.75">
      <c r="A55" s="130" t="s">
        <v>22</v>
      </c>
      <c r="B55" s="130"/>
      <c r="C55" s="71" t="str">
        <f ca="1">IF(AND(Q22="",Q26=""),"",IF(Q22="",M22,IF(Q26="",M26)))</f>
        <v>Nr 3 ISAKSSON Josephine Nolby Alpina SK</v>
      </c>
      <c r="J55" s="130"/>
      <c r="M55" s="70"/>
      <c r="N55" s="72"/>
    </row>
    <row r="56" spans="1:14" ht="18.75">
      <c r="A56" s="130" t="s">
        <v>22</v>
      </c>
      <c r="B56" s="130"/>
      <c r="C56" s="71" t="str">
        <f ca="1">IF(AND(Q30="",Q34=""),"",IF(Q30="",M30,IF(Q34="",M34)))</f>
        <v>Nr 12 JOHANSSON Isabelle Sundsvalls SLK</v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4 BENGTSSON Johanna Bollnäs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 - -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9 NYBERG Ida IF Hudik Alpin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6 HAMLUND Alice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tabSelected="1" showRuler="0" topLeftCell="S1" zoomScale="120" zoomScaleNormal="120" zoomScaleSheetLayoutView="70" zoomScalePageLayoutView="125" workbookViewId="0">
      <selection activeCell="AH31" sqref="AH31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>
        <v>0</v>
      </c>
      <c r="F6" s="163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110 VENNERSTRÖM Hugo Sundsvalls SLK</v>
      </c>
      <c r="N8" s="159">
        <v>0</v>
      </c>
      <c r="O8" s="157">
        <v>0</v>
      </c>
      <c r="P8" s="37">
        <f>IF(O8&lt;&gt;"",IF(N8+O8&lt;N12+O12,0,(N8+O8)-(N12+O12)),"")</f>
        <v>0</v>
      </c>
      <c r="Q8" s="33" t="str">
        <f>IF(P8&lt;P12,"v",IF(P8=P12,IF(O8&lt;O12,"v",""),""))</f>
        <v>v</v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>
        <v>9.2999999999999999E-2</v>
      </c>
      <c r="F10" s="164">
        <v>0.53100000000000003</v>
      </c>
      <c r="G10" s="32">
        <f>IF(F10&lt;&gt;"",IF(E10+F10&lt;E12+F12,0,(E10+F10)-(E12+F12)),"")</f>
        <v>0.624</v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 ca="1">IF(Q8&lt;&gt;"",M8,IF(Q12&lt;&gt;"",M12,""))</f>
        <v>Nr 110 VENNERSTRÖM Hugo Sundsvalls SLK</v>
      </c>
      <c r="W10" s="161">
        <v>0</v>
      </c>
      <c r="X10" s="163">
        <v>0</v>
      </c>
      <c r="Y10" s="32">
        <f>IF(X10&lt;&gt;"",IF(W10+X10&lt;W18+X18,0,(W10+X10)-(W18+X18)),"")</f>
        <v>0</v>
      </c>
      <c r="Z10" s="33" t="str">
        <f>IF(Y10&lt;Y18,"v",IF(Y10=Y18,IF(X10&lt;X18,"v",""),""))</f>
        <v>v</v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>
        <v>0</v>
      </c>
      <c r="F12" s="162">
        <v>0</v>
      </c>
      <c r="G12" s="37">
        <f>IF(F12&lt;&gt;"",IF(E12+F12&lt;E10+F10,0,(E12+F12)-(E10+F10)),"")</f>
        <v>0</v>
      </c>
      <c r="H12" s="38" t="str">
        <f>IF(G12&lt;G10,"v",IF(G12=G10,IF(F12&lt;F10,"v",""),""))</f>
        <v>v</v>
      </c>
      <c r="I12" s="39"/>
      <c r="J12" s="39"/>
      <c r="K12" s="39"/>
      <c r="L12" s="39"/>
      <c r="M12" s="40" t="str">
        <f ca="1">IF(H10&lt;&gt;"",D10,IF(H12&lt;&gt;"",D12,""))</f>
        <v>Nr 114 WESTLUND Wilhelm Sundsvalls SLK</v>
      </c>
      <c r="N12" s="157">
        <v>0.5</v>
      </c>
      <c r="O12" s="159">
        <v>2.323</v>
      </c>
      <c r="P12" s="37">
        <f>IF(O12&lt;&gt;"",IF(N12+O12&lt;N8+O8,0,(N12+O12)-(N8+O8)),"")</f>
        <v>2.823</v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>
        <v>0</v>
      </c>
      <c r="F14" s="163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 ca="1">IF(Z10&lt;&gt;"",V10,IF(Z18&lt;&gt;"",V18,""))</f>
        <v>Nr 110 VENNERSTRÖM Hugo Sundsvalls SLK</v>
      </c>
      <c r="AF14" s="159">
        <v>0</v>
      </c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>
        <v>0.5</v>
      </c>
      <c r="F16" s="161">
        <v>3.5059999999999998</v>
      </c>
      <c r="G16" s="37">
        <f>IF(F16&lt;&gt;"",IF(E16+F16&lt;E14+F14,0,(E16+F16)-(E14+F14)),"")</f>
        <v>4.0060000000000002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115 PERSSON Lukas Sundsvalls SLK</v>
      </c>
      <c r="N16" s="160">
        <v>0.113</v>
      </c>
      <c r="O16" s="158">
        <v>0</v>
      </c>
      <c r="P16" s="37">
        <f>IF(O16&lt;&gt;"",IF(N16+O16&lt;N20+O20,0,(N16+O16)-(N20+O20)),"")</f>
        <v>0.10100000000000001</v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 ca="1">IF(Q16&lt;&gt;"",M16,IF(Q20&lt;&gt;"",M20,""))</f>
        <v>Nr 113 JERNKROK Carl-Isac Bollnäs AK</v>
      </c>
      <c r="W18" s="163">
        <v>0.5</v>
      </c>
      <c r="X18" s="161">
        <v>0.129</v>
      </c>
      <c r="Y18" s="37">
        <f>IF(X18&lt;&gt;"",IF(W18+X18&lt;W10+X10,0,(W18+X18)-(W10+X10)),"")</f>
        <v>0.629</v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>
        <v>0</v>
      </c>
      <c r="F20" s="162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113 JERNKROK Carl-Isac Bollnäs AK</v>
      </c>
      <c r="N20" s="158">
        <v>0</v>
      </c>
      <c r="O20" s="160">
        <v>1.2E-2</v>
      </c>
      <c r="P20" s="37">
        <f>IF(O20&lt;&gt;"",IF(N20+O20&lt;N16+O16,0,(N20+O20)-(N16+O16)),"")</f>
        <v>0</v>
      </c>
      <c r="Q20" s="38" t="str">
        <f>IF(P20&lt;P16,"v",IF(P20=P16,IF(O20&lt;O16,"v",""),""))</f>
        <v>v</v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>
        <v>0</v>
      </c>
      <c r="F22" s="163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109 SVELANDER Simon Sundsvalls SLK</v>
      </c>
      <c r="N22" s="159">
        <v>0</v>
      </c>
      <c r="O22" s="157">
        <v>0</v>
      </c>
      <c r="P22" s="37">
        <f>IF(O22&lt;&gt;"",IF(N22+O22&lt;N26+O26,0,(N22+O22)-(N26+O26)),"")</f>
        <v>0</v>
      </c>
      <c r="Q22" s="33" t="str">
        <f>IF(P22&lt;P26,"v",IF(P22=P26,IF(O22&lt;O26,"v",""),""))</f>
        <v>v</v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 ca="1">IF(Q22&lt;&gt;"",M22,IF(Q26&lt;&gt;"",M26,""))</f>
        <v>Nr 109 SVELANDER Simon Sundsvalls SLK</v>
      </c>
      <c r="W24" s="162">
        <v>0.5</v>
      </c>
      <c r="X24" s="164">
        <v>0.5</v>
      </c>
      <c r="Y24" s="32">
        <f>IF(X24&lt;&gt;"",IF(W24+X24&lt;W32+X32,0,(W24+X24)-(W32+X32)),"")</f>
        <v>1</v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>
        <v>0.5</v>
      </c>
      <c r="F26" s="164">
        <v>3.2530000000000001</v>
      </c>
      <c r="G26" s="32">
        <f>IF(F26&lt;&gt;"",IF(E26+F26&lt;E28+F28,0,(E26+F26)-(E28+F28)),"")</f>
        <v>3.7530000000000001</v>
      </c>
      <c r="H26" s="33" t="str">
        <f>IF(G26&lt;G28,"v",IF(G26=G28,IF(F26&lt;F28,"v",""),""))</f>
        <v/>
      </c>
      <c r="M26" s="55" t="str">
        <f ca="1">IF(H26&lt;&gt;"",D26,IF(H28&lt;&gt;"",D28,""))</f>
        <v>Nr 106 SVENSSON Isac Sundsvalls SLK</v>
      </c>
      <c r="N26" s="157">
        <v>0.5</v>
      </c>
      <c r="O26" s="159">
        <v>0.5</v>
      </c>
      <c r="P26" s="37">
        <f>IF(O26&lt;&gt;"",IF(N26+O26&lt;N22+O22,0,(N26+O26)-(N22+O22)),"")</f>
        <v>1</v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>
        <v>0</v>
      </c>
      <c r="F28" s="162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 ca="1">IF(Z24&lt;&gt;"",V24,IF(Z32&lt;&gt;"",V32,""))</f>
        <v>Nr 112 MALKER Filip Sundsvalls SLK</v>
      </c>
      <c r="AF28" s="157">
        <v>0.5</v>
      </c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>
        <v>0</v>
      </c>
      <c r="F30" s="163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105 ÅBERG Malte Nolby Alpina SK</v>
      </c>
      <c r="N30" s="160">
        <v>0.5</v>
      </c>
      <c r="O30" s="158">
        <v>2.6520000000000001</v>
      </c>
      <c r="P30" s="32">
        <f>IF(O30&lt;&gt;"",IF(N30+O30&lt;N34+O34,0,(N30+O30)-(N34+O34)),"")</f>
        <v>3.1520000000000001</v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 ca="1">IF(Z10&lt;&gt;"",V18,IF(Z18&lt;&gt;"",V10,""))</f>
        <v>Nr 113 JERNKROK Carl-Isac Bollnäs AK</v>
      </c>
      <c r="AF31" s="160">
        <v>0</v>
      </c>
      <c r="AG31" s="158">
        <v>0.57799999999999996</v>
      </c>
      <c r="AH31" s="32">
        <f>IF(AG31&lt;&gt;"",IF(AF31+AG31&lt;AF35+AG35,0,(AF31+AG31)-(AF35+AG35)),"")</f>
        <v>0.30699999999999994</v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>
        <v>0.5</v>
      </c>
      <c r="F32" s="161">
        <v>0.94899999999999995</v>
      </c>
      <c r="G32" s="37">
        <f>IF(F32&lt;&gt;"",IF(E32+F32&lt;E30+F30,0,(E32+F32)-(E30+F30)),"")</f>
        <v>1.4489999999999998</v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 ca="1">IF(Q30&lt;&gt;"",M30,IF(Q34&lt;&gt;"",M34,""))</f>
        <v>Nr 112 MALKER Filip Sundsvalls SLK</v>
      </c>
      <c r="W32" s="164">
        <v>0</v>
      </c>
      <c r="X32" s="162">
        <v>0</v>
      </c>
      <c r="Y32" s="37">
        <f>IF(X32&lt;&gt;"",IF(W32+X32&lt;W24+X24,0,(W32+X32)-(W24+X24)),"")</f>
        <v>0</v>
      </c>
      <c r="Z32" s="38" t="str">
        <f>IF(Y32&lt;Y24,"v",IF(Y32=Y24,IF(X32&lt;X24,"v",""),""))</f>
        <v>v</v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 ca="1">IF(AI31&lt;&gt;"",AE31,IF(AI35&lt;&gt;"",AE35,""))</f>
        <v>Nr 109 SVELANDER Simon Sundsvalls SLK</v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112 MALKER Filip Sundsvalls SLK</v>
      </c>
      <c r="N34" s="158">
        <v>0</v>
      </c>
      <c r="O34" s="160">
        <v>0</v>
      </c>
      <c r="P34" s="37">
        <f>IF(O34&lt;&gt;"",IF(N34+O34&lt;N30+O30,0,(N34+O34)-(N30+O30)),"")</f>
        <v>0</v>
      </c>
      <c r="Q34" s="38" t="str">
        <f>IF(P34&lt;P30,"v",IF(P34=P30,IF(O34&lt;O30,"v",""),""))</f>
        <v>v</v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 ca="1">IF(Z24&lt;&gt;"",V32,IF(Z32&lt;&gt;"",V24,""))</f>
        <v>Nr 109 SVELANDER Simon Sundsvalls SLK</v>
      </c>
      <c r="AF35" s="158">
        <v>0.27100000000000002</v>
      </c>
      <c r="AG35" s="160">
        <v>0</v>
      </c>
      <c r="AH35" s="37">
        <f>IF(AG35&lt;&gt;"",IF(AF35+AG35&lt;AF31+AG31,0,(AF35+AG35)-(AF31+AG31)),"")</f>
        <v>0</v>
      </c>
      <c r="AI35" s="38" t="str">
        <f>IF(AH35&lt;AH31,"v",IF(AH35=AH31,IF(AG35&lt;AG31,"v",""),""))</f>
        <v>v</v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>
        <v>0</v>
      </c>
      <c r="F36" s="162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 ca="1">AK33</f>
        <v>Nr 109 SVELANDER Simon Sundsvalls SLK</v>
      </c>
      <c r="J51" s="130"/>
      <c r="M51" s="70"/>
      <c r="N51" s="72"/>
    </row>
    <row r="52" spans="1:14" ht="18.75">
      <c r="A52" s="130" t="s">
        <v>21</v>
      </c>
      <c r="B52" s="130"/>
      <c r="C52" s="71" t="str">
        <f ca="1">IF(AND(AI31="",AI35=""),"",IF(AI31="",AE31,IF(AI35="",AE35)))</f>
        <v>Nr 113 JERNKROK Carl-Isac Bollnäs AK</v>
      </c>
      <c r="J52" s="130"/>
      <c r="M52" s="70"/>
      <c r="N52" s="72"/>
    </row>
    <row r="53" spans="1:14" ht="18.75">
      <c r="A53" s="130" t="s">
        <v>22</v>
      </c>
      <c r="B53" s="130"/>
      <c r="C53" s="71" t="str">
        <f ca="1">IF(AND(Q8="",Q12=""),"",IF(Q8="",M8,IF(Q12="",M12)))</f>
        <v>Nr 114 WESTLUND Wilhelm Sundsvalls SLK</v>
      </c>
      <c r="J53" s="130"/>
      <c r="M53" s="70"/>
      <c r="N53" s="72"/>
    </row>
    <row r="54" spans="1:14" ht="18.75">
      <c r="A54" s="130" t="s">
        <v>22</v>
      </c>
      <c r="B54" s="130"/>
      <c r="C54" s="71" t="str">
        <f ca="1">IF(AND(Q16="",Q20=""),"",IF(Q16="",M16,IF(Q20="",M20)))</f>
        <v>Nr 115 PERSSON Lukas Sundsvalls SLK</v>
      </c>
      <c r="J54" s="130"/>
      <c r="M54" s="70"/>
      <c r="N54" s="72"/>
    </row>
    <row r="55" spans="1:14" ht="18.75">
      <c r="A55" s="130" t="s">
        <v>22</v>
      </c>
      <c r="B55" s="130"/>
      <c r="C55" s="71" t="str">
        <f ca="1">IF(AND(Q22="",Q26=""),"",IF(Q22="",M22,IF(Q26="",M26)))</f>
        <v>Nr 106 SVENSSON Isac Sundsvalls SLK</v>
      </c>
      <c r="J55" s="130"/>
      <c r="M55" s="70"/>
      <c r="N55" s="72"/>
    </row>
    <row r="56" spans="1:14" ht="18.75">
      <c r="A56" s="130" t="s">
        <v>22</v>
      </c>
      <c r="B56" s="130"/>
      <c r="C56" s="71" t="str">
        <f ca="1">IF(AND(Q30="",Q34=""),"",IF(Q30="",M30,IF(Q34="",M34)))</f>
        <v>Nr 105 ÅBERG Malte Nolby Alpina SK</v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108 STOLPE Arvid Järfälla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116 ISAKSSON Rasmus Sundsvalls SLK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107 ZETTERQUIST Hugo Mälaröarnas Alpina SK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111 GRETZER Leo Mälaröarnas Alpina SK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8" sqref="K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S1" zoomScale="120" zoomScaleNormal="120" zoomScaleSheetLayoutView="70" zoomScalePageLayoutView="125" workbookViewId="0">
      <selection activeCell="AG32" sqref="AG32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27 TORSANDER Aaron Nolby Alpina SK</v>
      </c>
      <c r="N8" s="155">
        <v>0</v>
      </c>
      <c r="O8" s="153">
        <v>0</v>
      </c>
      <c r="P8" s="37">
        <f>IF(O8&lt;&gt;"",IF(N8+O8&lt;N12+O12,0,(N8+O8)-(N12+O12)),"")</f>
        <v>0</v>
      </c>
      <c r="Q8" s="33" t="str">
        <f>IF(P8&lt;P12,"v",IF(P8=P12,IF(O8&lt;O12,"v",""),""))</f>
        <v>v</v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>
        <v>0</v>
      </c>
      <c r="F10" s="152">
        <v>0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 ca="1">IF(Q8&lt;&gt;"",M8,IF(Q12&lt;&gt;"",M12,""))</f>
        <v>Nr 27 TORSANDER Aaron Nolby Alpina SK</v>
      </c>
      <c r="W10" s="149">
        <v>0</v>
      </c>
      <c r="X10" s="151">
        <v>0</v>
      </c>
      <c r="Y10" s="32">
        <f>IF(X10&lt;&gt;"",IF(W10+X10&lt;W18+X18,0,(W10+X10)-(W18+X18)),"")</f>
        <v>0</v>
      </c>
      <c r="Z10" s="33" t="str">
        <f>IF(Y10&lt;Y18,"v",IF(Y10=Y18,IF(X10&lt;X18,"v",""),""))</f>
        <v>v</v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>
        <v>0.47299999999999998</v>
      </c>
      <c r="F12" s="150">
        <v>7.8E-2</v>
      </c>
      <c r="G12" s="37">
        <f>IF(F12&lt;&gt;"",IF(E12+F12&lt;E10+F10,0,(E12+F12)-(E10+F10)),"")</f>
        <v>0.55099999999999993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18 JONASSON Malte Sundsvalls SLK</v>
      </c>
      <c r="N12" s="153">
        <v>0.5</v>
      </c>
      <c r="O12" s="155">
        <v>1.181</v>
      </c>
      <c r="P12" s="37">
        <f>IF(O12&lt;&gt;"",IF(N12+O12&lt;N8+O8,0,(N12+O12)-(N8+O8)),"")</f>
        <v>1.681</v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 ca="1">IF(Z10&lt;&gt;"",V10,IF(Z18&lt;&gt;"",V18,""))</f>
        <v>Nr 27 TORSANDER Aaron Nolby Alpina SK</v>
      </c>
      <c r="AF14" s="155">
        <v>0</v>
      </c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>
        <v>0.5</v>
      </c>
      <c r="F16" s="149">
        <v>4.843</v>
      </c>
      <c r="G16" s="37">
        <f>IF(F16&lt;&gt;"",IF(E16+F16&lt;E14+F14,0,(E16+F16)-(E14+F14)),"")</f>
        <v>5.343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17 UPPLING Ludvig Sundsvalls SLK</v>
      </c>
      <c r="N16" s="156">
        <v>0</v>
      </c>
      <c r="O16" s="154">
        <v>0</v>
      </c>
      <c r="P16" s="37">
        <f>IF(O16&lt;&gt;"",IF(N16+O16&lt;N20+O20,0,(N16+O16)-(N20+O20)),"")</f>
        <v>0</v>
      </c>
      <c r="Q16" s="33" t="str">
        <f>IF(P16&lt;P20,"v",IF(P16=P20,IF(O16&lt;O20,"v",""),""))</f>
        <v>v</v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>
        <v>0</v>
      </c>
      <c r="F18" s="152">
        <v>1.5429999999999999</v>
      </c>
      <c r="G18" s="32">
        <f>IF(F18&lt;&gt;"",IF(E18+F18&lt;E20+F20,0,(E18+F18)-(E20+F20)),"")</f>
        <v>1.4119999999999999</v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 ca="1">IF(Q16&lt;&gt;"",M16,IF(Q20&lt;&gt;"",M20,""))</f>
        <v>Nr 17 UPPLING Ludvig Sundsvalls SLK</v>
      </c>
      <c r="W18" s="151">
        <v>0.5</v>
      </c>
      <c r="X18" s="149">
        <v>1.0269999999999999</v>
      </c>
      <c r="Y18" s="37">
        <f>IF(X18&lt;&gt;"",IF(W18+X18&lt;W10+X10,0,(W18+X18)-(W10+X10)),"")</f>
        <v>1.5269999999999999</v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>
        <v>0.13100000000000001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28 FRANKE Gunnar Sundsvalls SLK</v>
      </c>
      <c r="N20" s="154">
        <v>0.5</v>
      </c>
      <c r="O20" s="156">
        <v>0.5</v>
      </c>
      <c r="P20" s="37">
        <f>IF(O20&lt;&gt;"",IF(N20+O20&lt;N16+O16,0,(N20+O20)-(N16+O16)),"")</f>
        <v>1</v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19 SILFER Vincent Sundsvalls SLK</v>
      </c>
      <c r="N22" s="155">
        <v>0</v>
      </c>
      <c r="O22" s="153">
        <v>0</v>
      </c>
      <c r="P22" s="37">
        <f>IF(O22&lt;&gt;"",IF(N22+O22&lt;N26+O26,0,(N22+O22)-(N26+O26)),"")</f>
        <v>0</v>
      </c>
      <c r="Q22" s="33" t="str">
        <f>IF(P22&lt;P26,"v",IF(P22=P26,IF(O22&lt;O26,"v",""),""))</f>
        <v>v</v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>
        <v>0.5</v>
      </c>
      <c r="F24" s="149">
        <v>0.5</v>
      </c>
      <c r="G24" s="37">
        <f>IF(F24&lt;&gt;"",IF(E24+F24&lt;E22+F22,0,(E24+F24)-(E22+F22)),"")</f>
        <v>1</v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 ca="1">IF(Q22&lt;&gt;"",M22,IF(Q26&lt;&gt;"",M26,""))</f>
        <v>Nr 19 SILFER Vincent Sundsvalls SLK</v>
      </c>
      <c r="W24" s="150">
        <v>0</v>
      </c>
      <c r="X24" s="152">
        <v>0</v>
      </c>
      <c r="Y24" s="32">
        <f>IF(X24&lt;&gt;"",IF(W24+X24&lt;W32+X32,0,(W24+X24)-(W32+X32)),"")</f>
        <v>0</v>
      </c>
      <c r="Z24" s="33" t="str">
        <f>IF(Y24&lt;Y32,"v",IF(Y24=Y32,IF(X24&lt;X32,"v",""),""))</f>
        <v>v</v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>
        <v>0.5</v>
      </c>
      <c r="F26" s="152">
        <v>2.2010000000000001</v>
      </c>
      <c r="G26" s="32">
        <f>IF(F26&lt;&gt;"",IF(E26+F26&lt;E28+F28,0,(E26+F26)-(E28+F28)),"")</f>
        <v>2.7010000000000001</v>
      </c>
      <c r="H26" s="33" t="str">
        <f>IF(G26&lt;G28,"v",IF(G26=G28,IF(F26&lt;F28,"v",""),""))</f>
        <v/>
      </c>
      <c r="M26" s="55" t="str">
        <f ca="1">IF(H26&lt;&gt;"",D26,IF(H28&lt;&gt;"",D28,""))</f>
        <v>Nr 26 MOBERG Axel Sundsvalls SLK</v>
      </c>
      <c r="N26" s="153">
        <v>0.5</v>
      </c>
      <c r="O26" s="155">
        <v>1.538</v>
      </c>
      <c r="P26" s="37">
        <f>IF(O26&lt;&gt;"",IF(N26+O26&lt;N22+O22,0,(N26+O26)-(N22+O22)),"")</f>
        <v>2.0380000000000003</v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 ca="1">IF(Z24&lt;&gt;"",V24,IF(Z32&lt;&gt;"",V32,""))</f>
        <v>Nr 19 SILFER Vincent Sundsvalls SLK</v>
      </c>
      <c r="AF28" s="153">
        <v>0.29099999999999998</v>
      </c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22 NORDSTEN Oskar Sundsvalls SLK</v>
      </c>
      <c r="N30" s="156">
        <v>0.5</v>
      </c>
      <c r="O30" s="154">
        <v>1.2330000000000001</v>
      </c>
      <c r="P30" s="32">
        <f>IF(O30&lt;&gt;"",IF(N30+O30&lt;N34+O34,0,(N30+O30)-(N34+O34)),"")</f>
        <v>1.7330000000000001</v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 ca="1">IF(Z10&lt;&gt;"",V18,IF(Z18&lt;&gt;"",V10,""))</f>
        <v>Nr 17 UPPLING Ludvig Sundsvalls SLK</v>
      </c>
      <c r="AF31" s="156">
        <v>0.185</v>
      </c>
      <c r="AG31" s="154">
        <v>1.3260000000000001</v>
      </c>
      <c r="AH31" s="32">
        <f>IF(AG31&lt;&gt;"",IF(AF31+AG31&lt;AF35+AG35,0,(AF31+AG31)-(AF35+AG35)),"")</f>
        <v>1.5110000000000001</v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>
        <v>0.5</v>
      </c>
      <c r="F32" s="149">
        <v>0.68</v>
      </c>
      <c r="G32" s="37">
        <f>IF(F32&lt;&gt;"",IF(E32+F32&lt;E30+F30,0,(E32+F32)-(E30+F30)),"")</f>
        <v>1.1800000000000002</v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 ca="1">IF(Q30&lt;&gt;"",M30,IF(Q34&lt;&gt;"",M34,""))</f>
        <v>Nr 21 PERSSON Calle Sundsvalls SLK</v>
      </c>
      <c r="W32" s="152">
        <v>0.5</v>
      </c>
      <c r="X32" s="150">
        <v>0.371</v>
      </c>
      <c r="Y32" s="37">
        <f>IF(X32&lt;&gt;"",IF(W32+X32&lt;W24+X24,0,(W32+X32)-(W24+X24)),"")</f>
        <v>0.871</v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 ca="1">IF(AI31&lt;&gt;"",AE31,IF(AI35&lt;&gt;"",AE35,""))</f>
        <v>Nr 21 PERSSON Calle Sundsvalls SLK</v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21 PERSSON Calle Sundsvalls SLK</v>
      </c>
      <c r="N34" s="154">
        <v>0</v>
      </c>
      <c r="O34" s="156">
        <v>0</v>
      </c>
      <c r="P34" s="37">
        <f>IF(O34&lt;&gt;"",IF(N34+O34&lt;N30+O30,0,(N34+O34)-(N30+O30)),"")</f>
        <v>0</v>
      </c>
      <c r="Q34" s="38" t="str">
        <f>IF(P34&lt;P30,"v",IF(P34=P30,IF(O34&lt;O30,"v",""),""))</f>
        <v>v</v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 ca="1">IF(Z24&lt;&gt;"",V32,IF(Z32&lt;&gt;"",V24,""))</f>
        <v>Nr 21 PERSSON Calle Sundsvalls SLK</v>
      </c>
      <c r="AF35" s="154">
        <v>0</v>
      </c>
      <c r="AG35" s="156">
        <v>0</v>
      </c>
      <c r="AH35" s="37">
        <f>IF(AG35&lt;&gt;"",IF(AF35+AG35&lt;AF31+AG31,0,(AF35+AG35)-(AF31+AG31)),"")</f>
        <v>0</v>
      </c>
      <c r="AI35" s="38" t="str">
        <f>IF(AH35&lt;AH31,"v",IF(AH35=AH31,IF(AG35&lt;AG31,"v",""),""))</f>
        <v>v</v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 ca="1">AK33</f>
        <v>Nr 21 PERSSON Calle Sundsvalls SLK</v>
      </c>
      <c r="J51" s="130"/>
      <c r="M51" s="70"/>
      <c r="N51" s="72"/>
    </row>
    <row r="52" spans="1:14" ht="18.75">
      <c r="A52" s="130" t="s">
        <v>21</v>
      </c>
      <c r="B52" s="130"/>
      <c r="C52" s="71" t="str">
        <f ca="1">IF(AND(AI31="",AI35=""),"",IF(AI31="",AE31,IF(AI35="",AE35)))</f>
        <v>Nr 17 UPPLING Ludvig Sundsvalls SLK</v>
      </c>
      <c r="J52" s="130"/>
      <c r="M52" s="70"/>
      <c r="N52" s="72"/>
    </row>
    <row r="53" spans="1:14" ht="18.75">
      <c r="A53" s="130" t="s">
        <v>22</v>
      </c>
      <c r="B53" s="130"/>
      <c r="C53" s="71" t="str">
        <f ca="1">IF(AND(Q8="",Q12=""),"",IF(Q8="",M8,IF(Q12="",M12)))</f>
        <v>Nr 18 JONASSON Malte Sundsvalls SLK</v>
      </c>
      <c r="J53" s="130"/>
      <c r="M53" s="70"/>
      <c r="N53" s="72"/>
    </row>
    <row r="54" spans="1:14" ht="18.75">
      <c r="A54" s="130" t="s">
        <v>22</v>
      </c>
      <c r="B54" s="130"/>
      <c r="C54" s="71" t="str">
        <f ca="1">IF(AND(Q16="",Q20=""),"",IF(Q16="",M16,IF(Q20="",M20)))</f>
        <v>Nr 28 FRANKE Gunnar Sundsvalls SLK</v>
      </c>
      <c r="J54" s="130"/>
      <c r="M54" s="70"/>
      <c r="N54" s="72"/>
    </row>
    <row r="55" spans="1:14" ht="18.75">
      <c r="A55" s="130" t="s">
        <v>22</v>
      </c>
      <c r="B55" s="130"/>
      <c r="C55" s="71" t="str">
        <f ca="1">IF(AND(Q22="",Q26=""),"",IF(Q22="",M22,IF(Q26="",M26)))</f>
        <v>Nr 26 MOBERG Axel Sundsvalls SLK</v>
      </c>
      <c r="J55" s="130"/>
      <c r="M55" s="70"/>
      <c r="N55" s="72"/>
    </row>
    <row r="56" spans="1:14" ht="18.75">
      <c r="A56" s="130" t="s">
        <v>22</v>
      </c>
      <c r="B56" s="130"/>
      <c r="C56" s="71" t="str">
        <f ca="1">IF(AND(Q30="",Q34=""),"",IF(Q30="",M30,IF(Q34="",M34)))</f>
        <v>Nr 22 NORDSTEN Oskar Sundsvalls SLK</v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16 HEIDORN Elliot Sundsvalls SLK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25 MÅNSSON Viking Nolby Alpina SK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23 BACKLUND JONZON Teo Nolby Alpina SK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20 ÖHLUND Constantin Åre SLK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24 BOMAN WICKSELL Gustav Sundsvalls SLK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15 BYLUND Vilgot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20" zoomScaleNormal="120" zoomScaleSheetLayoutView="90" zoomScalePageLayoutView="125" workbookViewId="0">
      <selection activeCell="AR35" sqref="AR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625" style="22" bestFit="1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>
        <v>0.5</v>
      </c>
      <c r="G7" s="77">
        <f t="shared" ref="G7" si="0">IF(F7&lt;&gt;"",IF(E7+F7&lt;E8+F8,0,(E7+F7)-(E8+F8)),"")</f>
        <v>1</v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53 AIKIO Stephanié Sundsvalls SLK</v>
      </c>
      <c r="N8" s="163">
        <v>0.5</v>
      </c>
      <c r="O8" s="161">
        <v>3.351</v>
      </c>
      <c r="P8" s="87">
        <f>IF(O8&lt;&gt;"",IF(N8+O8&lt;N6+O6,0,(N8+O8)-(N6+O6)),"")</f>
        <v>3.851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41 BENGTSSON Hilda Bollnäs AK</v>
      </c>
      <c r="W8" s="159">
        <v>0</v>
      </c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>v</v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 ca="1">IF(Z8&lt;&gt;"",V8,IF(Z12&lt;&gt;"",V12,""))</f>
        <v>Nr 41 BENGTSSON Hilda Bollnäs AK</v>
      </c>
      <c r="AG10" s="161">
        <v>0</v>
      </c>
      <c r="AH10" s="163">
        <v>0</v>
      </c>
      <c r="AI10" s="81">
        <f>IF(AH10&lt;&gt;"",IF(AG10+AH10&lt;AG18+AH18,0,(AG10+AH10)-(AG18+AH18)),"")</f>
        <v>0</v>
      </c>
      <c r="AJ10" s="78" t="str">
        <f>IF(AI10&lt;AI18,"v",IF(AI10=AI18,IF(AH10&lt;AH18,"v",""),""))</f>
        <v>v</v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4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5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>
        <v>0.5</v>
      </c>
      <c r="X12" s="159">
        <v>0.5</v>
      </c>
      <c r="Y12" s="87">
        <f>IF(X12&lt;&gt;"",IF(W12+X12&lt;W8+X8,0,(W12+X12)-(W8+X8)),"")</f>
        <v>1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 ca="1">IF(AJ10&lt;&gt;"",AF10,IF(AJ18&lt;&gt;"",AF18,""))</f>
        <v>Nr 41 BENGTSSON Hilda Bollnäs AK</v>
      </c>
      <c r="AP14" s="159">
        <v>0.5</v>
      </c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>
        <v>3.3239999999999998</v>
      </c>
      <c r="G15" s="87">
        <f t="shared" ref="G15" si="8">IF(F15&lt;&gt;"",IF(E15+F15&lt;E16+F16,0,(E15+F15)-(E16+F16)),"")</f>
        <v>3.8239999999999998</v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34 ANDERSSON Klara Sundsvalls SLK</v>
      </c>
      <c r="N16" s="163">
        <v>0.5</v>
      </c>
      <c r="O16" s="161">
        <v>0.26800000000000002</v>
      </c>
      <c r="P16" s="87">
        <f>IF(O16&lt;&gt;"",IF(N16+O16&lt;N14+O14,0,(N16+O16)-(N14+O14)),"")</f>
        <v>0.76800000000000002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35 BJÖRS Sandra Sundsvalls SLK</v>
      </c>
      <c r="W16" s="160">
        <v>0.5</v>
      </c>
      <c r="X16" s="158">
        <v>0.5</v>
      </c>
      <c r="Y16" s="87">
        <f>IF(X16&lt;&gt;"",IF(W16+X16&lt;W20+X20,0,(W16+X16)-(W20+X20)),"")</f>
        <v>1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0.5</v>
      </c>
      <c r="F18" s="159">
        <v>2.0859999999999999</v>
      </c>
      <c r="G18" s="87">
        <f t="shared" ref="G18" si="11">IF(F18&lt;&gt;"",IF(E18+F18&lt;E17+F17,0,(E18+F18)-(E17+F17)),"")</f>
        <v>2.5859999999999999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40 PETTERSSON Moa Sundsvalls SLK</v>
      </c>
      <c r="N18" s="162">
        <v>0.5</v>
      </c>
      <c r="O18" s="164">
        <v>1.516</v>
      </c>
      <c r="P18" s="81">
        <f>IF(O18&lt;&gt;"",IF(N18+O18&lt;N20+O20,0,(N18+O18)-(N20+O20)),"")</f>
        <v>2.016</v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 ca="1">IF(Z16&lt;&gt;"",V16,IF(Z20&lt;&gt;"",V20,""))</f>
        <v>Nr 44 LUNDSTRÖM Sarah Sundsvalls SLK</v>
      </c>
      <c r="AG18" s="163">
        <v>0.5</v>
      </c>
      <c r="AH18" s="161">
        <v>0.55100000000000005</v>
      </c>
      <c r="AI18" s="87">
        <f>IF(AH18&lt;&gt;"",IF(AG18+AH18&lt;AG10+AH10,0,(AG18+AH18)-(AG10+AH10)),"")</f>
        <v>1.0510000000000002</v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44 LUNDSTRÖM Sarah Sundsvalls SLK</v>
      </c>
      <c r="W20" s="158">
        <v>0</v>
      </c>
      <c r="X20" s="160">
        <v>0</v>
      </c>
      <c r="Y20" s="87">
        <f>IF(X20&lt;&gt;"",IF(W20+X20&lt;W16+X16,0,(W20+X20)-(W16+X16)),"")</f>
        <v>0</v>
      </c>
      <c r="Z20" s="88" t="str">
        <f>IF(Y20&lt;Y16,"v",IF(Y20=Y16,IF(X20&lt;X16,"v",""),""))</f>
        <v>v</v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39 DANELL Tilde IF Hudik Alpin</v>
      </c>
      <c r="W22" s="159">
        <v>0.5</v>
      </c>
      <c r="X22" s="157">
        <v>0.5</v>
      </c>
      <c r="Y22" s="87">
        <f>IF(X22&lt;&gt;"",IF(W22+X22&lt;W26+X26,0,(W22+X22)-(W26+X26)),"")</f>
        <v>1</v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>
        <v>1.821</v>
      </c>
      <c r="G24" s="87">
        <f t="shared" ref="G24" si="16">IF(F24&lt;&gt;"",IF(E24+F24&lt;E25+F25,0,(E24+F24)-(E25+F25)),"")</f>
        <v>2.3209999999999997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37 TURSTEDT Freja Sundsvalls SLK</v>
      </c>
      <c r="N24" s="163">
        <v>0.5</v>
      </c>
      <c r="O24" s="161">
        <v>1.6879999999999999</v>
      </c>
      <c r="P24" s="87">
        <f>IF(O24&lt;&gt;"",IF(N24+O24&lt;N22+O22,0,(N24+O24)-(N22+O22)),"")</f>
        <v>2.1879999999999997</v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 ca="1">IF(Z22&lt;&gt;"",V22,IF(Z26&lt;&gt;"",V26,""))</f>
        <v>Nr 52 ÖHLUND Cornelia Åre SLK</v>
      </c>
      <c r="AG24" s="162">
        <v>0</v>
      </c>
      <c r="AH24" s="164">
        <v>0</v>
      </c>
      <c r="AI24" s="81">
        <f>IF(AH24&lt;&gt;"",IF(AG24+AH24&lt;AG32+AH32,0,(AG24+AH24)-(AG32+AH32)),"")</f>
        <v>0</v>
      </c>
      <c r="AJ24" s="78" t="str">
        <f>IF(AI24&lt;AI32,"v",IF(AI24=AI32,IF(AH24&lt;AH32,"v",""),""))</f>
        <v>v</v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>
        <v>2.6760000000000002</v>
      </c>
      <c r="G26" s="87">
        <f t="shared" ref="G26" si="20">IF(F26&lt;&gt;"",IF(E26+F26&lt;E27+F27,0,(E26+F26)-(E27+F27)),"")</f>
        <v>3.1760000000000002</v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 ca="1">IF(H26&lt;&gt;"",D26,IF(H27&lt;&gt;"",D27,""))</f>
        <v>Nr 52 ÖHLUND Cornelia Åre SLK</v>
      </c>
      <c r="N26" s="162">
        <v>0</v>
      </c>
      <c r="O26" s="164">
        <v>0</v>
      </c>
      <c r="P26" s="81">
        <f>IF(O26&lt;&gt;"",IF(N26+O26&lt;N28+O28,0,(N26+O26)-(N28+O28)),"")</f>
        <v>0</v>
      </c>
      <c r="Q26" s="78" t="str">
        <f>IF(P26&lt;P28,"v",IF(P26=P28,IF(O26&lt;O28,"v",""),""))</f>
        <v>v</v>
      </c>
      <c r="U26" s="22"/>
      <c r="V26" s="109" t="str">
        <f ca="1">IF(Q26&lt;&gt;"",M26,IF(Q28&lt;&gt;"",M28,""))</f>
        <v>Nr 52 ÖHLUND Cornelia Åre SLK</v>
      </c>
      <c r="W26" s="157">
        <v>0</v>
      </c>
      <c r="X26" s="159">
        <v>0</v>
      </c>
      <c r="Y26" s="87">
        <f>IF(X26&lt;&gt;"",IF(W26+X26&lt;W22+X22,0,(W26+X26)-(W22+X22)),"")</f>
        <v>0</v>
      </c>
      <c r="Z26" s="88" t="str">
        <f>IF(Y26&lt;Y22,"v",IF(Y26=Y22,IF(X26&lt;X22,"v",""),""))</f>
        <v>v</v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>
        <v>0</v>
      </c>
      <c r="G27" s="87">
        <f t="shared" ref="G27" si="22">IF(F27&lt;&gt;"",IF(E27+F27&lt;E26+F26,0,(E27+F27)-(E26+F26)),"")</f>
        <v>0</v>
      </c>
      <c r="H27" s="79" t="str">
        <f t="shared" ref="H27" si="23">IF(G27&lt;G26,"v",IF(G27=G26,IF(F27&lt;F26,"v",""),""))</f>
        <v>v</v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>
        <v>0.5</v>
      </c>
      <c r="O28" s="162">
        <v>2.137</v>
      </c>
      <c r="P28" s="87">
        <f>IF(O28&lt;&gt;"",IF(N28+O28&lt;N26+O26,0,(N28+O28)-(N26+O26)),"")</f>
        <v>2.637</v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 ca="1">IF(AJ24&lt;&gt;"",AF24,IF(AJ32&lt;&gt;"",AF32,""))</f>
        <v>Nr 52 ÖHLUND Cornelia Åre SLK</v>
      </c>
      <c r="AP28" s="157">
        <v>0</v>
      </c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48 ELLQVIST Engla Nolby Alpina SK</v>
      </c>
      <c r="W30" s="160">
        <v>0.40100000000000002</v>
      </c>
      <c r="X30" s="158">
        <v>0.23</v>
      </c>
      <c r="Y30" s="81">
        <f>IF(X30&lt;&gt;"",IF(W30+X30&lt;W34+X34,0,(W30+X30)-(W34+X34)),"")</f>
        <v>0.63100000000000001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 ca="1">IF(AJ10&lt;&gt;"",AF18,IF(AJ18&lt;&gt;"",AF10,""))</f>
        <v>Nr 44 LUNDSTRÖM Sarah Sundsvalls SLK</v>
      </c>
      <c r="AP31" s="160">
        <v>0</v>
      </c>
      <c r="AQ31" s="158">
        <v>5.5E-2</v>
      </c>
      <c r="AR31" s="81">
        <f>IF(AQ31&lt;&gt;"",IF(AP31+AQ31&lt;AP35+AQ35,0,(AP31+AQ31)-(AP35+AQ35)),"")</f>
        <v>0</v>
      </c>
      <c r="AS31" s="78" t="str">
        <f>IF(AR31&lt;AR35,"v",IF(AR31=AR35,IF(AQ31&lt;AQ35,"v",""),""))</f>
        <v>v</v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>
        <v>0.41</v>
      </c>
      <c r="O32" s="161">
        <v>0.222</v>
      </c>
      <c r="P32" s="87">
        <f>IF(O32&lt;&gt;"",IF(N32+O32&lt;N30+O30,0,(N32+O32)-(N30+O30)),"")</f>
        <v>0.63200000000000001</v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 ca="1">IF(Z30&lt;&gt;"",V30,IF(Z34&lt;&gt;"",V34,""))</f>
        <v>Nr 50 BENGTSSON Linnea Bollnäs AK</v>
      </c>
      <c r="AG32" s="164">
        <v>0.5</v>
      </c>
      <c r="AH32" s="162">
        <v>1.218</v>
      </c>
      <c r="AI32" s="87">
        <f>IF(AH32&lt;&gt;"",IF(AG32+AH32&lt;AG24+AH24,0,(AG32+AH32)-(AG24+AH24)),"")</f>
        <v>1.718</v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 ca="1">IF(AS31&lt;&gt;"",AO31,IF(AS35&lt;&gt;"",AO35,""))</f>
        <v>Nr 44 LUNDSTRÖM Sarah Sundsvalls SLK</v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>
        <v>0.40799999999999997</v>
      </c>
      <c r="G34" s="87">
        <f t="shared" ref="G34" si="36">IF(F34&lt;&gt;"",IF(E34+F34&lt;E35+F35,0,(E34+F34)-(E35+F35)),"")</f>
        <v>0.90799999999999992</v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 ca="1">IF(H34&lt;&gt;"",D34,IF(H35&lt;&gt;"",D35,""))</f>
        <v>Nr 38 NYLANDER Alva Nolby Alpina SK</v>
      </c>
      <c r="N34" s="162">
        <v>0.5</v>
      </c>
      <c r="O34" s="164">
        <v>2.859</v>
      </c>
      <c r="P34" s="81">
        <f>IF(O34&lt;&gt;"",IF(N34+O34&lt;N36+O36,0,(N34+O34)-(N36+O36)),"")</f>
        <v>3.359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50 BENGTSSON Linnea Bollnäs AK</v>
      </c>
      <c r="W34" s="158">
        <v>0</v>
      </c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>v</v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>
        <v>0</v>
      </c>
      <c r="G35" s="87">
        <f t="shared" ref="G35" si="38">IF(F35&lt;&gt;"",IF(E35+F35&lt;E34+F34,0,(E35+F35)-(E34+F34)),"")</f>
        <v>0</v>
      </c>
      <c r="H35" s="79" t="str">
        <f t="shared" ref="H35" si="39">IF(G35&lt;G34,"v",IF(G35=G34,IF(F35&lt;F34,"v",""),""))</f>
        <v>v</v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 ca="1">IF(AJ24&lt;&gt;"",AF32,IF(AJ32&lt;&gt;"",AF24,""))</f>
        <v>Nr 50 BENGTSSON Linnea Bollnäs AK</v>
      </c>
      <c r="AP35" s="158">
        <v>0.20399999999999999</v>
      </c>
      <c r="AQ35" s="160">
        <v>0</v>
      </c>
      <c r="AR35" s="87">
        <f>IF(AQ35&lt;&gt;"",IF(AP35+AQ35&lt;AP31+AQ31,0,(AP35+AQ35)-(AP31+AQ31)),"")</f>
        <v>0.14899999999999999</v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36 WESTLUND Maria Sundsvalls SLK</v>
      </c>
    </row>
    <row r="45" spans="1:55" ht="18.75">
      <c r="A45" s="130" t="s">
        <v>20</v>
      </c>
      <c r="C45" s="71" t="str">
        <f ca="1">AU33</f>
        <v>Nr 44 LUNDSTRÖM Sarah Sundsvalls SLK</v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 ca="1">IF(AND(AS31="",AS35=""),"",IF(AS31="",AO31,IF(AS35="",AO35)))</f>
        <v>Nr 50 BENGTSSON Linnea Bollnäs AK</v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 ca="1">IF(AND(Z8="",Z12=""),"",IF(Z8="",V8,IF(Z12="",V12)))</f>
        <v>Nr 45 FRENGEN Maja Nolby Alpina SK</v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 ca="1">IF(AND(Z16="",Z20=""),"",IF(Z16="",V16,IF(Z20="",V20)))</f>
        <v>Nr 35 BJÖRS Sandra Sundsvalls SLK</v>
      </c>
      <c r="H48" s="21"/>
      <c r="N48" s="127" t="s">
        <v>55</v>
      </c>
      <c r="O48" s="72" t="str">
        <f ca="1">IF(AND(H15="",H16=""),"",IF(H15="",D15,IF(H16="",D16)))</f>
        <v>Nr 33 SÖDERLIND Freja Sundsvalls SLK</v>
      </c>
    </row>
    <row r="49" spans="1:15" ht="18.75">
      <c r="A49" s="130" t="s">
        <v>22</v>
      </c>
      <c r="C49" s="71" t="str">
        <f ca="1">IF(AND(Z22="",Z26=""),"",IF(Z22="",V22,IF(Z26="",V26)))</f>
        <v>Nr 39 DANELL Tilde IF Hudik Alpin</v>
      </c>
      <c r="H49" s="21"/>
      <c r="N49" s="127" t="s">
        <v>55</v>
      </c>
      <c r="O49" s="72" t="str">
        <f ca="1">IF(AND(H17="",H18=""),"",IF(H17="",D17,IF(H18="",D18)))</f>
        <v>Nr 31 SKYTTBERG Ester Nolby Alpina SK</v>
      </c>
    </row>
    <row r="50" spans="1:15" ht="18.75">
      <c r="A50" s="130" t="s">
        <v>22</v>
      </c>
      <c r="C50" s="71" t="str">
        <f ca="1">IF(AND(Z30="",Z34=""),"",IF(Z30="",V30,IF(Z34="",V34)))</f>
        <v>Nr 48 ELLQVIST Engla Nolby Alpina SK</v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53 AIKIO Stephanié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32 LINDBERG Noelle Nolby Alpina SK</v>
      </c>
    </row>
    <row r="53" spans="1:15" ht="18.75">
      <c r="A53" s="130" t="s">
        <v>23</v>
      </c>
      <c r="C53" s="71" t="str">
        <f ca="1">IF(AND(Q14="",Q16=""),"",IF(Q14="",M14,IF(Q16="",M16)))</f>
        <v>Nr 34 ANDERSSON Klara Sundsvalls SLK</v>
      </c>
      <c r="H53" s="21"/>
      <c r="N53" s="127" t="s">
        <v>55</v>
      </c>
      <c r="O53" s="72" t="str">
        <f ca="1">IF(AND(H26="",H27=""),"",IF(H26="",D26,IF(H27="",D27)))</f>
        <v>Nr 46 BACKE Maja Nolby Alpina SK</v>
      </c>
    </row>
    <row r="54" spans="1:15" ht="18.75">
      <c r="A54" s="130" t="s">
        <v>23</v>
      </c>
      <c r="C54" s="71" t="str">
        <f ca="1">IF(AND(Q18="",Q20=""),"",IF(Q18="",M18,IF(Q20="",M20)))</f>
        <v>Nr 40 PETTERSSON Moa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37 TURSTEDT Freja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42 SJÖSTRÖM-JONSSON Matilda Sundsvalls SLK</v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 ca="1">IF(AND(Q30="",Q32=""),"",IF(Q30="",M30,IF(Q32="",M32)))</f>
        <v>Nr 43 RASTEBY Filippa Sundsvalls SLK</v>
      </c>
      <c r="H57" s="21"/>
      <c r="N57" s="127" t="s">
        <v>55</v>
      </c>
      <c r="O57" s="72" t="str">
        <f ca="1">IF(AND(H34="",H35=""),"",IF(H34="",D34,IF(H35="",D35)))</f>
        <v>Nr 51 NÄSHOLM Lina Sundsvalls SLK</v>
      </c>
    </row>
    <row r="58" spans="1:15" ht="18.75">
      <c r="A58" s="130" t="s">
        <v>23</v>
      </c>
      <c r="C58" s="71" t="str">
        <f ca="1">IF(AND(Q34="",Q36=""),"",IF(Q34="",M34,IF(Q36="",M36)))</f>
        <v>Nr 38 NYLANDER Alva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20" zoomScaleNormal="120" zoomScaleSheetLayoutView="90" zoomScalePageLayoutView="125" workbookViewId="0">
      <selection activeCell="AQ35" sqref="AQ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625" style="22" bestFit="1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>
        <v>1.095</v>
      </c>
      <c r="G7" s="77">
        <f t="shared" ref="G7" si="0">IF(F7&lt;&gt;"",IF(E7+F7&lt;E8+F8,0,(E7+F7)-(E8+F8)),"")</f>
        <v>1.595</v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76 KUZMIN Andrei Sundsvalls SLK</v>
      </c>
      <c r="N8" s="163">
        <v>0.5</v>
      </c>
      <c r="O8" s="161">
        <v>0.5</v>
      </c>
      <c r="P8" s="87">
        <f>IF(O8&lt;&gt;"",IF(N8+O8&lt;N6+O6,0,(N8+O8)-(N6+O6)),"")</f>
        <v>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59 BERGGREN Tim Sundsvalls SLK</v>
      </c>
      <c r="W8" s="159">
        <v>0</v>
      </c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>v</v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 ca="1">IF(Z8&lt;&gt;"",V8,IF(Z12&lt;&gt;"",V12,""))</f>
        <v>Nr 59 BERGGREN Tim Sundsvalls SLK</v>
      </c>
      <c r="AG10" s="161">
        <v>0</v>
      </c>
      <c r="AH10" s="163">
        <v>0</v>
      </c>
      <c r="AI10" s="81">
        <f>IF(AH10&lt;&gt;"",IF(AG10+AH10&lt;AG18+AH18,0,(AG10+AH10)-(AG18+AH18)),"")</f>
        <v>0</v>
      </c>
      <c r="AJ10" s="78" t="str">
        <f>IF(AI10&lt;AI18,"v",IF(AI10=AI18,IF(AH10&lt;AH18,"v",""),""))</f>
        <v>v</v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>
        <v>0.5</v>
      </c>
      <c r="O12" s="162">
        <v>0.5</v>
      </c>
      <c r="P12" s="87">
        <f>IF(O12&lt;&gt;"",IF(N12+O12&lt;N10+O10,0,(N12+O12)-(N10+O10)),"")</f>
        <v>1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64 MALKER Elliot Sundsvalls SLK</v>
      </c>
      <c r="W12" s="157">
        <v>0.5</v>
      </c>
      <c r="X12" s="159">
        <v>0.32100000000000001</v>
      </c>
      <c r="Y12" s="87">
        <f>IF(X12&lt;&gt;"",IF(W12+X12&lt;W8+X8,0,(W12+X12)-(W8+X8)),"")</f>
        <v>0.82099999999999995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 ca="1">IF(AJ10&lt;&gt;"",AF10,IF(AJ18&lt;&gt;"",AF18,""))</f>
        <v>Nr 59 BERGGREN Tim Sundsvalls SLK</v>
      </c>
      <c r="AP14" s="159">
        <v>0</v>
      </c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>
        <v>1.8959999999999999</v>
      </c>
      <c r="G15" s="87">
        <f t="shared" ref="G15" si="8">IF(F15&lt;&gt;"",IF(E15+F15&lt;E16+F16,0,(E15+F15)-(E16+F16)),"")</f>
        <v>2.3959999999999999</v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72 HEIDORN Elias Sundsvalls SLK</v>
      </c>
      <c r="N16" s="163">
        <v>0.5</v>
      </c>
      <c r="O16" s="161">
        <v>0.46800000000000003</v>
      </c>
      <c r="P16" s="87">
        <f>IF(O16&lt;&gt;"",IF(N16+O16&lt;N14+O14,0,(N16+O16)-(N14+O14)),"")</f>
        <v>0.96799999999999997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58 AXELHED Pontus Mälaröarnas Alpina SK</v>
      </c>
      <c r="W16" s="160">
        <v>0.5</v>
      </c>
      <c r="X16" s="158">
        <v>1.151</v>
      </c>
      <c r="Y16" s="87">
        <f>IF(X16&lt;&gt;"",IF(W16+X16&lt;W20+X20,0,(W16+X16)-(W20+X20)),"")</f>
        <v>1.651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>
        <v>0.5</v>
      </c>
      <c r="G18" s="87">
        <f t="shared" ref="G18" si="11">IF(F18&lt;&gt;"",IF(E18+F18&lt;E17+F17,0,(E18+F18)-(E17+F17)),"")</f>
        <v>1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55 EKLÖF Felix Mälaröarnas Alpina SK</v>
      </c>
      <c r="N18" s="162">
        <v>0.5</v>
      </c>
      <c r="O18" s="164">
        <v>1.151</v>
      </c>
      <c r="P18" s="81">
        <f>IF(O18&lt;&gt;"",IF(N18+O18&lt;N20+O20,0,(N18+O18)-(N20+O20)),"")</f>
        <v>1.651</v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 ca="1">IF(Z16&lt;&gt;"",V16,IF(Z20&lt;&gt;"",V20,""))</f>
        <v>Nr 69 SVENSSON Axel Sundsvalls SLK</v>
      </c>
      <c r="AG18" s="163">
        <v>0.312</v>
      </c>
      <c r="AH18" s="161">
        <v>8.2000000000000003E-2</v>
      </c>
      <c r="AI18" s="87">
        <f>IF(AH18&lt;&gt;"",IF(AG18+AH18&lt;AG10+AH10,0,(AG18+AH18)-(AG10+AH10)),"")</f>
        <v>0.39400000000000002</v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69 SVENSSON Axel Sundsvalls SLK</v>
      </c>
      <c r="W20" s="158">
        <v>0</v>
      </c>
      <c r="X20" s="160">
        <v>0</v>
      </c>
      <c r="Y20" s="87">
        <f>IF(X20&lt;&gt;"",IF(W20+X20&lt;W16+X16,0,(W20+X20)-(W16+X16)),"")</f>
        <v>0</v>
      </c>
      <c r="Z20" s="88" t="str">
        <f>IF(Y20&lt;Y16,"v",IF(Y20=Y16,IF(X20&lt;X16,"v",""),""))</f>
        <v>v</v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71 AICHER Maximilian Sundsvalls SLK</v>
      </c>
      <c r="W22" s="159">
        <v>0</v>
      </c>
      <c r="X22" s="157">
        <v>0</v>
      </c>
      <c r="Y22" s="87">
        <f>IF(X22&lt;&gt;"",IF(W22+X22&lt;W26+X26,0,(W22+X22)-(W26+X26)),"")</f>
        <v>0</v>
      </c>
      <c r="Z22" s="78" t="str">
        <f>IF(Y22&lt;Y26,"v",IF(Y22=Y26,IF(X22&lt;X26,"v",""),""))</f>
        <v>v</v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>
        <v>2.3559999999999999</v>
      </c>
      <c r="G24" s="87">
        <f t="shared" ref="G24" si="16">IF(F24&lt;&gt;"",IF(E24+F24&lt;E25+F25,0,(E24+F24)-(E25+F25)),"")</f>
        <v>2.8559999999999999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77 STRAND Emil Sundsvalls SLK</v>
      </c>
      <c r="N24" s="163">
        <v>0.5</v>
      </c>
      <c r="O24" s="161">
        <v>0.95599999999999996</v>
      </c>
      <c r="P24" s="87">
        <f>IF(O24&lt;&gt;"",IF(N24+O24&lt;N22+O22,0,(N24+O24)-(N22+O22)),"")</f>
        <v>1.456</v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 ca="1">IF(Z22&lt;&gt;"",V22,IF(Z26&lt;&gt;"",V26,""))</f>
        <v>Nr 71 AICHER Maximilian Sundsvalls SLK</v>
      </c>
      <c r="AG24" s="162">
        <v>0.5</v>
      </c>
      <c r="AH24" s="164">
        <v>0.98699999999999999</v>
      </c>
      <c r="AI24" s="81">
        <f>IF(AH24&lt;&gt;"",IF(AG24+AH24&lt;AG32+AH32,0,(AG24+AH24)-(AG32+AH32)),"")</f>
        <v>1.4870000000000001</v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70 HAMLUND Hugo Sundsvalls SLK</v>
      </c>
      <c r="N26" s="162">
        <v>0</v>
      </c>
      <c r="O26" s="164">
        <v>0.70299999999999996</v>
      </c>
      <c r="P26" s="81">
        <f>IF(O26&lt;&gt;"",IF(N26+O26&lt;N28+O28,0,(N26+O26)-(N28+O28)),"")</f>
        <v>0.20299999999999996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60 ABERSTEN Måns Sundsvalls SLK</v>
      </c>
      <c r="W26" s="157">
        <v>0.5</v>
      </c>
      <c r="X26" s="159">
        <v>0.5</v>
      </c>
      <c r="Y26" s="87">
        <f>IF(X26&lt;&gt;"",IF(W26+X26&lt;W22+X22,0,(W26+X26)-(W22+X22)),"")</f>
        <v>1</v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>
        <v>4.18</v>
      </c>
      <c r="G27" s="87">
        <f t="shared" ref="G27" si="22">IF(F27&lt;&gt;"",IF(E27+F27&lt;E26+F26,0,(E27+F27)-(E26+F26)),"")</f>
        <v>4.68</v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>
        <v>0.5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 ca="1">IF(AJ24&lt;&gt;"",AF24,IF(AJ32&lt;&gt;"",AF32,""))</f>
        <v>Nr 66 SILFER Leopold Sundsvalls SLK</v>
      </c>
      <c r="AP28" s="157">
        <v>0.28100000000000003</v>
      </c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>
        <v>0</v>
      </c>
      <c r="O30" s="163">
        <v>0.36199999999999999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65 HÄGGLUND Edvin Nolby Alpina SK</v>
      </c>
      <c r="W30" s="160">
        <v>0.5</v>
      </c>
      <c r="X30" s="158">
        <v>0.61399999999999999</v>
      </c>
      <c r="Y30" s="81">
        <f>IF(X30&lt;&gt;"",IF(W30+X30&lt;W34+X34,0,(W30+X30)-(W34+X34)),"")</f>
        <v>1.1139999999999999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 ca="1">IF(AJ10&lt;&gt;"",AF18,IF(AJ18&lt;&gt;"",AF10,""))</f>
        <v>Nr 69 SVENSSON Axel Sundsvalls SLK</v>
      </c>
      <c r="AP31" s="160">
        <v>0</v>
      </c>
      <c r="AQ31" s="158">
        <v>0</v>
      </c>
      <c r="AR31" s="81">
        <f>IF(AQ31&lt;&gt;"",IF(AP31+AQ31&lt;AP35+AQ35,0,(AP31+AQ31)-(AP35+AQ35)),"")</f>
        <v>0</v>
      </c>
      <c r="AS31" s="78" t="str">
        <f>IF(AR31&lt;AR35,"v",IF(AR31=AR35,IF(AQ31&lt;AQ35,"v",""),""))</f>
        <v>v</v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>
        <v>0.5</v>
      </c>
      <c r="O32" s="161">
        <v>0</v>
      </c>
      <c r="P32" s="87">
        <f>IF(O32&lt;&gt;"",IF(N32+O32&lt;N30+O30,0,(N32+O32)-(N30+O30)),"")</f>
        <v>0.13800000000000001</v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 ca="1">IF(Z30&lt;&gt;"",V30,IF(Z34&lt;&gt;"",V34,""))</f>
        <v>Nr 66 SILFER Leopold Sundsvalls SLK</v>
      </c>
      <c r="AG32" s="164">
        <v>0</v>
      </c>
      <c r="AH32" s="162">
        <v>0</v>
      </c>
      <c r="AI32" s="87">
        <f>IF(AH32&lt;&gt;"",IF(AG32+AH32&lt;AG24+AH24,0,(AG32+AH32)-(AG24+AH24)),"")</f>
        <v>0</v>
      </c>
      <c r="AJ32" s="88" t="str">
        <f>IF(AI32&lt;AI24,"v",IF(AI32=AI24,IF(AH32&lt;AH24,"v",""),""))</f>
        <v>v</v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 ca="1">IF(AS31&lt;&gt;"",AO31,IF(AS35&lt;&gt;"",AO35,""))</f>
        <v>Nr 69 SVENSSON Axel Sundsvalls SLK</v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62 HANSSON Robin Sundsvalls SLK</v>
      </c>
      <c r="N34" s="162">
        <v>0.5</v>
      </c>
      <c r="O34" s="164">
        <v>3.081</v>
      </c>
      <c r="P34" s="81">
        <f>IF(O34&lt;&gt;"",IF(N34+O34&lt;N36+O36,0,(N34+O34)-(N36+O36)),"")</f>
        <v>3.581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66 SILFER Leopold Sundsvalls SLK</v>
      </c>
      <c r="W34" s="158">
        <v>0</v>
      </c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>v</v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>
        <v>0.26300000000000001</v>
      </c>
      <c r="G35" s="87">
        <f t="shared" ref="G35" si="38">IF(F35&lt;&gt;"",IF(E35+F35&lt;E34+F34,0,(E35+F35)-(E34+F34)),"")</f>
        <v>0.76300000000000001</v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 ca="1">IF(AJ24&lt;&gt;"",AF32,IF(AJ32&lt;&gt;"",AF24,""))</f>
        <v>Nr 71 AICHER Maximilian Sundsvalls SLK</v>
      </c>
      <c r="AP35" s="158">
        <v>0.14000000000000001</v>
      </c>
      <c r="AQ35" s="160">
        <v>4.5999999999999999E-2</v>
      </c>
      <c r="AR35" s="87">
        <f>IF(AQ35&lt;&gt;"",IF(AP35+AQ35&lt;AP31+AQ31,0,(AP35+AQ35)-(AP31+AQ31)),"")</f>
        <v>0.186</v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68 KJELLBERG Frans Sundsvalls SLK</v>
      </c>
    </row>
    <row r="45" spans="1:55" ht="18.75">
      <c r="A45" s="130" t="s">
        <v>20</v>
      </c>
      <c r="C45" s="71" t="str">
        <f ca="1">AU33</f>
        <v>Nr 69 SVENSSON Axel Sundsvalls SLK</v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 ca="1">IF(AND(AS31="",AS35=""),"",IF(AS31="",AO31,IF(AS35="",AO35)))</f>
        <v>Nr 71 AICHER Maximilian Sundsvalls SLK</v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 ca="1">IF(AND(Z8="",Z12=""),"",IF(Z8="",V8,IF(Z12="",V12)))</f>
        <v>Nr 64 MALKER Elliot Sundsvalls SLK</v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 ca="1">IF(AND(Z16="",Z20=""),"",IF(Z16="",V16,IF(Z20="",V20)))</f>
        <v>Nr 58 AXELHED Pontus Mälaröarnas Alpina SK</v>
      </c>
      <c r="H48" s="21"/>
      <c r="N48" s="127" t="s">
        <v>55</v>
      </c>
      <c r="O48" s="72" t="str">
        <f ca="1">IF(AND(H15="",H16=""),"",IF(H15="",D15,IF(H16="",D16)))</f>
        <v>Nr 73 KÅRBERG Joel Sundsvalls SLK</v>
      </c>
    </row>
    <row r="49" spans="1:15" ht="18.75">
      <c r="A49" s="130" t="s">
        <v>22</v>
      </c>
      <c r="C49" s="71" t="str">
        <f ca="1">IF(AND(Z22="",Z26=""),"",IF(Z22="",V22,IF(Z26="",V26)))</f>
        <v>Nr 60 ABERSTEN Måns Sundsvalls SLK</v>
      </c>
      <c r="H49" s="21"/>
      <c r="N49" s="127" t="s">
        <v>55</v>
      </c>
      <c r="O49" s="72" t="str">
        <f ca="1">IF(AND(H17="",H18=""),"",IF(H17="",D17,IF(H18="",D18)))</f>
        <v>Nr 56 WESTLING Vilgot Sundsvalls SLK</v>
      </c>
    </row>
    <row r="50" spans="1:15" ht="18.75">
      <c r="A50" s="130" t="s">
        <v>22</v>
      </c>
      <c r="C50" s="71" t="str">
        <f ca="1">IF(AND(Z30="",Z34=""),"",IF(Z30="",V30,IF(Z34="",V34)))</f>
        <v>Nr 65 HÄGGLUND Edvin Nolby Alpina SK</v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76 KUZMIN Andrei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61 BYLUND Ludvig Sundsvalls SLK</v>
      </c>
      <c r="H52" s="21"/>
      <c r="N52" s="127" t="s">
        <v>55</v>
      </c>
      <c r="O52" s="72" t="str">
        <f ca="1">IF(AND(H24="",H25=""),"",IF(H24="",D24,IF(H25="",D25)))</f>
        <v>Nr 75 RYDBERG Theodor Sundsvalls SLK</v>
      </c>
    </row>
    <row r="53" spans="1:15" ht="18.75">
      <c r="A53" s="130" t="s">
        <v>23</v>
      </c>
      <c r="C53" s="71" t="str">
        <f ca="1">IF(AND(Q14="",Q16=""),"",IF(Q14="",M14,IF(Q16="",M16)))</f>
        <v>Nr 72 HEIDORN Elias Sundsvalls SLK</v>
      </c>
      <c r="H53" s="21"/>
      <c r="N53" s="127" t="s">
        <v>55</v>
      </c>
      <c r="O53" s="72" t="str">
        <f ca="1">IF(AND(H26="",H27=""),"",IF(H26="",D26,IF(H27="",D27)))</f>
        <v>Nr 67 NORDSTEN Samuel Sundsvalls SLK</v>
      </c>
    </row>
    <row r="54" spans="1:15" ht="18.75">
      <c r="A54" s="130" t="s">
        <v>23</v>
      </c>
      <c r="C54" s="71" t="str">
        <f ca="1">IF(AND(Q18="",Q20=""),"",IF(Q18="",M18,IF(Q20="",M20)))</f>
        <v>Nr 55 EKLÖF Felix Mälaröarnas Alpina SK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77 STRAND Emil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70 HAMLUND Hugo Sundsvalls SLK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74 NORDIN William Sundsvalls SLK</v>
      </c>
      <c r="H57" s="21"/>
      <c r="N57" s="127" t="s">
        <v>55</v>
      </c>
      <c r="O57" s="72" t="str">
        <f ca="1">IF(AND(H34="",H35=""),"",IF(H34="",D34,IF(H35="",D35)))</f>
        <v>Nr 63 ZETTERQUIST Filip Mälaröarnas Alpina SK</v>
      </c>
    </row>
    <row r="58" spans="1:15" ht="18.75">
      <c r="A58" s="130" t="s">
        <v>23</v>
      </c>
      <c r="C58" s="71" t="str">
        <f ca="1">IF(AND(Q34="",Q36=""),"",IF(Q34="",M34,IF(Q36="",M36)))</f>
        <v>Nr 62 HANSSON Robin Sundsvalls SLK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20" zoomScaleNormal="120" zoomScaleSheetLayoutView="90" zoomScalePageLayoutView="125" workbookViewId="0">
      <selection activeCell="AQ32" sqref="AQ32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>
        <v>0.123</v>
      </c>
      <c r="O8" s="161">
        <v>1.024</v>
      </c>
      <c r="P8" s="87">
        <f>IF(O8&lt;&gt;"",IF(N8+O8&lt;N6+O6,0,(N8+O8)-(N6+O6)),"")</f>
        <v>1.147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85 AICHER Emma Sundsvalls SLK</v>
      </c>
      <c r="W8" s="159">
        <v>0</v>
      </c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>v</v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 ca="1">IF(Z8&lt;&gt;"",V8,IF(Z12&lt;&gt;"",V12,""))</f>
        <v>Nr 85 AICHER Emma Sundsvalls SLK</v>
      </c>
      <c r="AG10" s="161">
        <v>0</v>
      </c>
      <c r="AH10" s="163">
        <v>0</v>
      </c>
      <c r="AI10" s="81">
        <f>IF(AH10&lt;&gt;"",IF(AG10+AH10&lt;AG18+AH18,0,(AG10+AH10)-(AG18+AH18)),"")</f>
        <v>0</v>
      </c>
      <c r="AJ10" s="78" t="str">
        <f>IF(AI10&lt;AI18,"v",IF(AI10=AI18,IF(AH10&lt;AH18,"v",""),""))</f>
        <v>v</v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>
        <v>0.5</v>
      </c>
      <c r="O12" s="162">
        <v>0.373</v>
      </c>
      <c r="P12" s="87">
        <f>IF(O12&lt;&gt;"",IF(N12+O12&lt;N10+O10,0,(N12+O12)-(N10+O10)),"")</f>
        <v>0.873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94 SÖDERBERG Agnes Getbergets Alpina IF</v>
      </c>
      <c r="W12" s="157">
        <v>0.5</v>
      </c>
      <c r="X12" s="159">
        <v>1.833</v>
      </c>
      <c r="Y12" s="87">
        <f>IF(X12&lt;&gt;"",IF(W12+X12&lt;W8+X8,0,(W12+X12)-(W8+X8)),"")</f>
        <v>2.3330000000000002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 ca="1">IF(AJ10&lt;&gt;"",AF10,IF(AJ18&lt;&gt;"",AF18,""))</f>
        <v>Nr 85 AICHER Emma Sundsvalls SLK</v>
      </c>
      <c r="AP14" s="159">
        <v>0</v>
      </c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>
        <v>0.5</v>
      </c>
      <c r="O16" s="161">
        <v>0.48</v>
      </c>
      <c r="P16" s="87">
        <f>IF(O16&lt;&gt;"",IF(N16+O16&lt;N14+O14,0,(N16+O16)-(N14+O14)),"")</f>
        <v>0.98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90 BRUGGE Hanna Nolby Alpina SK</v>
      </c>
      <c r="W16" s="160">
        <v>9.7000000000000003E-2</v>
      </c>
      <c r="X16" s="158">
        <v>0</v>
      </c>
      <c r="Y16" s="87">
        <f>IF(X16&lt;&gt;"",IF(W16+X16&lt;W20+X20,0,(W16+X16)-(W20+X20)),"")</f>
        <v>2.6000000000000009E-2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>
        <v>0.152</v>
      </c>
      <c r="O18" s="164">
        <v>0.51700000000000002</v>
      </c>
      <c r="P18" s="81">
        <f>IF(O18&lt;&gt;"",IF(N18+O18&lt;N20+O20,0,(N18+O18)-(N20+O20)),"")</f>
        <v>0.66900000000000004</v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 ca="1">IF(Z16&lt;&gt;"",V16,IF(Z20&lt;&gt;"",V20,""))</f>
        <v>Nr 100 TYRÉN Klara Bollnäs AK</v>
      </c>
      <c r="AG18" s="163">
        <v>0.5</v>
      </c>
      <c r="AH18" s="161">
        <v>1.216</v>
      </c>
      <c r="AI18" s="87">
        <f>IF(AH18&lt;&gt;"",IF(AG18+AH18&lt;AG10+AH10,0,(AG18+AH18)-(AG10+AH10)),"")</f>
        <v>1.716</v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100 TYRÉN Klara Bollnäs AK</v>
      </c>
      <c r="W20" s="158">
        <v>0</v>
      </c>
      <c r="X20" s="160">
        <v>7.0999999999999994E-2</v>
      </c>
      <c r="Y20" s="87">
        <f>IF(X20&lt;&gt;"",IF(W20+X20&lt;W16+X16,0,(W20+X20)-(W16+X16)),"")</f>
        <v>0</v>
      </c>
      <c r="Z20" s="88" t="str">
        <f>IF(Y20&lt;Y16,"v",IF(Y20=Y16,IF(X20&lt;X16,"v",""),""))</f>
        <v>v</v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81 BACKLUND Liza Sundsvalls SLK</v>
      </c>
      <c r="W22" s="159">
        <v>0</v>
      </c>
      <c r="X22" s="157">
        <v>2.3E-2</v>
      </c>
      <c r="Y22" s="87">
        <f>IF(X22&lt;&gt;"",IF(W22+X22&lt;W26+X26,0,(W22+X22)-(W26+X26)),"")</f>
        <v>0</v>
      </c>
      <c r="Z22" s="78" t="str">
        <f>IF(Y22&lt;Y26,"v",IF(Y22=Y26,IF(X22&lt;X26,"v",""),""))</f>
        <v>v</v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>
        <v>0.5</v>
      </c>
      <c r="O24" s="161">
        <v>0.627</v>
      </c>
      <c r="P24" s="87">
        <f>IF(O24&lt;&gt;"",IF(N24+O24&lt;N22+O22,0,(N24+O24)-(N22+O22)),"")</f>
        <v>1.127</v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 ca="1">IF(Z22&lt;&gt;"",V22,IF(Z26&lt;&gt;"",V26,""))</f>
        <v>Nr 81 BACKLUND Liza Sundsvalls SLK</v>
      </c>
      <c r="AG24" s="162">
        <v>0</v>
      </c>
      <c r="AH24" s="164">
        <v>0.35</v>
      </c>
      <c r="AI24" s="81">
        <f>IF(AH24&lt;&gt;"",IF(AG24+AH24&lt;AG32+AH32,0,(AG24+AH24)-(AG32+AH32)),"")</f>
        <v>0.33499999999999996</v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>
        <v>0.252</v>
      </c>
      <c r="O26" s="164">
        <v>0.55800000000000005</v>
      </c>
      <c r="P26" s="81">
        <f>IF(O26&lt;&gt;"",IF(N26+O26&lt;N28+O28,0,(N26+O26)-(N28+O28)),"")</f>
        <v>0.81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83 SÖDERBERG Saga Getbergets Alpina IF</v>
      </c>
      <c r="W26" s="157">
        <v>4.2000000000000003E-2</v>
      </c>
      <c r="X26" s="159">
        <v>0</v>
      </c>
      <c r="Y26" s="87">
        <f>IF(X26&lt;&gt;"",IF(W26+X26&lt;W22+X22,0,(W26+X26)-(W22+X22)),"")</f>
        <v>1.9000000000000003E-2</v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>
        <v>0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 ca="1">IF(AJ24&lt;&gt;"",AF24,IF(AJ32&lt;&gt;"",AF32,""))</f>
        <v>Nr 89 MÅNSSON Astrid Nolby Alpina SK</v>
      </c>
      <c r="AP28" s="157">
        <v>0.5</v>
      </c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93 UPPLING Tilde Sundsvalls SLK</v>
      </c>
      <c r="W30" s="160">
        <v>0.34899999999999998</v>
      </c>
      <c r="X30" s="158">
        <v>0.26800000000000002</v>
      </c>
      <c r="Y30" s="81">
        <f>IF(X30&lt;&gt;"",IF(W30+X30&lt;W34+X34,0,(W30+X30)-(W34+X34)),"")</f>
        <v>0.61699999999999999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 ca="1">IF(AJ10&lt;&gt;"",AF18,IF(AJ18&lt;&gt;"",AF10,""))</f>
        <v>Nr 100 TYRÉN Klara Bollnäs AK</v>
      </c>
      <c r="AP31" s="160">
        <v>0.5</v>
      </c>
      <c r="AQ31" s="158">
        <v>0.71899999999999997</v>
      </c>
      <c r="AR31" s="81">
        <f>IF(AQ31&lt;&gt;"",IF(AP31+AQ31&lt;AP35+AQ35,0,(AP31+AQ31)-(AP35+AQ35)),"")</f>
        <v>1.2189999999999999</v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>
        <v>0.5</v>
      </c>
      <c r="O32" s="161">
        <v>0.55600000000000005</v>
      </c>
      <c r="P32" s="87">
        <f>IF(O32&lt;&gt;"",IF(N32+O32&lt;N30+O30,0,(N32+O32)-(N30+O30)),"")</f>
        <v>1.056</v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 ca="1">IF(Z30&lt;&gt;"",V30,IF(Z34&lt;&gt;"",V34,""))</f>
        <v>Nr 89 MÅNSSON Astrid Nolby Alpina SK</v>
      </c>
      <c r="AG32" s="164">
        <v>1.4999999999999999E-2</v>
      </c>
      <c r="AH32" s="162">
        <v>0</v>
      </c>
      <c r="AI32" s="87">
        <f>IF(AH32&lt;&gt;"",IF(AG32+AH32&lt;AG24+AH24,0,(AG32+AH32)-(AG24+AH24)),"")</f>
        <v>0</v>
      </c>
      <c r="AJ32" s="88" t="str">
        <f>IF(AI32&lt;AI24,"v",IF(AI32=AI24,IF(AH32&lt;AH24,"v",""),""))</f>
        <v>v</v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 ca="1">IF(AS31&lt;&gt;"",AO31,IF(AS35&lt;&gt;"",AO35,""))</f>
        <v>Nr 81 BACKLUND Liza Sundsvalls SLK</v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97 HÄGGLUND Clara Nolby Alpina SK</v>
      </c>
      <c r="N34" s="162">
        <v>0.5</v>
      </c>
      <c r="O34" s="164">
        <v>0.82</v>
      </c>
      <c r="P34" s="81">
        <f>IF(O34&lt;&gt;"",IF(N34+O34&lt;N36+O36,0,(N34+O34)-(N36+O36)),"")</f>
        <v>1.3199999999999998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89 MÅNSSON Astrid Nolby Alpina SK</v>
      </c>
      <c r="W34" s="158">
        <v>0</v>
      </c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>v</v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>
        <v>1.488</v>
      </c>
      <c r="G35" s="87">
        <f t="shared" ref="G35" si="38">IF(F35&lt;&gt;"",IF(E35+F35&lt;E34+F34,0,(E35+F35)-(E34+F34)),"")</f>
        <v>1.988</v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 ca="1">IF(AJ24&lt;&gt;"",AF32,IF(AJ32&lt;&gt;"",AF24,""))</f>
        <v>Nr 81 BACKLUND Liza Sundsvalls SLK</v>
      </c>
      <c r="AP35" s="158">
        <v>0</v>
      </c>
      <c r="AQ35" s="160">
        <v>0</v>
      </c>
      <c r="AR35" s="87">
        <f>IF(AQ35&lt;&gt;"",IF(AP35+AQ35&lt;AP31+AQ31,0,(AP35+AQ35)-(AP31+AQ31)),"")</f>
        <v>0</v>
      </c>
      <c r="AS35" s="88" t="str">
        <f>IF(AR35&lt;AR31,"v",IF(AR35=AR31,IF(AQ35&lt;AQ31,"v",""),""))</f>
        <v>v</v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 ca="1">AU33</f>
        <v>Nr 81 BACKLUND Liza Sundsvalls SLK</v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 ca="1">IF(AND(AS31="",AS35=""),"",IF(AS31="",AO31,IF(AS35="",AO35)))</f>
        <v>Nr 100 TYRÉN Klara Bollnäs AK</v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 ca="1">IF(AND(Z8="",Z12=""),"",IF(Z8="",V8,IF(Z12="",V12)))</f>
        <v>Nr 94 SÖDERBERG Agnes Getbergets Alpina IF</v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 ca="1">IF(AND(Z16="",Z20=""),"",IF(Z16="",V16,IF(Z20="",V20)))</f>
        <v>Nr 90 BRUGGE Hanna Nolby Alpina SK</v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 ca="1">IF(AND(Z22="",Z26=""),"",IF(Z22="",V22,IF(Z26="",V26)))</f>
        <v>Nr 83 SÖDERBERG Saga Getbergets Alpina IF</v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 ca="1">IF(AND(Z30="",Z34=""),"",IF(Z30="",V30,IF(Z34="",V34)))</f>
        <v>Nr 93 UPPLING Tilde Sundsvalls SLK</v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92 JACOBSSON Nellie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91 THORSANDER Jonna Nolby Alpina SK</v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 ca="1">IF(AND(Q14="",Q16=""),"",IF(Q14="",M14,IF(Q16="",M16)))</f>
        <v>Nr 99 NÄSHOLM Selma Sundsvalls SLK</v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 ca="1">IF(AND(Q18="",Q20=""),"",IF(Q18="",M18,IF(Q20="",M20)))</f>
        <v>Nr 82 ERIKSSON Lina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95 MOBERG Ebba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87 JOHANSSON Ella Getbergets Alpina IF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86 ÅBERG Linn Sundsvalls SLK</v>
      </c>
      <c r="H57" s="21"/>
      <c r="N57" s="127" t="s">
        <v>55</v>
      </c>
      <c r="O57" s="72" t="str">
        <f ca="1">IF(AND(H34="",H35=""),"",IF(H34="",D34,IF(H35="",D35)))</f>
        <v>Nr 84 ARAB Cornelia Sundsvalls SLK</v>
      </c>
    </row>
    <row r="58" spans="1:15" ht="18.75">
      <c r="A58" s="130" t="s">
        <v>23</v>
      </c>
      <c r="C58" s="71" t="str">
        <f ca="1">IF(AND(Q34="",Q36=""),"",IF(Q34="",M34,IF(Q36="",M36)))</f>
        <v>Nr 97 HÄGGLUND Clara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2017-02-26T13:23:17Z</cp:lastPrinted>
  <dcterms:created xsi:type="dcterms:W3CDTF">2012-04-08T08:00:08Z</dcterms:created>
  <dcterms:modified xsi:type="dcterms:W3CDTF">2017-02-26T13:24:21Z</dcterms:modified>
</cp:coreProperties>
</file>