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tachments\Cash\"/>
    </mc:Choice>
  </mc:AlternateContent>
  <bookViews>
    <workbookView xWindow="32760" yWindow="32760" windowWidth="20400" windowHeight="7545"/>
  </bookViews>
  <sheets>
    <sheet name="Rendición" sheetId="1" r:id="rId1"/>
    <sheet name="Hoja3" sheetId="5" state="hidden" r:id="rId2"/>
    <sheet name="Tablas y Conceptos" sheetId="2" state="hidden" r:id="rId3"/>
    <sheet name="Hoja1" sheetId="3" state="hidden" r:id="rId4"/>
    <sheet name="Hoja2" sheetId="4" state="hidden" r:id="rId5"/>
  </sheets>
  <definedNames>
    <definedName name="_xlnm.Print_Area" localSheetId="0">Rendición!$C$1:$M$91</definedName>
  </definedNames>
  <calcPr calcId="162913"/>
</workbook>
</file>

<file path=xl/calcChain.xml><?xml version="1.0" encoding="utf-8"?>
<calcChain xmlns="http://schemas.openxmlformats.org/spreadsheetml/2006/main">
  <c r="F8" i="1" l="1"/>
  <c r="J89" i="1" s="1"/>
  <c r="F4" i="1"/>
  <c r="P17" i="2" s="1"/>
  <c r="K39" i="1"/>
  <c r="J15" i="1"/>
  <c r="J23" i="1" s="1"/>
  <c r="J16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9" i="1"/>
  <c r="K40" i="1"/>
  <c r="K41" i="1"/>
  <c r="K42" i="1"/>
  <c r="K43" i="1"/>
  <c r="K44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47" i="1"/>
  <c r="K45" i="1"/>
  <c r="K48" i="1"/>
  <c r="F87" i="1"/>
  <c r="J27" i="1"/>
  <c r="J17" i="1"/>
  <c r="J18" i="1"/>
  <c r="J19" i="1"/>
  <c r="J21" i="1"/>
  <c r="J22" i="1"/>
  <c r="J74" i="1"/>
  <c r="J20" i="1"/>
  <c r="J28" i="1"/>
  <c r="J31" i="1"/>
  <c r="J32" i="1"/>
  <c r="J29" i="1"/>
  <c r="J30" i="1"/>
  <c r="J33" i="1" s="1"/>
  <c r="J35" i="1" s="1"/>
  <c r="J79" i="1"/>
  <c r="K46" i="1"/>
  <c r="H12" i="2"/>
  <c r="H21" i="2"/>
  <c r="P5" i="2"/>
  <c r="L13" i="2"/>
  <c r="L10" i="2"/>
  <c r="P6" i="2"/>
  <c r="P3" i="2"/>
  <c r="H24" i="2"/>
  <c r="P4" i="2"/>
  <c r="P18" i="2"/>
  <c r="H13" i="2"/>
  <c r="P9" i="2"/>
  <c r="L21" i="2"/>
  <c r="P21" i="2"/>
  <c r="H2" i="2"/>
  <c r="H7" i="2"/>
  <c r="H5" i="2"/>
  <c r="L9" i="2"/>
  <c r="H9" i="2"/>
  <c r="L2" i="2"/>
  <c r="H11" i="2"/>
  <c r="L4" i="2"/>
  <c r="L16" i="2"/>
  <c r="P2" i="2"/>
  <c r="P19" i="2"/>
  <c r="P26" i="2"/>
  <c r="L3" i="2"/>
  <c r="L25" i="2"/>
  <c r="H4" i="2"/>
  <c r="P25" i="2"/>
  <c r="L24" i="2"/>
  <c r="H25" i="2"/>
  <c r="H3" i="2"/>
  <c r="P11" i="2"/>
  <c r="P13" i="2"/>
  <c r="L26" i="2"/>
  <c r="P16" i="2"/>
  <c r="H8" i="2"/>
  <c r="L11" i="2"/>
  <c r="H26" i="2"/>
  <c r="P8" i="2"/>
  <c r="L19" i="2"/>
  <c r="H10" i="2"/>
  <c r="H16" i="2"/>
  <c r="L5" i="2"/>
  <c r="P10" i="2"/>
  <c r="L8" i="2"/>
  <c r="H19" i="2"/>
  <c r="L12" i="2"/>
  <c r="H28" i="2"/>
  <c r="H18" i="2"/>
  <c r="P7" i="2"/>
  <c r="L18" i="2"/>
  <c r="H29" i="2"/>
  <c r="P24" i="2"/>
  <c r="L7" i="2"/>
  <c r="L6" i="2"/>
  <c r="H6" i="2"/>
  <c r="P12" i="2"/>
  <c r="J82" i="1" l="1"/>
  <c r="J83" i="1" s="1"/>
  <c r="H17" i="2"/>
  <c r="L17" i="2"/>
</calcChain>
</file>

<file path=xl/sharedStrings.xml><?xml version="1.0" encoding="utf-8"?>
<sst xmlns="http://schemas.openxmlformats.org/spreadsheetml/2006/main" count="629" uniqueCount="366">
  <si>
    <t>Formulario Caja Chica</t>
  </si>
  <si>
    <t xml:space="preserve">RENDICION DE COMPROBANTES CANCELADOS CON FONDOS                                                                            </t>
  </si>
  <si>
    <t>Sucursal</t>
  </si>
  <si>
    <t>MES</t>
  </si>
  <si>
    <t>Organismo :</t>
  </si>
  <si>
    <t>Provincia Microempresas S.A.</t>
  </si>
  <si>
    <t>Responsable :</t>
  </si>
  <si>
    <r>
      <t xml:space="preserve">A </t>
    </r>
    <r>
      <rPr>
        <sz val="10"/>
        <color indexed="8"/>
        <rFont val="Bookman Old Style"/>
        <family val="1"/>
      </rPr>
      <t>- Rendición de "Caja Chica" para reposición de Fondos.</t>
    </r>
  </si>
  <si>
    <t>EFECTIVO EN CAJA CHICA</t>
  </si>
  <si>
    <t>Billetes</t>
  </si>
  <si>
    <t>$</t>
  </si>
  <si>
    <t>Cant.</t>
  </si>
  <si>
    <t>Total</t>
  </si>
  <si>
    <t>Subtotal</t>
  </si>
  <si>
    <t>Monedas</t>
  </si>
  <si>
    <t>SALDO DISPONIBLE EN CAJA CHICA</t>
  </si>
  <si>
    <t>COMPROBANTES DE GASTOS</t>
  </si>
  <si>
    <t>Nro.</t>
  </si>
  <si>
    <t>Fecha</t>
  </si>
  <si>
    <t>Proveedor</t>
  </si>
  <si>
    <t>CONCEPTO</t>
  </si>
  <si>
    <t>IMPORTE</t>
  </si>
  <si>
    <t>Centro de Costo</t>
  </si>
  <si>
    <t>Concepto del gasto</t>
  </si>
  <si>
    <t>FECHA</t>
  </si>
  <si>
    <t>TOTAL DEL FONDO</t>
  </si>
  <si>
    <t>TOTAL (EFECTIVO DISPONIBLE + GASTOS + REND. ANTERIOR)</t>
  </si>
  <si>
    <t>DIFERENCIA</t>
  </si>
  <si>
    <t>Importa la presente rendición de cuentas la suma de pesos</t>
  </si>
  <si>
    <t>(En letras)</t>
  </si>
  <si>
    <t>Lugar y fecha :</t>
  </si>
  <si>
    <t>Firma Resp.</t>
  </si>
  <si>
    <t>Aclaración de Firma</t>
  </si>
  <si>
    <t>,</t>
  </si>
  <si>
    <t>Codigo</t>
  </si>
  <si>
    <t>Gastos de Almuerzo 1 persona</t>
  </si>
  <si>
    <t>000220</t>
  </si>
  <si>
    <t>Gastos de Almuerzo 2 personas</t>
  </si>
  <si>
    <t>000211</t>
  </si>
  <si>
    <t>Gastos de Almuerzo 3 personas</t>
  </si>
  <si>
    <t>000212</t>
  </si>
  <si>
    <t>Gastos de Almuerzo 4 personas</t>
  </si>
  <si>
    <t>000213</t>
  </si>
  <si>
    <t>Gastos de Almuerzo 5 personas</t>
  </si>
  <si>
    <t>000214</t>
  </si>
  <si>
    <t>Gastos de Almuerzo 6 personas</t>
  </si>
  <si>
    <t>000215</t>
  </si>
  <si>
    <t>Gastos de Almuerzo 7 personas</t>
  </si>
  <si>
    <t>000216</t>
  </si>
  <si>
    <t>Gastos de Almuerzo 8 personas</t>
  </si>
  <si>
    <t>000217</t>
  </si>
  <si>
    <t>Gastos de Almuerzo 9 personas</t>
  </si>
  <si>
    <t>000218</t>
  </si>
  <si>
    <t>Gastos de Almuerzo 10 personas</t>
  </si>
  <si>
    <t>000219</t>
  </si>
  <si>
    <t>Alojamiento</t>
  </si>
  <si>
    <t>000015</t>
  </si>
  <si>
    <t>Artículos de Limpieza</t>
  </si>
  <si>
    <t>000112</t>
  </si>
  <si>
    <t>BENEFICIOS AL PERSONAL</t>
  </si>
  <si>
    <t>000065</t>
  </si>
  <si>
    <t>Comité de Clientes</t>
  </si>
  <si>
    <t>000225</t>
  </si>
  <si>
    <t>Gastos de Librería</t>
  </si>
  <si>
    <t>000016</t>
  </si>
  <si>
    <t>Gastos de Infusiones</t>
  </si>
  <si>
    <t>Impuesto al Sello</t>
  </si>
  <si>
    <t>000025</t>
  </si>
  <si>
    <t>Logística / Correo</t>
  </si>
  <si>
    <t>000046</t>
  </si>
  <si>
    <t>Alojamiento Capacitacion</t>
  </si>
  <si>
    <t>000098</t>
  </si>
  <si>
    <t>Otros</t>
  </si>
  <si>
    <t>000039</t>
  </si>
  <si>
    <t>Productos de Computación</t>
  </si>
  <si>
    <t>000205</t>
  </si>
  <si>
    <t>Promerienda Con Gerencia General</t>
  </si>
  <si>
    <t>000201</t>
  </si>
  <si>
    <t>Reunión en Sucursales</t>
  </si>
  <si>
    <t>000182</t>
  </si>
  <si>
    <t>Tarjeta de Teléfono</t>
  </si>
  <si>
    <t>000024</t>
  </si>
  <si>
    <t>Viaticos por Excepción</t>
  </si>
  <si>
    <t>000141</t>
  </si>
  <si>
    <t>Formacion de Colaboradores</t>
  </si>
  <si>
    <t>Preocupacionales</t>
  </si>
  <si>
    <t>000054</t>
  </si>
  <si>
    <t>Codigo Sucursal</t>
  </si>
  <si>
    <t>Asistente</t>
  </si>
  <si>
    <t>CC</t>
  </si>
  <si>
    <t>Tope</t>
  </si>
  <si>
    <t>XXXX</t>
  </si>
  <si>
    <t>Ingresa Codigo</t>
  </si>
  <si>
    <t>9 de Julio</t>
  </si>
  <si>
    <t>Avellaneda</t>
  </si>
  <si>
    <t>Azul</t>
  </si>
  <si>
    <t>SUAREZ MARIA JULIETA</t>
  </si>
  <si>
    <t>Bahia Blanca</t>
  </si>
  <si>
    <t>Bahia Blanca II</t>
  </si>
  <si>
    <t>Baradero</t>
  </si>
  <si>
    <t>ROLANDO MARIELA LUJAN</t>
  </si>
  <si>
    <t>Berazategui</t>
  </si>
  <si>
    <t>MAITE FERREIRA</t>
  </si>
  <si>
    <t>Bolivar</t>
  </si>
  <si>
    <t>PAPALEO ROBERTO NAZARENO</t>
  </si>
  <si>
    <t>Boulogne</t>
  </si>
  <si>
    <t>Burzaco</t>
  </si>
  <si>
    <t>POSE SOLEDAD</t>
  </si>
  <si>
    <t>Campana</t>
  </si>
  <si>
    <t>VALENTINI MARIA PAULA</t>
  </si>
  <si>
    <t>Cañuelas</t>
  </si>
  <si>
    <t>AHAMENDABURU MARIA LUZ</t>
  </si>
  <si>
    <t>PERSONAS</t>
  </si>
  <si>
    <t>Caseros</t>
  </si>
  <si>
    <t>VALLES IVANA MARISOL</t>
  </si>
  <si>
    <t>CLIENTES</t>
  </si>
  <si>
    <t>Chivilcoy</t>
  </si>
  <si>
    <t>TORRICELLI MARIA EUGENIA</t>
  </si>
  <si>
    <t>Chacarita</t>
  </si>
  <si>
    <t>ARAUJO PRISCILA MARIA NOELIA</t>
  </si>
  <si>
    <t>Constitución</t>
  </si>
  <si>
    <t>HERNANDEZ JUAN MARTIN</t>
  </si>
  <si>
    <t>Escobar</t>
  </si>
  <si>
    <t>PONCE ALEJANDRA SOLEDAD</t>
  </si>
  <si>
    <t>Florencio Varela</t>
  </si>
  <si>
    <t>MEMMO ANDREA ALEJANDRA</t>
  </si>
  <si>
    <t>Flores</t>
  </si>
  <si>
    <t>NANIO GISELA NOEMI</t>
  </si>
  <si>
    <t>Garín</t>
  </si>
  <si>
    <t>Tecnologia &amp; Procesos</t>
  </si>
  <si>
    <t>Grand bourg</t>
  </si>
  <si>
    <t>BLANDINI PAMELA ISIS</t>
  </si>
  <si>
    <t>Gerencia General</t>
  </si>
  <si>
    <t>Hurlingham</t>
  </si>
  <si>
    <t>ECCOS DANIELA ALEJANDRA</t>
  </si>
  <si>
    <t>Isidro Casanova</t>
  </si>
  <si>
    <t>José C Paz</t>
  </si>
  <si>
    <t>MARTINEZ ELSA ROMINA</t>
  </si>
  <si>
    <t>Reclutamiento y Selección</t>
  </si>
  <si>
    <t>Junin</t>
  </si>
  <si>
    <t>AIUB YAMILA BELÉN</t>
  </si>
  <si>
    <t>Gregorio de Laferrere</t>
  </si>
  <si>
    <t>VASCONCEL VICTOR HUGO</t>
  </si>
  <si>
    <t>La Plata</t>
  </si>
  <si>
    <t>GRATTONI ANA VERÓNICA</t>
  </si>
  <si>
    <t>La Plata II</t>
  </si>
  <si>
    <t>ROMERO MORAGUES EVANGELINA GIMENA</t>
  </si>
  <si>
    <t>Lanus</t>
  </si>
  <si>
    <t>ZERRIZUELA ALFREDO ALEJANDRO</t>
  </si>
  <si>
    <t>Lomas de Zamora</t>
  </si>
  <si>
    <t>MURUA NADIA FLORENCIA</t>
  </si>
  <si>
    <t>Lujan</t>
  </si>
  <si>
    <t>Mar del Plata</t>
  </si>
  <si>
    <t>ZAMUDIO PAMELA ANDREA</t>
  </si>
  <si>
    <t>Mar del Plata II</t>
  </si>
  <si>
    <t>Mataderos</t>
  </si>
  <si>
    <t>CAIARO MARILINA SOL</t>
  </si>
  <si>
    <t>Mercedes</t>
  </si>
  <si>
    <t>MARIA MANUELA BACARINI</t>
  </si>
  <si>
    <t>Merlo</t>
  </si>
  <si>
    <t>BARRIOS RUIZ ANDREA BELEN</t>
  </si>
  <si>
    <t>Monte Grande</t>
  </si>
  <si>
    <t>Moreno</t>
  </si>
  <si>
    <t>STABILE DAVID</t>
  </si>
  <si>
    <t>Moron</t>
  </si>
  <si>
    <t>Munro</t>
  </si>
  <si>
    <t>Necochea</t>
  </si>
  <si>
    <t>Olavarria</t>
  </si>
  <si>
    <t>MERLO DONADIO NATALIA LORENA</t>
  </si>
  <si>
    <t>Once</t>
  </si>
  <si>
    <t>NAVARRO HECTOR RICARDO</t>
  </si>
  <si>
    <t>Pacheco</t>
  </si>
  <si>
    <t>BEVACQUA CAROLINA VERONICA</t>
  </si>
  <si>
    <t>Parque Patricios</t>
  </si>
  <si>
    <t>Pergamino</t>
  </si>
  <si>
    <t>DRAGHI BRUNO DANIEL</t>
  </si>
  <si>
    <t>Pilar</t>
  </si>
  <si>
    <t>ABALOS MARIA SOLEDAD</t>
  </si>
  <si>
    <t>Quilmes</t>
  </si>
  <si>
    <t>Salto</t>
  </si>
  <si>
    <t>San Fernando</t>
  </si>
  <si>
    <t>PAMPIN ANDREA CECILIA</t>
  </si>
  <si>
    <t>San Justo</t>
  </si>
  <si>
    <t>LAUER NORBERTO ALEJANDRO</t>
  </si>
  <si>
    <t>San Martin</t>
  </si>
  <si>
    <t>GUEVARA NAYLA LUDMILA</t>
  </si>
  <si>
    <t>San Miguel</t>
  </si>
  <si>
    <t>RAMIREZ LUCIANA SOLEDAD</t>
  </si>
  <si>
    <t xml:space="preserve">San Nicolas </t>
  </si>
  <si>
    <t>CAPRA JESSICA LORENA</t>
  </si>
  <si>
    <t>San Francisco Solano</t>
  </si>
  <si>
    <t>QUINTANA PAMELA VALERIA</t>
  </si>
  <si>
    <t>Tandil</t>
  </si>
  <si>
    <t>Tigre</t>
  </si>
  <si>
    <t>Trenque Lauquen</t>
  </si>
  <si>
    <t>Tres Arroyos</t>
  </si>
  <si>
    <t>VACCANI ALFONSINA</t>
  </si>
  <si>
    <t>Villa Gesell</t>
  </si>
  <si>
    <t>PALACIOS MARIA NATALIA</t>
  </si>
  <si>
    <t>Villa Insuperable</t>
  </si>
  <si>
    <t>Zarate</t>
  </si>
  <si>
    <t>Matriz</t>
  </si>
  <si>
    <t>Zonal Int.Sur</t>
  </si>
  <si>
    <t>ZANUZZI FLAVIA ROMINA</t>
  </si>
  <si>
    <t>016</t>
  </si>
  <si>
    <t>Zonal Int. Centro</t>
  </si>
  <si>
    <t>ROLDAN FATIMA</t>
  </si>
  <si>
    <t>014</t>
  </si>
  <si>
    <t>Zonal Norte</t>
  </si>
  <si>
    <t>CORTABARRIA MAIOLINO MARIA TRINIDAD</t>
  </si>
  <si>
    <t>013</t>
  </si>
  <si>
    <t>Zonal Sur</t>
  </si>
  <si>
    <t>PAREDES JESICA</t>
  </si>
  <si>
    <t>015</t>
  </si>
  <si>
    <t>Zonal Oeste</t>
  </si>
  <si>
    <t>CASTRILLO LORENA</t>
  </si>
  <si>
    <t>Dolores</t>
  </si>
  <si>
    <t>Coronel Suarez</t>
  </si>
  <si>
    <t>Santa Teresita</t>
  </si>
  <si>
    <t>Ezeiza</t>
  </si>
  <si>
    <t>Marcos Paz</t>
  </si>
  <si>
    <t>Olivos</t>
  </si>
  <si>
    <t>Saladillo</t>
  </si>
  <si>
    <t>General Rodriguez</t>
  </si>
  <si>
    <t>Sector</t>
  </si>
  <si>
    <t>Nombre</t>
  </si>
  <si>
    <t>San Martín</t>
  </si>
  <si>
    <t>San Nicolas</t>
  </si>
  <si>
    <t>VALIANTE MATIAS PATRICIO</t>
  </si>
  <si>
    <t>FONTAN MARIA FLORENCIA DANIELA</t>
  </si>
  <si>
    <t>LIMA MARIA AGUSTINA</t>
  </si>
  <si>
    <t>Grand Bourg</t>
  </si>
  <si>
    <t>BENITEZ VALERIA SOLEDAD</t>
  </si>
  <si>
    <t>FINELLO ANTONELLA</t>
  </si>
  <si>
    <t>BACARINI MANUELA MARIA</t>
  </si>
  <si>
    <t>CALLEGARI ROMINA PAULA</t>
  </si>
  <si>
    <t>GAUTHIER ROMINA</t>
  </si>
  <si>
    <t>VERA EUGENIA CAROLINA</t>
  </si>
  <si>
    <t>SIGALES AMODEO NOELIA MARICEL</t>
  </si>
  <si>
    <t>ZAPATA FRANCO AYELEN</t>
  </si>
  <si>
    <t>SUAREZ MARINA SOLEDAD</t>
  </si>
  <si>
    <t>FERNÁNDEZ GUADALUPE</t>
  </si>
  <si>
    <t>Zona Oeste</t>
  </si>
  <si>
    <t>CHIRDO GUIDO EZEQUIEL</t>
  </si>
  <si>
    <t>SZEITNER FLORENCIA MAGALI</t>
  </si>
  <si>
    <t>MAC LOUGHLIN JOSÉ MATIAS</t>
  </si>
  <si>
    <t>GARCIA SANTIAGO</t>
  </si>
  <si>
    <t>RODRIGUEZ MARILYN JAEL</t>
  </si>
  <si>
    <t>Lomas</t>
  </si>
  <si>
    <t>ERVITI BERMUDEZ YESICA PAOLA</t>
  </si>
  <si>
    <t>ALBARELLO PAOLA MARICEL</t>
  </si>
  <si>
    <t>VIDELA   DIEGO SEBASTIAN</t>
  </si>
  <si>
    <t>FERNANDEZ MARIA FLORENCIA</t>
  </si>
  <si>
    <t>OROC ALI ASAF MOHAMED</t>
  </si>
  <si>
    <t>OLIVERA EVA YANINA</t>
  </si>
  <si>
    <t>Serra Anahi</t>
  </si>
  <si>
    <t>Alejandro Korn</t>
  </si>
  <si>
    <t>LUCIANA WOLF</t>
  </si>
  <si>
    <t>MERLINA DIAZ</t>
  </si>
  <si>
    <t>ANA PAULA GARCIA</t>
  </si>
  <si>
    <t>GABRIELA SABATTINI</t>
  </si>
  <si>
    <t>PAOLA ZUBELDIA</t>
  </si>
  <si>
    <t>FACUNDO HERNANDEZ</t>
  </si>
  <si>
    <t>ROBERTO PAPALEO</t>
  </si>
  <si>
    <t>MARIA PAULA VALENTINI</t>
  </si>
  <si>
    <t xml:space="preserve">MARIA LUZ AHAMENDABURU </t>
  </si>
  <si>
    <t>MARIA EUGENIA TORRICELLI</t>
  </si>
  <si>
    <t>PRISCILA ARAUJO</t>
  </si>
  <si>
    <t>JUAN MARTIN HERNANDEZ</t>
  </si>
  <si>
    <t>ALEJANDRA PONCE</t>
  </si>
  <si>
    <t>CECILIA MARTINO</t>
  </si>
  <si>
    <t>GISELA NANIO</t>
  </si>
  <si>
    <t>PAMELA BLANDINI</t>
  </si>
  <si>
    <t>Almafuerte</t>
  </si>
  <si>
    <t>GISELA MARTINEZ</t>
  </si>
  <si>
    <t>DANIELA ECCOS</t>
  </si>
  <si>
    <t>MONICA CORTEZ</t>
  </si>
  <si>
    <t>ROMINA MARTINEZ</t>
  </si>
  <si>
    <t>GISELA CHAMI</t>
  </si>
  <si>
    <t>ANA GRATTONI</t>
  </si>
  <si>
    <t>Pueblo Nuevo</t>
  </si>
  <si>
    <t>MATIAS PEREIRO</t>
  </si>
  <si>
    <t>PAMELA ZAMUDIO</t>
  </si>
  <si>
    <t>MARIANO ZOCINE</t>
  </si>
  <si>
    <t>José Leon Suarez</t>
  </si>
  <si>
    <t>IVANA PONCHIONE</t>
  </si>
  <si>
    <t>NATALIA MERLO DONADIO</t>
  </si>
  <si>
    <t xml:space="preserve">CAROLINA BEVACQUA </t>
  </si>
  <si>
    <t>YAMILA AIUB</t>
  </si>
  <si>
    <t>SOLEDAD ABALOS</t>
  </si>
  <si>
    <t>LUCIA MAGALI FERNANDEZ</t>
  </si>
  <si>
    <t>MELANY ALAO</t>
  </si>
  <si>
    <t>ANDREA PAMPIN</t>
  </si>
  <si>
    <t>NORBERTO LAUER</t>
  </si>
  <si>
    <t>NAYLA GUEVARA</t>
  </si>
  <si>
    <t>PAMELA QUINTANA</t>
  </si>
  <si>
    <t>FERNANDA BLANCO</t>
  </si>
  <si>
    <t>NOELIA SIGALES</t>
  </si>
  <si>
    <t>ANABEL ARNAIZ</t>
  </si>
  <si>
    <t>ALFONSINA VACCANI</t>
  </si>
  <si>
    <t>NATALIA PALACIOS</t>
  </si>
  <si>
    <t>AILIN ZAPATA</t>
  </si>
  <si>
    <t>ARIEL IGNACIO TARDITO</t>
  </si>
  <si>
    <t>AGOSTINA UVIEDO</t>
  </si>
  <si>
    <t>CLAUDIA WILHELEM</t>
  </si>
  <si>
    <t>EVELYN KONDRATIUK</t>
  </si>
  <si>
    <t>ANDREA PRESAS</t>
  </si>
  <si>
    <t>MARCOS LACOSTE</t>
  </si>
  <si>
    <t>DIEGO ALVIDE</t>
  </si>
  <si>
    <t>YANINA LOPEZ</t>
  </si>
  <si>
    <t>GUIDO PAPPACENA</t>
  </si>
  <si>
    <t>Villa Italia</t>
  </si>
  <si>
    <t>Lincoln</t>
  </si>
  <si>
    <t>LUDMILA MUÑOZ</t>
  </si>
  <si>
    <t>Lobos</t>
  </si>
  <si>
    <t>MARIA BELEN ACOSTA</t>
  </si>
  <si>
    <t>Bella Vista</t>
  </si>
  <si>
    <t>MARIA REQUEJO LUPO</t>
  </si>
  <si>
    <t>Del Viso</t>
  </si>
  <si>
    <t>CINTIA LLOREN</t>
  </si>
  <si>
    <t>Virreyes</t>
  </si>
  <si>
    <t>NATALIA SUAREZ</t>
  </si>
  <si>
    <t>Beccar</t>
  </si>
  <si>
    <t xml:space="preserve">SALDO EN VISA CAJA CHICA </t>
  </si>
  <si>
    <t>SALDO EN TARJETA</t>
  </si>
  <si>
    <t>SALDO PENDIENTE</t>
  </si>
  <si>
    <t>0810-222-7342</t>
  </si>
  <si>
    <t>Balcarce</t>
  </si>
  <si>
    <t>SOFIA ROLANDO</t>
  </si>
  <si>
    <t>000269</t>
  </si>
  <si>
    <t>Gasto de Cena</t>
  </si>
  <si>
    <t>Gasto cena 2 personas</t>
  </si>
  <si>
    <t>000270</t>
  </si>
  <si>
    <t>Banfield</t>
  </si>
  <si>
    <t xml:space="preserve">COSENTINO ANA </t>
  </si>
  <si>
    <t>COUSO VENUS</t>
  </si>
  <si>
    <t>MARTINEZ PATRICIA</t>
  </si>
  <si>
    <r>
      <rPr>
        <sz val="11"/>
        <color indexed="8"/>
        <rFont val="Arial"/>
        <family val="2"/>
      </rPr>
      <t>AyF FR 045 - Versión 01</t>
    </r>
    <r>
      <rPr>
        <sz val="10"/>
        <color indexed="8"/>
        <rFont val="Arial"/>
        <family val="2"/>
      </rPr>
      <t xml:space="preserve">
Fecha de Vigencia:
30/08/2017</t>
    </r>
  </si>
  <si>
    <t>Berisso</t>
  </si>
  <si>
    <t>SAMUEL BARRAZA</t>
  </si>
  <si>
    <t>ELIANA ESPONDA</t>
  </si>
  <si>
    <t>NATALIA ALVEZ</t>
  </si>
  <si>
    <t>NADIA FLORENCIA MURUA</t>
  </si>
  <si>
    <t>Padua</t>
  </si>
  <si>
    <t>PABLO PITTALUGA</t>
  </si>
  <si>
    <t>Mar del Plata III</t>
  </si>
  <si>
    <t>CAMILA BELEN CASTAÑO</t>
  </si>
  <si>
    <t>LAURA VARELA</t>
  </si>
  <si>
    <t>LOURDES CASTILLO</t>
  </si>
  <si>
    <t>VANESA PEZZELATTO</t>
  </si>
  <si>
    <t>SOL ETCHEVERRY</t>
  </si>
  <si>
    <t>GIULIANA BIANCHINI</t>
  </si>
  <si>
    <t>BRENDA CORIASCO</t>
  </si>
  <si>
    <t>AGUSTINA BELEN AGUIRRE</t>
  </si>
  <si>
    <t>Wilde</t>
  </si>
  <si>
    <t>VICTORIA DE BEDOYA</t>
  </si>
  <si>
    <t>Cruce Varela</t>
  </si>
  <si>
    <t>OSCAR FERNANDO RIOS</t>
  </si>
  <si>
    <t>MARTELLETTI DALL ASTA ANTONELA</t>
  </si>
  <si>
    <t>MATÍAS ENCISO</t>
  </si>
  <si>
    <t>MAYRA OCHOA</t>
  </si>
  <si>
    <t>ROXANA SALLERES</t>
  </si>
  <si>
    <t>TORCHIA ANA BELEN</t>
  </si>
  <si>
    <t>CAMILA OLIVEIRA</t>
  </si>
  <si>
    <t>APAZA NOELIA</t>
  </si>
  <si>
    <t>000278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</si>
</sst>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2C0A]\ #,##0.00"/>
    <numFmt numFmtId="165" formatCode="[$$-2C0A]\ #,##0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Bookman Old Style"/>
      <family val="1"/>
    </font>
    <font>
      <sz val="10"/>
      <color indexed="8"/>
      <name val="Arial"/>
      <family val="2"/>
    </font>
    <font>
      <b/>
      <sz val="10"/>
      <color indexed="8"/>
      <name val="Bookman Old Style"/>
      <family val="1"/>
    </font>
    <font>
      <b/>
      <sz val="10"/>
      <color indexed="8"/>
      <name val="Arial"/>
      <family val="2"/>
    </font>
    <font>
      <b/>
      <sz val="12"/>
      <color indexed="8"/>
      <name val="Bookman Old Style"/>
      <family val="1"/>
    </font>
    <font>
      <b/>
      <sz val="10"/>
      <color indexed="8"/>
      <name val="Calibri"/>
      <family val="2"/>
    </font>
    <font>
      <b/>
      <sz val="12"/>
      <color indexed="8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4"/>
      <color indexed="8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6" fillId="0" borderId="0" xfId="0" applyFont="1" applyProtection="1"/>
    <xf numFmtId="0" fontId="7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/>
    <xf numFmtId="0" fontId="7" fillId="2" borderId="0" xfId="0" applyFont="1" applyFill="1" applyBorder="1" applyProtection="1"/>
    <xf numFmtId="0" fontId="9" fillId="2" borderId="0" xfId="0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/>
    </xf>
    <xf numFmtId="164" fontId="8" fillId="2" borderId="5" xfId="0" applyNumberFormat="1" applyFont="1" applyFill="1" applyBorder="1" applyProtection="1">
      <protection locked="0"/>
    </xf>
    <xf numFmtId="0" fontId="8" fillId="3" borderId="6" xfId="0" applyFont="1" applyFill="1" applyBorder="1" applyProtection="1"/>
    <xf numFmtId="14" fontId="1" fillId="0" borderId="0" xfId="0" applyNumberFormat="1" applyFont="1"/>
    <xf numFmtId="0" fontId="0" fillId="0" borderId="0" xfId="0" applyFill="1" applyBorder="1" applyAlignment="1">
      <alignment horizontal="left"/>
    </xf>
    <xf numFmtId="0" fontId="10" fillId="4" borderId="0" xfId="0" applyFont="1" applyFill="1"/>
    <xf numFmtId="0" fontId="12" fillId="2" borderId="0" xfId="0" applyFont="1" applyFill="1" applyProtection="1"/>
    <xf numFmtId="0" fontId="8" fillId="2" borderId="4" xfId="0" applyNumberFormat="1" applyFont="1" applyFill="1" applyBorder="1" applyProtection="1">
      <protection locked="0"/>
    </xf>
    <xf numFmtId="16" fontId="7" fillId="2" borderId="4" xfId="0" applyNumberFormat="1" applyFont="1" applyFill="1" applyBorder="1" applyAlignment="1" applyProtection="1">
      <protection locked="0"/>
    </xf>
    <xf numFmtId="0" fontId="13" fillId="2" borderId="0" xfId="0" applyFont="1" applyFill="1" applyProtection="1"/>
    <xf numFmtId="0" fontId="13" fillId="0" borderId="0" xfId="0" applyFont="1" applyProtection="1"/>
    <xf numFmtId="16" fontId="1" fillId="0" borderId="4" xfId="0" applyNumberFormat="1" applyFont="1" applyBorder="1" applyAlignment="1" applyProtection="1">
      <alignment horizontal="right"/>
      <protection locked="0"/>
    </xf>
    <xf numFmtId="16" fontId="1" fillId="0" borderId="4" xfId="0" applyNumberFormat="1" applyFont="1" applyBorder="1" applyProtection="1">
      <protection locked="0"/>
    </xf>
    <xf numFmtId="16" fontId="0" fillId="0" borderId="4" xfId="0" applyNumberFormat="1" applyBorder="1" applyProtection="1">
      <protection locked="0"/>
    </xf>
    <xf numFmtId="49" fontId="1" fillId="2" borderId="0" xfId="0" applyNumberFormat="1" applyFont="1" applyFill="1" applyProtection="1"/>
    <xf numFmtId="0" fontId="1" fillId="2" borderId="0" xfId="0" applyFont="1" applyFill="1" applyProtection="1"/>
    <xf numFmtId="0" fontId="16" fillId="2" borderId="0" xfId="0" applyFont="1" applyFill="1" applyProtection="1"/>
    <xf numFmtId="0" fontId="3" fillId="2" borderId="0" xfId="0" applyFont="1" applyFill="1" applyProtection="1"/>
    <xf numFmtId="0" fontId="3" fillId="2" borderId="0" xfId="0" applyFont="1" applyFill="1" applyAlignment="1" applyProtection="1">
      <alignment horizontal="center" vertical="center" wrapText="1"/>
    </xf>
    <xf numFmtId="0" fontId="3" fillId="2" borderId="7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5" fillId="2" borderId="0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164" fontId="5" fillId="2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Protection="1"/>
    <xf numFmtId="164" fontId="5" fillId="2" borderId="10" xfId="0" applyNumberFormat="1" applyFont="1" applyFill="1" applyBorder="1" applyAlignment="1" applyProtection="1">
      <alignment horizontal="left" vertical="center" wrapText="1"/>
    </xf>
    <xf numFmtId="0" fontId="5" fillId="2" borderId="11" xfId="0" applyFont="1" applyFill="1" applyBorder="1" applyAlignment="1" applyProtection="1">
      <alignment horizontal="left" vertical="center" wrapText="1"/>
    </xf>
    <xf numFmtId="0" fontId="5" fillId="2" borderId="12" xfId="0" applyFont="1" applyFill="1" applyBorder="1" applyAlignment="1" applyProtection="1">
      <alignment horizontal="left" vertical="center" wrapText="1"/>
    </xf>
    <xf numFmtId="0" fontId="5" fillId="2" borderId="13" xfId="0" applyFont="1" applyFill="1" applyBorder="1" applyAlignment="1" applyProtection="1">
      <alignment horizontal="left" vertical="center" wrapText="1"/>
    </xf>
    <xf numFmtId="164" fontId="5" fillId="2" borderId="13" xfId="0" applyNumberFormat="1" applyFont="1" applyFill="1" applyBorder="1" applyAlignment="1" applyProtection="1">
      <alignment horizontal="left" vertical="center" wrapText="1"/>
    </xf>
    <xf numFmtId="0" fontId="5" fillId="2" borderId="14" xfId="0" applyFont="1" applyFill="1" applyBorder="1" applyAlignment="1" applyProtection="1">
      <alignment horizontal="left" vertical="center" wrapText="1"/>
    </xf>
    <xf numFmtId="0" fontId="5" fillId="3" borderId="13" xfId="0" applyFont="1" applyFill="1" applyBorder="1" applyAlignment="1" applyProtection="1">
      <alignment horizontal="left" vertical="center" wrapText="1"/>
    </xf>
    <xf numFmtId="164" fontId="5" fillId="3" borderId="13" xfId="0" applyNumberFormat="1" applyFont="1" applyFill="1" applyBorder="1" applyAlignment="1" applyProtection="1">
      <alignment horizontal="left" vertical="center" wrapText="1"/>
    </xf>
    <xf numFmtId="0" fontId="5" fillId="3" borderId="14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0" borderId="4" xfId="0" applyFont="1" applyBorder="1" applyAlignment="1" applyProtection="1">
      <protection locked="0"/>
    </xf>
    <xf numFmtId="16" fontId="3" fillId="2" borderId="15" xfId="0" applyNumberFormat="1" applyFont="1" applyFill="1" applyBorder="1" applyAlignment="1" applyProtection="1">
      <protection locked="0"/>
    </xf>
    <xf numFmtId="165" fontId="3" fillId="2" borderId="0" xfId="0" applyNumberFormat="1" applyFont="1" applyFill="1" applyProtection="1"/>
    <xf numFmtId="16" fontId="3" fillId="0" borderId="15" xfId="0" applyNumberFormat="1" applyFont="1" applyBorder="1" applyAlignment="1" applyProtection="1">
      <protection locked="0"/>
    </xf>
    <xf numFmtId="0" fontId="3" fillId="0" borderId="15" xfId="0" applyFont="1" applyBorder="1" applyAlignment="1" applyProtection="1">
      <protection locked="0"/>
    </xf>
    <xf numFmtId="164" fontId="3" fillId="2" borderId="0" xfId="0" applyNumberFormat="1" applyFont="1" applyFill="1" applyBorder="1" applyProtection="1"/>
    <xf numFmtId="164" fontId="3" fillId="2" borderId="0" xfId="0" applyNumberFormat="1" applyFont="1" applyFill="1" applyProtection="1"/>
    <xf numFmtId="0" fontId="3" fillId="5" borderId="12" xfId="0" applyFont="1" applyFill="1" applyBorder="1" applyProtection="1"/>
    <xf numFmtId="0" fontId="3" fillId="5" borderId="13" xfId="0" applyFont="1" applyFill="1" applyBorder="1" applyProtection="1"/>
    <xf numFmtId="0" fontId="3" fillId="5" borderId="13" xfId="0" applyFont="1" applyFill="1" applyBorder="1" applyAlignment="1" applyProtection="1">
      <alignment horizontal="right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Protection="1"/>
    <xf numFmtId="0" fontId="3" fillId="2" borderId="16" xfId="0" applyFont="1" applyFill="1" applyBorder="1" applyAlignment="1" applyProtection="1">
      <alignment horizontal="left"/>
      <protection locked="0"/>
    </xf>
    <xf numFmtId="0" fontId="3" fillId="2" borderId="17" xfId="0" applyNumberFormat="1" applyFont="1" applyFill="1" applyBorder="1" applyAlignment="1" applyProtection="1">
      <alignment horizontal="left"/>
      <protection locked="0"/>
    </xf>
    <xf numFmtId="0" fontId="3" fillId="2" borderId="18" xfId="0" applyNumberFormat="1" applyFont="1" applyFill="1" applyBorder="1" applyAlignment="1" applyProtection="1">
      <alignment horizontal="left"/>
      <protection locked="0"/>
    </xf>
    <xf numFmtId="0" fontId="3" fillId="2" borderId="19" xfId="0" applyFont="1" applyFill="1" applyBorder="1" applyProtection="1">
      <protection locked="0"/>
    </xf>
    <xf numFmtId="0" fontId="3" fillId="2" borderId="20" xfId="0" applyFont="1" applyFill="1" applyBorder="1" applyProtection="1">
      <protection locked="0"/>
    </xf>
    <xf numFmtId="0" fontId="3" fillId="2" borderId="22" xfId="0" applyFont="1" applyFill="1" applyBorder="1" applyProtection="1">
      <protection locked="0"/>
    </xf>
    <xf numFmtId="0" fontId="3" fillId="3" borderId="23" xfId="0" applyFont="1" applyFill="1" applyBorder="1" applyProtection="1"/>
    <xf numFmtId="0" fontId="3" fillId="3" borderId="24" xfId="0" applyFont="1" applyFill="1" applyBorder="1" applyProtection="1"/>
    <xf numFmtId="164" fontId="3" fillId="3" borderId="24" xfId="0" applyNumberFormat="1" applyFont="1" applyFill="1" applyBorder="1" applyProtection="1"/>
    <xf numFmtId="0" fontId="3" fillId="3" borderId="9" xfId="0" applyFont="1" applyFill="1" applyBorder="1" applyProtection="1"/>
    <xf numFmtId="0" fontId="3" fillId="3" borderId="7" xfId="0" applyFont="1" applyFill="1" applyBorder="1" applyProtection="1"/>
    <xf numFmtId="0" fontId="3" fillId="3" borderId="0" xfId="0" applyFont="1" applyFill="1" applyBorder="1" applyProtection="1"/>
    <xf numFmtId="164" fontId="3" fillId="3" borderId="0" xfId="0" applyNumberFormat="1" applyFont="1" applyFill="1" applyBorder="1" applyProtection="1"/>
    <xf numFmtId="0" fontId="3" fillId="3" borderId="8" xfId="0" applyFont="1" applyFill="1" applyBorder="1" applyProtection="1"/>
    <xf numFmtId="0" fontId="3" fillId="3" borderId="10" xfId="0" applyFont="1" applyFill="1" applyBorder="1" applyProtection="1"/>
    <xf numFmtId="0" fontId="3" fillId="3" borderId="11" xfId="0" applyFont="1" applyFill="1" applyBorder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Protection="1"/>
    <xf numFmtId="0" fontId="3" fillId="2" borderId="10" xfId="0" applyFont="1" applyFill="1" applyBorder="1" applyProtection="1"/>
    <xf numFmtId="0" fontId="3" fillId="2" borderId="11" xfId="0" applyFont="1" applyFill="1" applyBorder="1" applyProtection="1"/>
    <xf numFmtId="49" fontId="0" fillId="0" borderId="25" xfId="0" applyNumberForma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6" fillId="0" borderId="0" xfId="0" applyFont="1"/>
    <xf numFmtId="16" fontId="3" fillId="0" borderId="0" xfId="0" applyNumberFormat="1" applyFont="1" applyBorder="1" applyProtection="1">
      <protection locked="0"/>
    </xf>
    <xf numFmtId="0" fontId="6" fillId="6" borderId="0" xfId="0" applyFont="1" applyFill="1" applyProtection="1"/>
    <xf numFmtId="14" fontId="11" fillId="2" borderId="0" xfId="0" applyNumberFormat="1" applyFont="1" applyFill="1" applyBorder="1" applyAlignment="1" applyProtection="1">
      <alignment horizontal="center"/>
    </xf>
    <xf numFmtId="0" fontId="5" fillId="2" borderId="24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10" xfId="0" applyFont="1" applyFill="1" applyBorder="1" applyAlignment="1" applyProtection="1">
      <alignment horizontal="left" vertical="center" wrapText="1"/>
    </xf>
    <xf numFmtId="0" fontId="7" fillId="5" borderId="4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left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left"/>
    </xf>
    <xf numFmtId="0" fontId="3" fillId="2" borderId="26" xfId="0" applyFont="1" applyFill="1" applyBorder="1" applyProtection="1"/>
    <xf numFmtId="1" fontId="8" fillId="7" borderId="27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left" vertical="center" wrapText="1"/>
      <protection locked="0"/>
    </xf>
    <xf numFmtId="0" fontId="5" fillId="7" borderId="10" xfId="0" applyFont="1" applyFill="1" applyBorder="1" applyAlignment="1" applyProtection="1">
      <alignment horizontal="left" vertical="center" wrapText="1"/>
      <protection locked="0"/>
    </xf>
    <xf numFmtId="164" fontId="8" fillId="7" borderId="28" xfId="0" applyNumberFormat="1" applyFont="1" applyFill="1" applyBorder="1" applyProtection="1"/>
    <xf numFmtId="164" fontId="8" fillId="7" borderId="27" xfId="0" applyNumberFormat="1" applyFont="1" applyFill="1" applyBorder="1" applyProtection="1"/>
    <xf numFmtId="164" fontId="8" fillId="7" borderId="10" xfId="0" applyNumberFormat="1" applyFont="1" applyFill="1" applyBorder="1" applyProtection="1"/>
    <xf numFmtId="0" fontId="17" fillId="2" borderId="0" xfId="0" applyFont="1" applyFill="1" applyBorder="1" applyAlignment="1" applyProtection="1">
      <alignment horizontal="center"/>
    </xf>
    <xf numFmtId="49" fontId="16" fillId="2" borderId="0" xfId="0" applyNumberFormat="1" applyFont="1" applyFill="1" applyProtection="1"/>
    <xf numFmtId="0" fontId="16" fillId="6" borderId="0" xfId="0" applyFont="1" applyFill="1"/>
    <xf numFmtId="0" fontId="18" fillId="2" borderId="0" xfId="0" applyFont="1" applyFill="1" applyProtection="1"/>
    <xf numFmtId="14" fontId="0" fillId="0" borderId="0" xfId="0" applyNumberFormat="1"/>
    <xf numFmtId="0" fontId="0" fillId="0" borderId="25" xfId="0" applyNumberFormat="1" applyBorder="1" applyAlignment="1">
      <alignment horizontal="left"/>
    </xf>
    <xf numFmtId="2" fontId="8" fillId="2" borderId="4" xfId="0" applyNumberFormat="1" applyFont="1" applyFill="1" applyBorder="1" applyProtection="1">
      <protection locked="0"/>
    </xf>
    <xf numFmtId="164" fontId="3" fillId="2" borderId="29" xfId="0" applyNumberFormat="1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 applyProtection="1">
      <alignment horizontal="left" wrapText="1"/>
      <protection locked="0"/>
    </xf>
    <xf numFmtId="0" fontId="3" fillId="2" borderId="4" xfId="0" applyNumberFormat="1" applyFont="1" applyFill="1" applyBorder="1" applyAlignment="1" applyProtection="1">
      <alignment horizontal="left"/>
    </xf>
    <xf numFmtId="0" fontId="3" fillId="2" borderId="29" xfId="0" applyFont="1" applyFill="1" applyBorder="1" applyAlignment="1" applyProtection="1">
      <alignment horizontal="left"/>
      <protection locked="0"/>
    </xf>
    <xf numFmtId="16" fontId="3" fillId="2" borderId="17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14" fontId="3" fillId="2" borderId="0" xfId="0" applyNumberFormat="1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left"/>
      <protection locked="0"/>
    </xf>
    <xf numFmtId="0" fontId="7" fillId="2" borderId="23" xfId="0" applyFont="1" applyFill="1" applyBorder="1" applyAlignment="1" applyProtection="1">
      <alignment horizontal="left" vertical="center" wrapText="1"/>
    </xf>
    <xf numFmtId="0" fontId="5" fillId="2" borderId="24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10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7" fillId="5" borderId="4" xfId="0" applyFont="1" applyFill="1" applyBorder="1" applyAlignment="1" applyProtection="1">
      <alignment horizontal="center"/>
    </xf>
    <xf numFmtId="0" fontId="8" fillId="5" borderId="15" xfId="0" applyFont="1" applyFill="1" applyBorder="1" applyAlignment="1" applyProtection="1">
      <alignment horizontal="center"/>
    </xf>
    <xf numFmtId="0" fontId="8" fillId="5" borderId="3" xfId="0" applyFont="1" applyFill="1" applyBorder="1" applyAlignment="1" applyProtection="1">
      <alignment horizontal="center"/>
    </xf>
    <xf numFmtId="0" fontId="8" fillId="5" borderId="1" xfId="0" applyFont="1" applyFill="1" applyBorder="1" applyAlignment="1" applyProtection="1">
      <alignment horizontal="center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7" fillId="2" borderId="24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/>
    </xf>
    <xf numFmtId="0" fontId="14" fillId="2" borderId="12" xfId="0" applyFont="1" applyFill="1" applyBorder="1" applyAlignment="1" applyProtection="1">
      <alignment horizontal="center"/>
    </xf>
    <xf numFmtId="0" fontId="14" fillId="2" borderId="13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/>
    </xf>
    <xf numFmtId="0" fontId="7" fillId="7" borderId="12" xfId="0" applyFont="1" applyFill="1" applyBorder="1" applyAlignment="1" applyProtection="1">
      <alignment horizontal="center"/>
    </xf>
    <xf numFmtId="0" fontId="7" fillId="7" borderId="13" xfId="0" applyFont="1" applyFill="1" applyBorder="1" applyAlignment="1" applyProtection="1">
      <alignment horizontal="center"/>
    </xf>
    <xf numFmtId="0" fontId="7" fillId="7" borderId="14" xfId="0" applyFont="1" applyFill="1" applyBorder="1" applyAlignment="1" applyProtection="1">
      <alignment horizontal="center"/>
    </xf>
    <xf numFmtId="0" fontId="8" fillId="2" borderId="23" xfId="0" applyFont="1" applyFill="1" applyBorder="1" applyAlignment="1" applyProtection="1">
      <alignment horizontal="center" vertical="center" wrapText="1"/>
    </xf>
    <xf numFmtId="0" fontId="8" fillId="2" borderId="24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/>
    </xf>
    <xf numFmtId="0" fontId="8" fillId="2" borderId="13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14" fontId="8" fillId="7" borderId="12" xfId="0" applyNumberFormat="1" applyFont="1" applyFill="1" applyBorder="1" applyAlignment="1" applyProtection="1">
      <alignment horizontal="center"/>
      <protection locked="0"/>
    </xf>
    <xf numFmtId="14" fontId="8" fillId="7" borderId="14" xfId="0" applyNumberFormat="1" applyFont="1" applyFill="1" applyBorder="1" applyAlignment="1" applyProtection="1">
      <alignment horizontal="center"/>
      <protection locked="0"/>
    </xf>
    <xf numFmtId="14" fontId="11" fillId="2" borderId="7" xfId="0" applyNumberFormat="1" applyFont="1" applyFill="1" applyBorder="1" applyAlignment="1" applyProtection="1">
      <alignment horizontal="center"/>
    </xf>
    <xf numFmtId="14" fontId="11" fillId="2" borderId="0" xfId="0" applyNumberFormat="1" applyFont="1" applyFill="1" applyBorder="1" applyAlignment="1" applyProtection="1">
      <alignment horizontal="center"/>
    </xf>
    <xf numFmtId="164" fontId="8" fillId="2" borderId="21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0</xdr:rowOff>
    </xdr:from>
    <xdr:to>
      <xdr:col>5</xdr:col>
      <xdr:colOff>190500</xdr:colOff>
      <xdr:row>0</xdr:row>
      <xdr:rowOff>619125</xdr:rowOff>
    </xdr:to>
    <xdr:pic>
      <xdr:nvPicPr>
        <xdr:cNvPr id="1105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62" t="34489" r="24162" b="35097"/>
        <a:stretch>
          <a:fillRect/>
        </a:stretch>
      </xdr:blipFill>
      <xdr:spPr bwMode="auto">
        <a:xfrm>
          <a:off x="1095375" y="0"/>
          <a:ext cx="17049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212"/>
  <sheetViews>
    <sheetView tabSelected="1" topLeftCell="A49" zoomScaleNormal="100" workbookViewId="0">
      <selection activeCell="J78" sqref="J78"/>
    </sheetView>
  </sheetViews>
  <sheetFormatPr defaultColWidth="11.42578125" defaultRowHeight="12.75" x14ac:dyDescent="0.2"/>
  <cols>
    <col min="1" max="1" width="5" style="87" customWidth="1"/>
    <col min="2" max="2" width="5.28515625" style="6" customWidth="1"/>
    <col min="3" max="3" width="5.140625" style="6" customWidth="1"/>
    <col min="4" max="4" width="11.5703125" style="6" bestFit="1" customWidth="1"/>
    <col min="5" max="5" width="12.140625" style="6" customWidth="1"/>
    <col min="6" max="6" width="25.28515625" style="6" customWidth="1"/>
    <col min="7" max="7" width="15.7109375" style="6" customWidth="1"/>
    <col min="8" max="8" width="25" style="6" bestFit="1" customWidth="1"/>
    <col min="9" max="9" width="7.42578125" style="6" hidden="1" customWidth="1"/>
    <col min="10" max="10" width="10.85546875" style="6" bestFit="1" customWidth="1"/>
    <col min="11" max="12" width="11.42578125" style="6"/>
    <col min="13" max="13" width="5" style="6" customWidth="1"/>
    <col min="14" max="16384" width="11.42578125" style="6"/>
  </cols>
  <sheetData>
    <row r="1" spans="2:26" ht="50.25" customHeight="1" thickBot="1" x14ac:dyDescent="0.3">
      <c r="B1" s="28"/>
      <c r="C1" s="142"/>
      <c r="D1" s="143"/>
      <c r="E1" s="143"/>
      <c r="F1" s="141" t="s">
        <v>0</v>
      </c>
      <c r="G1" s="141"/>
      <c r="H1" s="141"/>
      <c r="I1" s="141"/>
      <c r="J1" s="141"/>
      <c r="K1" s="144" t="s">
        <v>337</v>
      </c>
      <c r="L1" s="145"/>
      <c r="M1" s="146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2:26" ht="23.25" customHeight="1" x14ac:dyDescent="0.2">
      <c r="B2" s="28"/>
      <c r="C2" s="151" t="s">
        <v>1</v>
      </c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29"/>
      <c r="O2" s="29"/>
      <c r="P2" s="29"/>
      <c r="Q2" s="29"/>
      <c r="R2" s="29"/>
      <c r="S2" s="29"/>
      <c r="T2" s="28"/>
      <c r="U2" s="29"/>
      <c r="V2" s="29"/>
      <c r="W2" s="28"/>
      <c r="X2" s="28"/>
      <c r="Y2" s="29"/>
      <c r="Z2" s="29"/>
    </row>
    <row r="3" spans="2:26" ht="13.5" thickBot="1" x14ac:dyDescent="0.25">
      <c r="B3" s="28"/>
      <c r="C3" s="30"/>
      <c r="D3" s="31"/>
      <c r="E3" s="31"/>
      <c r="F3" s="31"/>
      <c r="G3" s="31"/>
      <c r="H3" s="31"/>
      <c r="I3" s="31"/>
      <c r="J3" s="31"/>
      <c r="K3" s="31"/>
      <c r="L3" s="31"/>
      <c r="M3" s="32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2:26" ht="16.5" thickBot="1" x14ac:dyDescent="0.3">
      <c r="B4" s="28"/>
      <c r="C4" s="30"/>
      <c r="D4" s="7" t="s">
        <v>2</v>
      </c>
      <c r="E4" s="99"/>
      <c r="F4" s="159" t="e">
        <f>VLOOKUP(E4,'Tablas y Conceptos'!B1:D108,2,0)</f>
        <v>#N/A</v>
      </c>
      <c r="G4" s="160"/>
      <c r="H4" s="160"/>
      <c r="I4" s="88"/>
      <c r="J4" s="8" t="s">
        <v>3</v>
      </c>
      <c r="K4" s="157"/>
      <c r="L4" s="158"/>
      <c r="M4" s="32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2:26" ht="13.5" thickBot="1" x14ac:dyDescent="0.25">
      <c r="B5" s="28"/>
      <c r="C5" s="30"/>
      <c r="D5" s="9"/>
      <c r="E5" s="31"/>
      <c r="F5" s="31"/>
      <c r="G5" s="31"/>
      <c r="H5" s="31"/>
      <c r="I5" s="31"/>
      <c r="J5" s="31"/>
      <c r="K5" s="9"/>
      <c r="L5" s="31"/>
      <c r="M5" s="32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2:26" ht="13.5" thickBot="1" x14ac:dyDescent="0.25">
      <c r="B6" s="28"/>
      <c r="C6" s="30"/>
      <c r="D6" s="147" t="s">
        <v>4</v>
      </c>
      <c r="E6" s="147"/>
      <c r="F6" s="154" t="s">
        <v>5</v>
      </c>
      <c r="G6" s="155"/>
      <c r="H6" s="155"/>
      <c r="I6" s="155"/>
      <c r="J6" s="156"/>
      <c r="K6" s="9"/>
      <c r="L6" s="31"/>
      <c r="M6" s="32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2:26" ht="13.5" thickBot="1" x14ac:dyDescent="0.25">
      <c r="B7" s="28"/>
      <c r="C7" s="30"/>
      <c r="D7" s="9"/>
      <c r="E7" s="31"/>
      <c r="F7" s="31"/>
      <c r="G7" s="31"/>
      <c r="H7" s="31"/>
      <c r="I7" s="31"/>
      <c r="J7" s="31"/>
      <c r="K7" s="9"/>
      <c r="L7" s="31"/>
      <c r="M7" s="32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2:26" ht="13.5" thickBot="1" x14ac:dyDescent="0.25">
      <c r="B8" s="28"/>
      <c r="C8" s="30"/>
      <c r="D8" s="147" t="s">
        <v>6</v>
      </c>
      <c r="E8" s="147"/>
      <c r="F8" s="148" t="e">
        <f>VLOOKUP(E4,'Tablas y Conceptos'!B3:D108,3,0)</f>
        <v>#N/A</v>
      </c>
      <c r="G8" s="149"/>
      <c r="H8" s="149"/>
      <c r="I8" s="149"/>
      <c r="J8" s="150"/>
      <c r="K8" s="9"/>
      <c r="L8" s="31"/>
      <c r="M8" s="32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2:26" ht="13.5" thickBot="1" x14ac:dyDescent="0.25">
      <c r="B9" s="28"/>
      <c r="C9" s="30"/>
      <c r="D9" s="31"/>
      <c r="E9" s="93"/>
      <c r="F9" s="93"/>
      <c r="G9" s="93"/>
      <c r="H9" s="93"/>
      <c r="I9" s="93"/>
      <c r="J9" s="93"/>
      <c r="K9" s="93"/>
      <c r="L9" s="31"/>
      <c r="M9" s="32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2:26" x14ac:dyDescent="0.2">
      <c r="B10" s="28"/>
      <c r="C10" s="30"/>
      <c r="D10" s="127" t="s">
        <v>7</v>
      </c>
      <c r="E10" s="128"/>
      <c r="F10" s="128"/>
      <c r="G10" s="128"/>
      <c r="H10" s="128"/>
      <c r="I10" s="128"/>
      <c r="J10" s="128"/>
      <c r="K10" s="128"/>
      <c r="L10" s="131"/>
      <c r="M10" s="32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2:26" ht="13.5" thickBot="1" x14ac:dyDescent="0.25">
      <c r="B11" s="28"/>
      <c r="C11" s="30"/>
      <c r="D11" s="129"/>
      <c r="E11" s="130"/>
      <c r="F11" s="130"/>
      <c r="G11" s="130"/>
      <c r="H11" s="130"/>
      <c r="I11" s="130"/>
      <c r="J11" s="130"/>
      <c r="K11" s="130"/>
      <c r="L11" s="132"/>
      <c r="M11" s="32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2:26" ht="3.75" customHeight="1" thickBot="1" x14ac:dyDescent="0.25">
      <c r="B12" s="28"/>
      <c r="C12" s="30"/>
      <c r="D12" s="33"/>
      <c r="E12" s="33"/>
      <c r="F12" s="33"/>
      <c r="G12" s="33"/>
      <c r="H12" s="33"/>
      <c r="I12" s="33"/>
      <c r="J12" s="33"/>
      <c r="K12" s="33"/>
      <c r="L12" s="10"/>
      <c r="M12" s="32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2:26" ht="15.75" customHeight="1" x14ac:dyDescent="0.2">
      <c r="B13" s="28"/>
      <c r="C13" s="30"/>
      <c r="D13" s="139" t="s">
        <v>8</v>
      </c>
      <c r="E13" s="140"/>
      <c r="F13" s="140"/>
      <c r="G13" s="89"/>
      <c r="H13" s="89"/>
      <c r="I13" s="89"/>
      <c r="J13" s="89"/>
      <c r="K13" s="89"/>
      <c r="L13" s="34"/>
      <c r="M13" s="32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2:26" ht="15" x14ac:dyDescent="0.2">
      <c r="B14" s="28"/>
      <c r="C14" s="30"/>
      <c r="D14" s="35" t="s">
        <v>9</v>
      </c>
      <c r="E14" s="33"/>
      <c r="F14" s="33"/>
      <c r="G14" s="33" t="s">
        <v>10</v>
      </c>
      <c r="H14" s="33" t="s">
        <v>11</v>
      </c>
      <c r="I14" s="33"/>
      <c r="J14" s="33" t="s">
        <v>12</v>
      </c>
      <c r="K14" s="33"/>
      <c r="L14" s="36"/>
      <c r="M14" s="32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2:26" ht="15" x14ac:dyDescent="0.2">
      <c r="B15" s="28"/>
      <c r="C15" s="30"/>
      <c r="D15" s="35"/>
      <c r="E15" s="33"/>
      <c r="F15" s="33"/>
      <c r="G15" s="37">
        <v>500</v>
      </c>
      <c r="H15" s="100"/>
      <c r="I15" s="100"/>
      <c r="J15" s="37">
        <f t="shared" ref="J15:J22" si="0">+G15*H15</f>
        <v>0</v>
      </c>
      <c r="K15" s="33"/>
      <c r="L15" s="36"/>
      <c r="M15" s="32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2:26" ht="15" x14ac:dyDescent="0.2">
      <c r="B16" s="28"/>
      <c r="C16" s="30"/>
      <c r="D16" s="35"/>
      <c r="E16" s="33"/>
      <c r="F16" s="33"/>
      <c r="G16" s="37">
        <v>200</v>
      </c>
      <c r="H16" s="100"/>
      <c r="I16" s="100"/>
      <c r="J16" s="37">
        <f t="shared" si="0"/>
        <v>0</v>
      </c>
      <c r="K16" s="33"/>
      <c r="L16" s="36"/>
      <c r="M16" s="32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ht="15" x14ac:dyDescent="0.2">
      <c r="B17" s="28"/>
      <c r="C17" s="30"/>
      <c r="D17" s="35"/>
      <c r="E17" s="33"/>
      <c r="F17" s="33"/>
      <c r="G17" s="37">
        <v>100</v>
      </c>
      <c r="H17" s="100"/>
      <c r="I17" s="100"/>
      <c r="J17" s="37">
        <f t="shared" si="0"/>
        <v>0</v>
      </c>
      <c r="K17" s="33"/>
      <c r="L17" s="36"/>
      <c r="M17" s="32"/>
      <c r="N17" s="28"/>
      <c r="O17" s="28"/>
      <c r="P17" s="28"/>
      <c r="Q17" s="28"/>
      <c r="R17" s="28"/>
      <c r="S17" s="28"/>
      <c r="T17" s="38"/>
      <c r="U17" s="28"/>
      <c r="V17" s="28"/>
      <c r="W17" s="28"/>
      <c r="X17" s="28"/>
      <c r="Y17" s="28"/>
      <c r="Z17" s="28"/>
    </row>
    <row r="18" spans="2:26" ht="15" x14ac:dyDescent="0.2">
      <c r="B18" s="28"/>
      <c r="C18" s="30"/>
      <c r="D18" s="35"/>
      <c r="E18" s="33"/>
      <c r="F18" s="33"/>
      <c r="G18" s="37">
        <v>50</v>
      </c>
      <c r="H18" s="100"/>
      <c r="I18" s="100"/>
      <c r="J18" s="37">
        <f t="shared" si="0"/>
        <v>0</v>
      </c>
      <c r="K18" s="33"/>
      <c r="L18" s="36"/>
      <c r="M18" s="32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2:26" ht="15" x14ac:dyDescent="0.2">
      <c r="B19" s="28"/>
      <c r="C19" s="30"/>
      <c r="D19" s="35"/>
      <c r="E19" s="33"/>
      <c r="F19" s="33"/>
      <c r="G19" s="37">
        <v>20</v>
      </c>
      <c r="H19" s="100"/>
      <c r="I19" s="100"/>
      <c r="J19" s="37">
        <f t="shared" si="0"/>
        <v>0</v>
      </c>
      <c r="K19" s="33"/>
      <c r="L19" s="36"/>
      <c r="M19" s="32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ht="15" x14ac:dyDescent="0.2">
      <c r="B20" s="28"/>
      <c r="C20" s="30"/>
      <c r="D20" s="35"/>
      <c r="E20" s="33"/>
      <c r="F20" s="33"/>
      <c r="G20" s="37">
        <v>10</v>
      </c>
      <c r="H20" s="100"/>
      <c r="I20" s="100"/>
      <c r="J20" s="37">
        <f t="shared" si="0"/>
        <v>0</v>
      </c>
      <c r="K20" s="33"/>
      <c r="L20" s="36"/>
      <c r="M20" s="32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t="15" x14ac:dyDescent="0.2">
      <c r="B21" s="28"/>
      <c r="C21" s="30"/>
      <c r="D21" s="35"/>
      <c r="E21" s="33"/>
      <c r="F21" s="33"/>
      <c r="G21" s="37">
        <v>5</v>
      </c>
      <c r="H21" s="100"/>
      <c r="I21" s="100"/>
      <c r="J21" s="37">
        <f t="shared" si="0"/>
        <v>0</v>
      </c>
      <c r="K21" s="33"/>
      <c r="L21" s="36"/>
      <c r="M21" s="32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2:26" ht="15.75" thickBot="1" x14ac:dyDescent="0.25">
      <c r="B22" s="28"/>
      <c r="C22" s="30"/>
      <c r="D22" s="90"/>
      <c r="E22" s="91"/>
      <c r="F22" s="91"/>
      <c r="G22" s="39">
        <v>2</v>
      </c>
      <c r="H22" s="101"/>
      <c r="I22" s="100"/>
      <c r="J22" s="39">
        <f t="shared" si="0"/>
        <v>0</v>
      </c>
      <c r="K22" s="91"/>
      <c r="L22" s="40"/>
      <c r="M22" s="32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ht="15.75" thickBot="1" x14ac:dyDescent="0.25">
      <c r="B23" s="28"/>
      <c r="C23" s="30"/>
      <c r="D23" s="41" t="s">
        <v>13</v>
      </c>
      <c r="E23" s="42"/>
      <c r="F23" s="42"/>
      <c r="G23" s="42"/>
      <c r="H23" s="42"/>
      <c r="I23" s="42"/>
      <c r="J23" s="43">
        <f>SUM(J15:J22)</f>
        <v>0</v>
      </c>
      <c r="K23" s="42"/>
      <c r="L23" s="44"/>
      <c r="M23" s="32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2:26" ht="3.75" customHeight="1" thickBot="1" x14ac:dyDescent="0.25">
      <c r="B24" s="28"/>
      <c r="C24" s="30"/>
      <c r="D24" s="33"/>
      <c r="E24" s="33"/>
      <c r="F24" s="33"/>
      <c r="G24" s="33"/>
      <c r="H24" s="33"/>
      <c r="I24" s="33"/>
      <c r="J24" s="33"/>
      <c r="K24" s="33"/>
      <c r="L24" s="33"/>
      <c r="M24" s="32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t="15" x14ac:dyDescent="0.2">
      <c r="B25" s="28"/>
      <c r="C25" s="30"/>
      <c r="D25" s="139" t="s">
        <v>8</v>
      </c>
      <c r="E25" s="140"/>
      <c r="F25" s="140"/>
      <c r="G25" s="89"/>
      <c r="H25" s="89"/>
      <c r="I25" s="89"/>
      <c r="J25" s="89"/>
      <c r="K25" s="89"/>
      <c r="L25" s="34"/>
      <c r="M25" s="32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ht="15" x14ac:dyDescent="0.2">
      <c r="B26" s="28"/>
      <c r="C26" s="30"/>
      <c r="D26" s="35" t="s">
        <v>14</v>
      </c>
      <c r="E26" s="33"/>
      <c r="F26" s="33"/>
      <c r="G26" s="33" t="s">
        <v>10</v>
      </c>
      <c r="H26" s="33" t="s">
        <v>11</v>
      </c>
      <c r="I26" s="33"/>
      <c r="J26" s="33" t="s">
        <v>12</v>
      </c>
      <c r="K26" s="33"/>
      <c r="L26" s="36"/>
      <c r="M26" s="32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2:26" ht="15" x14ac:dyDescent="0.2">
      <c r="B27" s="28"/>
      <c r="C27" s="30"/>
      <c r="D27" s="35"/>
      <c r="E27" s="33"/>
      <c r="F27" s="33"/>
      <c r="G27" s="37">
        <v>2</v>
      </c>
      <c r="H27" s="100"/>
      <c r="I27" s="100"/>
      <c r="J27" s="37">
        <f t="shared" ref="J27:J32" si="1">+G27*H27</f>
        <v>0</v>
      </c>
      <c r="K27" s="33"/>
      <c r="L27" s="36"/>
      <c r="M27" s="32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t="15" x14ac:dyDescent="0.2">
      <c r="B28" s="28"/>
      <c r="C28" s="30"/>
      <c r="D28" s="35"/>
      <c r="E28" s="33"/>
      <c r="F28" s="33"/>
      <c r="G28" s="37">
        <v>1</v>
      </c>
      <c r="H28" s="100"/>
      <c r="I28" s="100"/>
      <c r="J28" s="37">
        <f t="shared" si="1"/>
        <v>0</v>
      </c>
      <c r="K28" s="33"/>
      <c r="L28" s="36"/>
      <c r="M28" s="32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2:26" ht="15" x14ac:dyDescent="0.2">
      <c r="B29" s="28"/>
      <c r="C29" s="30"/>
      <c r="D29" s="35"/>
      <c r="E29" s="33"/>
      <c r="F29" s="33"/>
      <c r="G29" s="37">
        <v>0.5</v>
      </c>
      <c r="H29" s="100"/>
      <c r="I29" s="100"/>
      <c r="J29" s="37">
        <f t="shared" si="1"/>
        <v>0</v>
      </c>
      <c r="K29" s="33"/>
      <c r="L29" s="36"/>
      <c r="M29" s="32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2:26" ht="15" x14ac:dyDescent="0.2">
      <c r="B30" s="28"/>
      <c r="C30" s="30"/>
      <c r="D30" s="35"/>
      <c r="E30" s="33"/>
      <c r="F30" s="33"/>
      <c r="G30" s="37">
        <v>0.25</v>
      </c>
      <c r="H30" s="100"/>
      <c r="I30" s="100"/>
      <c r="J30" s="37">
        <f t="shared" si="1"/>
        <v>0</v>
      </c>
      <c r="K30" s="33"/>
      <c r="L30" s="36"/>
      <c r="M30" s="32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2:26" ht="15" x14ac:dyDescent="0.2">
      <c r="B31" s="28"/>
      <c r="C31" s="30"/>
      <c r="D31" s="35"/>
      <c r="E31" s="33"/>
      <c r="F31" s="33"/>
      <c r="G31" s="37">
        <v>0.1</v>
      </c>
      <c r="H31" s="100"/>
      <c r="I31" s="100"/>
      <c r="J31" s="37">
        <f t="shared" si="1"/>
        <v>0</v>
      </c>
      <c r="K31" s="33"/>
      <c r="L31" s="36"/>
      <c r="M31" s="32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t="15.75" thickBot="1" x14ac:dyDescent="0.25">
      <c r="B32" s="28"/>
      <c r="C32" s="30"/>
      <c r="D32" s="35"/>
      <c r="E32" s="33"/>
      <c r="F32" s="33"/>
      <c r="G32" s="37">
        <v>0.05</v>
      </c>
      <c r="H32" s="100"/>
      <c r="I32" s="100"/>
      <c r="J32" s="37">
        <f t="shared" si="1"/>
        <v>0</v>
      </c>
      <c r="K32" s="33"/>
      <c r="L32" s="36"/>
      <c r="M32" s="32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26" ht="15.75" thickBot="1" x14ac:dyDescent="0.25">
      <c r="B33" s="28"/>
      <c r="C33" s="30"/>
      <c r="D33" s="41" t="s">
        <v>13</v>
      </c>
      <c r="E33" s="42"/>
      <c r="F33" s="42"/>
      <c r="G33" s="42"/>
      <c r="H33" s="42"/>
      <c r="I33" s="42"/>
      <c r="J33" s="43">
        <f>SUM(J27:J32)</f>
        <v>0</v>
      </c>
      <c r="K33" s="42"/>
      <c r="L33" s="44"/>
      <c r="M33" s="32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26" ht="4.5" customHeight="1" thickBot="1" x14ac:dyDescent="0.25">
      <c r="B34" s="28"/>
      <c r="C34" s="30"/>
      <c r="D34" s="33"/>
      <c r="E34" s="33"/>
      <c r="F34" s="33"/>
      <c r="G34" s="33"/>
      <c r="H34" s="33"/>
      <c r="I34" s="33"/>
      <c r="J34" s="33"/>
      <c r="K34" s="33"/>
      <c r="L34" s="33"/>
      <c r="M34" s="32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t="15.75" customHeight="1" thickBot="1" x14ac:dyDescent="0.25">
      <c r="B35" s="28"/>
      <c r="C35" s="30"/>
      <c r="D35" s="137" t="s">
        <v>15</v>
      </c>
      <c r="E35" s="138"/>
      <c r="F35" s="138"/>
      <c r="G35" s="138"/>
      <c r="H35" s="45"/>
      <c r="I35" s="45"/>
      <c r="J35" s="46">
        <f>+J33+J23</f>
        <v>0</v>
      </c>
      <c r="K35" s="45"/>
      <c r="L35" s="47"/>
      <c r="M35" s="32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2:26" ht="8.25" customHeight="1" x14ac:dyDescent="0.2">
      <c r="B36" s="28"/>
      <c r="C36" s="30"/>
      <c r="D36" s="33"/>
      <c r="E36" s="33"/>
      <c r="F36" s="33"/>
      <c r="G36" s="33"/>
      <c r="H36" s="33"/>
      <c r="I36" s="33"/>
      <c r="J36" s="33"/>
      <c r="K36" s="33"/>
      <c r="L36" s="33"/>
      <c r="M36" s="32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2:26" x14ac:dyDescent="0.2">
      <c r="B37" s="28"/>
      <c r="C37" s="30"/>
      <c r="D37" s="134" t="s">
        <v>16</v>
      </c>
      <c r="E37" s="135"/>
      <c r="F37" s="135"/>
      <c r="G37" s="135"/>
      <c r="H37" s="135"/>
      <c r="I37" s="135"/>
      <c r="J37" s="135"/>
      <c r="K37" s="135"/>
      <c r="L37" s="136"/>
      <c r="M37" s="32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2:26" x14ac:dyDescent="0.2">
      <c r="B38" s="28"/>
      <c r="C38" s="48"/>
      <c r="D38" s="92" t="s">
        <v>17</v>
      </c>
      <c r="E38" s="92" t="s">
        <v>18</v>
      </c>
      <c r="F38" s="92" t="s">
        <v>19</v>
      </c>
      <c r="G38" s="133" t="s">
        <v>20</v>
      </c>
      <c r="H38" s="133"/>
      <c r="I38" s="92"/>
      <c r="J38" s="92" t="s">
        <v>21</v>
      </c>
      <c r="K38" s="133" t="s">
        <v>22</v>
      </c>
      <c r="L38" s="133"/>
      <c r="M38" s="49"/>
      <c r="N38" s="50"/>
      <c r="O38" s="50"/>
      <c r="P38" s="50"/>
      <c r="Q38" s="50"/>
      <c r="R38" s="50"/>
      <c r="S38" s="50"/>
      <c r="T38" s="50"/>
      <c r="U38" s="50"/>
      <c r="V38" s="50"/>
      <c r="W38" s="28"/>
      <c r="X38" s="28"/>
      <c r="Y38" s="50"/>
      <c r="Z38" s="50"/>
    </row>
    <row r="39" spans="2:26" ht="12.75" customHeight="1" x14ac:dyDescent="0.2">
      <c r="B39" s="28"/>
      <c r="C39" s="30"/>
      <c r="D39" s="11">
        <v>1</v>
      </c>
      <c r="E39" s="19"/>
      <c r="F39" s="51"/>
      <c r="G39" s="113"/>
      <c r="H39" s="114"/>
      <c r="I39" s="18" t="e">
        <f>VLOOKUP(G39,$F$97:$G$124,2,0)</f>
        <v>#N/A</v>
      </c>
      <c r="J39" s="111"/>
      <c r="K39" s="115" t="e">
        <f>VLOOKUP(G39,'Tablas y Conceptos'!$F$1:$H$30,3,0)</f>
        <v>#N/A</v>
      </c>
      <c r="L39" s="115"/>
      <c r="M39" s="32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2:26" ht="12.75" customHeight="1" x14ac:dyDescent="0.2">
      <c r="B40" s="28"/>
      <c r="C40" s="30"/>
      <c r="D40" s="11">
        <v>2</v>
      </c>
      <c r="E40" s="19"/>
      <c r="F40" s="51"/>
      <c r="G40" s="113"/>
      <c r="H40" s="114"/>
      <c r="I40" s="18" t="e">
        <f t="shared" ref="I40:I73" si="2">VLOOKUP(G40,$F$97:$G$124,2,0)</f>
        <v>#N/A</v>
      </c>
      <c r="J40" s="111"/>
      <c r="K40" s="115" t="e">
        <f>VLOOKUP(G40,'Tablas y Conceptos'!$F$1:$H$27,3,0)</f>
        <v>#N/A</v>
      </c>
      <c r="L40" s="115"/>
      <c r="M40" s="32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2:26" ht="12.75" customHeight="1" x14ac:dyDescent="0.2">
      <c r="B41" s="28"/>
      <c r="C41" s="30"/>
      <c r="D41" s="11">
        <v>3</v>
      </c>
      <c r="E41" s="86"/>
      <c r="F41" s="51"/>
      <c r="G41" s="113"/>
      <c r="H41" s="114"/>
      <c r="I41" s="18" t="e">
        <f t="shared" si="2"/>
        <v>#N/A</v>
      </c>
      <c r="J41" s="111"/>
      <c r="K41" s="115" t="e">
        <f>VLOOKUP(G41,'Tablas y Conceptos'!$F$1:$H$27,3,0)</f>
        <v>#N/A</v>
      </c>
      <c r="L41" s="115"/>
      <c r="M41" s="32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2:26" ht="12.75" customHeight="1" x14ac:dyDescent="0.2">
      <c r="B42" s="28"/>
      <c r="C42" s="30"/>
      <c r="D42" s="11">
        <v>4</v>
      </c>
      <c r="E42" s="22"/>
      <c r="F42" s="51"/>
      <c r="G42" s="113"/>
      <c r="H42" s="114"/>
      <c r="I42" s="18" t="e">
        <f t="shared" si="2"/>
        <v>#N/A</v>
      </c>
      <c r="J42" s="111"/>
      <c r="K42" s="115" t="e">
        <f>VLOOKUP(G42,'Tablas y Conceptos'!$F$1:$H$27,3,0)</f>
        <v>#N/A</v>
      </c>
      <c r="L42" s="115"/>
      <c r="M42" s="32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2:26" ht="12.75" customHeight="1" x14ac:dyDescent="0.2">
      <c r="B43" s="28"/>
      <c r="C43" s="30"/>
      <c r="D43" s="11">
        <v>5</v>
      </c>
      <c r="E43" s="86"/>
      <c r="F43" s="51"/>
      <c r="G43" s="113"/>
      <c r="H43" s="114"/>
      <c r="I43" s="18" t="e">
        <f t="shared" si="2"/>
        <v>#N/A</v>
      </c>
      <c r="J43" s="111"/>
      <c r="K43" s="115" t="e">
        <f>VLOOKUP(G43,'Tablas y Conceptos'!$F$1:$H$27,3,0)</f>
        <v>#N/A</v>
      </c>
      <c r="L43" s="115"/>
      <c r="M43" s="32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2:26" ht="12.75" customHeight="1" x14ac:dyDescent="0.2">
      <c r="B44" s="28"/>
      <c r="C44" s="30"/>
      <c r="D44" s="11">
        <v>6</v>
      </c>
      <c r="E44" s="23"/>
      <c r="F44" s="51"/>
      <c r="G44" s="113"/>
      <c r="H44" s="114"/>
      <c r="I44" s="18" t="e">
        <f t="shared" si="2"/>
        <v>#N/A</v>
      </c>
      <c r="J44" s="111"/>
      <c r="K44" s="115" t="e">
        <f>VLOOKUP(G44,'Tablas y Conceptos'!$F$1:$H$27,3,0)</f>
        <v>#N/A</v>
      </c>
      <c r="L44" s="115"/>
      <c r="M44" s="32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2:26" ht="12.75" customHeight="1" x14ac:dyDescent="0.2">
      <c r="B45" s="28"/>
      <c r="C45" s="30"/>
      <c r="D45" s="11">
        <v>7</v>
      </c>
      <c r="E45" s="23"/>
      <c r="F45" s="51"/>
      <c r="G45" s="113"/>
      <c r="H45" s="114"/>
      <c r="I45" s="18" t="e">
        <f t="shared" si="2"/>
        <v>#N/A</v>
      </c>
      <c r="J45" s="111"/>
      <c r="K45" s="115" t="e">
        <f>VLOOKUP(G45,'Tablas y Conceptos'!$F$1:$H$27,3,0)</f>
        <v>#N/A</v>
      </c>
      <c r="L45" s="115"/>
      <c r="M45" s="32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t="12.75" customHeight="1" x14ac:dyDescent="0.2">
      <c r="B46" s="28"/>
      <c r="C46" s="30"/>
      <c r="D46" s="11">
        <v>8</v>
      </c>
      <c r="E46" s="24"/>
      <c r="F46" s="51"/>
      <c r="G46" s="113"/>
      <c r="H46" s="114"/>
      <c r="I46" s="18" t="e">
        <f t="shared" si="2"/>
        <v>#N/A</v>
      </c>
      <c r="J46" s="111"/>
      <c r="K46" s="115" t="e">
        <f>VLOOKUP(G46,'Tablas y Conceptos'!$F$1:$H$27,3,0)</f>
        <v>#N/A</v>
      </c>
      <c r="L46" s="115"/>
      <c r="M46" s="32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2:26" ht="12.75" customHeight="1" x14ac:dyDescent="0.2">
      <c r="B47" s="28"/>
      <c r="C47" s="30"/>
      <c r="D47" s="11">
        <v>9</v>
      </c>
      <c r="E47" s="24"/>
      <c r="F47" s="51"/>
      <c r="G47" s="113"/>
      <c r="H47" s="114"/>
      <c r="I47" s="18" t="e">
        <f t="shared" si="2"/>
        <v>#N/A</v>
      </c>
      <c r="J47" s="111"/>
      <c r="K47" s="115" t="e">
        <f>VLOOKUP(G47,'Tablas y Conceptos'!$F$1:$H$27,3,0)</f>
        <v>#N/A</v>
      </c>
      <c r="L47" s="115"/>
      <c r="M47" s="32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2:26" ht="12.75" customHeight="1" x14ac:dyDescent="0.2">
      <c r="B48" s="28"/>
      <c r="C48" s="30"/>
      <c r="D48" s="11">
        <v>10</v>
      </c>
      <c r="E48" s="24"/>
      <c r="F48" s="51"/>
      <c r="G48" s="113"/>
      <c r="H48" s="114"/>
      <c r="I48" s="18" t="e">
        <f t="shared" si="2"/>
        <v>#N/A</v>
      </c>
      <c r="J48" s="111"/>
      <c r="K48" s="115" t="e">
        <f>VLOOKUP(G48,'Tablas y Conceptos'!$F$1:$H$27,3,0)</f>
        <v>#N/A</v>
      </c>
      <c r="L48" s="115"/>
      <c r="M48" s="32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2:26" ht="12.75" customHeight="1" x14ac:dyDescent="0.2">
      <c r="B49" s="28"/>
      <c r="C49" s="30"/>
      <c r="D49" s="11">
        <v>11</v>
      </c>
      <c r="E49" s="24"/>
      <c r="F49" s="51"/>
      <c r="G49" s="113"/>
      <c r="H49" s="114"/>
      <c r="I49" s="18" t="e">
        <f t="shared" si="2"/>
        <v>#N/A</v>
      </c>
      <c r="J49" s="111"/>
      <c r="K49" s="115" t="e">
        <f>VLOOKUP(G49,'Tablas y Conceptos'!$F$1:$H$27,3,0)</f>
        <v>#N/A</v>
      </c>
      <c r="L49" s="115"/>
      <c r="M49" s="32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2:26" ht="12.75" customHeight="1" x14ac:dyDescent="0.2">
      <c r="B50" s="28"/>
      <c r="C50" s="30"/>
      <c r="D50" s="11">
        <v>12</v>
      </c>
      <c r="E50" s="24"/>
      <c r="F50" s="51"/>
      <c r="G50" s="113"/>
      <c r="H50" s="114"/>
      <c r="I50" s="18" t="e">
        <f t="shared" si="2"/>
        <v>#N/A</v>
      </c>
      <c r="J50" s="111"/>
      <c r="K50" s="115" t="e">
        <f>VLOOKUP(G50,'Tablas y Conceptos'!$F$1:$H$27,3,0)</f>
        <v>#N/A</v>
      </c>
      <c r="L50" s="115"/>
      <c r="M50" s="32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2:26" ht="12.75" customHeight="1" x14ac:dyDescent="0.2">
      <c r="B51" s="28"/>
      <c r="C51" s="30"/>
      <c r="D51" s="11">
        <v>13</v>
      </c>
      <c r="E51" s="52"/>
      <c r="F51" s="51"/>
      <c r="G51" s="113"/>
      <c r="H51" s="114"/>
      <c r="I51" s="18" t="e">
        <f t="shared" si="2"/>
        <v>#N/A</v>
      </c>
      <c r="J51" s="111"/>
      <c r="K51" s="115" t="e">
        <f>VLOOKUP(G51,'Tablas y Conceptos'!$F$1:$H$27,3,0)</f>
        <v>#N/A</v>
      </c>
      <c r="L51" s="115"/>
      <c r="M51" s="32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2:26" ht="12.75" customHeight="1" x14ac:dyDescent="0.2">
      <c r="B52" s="28"/>
      <c r="C52" s="30"/>
      <c r="D52" s="11">
        <v>14</v>
      </c>
      <c r="E52" s="52"/>
      <c r="F52" s="51"/>
      <c r="G52" s="113"/>
      <c r="H52" s="114"/>
      <c r="I52" s="18" t="e">
        <f t="shared" si="2"/>
        <v>#N/A</v>
      </c>
      <c r="J52" s="111"/>
      <c r="K52" s="115" t="e">
        <f>VLOOKUP(G52,'Tablas y Conceptos'!$F$1:$H$27,3,0)</f>
        <v>#N/A</v>
      </c>
      <c r="L52" s="115"/>
      <c r="M52" s="32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6" ht="12.75" customHeight="1" x14ac:dyDescent="0.2">
      <c r="B53" s="28"/>
      <c r="C53" s="30"/>
      <c r="D53" s="11">
        <v>15</v>
      </c>
      <c r="E53" s="52"/>
      <c r="F53" s="51"/>
      <c r="G53" s="113"/>
      <c r="H53" s="114"/>
      <c r="I53" s="18" t="e">
        <f t="shared" si="2"/>
        <v>#N/A</v>
      </c>
      <c r="J53" s="111"/>
      <c r="K53" s="115" t="e">
        <f>VLOOKUP(G53,'Tablas y Conceptos'!$F$1:$H$27,3,0)</f>
        <v>#N/A</v>
      </c>
      <c r="L53" s="115"/>
      <c r="M53" s="32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2:26" ht="12.75" customHeight="1" x14ac:dyDescent="0.2">
      <c r="B54" s="28"/>
      <c r="C54" s="30"/>
      <c r="D54" s="11">
        <v>16</v>
      </c>
      <c r="E54" s="52"/>
      <c r="F54" s="51"/>
      <c r="G54" s="113"/>
      <c r="H54" s="114"/>
      <c r="I54" s="18" t="e">
        <f t="shared" si="2"/>
        <v>#N/A</v>
      </c>
      <c r="J54" s="111"/>
      <c r="K54" s="115" t="e">
        <f>VLOOKUP(G54,'Tablas y Conceptos'!$F$1:$H$27,3,0)</f>
        <v>#N/A</v>
      </c>
      <c r="L54" s="115"/>
      <c r="M54" s="32"/>
      <c r="N54" s="28"/>
      <c r="O54" s="53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2:26" ht="12.75" customHeight="1" x14ac:dyDescent="0.2">
      <c r="B55" s="28"/>
      <c r="C55" s="30"/>
      <c r="D55" s="11">
        <v>17</v>
      </c>
      <c r="E55" s="52"/>
      <c r="F55" s="51"/>
      <c r="G55" s="113"/>
      <c r="H55" s="114"/>
      <c r="I55" s="18" t="e">
        <f t="shared" si="2"/>
        <v>#N/A</v>
      </c>
      <c r="J55" s="111"/>
      <c r="K55" s="115" t="e">
        <f>VLOOKUP(G55,'Tablas y Conceptos'!$F$1:$H$27,3,0)</f>
        <v>#N/A</v>
      </c>
      <c r="L55" s="115"/>
      <c r="M55" s="32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6" ht="12.75" customHeight="1" x14ac:dyDescent="0.2">
      <c r="B56" s="28"/>
      <c r="C56" s="30"/>
      <c r="D56" s="11">
        <v>18</v>
      </c>
      <c r="E56" s="52"/>
      <c r="F56" s="51"/>
      <c r="G56" s="113"/>
      <c r="H56" s="114"/>
      <c r="I56" s="18" t="e">
        <f t="shared" si="2"/>
        <v>#N/A</v>
      </c>
      <c r="J56" s="111"/>
      <c r="K56" s="115" t="e">
        <f>VLOOKUP(G56,'Tablas y Conceptos'!$F$1:$H$27,3,0)</f>
        <v>#N/A</v>
      </c>
      <c r="L56" s="115"/>
      <c r="M56" s="32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2:26" ht="12.75" customHeight="1" x14ac:dyDescent="0.2">
      <c r="B57" s="28"/>
      <c r="C57" s="30"/>
      <c r="D57" s="11">
        <v>19</v>
      </c>
      <c r="E57" s="52"/>
      <c r="F57" s="51"/>
      <c r="G57" s="113"/>
      <c r="H57" s="114"/>
      <c r="I57" s="18" t="e">
        <f t="shared" si="2"/>
        <v>#N/A</v>
      </c>
      <c r="J57" s="111"/>
      <c r="K57" s="115" t="e">
        <f>VLOOKUP(G57,'Tablas y Conceptos'!$F$1:$H$27,3,0)</f>
        <v>#N/A</v>
      </c>
      <c r="L57" s="115"/>
      <c r="M57" s="32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2:26" ht="12.75" customHeight="1" x14ac:dyDescent="0.2">
      <c r="B58" s="28"/>
      <c r="C58" s="30"/>
      <c r="D58" s="11">
        <v>20</v>
      </c>
      <c r="E58" s="52"/>
      <c r="F58" s="51"/>
      <c r="G58" s="113"/>
      <c r="H58" s="114"/>
      <c r="I58" s="18" t="e">
        <f t="shared" si="2"/>
        <v>#N/A</v>
      </c>
      <c r="J58" s="111"/>
      <c r="K58" s="115" t="e">
        <f>VLOOKUP(G58,'Tablas y Conceptos'!$F$1:$H$27,3,0)</f>
        <v>#N/A</v>
      </c>
      <c r="L58" s="115"/>
      <c r="M58" s="32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2:26" ht="12.75" customHeight="1" x14ac:dyDescent="0.2">
      <c r="B59" s="28"/>
      <c r="C59" s="30"/>
      <c r="D59" s="11">
        <v>21</v>
      </c>
      <c r="E59" s="52"/>
      <c r="F59" s="51"/>
      <c r="G59" s="113"/>
      <c r="H59" s="114"/>
      <c r="I59" s="18" t="e">
        <f t="shared" si="2"/>
        <v>#N/A</v>
      </c>
      <c r="J59" s="111"/>
      <c r="K59" s="115" t="e">
        <f>VLOOKUP(G59,'Tablas y Conceptos'!$F$1:$H$27,3,0)</f>
        <v>#N/A</v>
      </c>
      <c r="L59" s="115"/>
      <c r="M59" s="32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6" ht="12.75" customHeight="1" x14ac:dyDescent="0.2">
      <c r="B60" s="28"/>
      <c r="C60" s="30"/>
      <c r="D60" s="11">
        <v>22</v>
      </c>
      <c r="E60" s="54"/>
      <c r="F60" s="51"/>
      <c r="G60" s="113"/>
      <c r="H60" s="114"/>
      <c r="I60" s="18" t="e">
        <f t="shared" si="2"/>
        <v>#N/A</v>
      </c>
      <c r="J60" s="111"/>
      <c r="K60" s="115" t="e">
        <f>VLOOKUP(G60,'Tablas y Conceptos'!$F$1:$H$27,3,0)</f>
        <v>#N/A</v>
      </c>
      <c r="L60" s="115"/>
      <c r="M60" s="32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2:26" ht="12.75" customHeight="1" x14ac:dyDescent="0.2">
      <c r="B61" s="28"/>
      <c r="C61" s="30"/>
      <c r="D61" s="11">
        <v>23</v>
      </c>
      <c r="E61" s="54"/>
      <c r="F61" s="51"/>
      <c r="G61" s="113"/>
      <c r="H61" s="114"/>
      <c r="I61" s="18" t="e">
        <f t="shared" si="2"/>
        <v>#N/A</v>
      </c>
      <c r="J61" s="111"/>
      <c r="K61" s="115" t="e">
        <f>VLOOKUP(G61,'Tablas y Conceptos'!$F$1:$H$27,3,0)</f>
        <v>#N/A</v>
      </c>
      <c r="L61" s="115"/>
      <c r="M61" s="32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6" ht="12.75" customHeight="1" x14ac:dyDescent="0.2">
      <c r="B62" s="28"/>
      <c r="C62" s="30"/>
      <c r="D62" s="11">
        <v>24</v>
      </c>
      <c r="E62" s="54"/>
      <c r="F62" s="51"/>
      <c r="G62" s="113"/>
      <c r="H62" s="114"/>
      <c r="I62" s="18" t="e">
        <f t="shared" si="2"/>
        <v>#N/A</v>
      </c>
      <c r="J62" s="111"/>
      <c r="K62" s="115" t="e">
        <f>VLOOKUP(G62,'Tablas y Conceptos'!$F$1:$H$27,3,0)</f>
        <v>#N/A</v>
      </c>
      <c r="L62" s="115"/>
      <c r="M62" s="32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6" ht="12.75" customHeight="1" x14ac:dyDescent="0.2">
      <c r="B63" s="28"/>
      <c r="C63" s="30"/>
      <c r="D63" s="11">
        <v>25</v>
      </c>
      <c r="E63" s="54"/>
      <c r="F63" s="51"/>
      <c r="G63" s="113"/>
      <c r="H63" s="114"/>
      <c r="I63" s="18" t="e">
        <f t="shared" si="2"/>
        <v>#N/A</v>
      </c>
      <c r="J63" s="111"/>
      <c r="K63" s="115" t="e">
        <f>VLOOKUP(G63,'Tablas y Conceptos'!$F$1:$H$27,3,0)</f>
        <v>#N/A</v>
      </c>
      <c r="L63" s="115"/>
      <c r="M63" s="32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2:26" ht="12.75" customHeight="1" x14ac:dyDescent="0.2">
      <c r="B64" s="28"/>
      <c r="C64" s="30"/>
      <c r="D64" s="11">
        <v>26</v>
      </c>
      <c r="E64" s="54"/>
      <c r="F64" s="51"/>
      <c r="G64" s="113"/>
      <c r="H64" s="114"/>
      <c r="I64" s="18" t="e">
        <f t="shared" si="2"/>
        <v>#N/A</v>
      </c>
      <c r="J64" s="111"/>
      <c r="K64" s="115" t="e">
        <f>VLOOKUP(G64,'Tablas y Conceptos'!$F$1:$H$27,3,0)</f>
        <v>#N/A</v>
      </c>
      <c r="L64" s="115"/>
      <c r="M64" s="32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2:26" ht="12.75" customHeight="1" x14ac:dyDescent="0.2">
      <c r="B65" s="28"/>
      <c r="C65" s="30"/>
      <c r="D65" s="11">
        <v>27</v>
      </c>
      <c r="E65" s="54"/>
      <c r="F65" s="51"/>
      <c r="G65" s="113"/>
      <c r="H65" s="114"/>
      <c r="I65" s="18" t="e">
        <f t="shared" si="2"/>
        <v>#N/A</v>
      </c>
      <c r="J65" s="111"/>
      <c r="K65" s="115" t="e">
        <f>VLOOKUP(G65,'Tablas y Conceptos'!$F$1:$H$27,3,0)</f>
        <v>#N/A</v>
      </c>
      <c r="L65" s="115"/>
      <c r="M65" s="32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2:26" ht="12.75" customHeight="1" x14ac:dyDescent="0.2">
      <c r="B66" s="28"/>
      <c r="C66" s="30"/>
      <c r="D66" s="11">
        <v>28</v>
      </c>
      <c r="E66" s="54"/>
      <c r="F66" s="51"/>
      <c r="G66" s="113"/>
      <c r="H66" s="114"/>
      <c r="I66" s="18" t="e">
        <f t="shared" si="2"/>
        <v>#N/A</v>
      </c>
      <c r="J66" s="111"/>
      <c r="K66" s="115" t="e">
        <f>VLOOKUP(G66,'Tablas y Conceptos'!$F$1:$H$27,3,0)</f>
        <v>#N/A</v>
      </c>
      <c r="L66" s="115"/>
      <c r="M66" s="32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t="12.75" customHeight="1" x14ac:dyDescent="0.2">
      <c r="B67" s="28"/>
      <c r="C67" s="30"/>
      <c r="D67" s="11">
        <v>29</v>
      </c>
      <c r="E67" s="54"/>
      <c r="F67" s="51"/>
      <c r="G67" s="113"/>
      <c r="H67" s="114"/>
      <c r="I67" s="18" t="e">
        <f t="shared" si="2"/>
        <v>#N/A</v>
      </c>
      <c r="J67" s="111"/>
      <c r="K67" s="115" t="e">
        <f>VLOOKUP(G67,'Tablas y Conceptos'!$F$1:$H$27,3,0)</f>
        <v>#N/A</v>
      </c>
      <c r="L67" s="115"/>
      <c r="M67" s="32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2:26" ht="12.75" customHeight="1" x14ac:dyDescent="0.2">
      <c r="B68" s="28"/>
      <c r="C68" s="30"/>
      <c r="D68" s="11">
        <v>30</v>
      </c>
      <c r="E68" s="54"/>
      <c r="F68" s="51"/>
      <c r="G68" s="113"/>
      <c r="H68" s="114"/>
      <c r="I68" s="18" t="e">
        <f t="shared" si="2"/>
        <v>#N/A</v>
      </c>
      <c r="J68" s="111"/>
      <c r="K68" s="115" t="e">
        <f>VLOOKUP(G68,'Tablas y Conceptos'!$F$1:$H$27,3,0)</f>
        <v>#N/A</v>
      </c>
      <c r="L68" s="115"/>
      <c r="M68" s="32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t="12.75" customHeight="1" x14ac:dyDescent="0.2">
      <c r="B69" s="28"/>
      <c r="C69" s="30"/>
      <c r="D69" s="11">
        <v>31</v>
      </c>
      <c r="E69" s="54"/>
      <c r="F69" s="51"/>
      <c r="G69" s="113"/>
      <c r="H69" s="114"/>
      <c r="I69" s="18" t="e">
        <f t="shared" si="2"/>
        <v>#N/A</v>
      </c>
      <c r="J69" s="111"/>
      <c r="K69" s="115" t="e">
        <f>VLOOKUP(G69,'Tablas y Conceptos'!$F$1:$H$27,3,0)</f>
        <v>#N/A</v>
      </c>
      <c r="L69" s="115"/>
      <c r="M69" s="32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t="12.75" customHeight="1" x14ac:dyDescent="0.2">
      <c r="B70" s="28"/>
      <c r="C70" s="30"/>
      <c r="D70" s="11">
        <v>32</v>
      </c>
      <c r="E70" s="55"/>
      <c r="F70" s="51"/>
      <c r="G70" s="113"/>
      <c r="H70" s="114"/>
      <c r="I70" s="18" t="e">
        <f t="shared" si="2"/>
        <v>#N/A</v>
      </c>
      <c r="J70" s="111"/>
      <c r="K70" s="115" t="e">
        <f>VLOOKUP(G70,'Tablas y Conceptos'!$F$1:$H$27,3,0)</f>
        <v>#N/A</v>
      </c>
      <c r="L70" s="115"/>
      <c r="M70" s="32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t="12.75" customHeight="1" x14ac:dyDescent="0.2">
      <c r="B71" s="28"/>
      <c r="C71" s="30"/>
      <c r="D71" s="11">
        <v>33</v>
      </c>
      <c r="E71" s="55"/>
      <c r="F71" s="51"/>
      <c r="G71" s="113"/>
      <c r="H71" s="114"/>
      <c r="I71" s="18" t="e">
        <f t="shared" si="2"/>
        <v>#N/A</v>
      </c>
      <c r="J71" s="111"/>
      <c r="K71" s="115" t="e">
        <f>VLOOKUP(G71,'Tablas y Conceptos'!$F$1:$H$27,3,0)</f>
        <v>#N/A</v>
      </c>
      <c r="L71" s="115"/>
      <c r="M71" s="32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2:26" ht="12.75" customHeight="1" x14ac:dyDescent="0.2">
      <c r="B72" s="28"/>
      <c r="C72" s="30"/>
      <c r="D72" s="11">
        <v>34</v>
      </c>
      <c r="E72" s="55"/>
      <c r="F72" s="51"/>
      <c r="G72" s="113"/>
      <c r="H72" s="114"/>
      <c r="I72" s="18" t="e">
        <f t="shared" si="2"/>
        <v>#N/A</v>
      </c>
      <c r="J72" s="111"/>
      <c r="K72" s="115" t="e">
        <f>VLOOKUP(G72,'Tablas y Conceptos'!$F$1:$H$27,3,0)</f>
        <v>#N/A</v>
      </c>
      <c r="L72" s="115"/>
      <c r="M72" s="32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2:26" ht="12.75" customHeight="1" x14ac:dyDescent="0.2">
      <c r="B73" s="28"/>
      <c r="C73" s="30"/>
      <c r="D73" s="11">
        <v>35</v>
      </c>
      <c r="E73" s="55"/>
      <c r="F73" s="51"/>
      <c r="G73" s="113"/>
      <c r="H73" s="114"/>
      <c r="I73" s="18" t="e">
        <f t="shared" si="2"/>
        <v>#N/A</v>
      </c>
      <c r="J73" s="111"/>
      <c r="K73" s="115" t="e">
        <f>VLOOKUP(G73,'Tablas y Conceptos'!$F$1:$H$27,3,0)</f>
        <v>#N/A</v>
      </c>
      <c r="L73" s="115"/>
      <c r="M73" s="32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t="13.5" thickBot="1" x14ac:dyDescent="0.25">
      <c r="B74" s="28"/>
      <c r="C74" s="30"/>
      <c r="D74" s="31"/>
      <c r="E74" s="31"/>
      <c r="F74" s="31"/>
      <c r="G74" s="31"/>
      <c r="H74" s="31"/>
      <c r="I74" s="31"/>
      <c r="J74" s="102">
        <f>SUM(J39:J73)</f>
        <v>0</v>
      </c>
      <c r="K74" s="31"/>
      <c r="L74" s="56"/>
      <c r="M74" s="32"/>
      <c r="N74" s="28"/>
      <c r="O74" s="5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2:26" ht="4.5" customHeight="1" thickBot="1" x14ac:dyDescent="0.25">
      <c r="B75" s="28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2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2:26" ht="13.5" thickBot="1" x14ac:dyDescent="0.25">
      <c r="B76" s="28"/>
      <c r="C76" s="30"/>
      <c r="D76" s="58" t="s">
        <v>323</v>
      </c>
      <c r="E76" s="59"/>
      <c r="F76" s="59"/>
      <c r="G76" s="60"/>
      <c r="H76" s="61" t="s">
        <v>24</v>
      </c>
      <c r="I76" s="61"/>
      <c r="J76" s="61" t="s">
        <v>21</v>
      </c>
      <c r="K76" s="59"/>
      <c r="L76" s="62"/>
      <c r="M76" s="32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x14ac:dyDescent="0.2">
      <c r="B77" s="28"/>
      <c r="C77" s="98"/>
      <c r="D77" s="63" t="s">
        <v>324</v>
      </c>
      <c r="E77" s="63"/>
      <c r="F77" s="63" t="s">
        <v>326</v>
      </c>
      <c r="G77" s="117"/>
      <c r="H77" s="118"/>
      <c r="I77" s="95"/>
      <c r="J77" s="12"/>
      <c r="K77" s="64"/>
      <c r="L77" s="65"/>
      <c r="M77" s="32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2:26" ht="13.5" thickBot="1" x14ac:dyDescent="0.25">
      <c r="B78" s="28"/>
      <c r="C78" s="30"/>
      <c r="D78" s="66" t="s">
        <v>325</v>
      </c>
      <c r="E78" s="67"/>
      <c r="F78" s="67"/>
      <c r="G78" s="119"/>
      <c r="H78" s="120"/>
      <c r="I78" s="96"/>
      <c r="J78" s="161"/>
      <c r="K78" s="67"/>
      <c r="L78" s="68"/>
      <c r="M78" s="32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2:26" ht="13.5" thickBot="1" x14ac:dyDescent="0.25">
      <c r="B79" s="28"/>
      <c r="C79" s="30"/>
      <c r="D79" s="31"/>
      <c r="E79" s="31"/>
      <c r="F79" s="31"/>
      <c r="G79" s="31"/>
      <c r="H79" s="31"/>
      <c r="I79" s="31"/>
      <c r="J79" s="103">
        <f>SUM(J77:J78)</f>
        <v>0</v>
      </c>
      <c r="K79" s="31"/>
      <c r="L79" s="31"/>
      <c r="M79" s="32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2:26" ht="5.25" customHeight="1" thickBot="1" x14ac:dyDescent="0.25">
      <c r="B80" s="28"/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2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x14ac:dyDescent="0.2">
      <c r="B81" s="28"/>
      <c r="C81" s="30"/>
      <c r="D81" s="69" t="s">
        <v>25</v>
      </c>
      <c r="E81" s="70"/>
      <c r="F81" s="70"/>
      <c r="G81" s="70"/>
      <c r="H81" s="70"/>
      <c r="I81" s="70"/>
      <c r="J81" s="71">
        <v>3000</v>
      </c>
      <c r="K81" s="70"/>
      <c r="L81" s="72"/>
      <c r="M81" s="32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2:26" x14ac:dyDescent="0.2">
      <c r="B82" s="28"/>
      <c r="C82" s="30"/>
      <c r="D82" s="73" t="s">
        <v>26</v>
      </c>
      <c r="E82" s="74"/>
      <c r="F82" s="74"/>
      <c r="G82" s="74"/>
      <c r="H82" s="74"/>
      <c r="I82" s="74"/>
      <c r="J82" s="75">
        <f>+J74+J35+J79</f>
        <v>0</v>
      </c>
      <c r="K82" s="74"/>
      <c r="L82" s="76"/>
      <c r="M82" s="32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2:26" ht="13.5" thickBot="1" x14ac:dyDescent="0.25">
      <c r="B83" s="28"/>
      <c r="C83" s="30"/>
      <c r="D83" s="13" t="s">
        <v>27</v>
      </c>
      <c r="E83" s="77"/>
      <c r="F83" s="77"/>
      <c r="G83" s="77"/>
      <c r="H83" s="77"/>
      <c r="I83" s="77"/>
      <c r="J83" s="104">
        <f>+J82-J81</f>
        <v>-3000</v>
      </c>
      <c r="K83" s="77"/>
      <c r="L83" s="78"/>
      <c r="M83" s="32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2:26" x14ac:dyDescent="0.2">
      <c r="B84" s="28"/>
      <c r="C84" s="30"/>
      <c r="D84" s="31"/>
      <c r="E84" s="31" t="s">
        <v>28</v>
      </c>
      <c r="F84" s="31"/>
      <c r="G84" s="31"/>
      <c r="H84" s="31"/>
      <c r="I84" s="31"/>
      <c r="J84" s="31"/>
      <c r="K84" s="112"/>
      <c r="L84" s="112"/>
      <c r="M84" s="32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2:26" x14ac:dyDescent="0.2">
      <c r="B85" s="28"/>
      <c r="C85" s="30"/>
      <c r="D85" s="31" t="s">
        <v>29</v>
      </c>
      <c r="E85" s="116"/>
      <c r="F85" s="116"/>
      <c r="G85" s="116"/>
      <c r="H85" s="116"/>
      <c r="I85" s="116"/>
      <c r="J85" s="116"/>
      <c r="K85" s="116"/>
      <c r="L85" s="116"/>
      <c r="M85" s="32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2:26" x14ac:dyDescent="0.2">
      <c r="B86" s="28"/>
      <c r="C86" s="30"/>
      <c r="D86" s="31"/>
      <c r="E86" s="31"/>
      <c r="F86" s="31"/>
      <c r="G86" s="31"/>
      <c r="H86" s="31"/>
      <c r="I86" s="31"/>
      <c r="J86" s="31"/>
      <c r="K86" s="31"/>
      <c r="L86" s="31"/>
      <c r="M86" s="32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2:26" x14ac:dyDescent="0.2">
      <c r="B87" s="28"/>
      <c r="C87" s="30"/>
      <c r="D87" s="124" t="s">
        <v>30</v>
      </c>
      <c r="E87" s="124"/>
      <c r="F87" s="125">
        <f ca="1">TODAY()</f>
        <v>44090</v>
      </c>
      <c r="G87" s="126"/>
      <c r="H87" s="126"/>
      <c r="I87" s="126"/>
      <c r="J87" s="126"/>
      <c r="K87" s="126"/>
      <c r="L87" s="31"/>
      <c r="M87" s="32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x14ac:dyDescent="0.2">
      <c r="B88" s="28"/>
      <c r="C88" s="30"/>
      <c r="D88" s="31"/>
      <c r="E88" s="31"/>
      <c r="F88" s="31"/>
      <c r="G88" s="31"/>
      <c r="H88" s="31"/>
      <c r="I88" s="31"/>
      <c r="J88" s="94"/>
      <c r="K88" s="31"/>
      <c r="L88" s="31"/>
      <c r="M88" s="32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2:26" x14ac:dyDescent="0.2">
      <c r="B89" s="28"/>
      <c r="C89" s="30"/>
      <c r="D89" s="122"/>
      <c r="E89" s="122"/>
      <c r="F89" s="122"/>
      <c r="G89" s="31"/>
      <c r="H89" s="79" t="s">
        <v>31</v>
      </c>
      <c r="I89" s="79"/>
      <c r="J89" s="123" t="e">
        <f>+F8</f>
        <v>#N/A</v>
      </c>
      <c r="K89" s="123"/>
      <c r="L89" s="31"/>
      <c r="M89" s="32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2:26" x14ac:dyDescent="0.2">
      <c r="B90" s="28"/>
      <c r="C90" s="30"/>
      <c r="D90" s="31"/>
      <c r="E90" s="31"/>
      <c r="F90" s="31"/>
      <c r="G90" s="31"/>
      <c r="H90" s="31"/>
      <c r="I90" s="31"/>
      <c r="J90" s="31"/>
      <c r="K90" s="31"/>
      <c r="L90" s="31"/>
      <c r="M90" s="32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2:26" ht="13.5" thickBot="1" x14ac:dyDescent="0.25">
      <c r="B91" s="28"/>
      <c r="C91" s="80"/>
      <c r="D91" s="121"/>
      <c r="E91" s="121"/>
      <c r="F91" s="81"/>
      <c r="G91" s="81"/>
      <c r="H91" s="121" t="s">
        <v>32</v>
      </c>
      <c r="I91" s="121"/>
      <c r="J91" s="121"/>
      <c r="K91" s="121"/>
      <c r="L91" s="81"/>
      <c r="M91" s="82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2:26" x14ac:dyDescent="0.2">
      <c r="B92" s="28"/>
      <c r="C92" s="28"/>
      <c r="D92" s="28" t="s">
        <v>33</v>
      </c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2:26" x14ac:dyDescent="0.2"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2:26" x14ac:dyDescent="0.2">
      <c r="B94" s="28"/>
      <c r="C94" s="28"/>
      <c r="D94" s="17"/>
      <c r="E94" s="17"/>
      <c r="F94" s="27"/>
      <c r="G94" s="27"/>
      <c r="H94" s="27"/>
      <c r="I94" s="17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x14ac:dyDescent="0.2">
      <c r="B95" s="28"/>
      <c r="C95" s="28"/>
      <c r="D95" s="20"/>
      <c r="E95" s="20"/>
      <c r="F95" s="26"/>
      <c r="G95" s="26"/>
      <c r="H95" s="27"/>
      <c r="I95" s="17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2:26" x14ac:dyDescent="0.2">
      <c r="B96" s="28"/>
      <c r="C96" s="28"/>
      <c r="D96" s="20"/>
      <c r="E96" s="20"/>
      <c r="F96" s="105" t="s">
        <v>23</v>
      </c>
      <c r="G96" s="27" t="s">
        <v>34</v>
      </c>
      <c r="H96" s="27"/>
      <c r="I96" s="17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2:26" x14ac:dyDescent="0.2">
      <c r="B97" s="28"/>
      <c r="C97" s="28"/>
      <c r="D97" s="20"/>
      <c r="E97" s="27"/>
      <c r="F97" s="27" t="s">
        <v>23</v>
      </c>
      <c r="G97" s="106" t="s">
        <v>34</v>
      </c>
      <c r="H97" s="27"/>
      <c r="I97" s="17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2:26" x14ac:dyDescent="0.2">
      <c r="B98" s="28"/>
      <c r="C98" s="28"/>
      <c r="D98" s="20"/>
      <c r="E98" s="27"/>
      <c r="F98" s="27" t="s">
        <v>35</v>
      </c>
      <c r="G98" s="106" t="s">
        <v>36</v>
      </c>
      <c r="H98" s="27"/>
      <c r="I98" s="17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2:26" x14ac:dyDescent="0.2">
      <c r="B99" s="28"/>
      <c r="C99" s="28"/>
      <c r="D99" s="20"/>
      <c r="E99" s="27"/>
      <c r="F99" s="27" t="s">
        <v>37</v>
      </c>
      <c r="G99" s="106" t="s">
        <v>38</v>
      </c>
      <c r="H99" s="27"/>
      <c r="I99" s="17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2:26" x14ac:dyDescent="0.2">
      <c r="B100" s="28"/>
      <c r="C100" s="28"/>
      <c r="D100" s="20"/>
      <c r="E100" s="27"/>
      <c r="F100" s="27" t="s">
        <v>39</v>
      </c>
      <c r="G100" s="106" t="s">
        <v>40</v>
      </c>
      <c r="H100" s="27"/>
      <c r="I100" s="17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2:26" x14ac:dyDescent="0.2">
      <c r="B101" s="28"/>
      <c r="C101" s="28"/>
      <c r="D101" s="20"/>
      <c r="E101" s="27"/>
      <c r="F101" s="27" t="s">
        <v>41</v>
      </c>
      <c r="G101" s="106" t="s">
        <v>42</v>
      </c>
      <c r="H101" s="27"/>
      <c r="I101" s="17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x14ac:dyDescent="0.2">
      <c r="B102" s="28"/>
      <c r="C102" s="28"/>
      <c r="D102" s="20"/>
      <c r="E102" s="27"/>
      <c r="F102" s="27" t="s">
        <v>43</v>
      </c>
      <c r="G102" s="106" t="s">
        <v>44</v>
      </c>
      <c r="H102" s="27"/>
      <c r="I102" s="17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2:26" x14ac:dyDescent="0.2">
      <c r="B103" s="28"/>
      <c r="C103" s="28"/>
      <c r="D103" s="20"/>
      <c r="E103" s="27"/>
      <c r="F103" s="27" t="s">
        <v>45</v>
      </c>
      <c r="G103" s="106" t="s">
        <v>46</v>
      </c>
      <c r="H103" s="27"/>
      <c r="I103" s="17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2:26" x14ac:dyDescent="0.2">
      <c r="B104" s="28"/>
      <c r="C104" s="28"/>
      <c r="D104" s="20"/>
      <c r="E104" s="27"/>
      <c r="F104" s="27" t="s">
        <v>47</v>
      </c>
      <c r="G104" s="106" t="s">
        <v>48</v>
      </c>
      <c r="H104" s="27"/>
      <c r="I104" s="17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2:26" x14ac:dyDescent="0.2">
      <c r="B105" s="28"/>
      <c r="C105" s="28"/>
      <c r="D105" s="20"/>
      <c r="E105" s="27"/>
      <c r="F105" s="27" t="s">
        <v>49</v>
      </c>
      <c r="G105" s="106" t="s">
        <v>50</v>
      </c>
      <c r="H105" s="27"/>
      <c r="I105" s="17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2:26" x14ac:dyDescent="0.2">
      <c r="B106" s="28"/>
      <c r="C106" s="28"/>
      <c r="D106" s="20"/>
      <c r="E106" s="27"/>
      <c r="F106" s="27" t="s">
        <v>51</v>
      </c>
      <c r="G106" s="106" t="s">
        <v>52</v>
      </c>
      <c r="H106" s="27"/>
      <c r="I106" s="17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2:26" x14ac:dyDescent="0.2">
      <c r="B107" s="28"/>
      <c r="C107" s="28"/>
      <c r="D107" s="20"/>
      <c r="E107" s="27"/>
      <c r="F107" s="27" t="s">
        <v>53</v>
      </c>
      <c r="G107" s="106" t="s">
        <v>54</v>
      </c>
      <c r="H107" s="27"/>
      <c r="I107" s="17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2:26" x14ac:dyDescent="0.2">
      <c r="B108" s="28"/>
      <c r="C108" s="28"/>
      <c r="D108" s="20"/>
      <c r="E108" s="27"/>
      <c r="F108" s="27" t="s">
        <v>55</v>
      </c>
      <c r="G108" s="106" t="s">
        <v>56</v>
      </c>
      <c r="H108" s="27"/>
      <c r="I108" s="17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x14ac:dyDescent="0.2">
      <c r="B109" s="28"/>
      <c r="C109" s="28"/>
      <c r="D109" s="20"/>
      <c r="E109" s="27"/>
      <c r="F109" s="107" t="s">
        <v>57</v>
      </c>
      <c r="G109" s="106" t="s">
        <v>58</v>
      </c>
      <c r="H109" s="27"/>
      <c r="I109" s="17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2:26" x14ac:dyDescent="0.2">
      <c r="B110" s="28"/>
      <c r="C110" s="28"/>
      <c r="D110" s="20"/>
      <c r="E110" s="27"/>
      <c r="F110" s="27" t="s">
        <v>59</v>
      </c>
      <c r="G110" s="106" t="s">
        <v>60</v>
      </c>
      <c r="H110" s="27"/>
      <c r="I110" s="17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x14ac:dyDescent="0.2">
      <c r="B111" s="28"/>
      <c r="C111" s="28"/>
      <c r="D111" s="20"/>
      <c r="E111" s="27"/>
      <c r="F111" s="27" t="s">
        <v>61</v>
      </c>
      <c r="G111" s="106" t="s">
        <v>62</v>
      </c>
      <c r="H111" s="27"/>
      <c r="I111" s="17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x14ac:dyDescent="0.2">
      <c r="B112" s="28"/>
      <c r="C112" s="28"/>
      <c r="D112" s="20"/>
      <c r="E112" s="27"/>
      <c r="F112" s="27" t="s">
        <v>63</v>
      </c>
      <c r="G112" s="106" t="s">
        <v>64</v>
      </c>
      <c r="H112" s="27"/>
      <c r="I112" s="17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x14ac:dyDescent="0.2">
      <c r="B113" s="28"/>
      <c r="C113" s="28"/>
      <c r="D113" s="20"/>
      <c r="E113" s="27"/>
      <c r="F113" s="27" t="s">
        <v>65</v>
      </c>
      <c r="G113" s="106" t="s">
        <v>60</v>
      </c>
      <c r="H113" s="27"/>
      <c r="I113" s="17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2:26" x14ac:dyDescent="0.2">
      <c r="B114" s="28"/>
      <c r="C114" s="28"/>
      <c r="D114" s="20"/>
      <c r="E114" s="27"/>
      <c r="F114" s="27" t="s">
        <v>66</v>
      </c>
      <c r="G114" s="106" t="s">
        <v>67</v>
      </c>
      <c r="H114" s="27"/>
      <c r="I114" s="17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2:26" x14ac:dyDescent="0.2">
      <c r="B115" s="28"/>
      <c r="C115" s="28"/>
      <c r="D115" s="20"/>
      <c r="E115" s="27"/>
      <c r="F115" s="27" t="s">
        <v>68</v>
      </c>
      <c r="G115" s="106" t="s">
        <v>69</v>
      </c>
      <c r="H115" s="27"/>
      <c r="I115" s="17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x14ac:dyDescent="0.2">
      <c r="B116" s="28"/>
      <c r="C116" s="28"/>
      <c r="D116" s="20"/>
      <c r="E116" s="27"/>
      <c r="F116" s="27" t="s">
        <v>70</v>
      </c>
      <c r="G116" s="106" t="s">
        <v>71</v>
      </c>
      <c r="H116" s="27"/>
      <c r="I116" s="17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2:26" x14ac:dyDescent="0.2">
      <c r="B117" s="28"/>
      <c r="C117" s="28"/>
      <c r="D117" s="20"/>
      <c r="E117" s="27"/>
      <c r="F117" s="27" t="s">
        <v>72</v>
      </c>
      <c r="G117" s="106" t="s">
        <v>73</v>
      </c>
      <c r="H117" s="27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x14ac:dyDescent="0.2">
      <c r="B118" s="28"/>
      <c r="C118" s="28"/>
      <c r="D118" s="20"/>
      <c r="E118" s="27"/>
      <c r="F118" s="27" t="s">
        <v>74</v>
      </c>
      <c r="G118" s="106" t="s">
        <v>75</v>
      </c>
      <c r="H118" s="27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x14ac:dyDescent="0.2">
      <c r="B119" s="28"/>
      <c r="C119" s="28"/>
      <c r="D119" s="20"/>
      <c r="E119" s="27"/>
      <c r="F119" s="27" t="s">
        <v>76</v>
      </c>
      <c r="G119" s="106" t="s">
        <v>77</v>
      </c>
      <c r="H119" s="27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x14ac:dyDescent="0.2">
      <c r="B120" s="28"/>
      <c r="C120" s="28"/>
      <c r="D120" s="20"/>
      <c r="E120" s="27"/>
      <c r="F120" s="27" t="s">
        <v>78</v>
      </c>
      <c r="G120" s="106" t="s">
        <v>79</v>
      </c>
      <c r="H120" s="27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2:26" x14ac:dyDescent="0.2">
      <c r="B121" s="28"/>
      <c r="C121" s="28"/>
      <c r="D121" s="20"/>
      <c r="E121" s="27"/>
      <c r="F121" s="27" t="s">
        <v>80</v>
      </c>
      <c r="G121" s="106" t="s">
        <v>81</v>
      </c>
      <c r="H121" s="27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2:26" x14ac:dyDescent="0.2">
      <c r="B122" s="28"/>
      <c r="C122" s="28"/>
      <c r="D122" s="20"/>
      <c r="E122" s="27"/>
      <c r="F122" s="27" t="s">
        <v>330</v>
      </c>
      <c r="G122" s="106" t="s">
        <v>329</v>
      </c>
      <c r="H122" s="27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x14ac:dyDescent="0.2">
      <c r="B123" s="28"/>
      <c r="C123" s="28"/>
      <c r="D123" s="20"/>
      <c r="E123" s="27"/>
      <c r="F123" s="27" t="s">
        <v>331</v>
      </c>
      <c r="G123" s="106" t="s">
        <v>332</v>
      </c>
      <c r="H123" s="27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2:26" x14ac:dyDescent="0.2">
      <c r="B124" s="28"/>
      <c r="C124" s="28"/>
      <c r="D124" s="20"/>
      <c r="E124" s="20"/>
      <c r="F124" s="85" t="s">
        <v>82</v>
      </c>
      <c r="G124" s="106" t="s">
        <v>83</v>
      </c>
      <c r="H124" s="85" t="s">
        <v>84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2:26" x14ac:dyDescent="0.2">
      <c r="B125" s="28"/>
      <c r="C125" s="28"/>
      <c r="D125" s="20"/>
      <c r="E125" s="20"/>
      <c r="F125" s="27" t="s">
        <v>85</v>
      </c>
      <c r="G125" s="27" t="s">
        <v>86</v>
      </c>
      <c r="H125" s="27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2:26" x14ac:dyDescent="0.2">
      <c r="B126" s="28"/>
      <c r="C126" s="28"/>
      <c r="D126" s="20"/>
      <c r="E126" s="20"/>
      <c r="F126" s="27"/>
      <c r="G126" s="27"/>
      <c r="H126" s="27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2:26" x14ac:dyDescent="0.2">
      <c r="B127" s="28"/>
      <c r="C127" s="28"/>
      <c r="D127" s="20"/>
      <c r="E127" s="20"/>
      <c r="F127" s="27"/>
      <c r="G127" s="27"/>
      <c r="H127" s="10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2:26" x14ac:dyDescent="0.2">
      <c r="B128" s="28"/>
      <c r="C128" s="28"/>
      <c r="D128" s="20"/>
      <c r="E128" s="20"/>
      <c r="F128" s="27"/>
      <c r="G128" s="27"/>
      <c r="H128" s="10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2:26" x14ac:dyDescent="0.2">
      <c r="B129" s="28"/>
      <c r="C129" s="28"/>
      <c r="D129" s="20"/>
      <c r="E129" s="20"/>
      <c r="F129" s="108"/>
      <c r="G129" s="108"/>
      <c r="H129" s="10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x14ac:dyDescent="0.2">
      <c r="B130" s="28"/>
      <c r="C130" s="28"/>
      <c r="D130" s="20"/>
      <c r="E130" s="20"/>
      <c r="F130" s="108"/>
      <c r="G130" s="108"/>
      <c r="H130" s="10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2:26" x14ac:dyDescent="0.2">
      <c r="B131" s="28"/>
      <c r="C131" s="28"/>
      <c r="D131" s="20"/>
      <c r="E131" s="20"/>
      <c r="F131" s="108"/>
      <c r="G131" s="108"/>
      <c r="H131" s="10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2:26" x14ac:dyDescent="0.2">
      <c r="B132" s="28"/>
      <c r="C132" s="28"/>
      <c r="D132" s="20"/>
      <c r="E132" s="20"/>
      <c r="F132" s="108"/>
      <c r="G132" s="108"/>
      <c r="H132" s="10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2:26" x14ac:dyDescent="0.2">
      <c r="B133" s="28"/>
      <c r="C133" s="28"/>
      <c r="D133" s="20"/>
      <c r="E133" s="20"/>
      <c r="F133" s="20"/>
      <c r="G133" s="20"/>
      <c r="H133" s="20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2:26" x14ac:dyDescent="0.2">
      <c r="B134" s="28"/>
      <c r="C134" s="28"/>
      <c r="D134" s="20"/>
      <c r="E134" s="20"/>
      <c r="F134" s="20"/>
      <c r="G134" s="20"/>
      <c r="H134" s="20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2:26" x14ac:dyDescent="0.2">
      <c r="B135" s="28"/>
      <c r="C135" s="28"/>
      <c r="D135" s="20"/>
      <c r="E135" s="20"/>
      <c r="F135" s="20"/>
      <c r="G135" s="20"/>
      <c r="H135" s="20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2:26" x14ac:dyDescent="0.2">
      <c r="B136" s="28"/>
      <c r="C136" s="28"/>
      <c r="D136" s="20"/>
      <c r="E136" s="20"/>
      <c r="F136" s="20"/>
      <c r="G136" s="20"/>
      <c r="H136" s="20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x14ac:dyDescent="0.2">
      <c r="B137" s="28"/>
      <c r="C137" s="28"/>
      <c r="D137" s="20"/>
      <c r="E137" s="20"/>
      <c r="F137" s="20"/>
      <c r="G137" s="20"/>
      <c r="H137" s="20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2:26" x14ac:dyDescent="0.2">
      <c r="B138" s="28"/>
      <c r="C138" s="28"/>
      <c r="D138" s="20"/>
      <c r="E138" s="20"/>
      <c r="F138" s="20"/>
      <c r="G138" s="20"/>
      <c r="H138" s="20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2:26" x14ac:dyDescent="0.2">
      <c r="B139" s="28"/>
      <c r="C139" s="28"/>
      <c r="D139" s="20"/>
      <c r="E139" s="20"/>
      <c r="F139" s="20"/>
      <c r="G139" s="20"/>
      <c r="H139" s="20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2:26" x14ac:dyDescent="0.2">
      <c r="B140" s="28"/>
      <c r="C140" s="38"/>
      <c r="D140" s="21"/>
      <c r="E140" s="21"/>
      <c r="F140" s="21"/>
      <c r="G140" s="21"/>
      <c r="H140" s="21"/>
      <c r="I140" s="38"/>
      <c r="J140" s="38"/>
      <c r="K140" s="38"/>
      <c r="L140" s="38"/>
      <c r="M140" s="3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2:26" x14ac:dyDescent="0.2">
      <c r="B141" s="28"/>
      <c r="C141" s="38"/>
      <c r="D141" s="21"/>
      <c r="E141" s="21"/>
      <c r="F141" s="21"/>
      <c r="G141" s="21"/>
      <c r="H141" s="21"/>
      <c r="I141" s="38"/>
      <c r="J141" s="38"/>
      <c r="K141" s="38"/>
      <c r="L141" s="38"/>
      <c r="M141" s="3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2:26" x14ac:dyDescent="0.2">
      <c r="B142" s="28"/>
      <c r="C142" s="38"/>
      <c r="D142" s="21"/>
      <c r="E142" s="21"/>
      <c r="F142" s="21"/>
      <c r="G142" s="21"/>
      <c r="H142" s="21"/>
      <c r="I142" s="38"/>
      <c r="J142" s="38"/>
      <c r="K142" s="38"/>
      <c r="L142" s="38"/>
      <c r="M142" s="3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2:26" x14ac:dyDescent="0.2">
      <c r="B143" s="28"/>
      <c r="C143" s="38"/>
      <c r="D143" s="21"/>
      <c r="E143" s="21"/>
      <c r="F143" s="21"/>
      <c r="G143" s="21"/>
      <c r="H143" s="21"/>
      <c r="I143" s="38"/>
      <c r="J143" s="38"/>
      <c r="K143" s="38"/>
      <c r="L143" s="38"/>
      <c r="M143" s="3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x14ac:dyDescent="0.2">
      <c r="B144" s="28"/>
      <c r="C144" s="38"/>
      <c r="D144" s="21"/>
      <c r="E144" s="21"/>
      <c r="F144" s="21"/>
      <c r="G144" s="21"/>
      <c r="H144" s="21"/>
      <c r="I144" s="38"/>
      <c r="J144" s="38"/>
      <c r="K144" s="38"/>
      <c r="L144" s="38"/>
      <c r="M144" s="3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2:26" x14ac:dyDescent="0.2">
      <c r="B145" s="28"/>
      <c r="C145" s="38"/>
      <c r="D145" s="21"/>
      <c r="E145" s="21"/>
      <c r="F145" s="21"/>
      <c r="G145" s="21"/>
      <c r="H145" s="21"/>
      <c r="I145" s="38"/>
      <c r="J145" s="38"/>
      <c r="K145" s="38"/>
      <c r="L145" s="38"/>
      <c r="M145" s="3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2:26" x14ac:dyDescent="0.2">
      <c r="B146" s="28"/>
      <c r="C146" s="38"/>
      <c r="D146" s="21"/>
      <c r="E146" s="21"/>
      <c r="F146" s="21"/>
      <c r="G146" s="21"/>
      <c r="H146" s="21"/>
      <c r="I146" s="38"/>
      <c r="J146" s="38"/>
      <c r="K146" s="38"/>
      <c r="L146" s="38"/>
      <c r="M146" s="3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2:26" x14ac:dyDescent="0.2">
      <c r="B147" s="28"/>
      <c r="C147" s="38"/>
      <c r="D147" s="21"/>
      <c r="E147" s="21"/>
      <c r="F147" s="21"/>
      <c r="G147" s="21"/>
      <c r="H147" s="21"/>
      <c r="I147" s="38"/>
      <c r="J147" s="38"/>
      <c r="K147" s="38"/>
      <c r="L147" s="38"/>
      <c r="M147" s="3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2:26" x14ac:dyDescent="0.2">
      <c r="B148" s="28"/>
      <c r="C148" s="38"/>
      <c r="D148" s="21"/>
      <c r="E148" s="21"/>
      <c r="F148" s="21"/>
      <c r="G148" s="21"/>
      <c r="H148" s="21"/>
      <c r="I148" s="38"/>
      <c r="J148" s="38"/>
      <c r="K148" s="38"/>
      <c r="L148" s="38"/>
      <c r="M148" s="3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2:26" x14ac:dyDescent="0.2">
      <c r="B149" s="28"/>
      <c r="C149" s="38"/>
      <c r="D149" s="21"/>
      <c r="E149" s="21"/>
      <c r="F149" s="21"/>
      <c r="G149" s="21"/>
      <c r="H149" s="21"/>
      <c r="I149" s="38"/>
      <c r="J149" s="38"/>
      <c r="K149" s="38"/>
      <c r="L149" s="38"/>
      <c r="M149" s="3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2:26" x14ac:dyDescent="0.2">
      <c r="B150" s="28"/>
      <c r="C150" s="38"/>
      <c r="D150" s="21"/>
      <c r="E150" s="21"/>
      <c r="F150" s="21"/>
      <c r="G150" s="21"/>
      <c r="H150" s="21"/>
      <c r="I150" s="38"/>
      <c r="J150" s="38"/>
      <c r="K150" s="38"/>
      <c r="L150" s="38"/>
      <c r="M150" s="3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x14ac:dyDescent="0.2">
      <c r="B151" s="28"/>
      <c r="C151" s="38"/>
      <c r="D151" s="21"/>
      <c r="E151" s="21"/>
      <c r="F151" s="21"/>
      <c r="G151" s="21"/>
      <c r="H151" s="21"/>
      <c r="I151" s="38"/>
      <c r="J151" s="38"/>
      <c r="K151" s="38"/>
      <c r="L151" s="38"/>
      <c r="M151" s="3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2:26" x14ac:dyDescent="0.2">
      <c r="B152" s="28"/>
      <c r="C152" s="38"/>
      <c r="D152" s="21"/>
      <c r="E152" s="21"/>
      <c r="F152" s="21"/>
      <c r="G152" s="21"/>
      <c r="H152" s="21"/>
      <c r="I152" s="38"/>
      <c r="J152" s="38"/>
      <c r="K152" s="38"/>
      <c r="L152" s="38"/>
      <c r="M152" s="3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2:26" x14ac:dyDescent="0.2">
      <c r="B153" s="28"/>
      <c r="C153" s="38"/>
      <c r="D153" s="21"/>
      <c r="E153" s="21"/>
      <c r="F153" s="21"/>
      <c r="G153" s="21"/>
      <c r="H153" s="21"/>
      <c r="I153" s="38"/>
      <c r="J153" s="38"/>
      <c r="K153" s="38"/>
      <c r="L153" s="38"/>
      <c r="M153" s="3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x14ac:dyDescent="0.2">
      <c r="B154" s="28"/>
      <c r="C154" s="38"/>
      <c r="D154" s="21"/>
      <c r="E154" s="21"/>
      <c r="F154" s="21"/>
      <c r="G154" s="21"/>
      <c r="H154" s="21"/>
      <c r="I154" s="38"/>
      <c r="J154" s="38"/>
      <c r="K154" s="38"/>
      <c r="L154" s="38"/>
      <c r="M154" s="3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2:26" x14ac:dyDescent="0.2">
      <c r="B155" s="28"/>
      <c r="C155" s="38"/>
      <c r="D155" s="21"/>
      <c r="E155" s="21"/>
      <c r="F155" s="21"/>
      <c r="G155" s="21"/>
      <c r="H155" s="21"/>
      <c r="I155" s="38"/>
      <c r="J155" s="38"/>
      <c r="K155" s="38"/>
      <c r="L155" s="38"/>
      <c r="M155" s="3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2:26" x14ac:dyDescent="0.2">
      <c r="B156" s="28"/>
      <c r="C156" s="38"/>
      <c r="D156" s="21"/>
      <c r="E156" s="21"/>
      <c r="F156" s="21"/>
      <c r="G156" s="21"/>
      <c r="H156" s="21"/>
      <c r="I156" s="38"/>
      <c r="J156" s="38"/>
      <c r="K156" s="38"/>
      <c r="L156" s="38"/>
      <c r="M156" s="3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2:26" x14ac:dyDescent="0.2">
      <c r="B157" s="2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x14ac:dyDescent="0.2">
      <c r="B158" s="2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2:26" x14ac:dyDescent="0.2">
      <c r="B159" s="2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x14ac:dyDescent="0.2">
      <c r="B160" s="2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x14ac:dyDescent="0.2">
      <c r="B161" s="2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x14ac:dyDescent="0.2">
      <c r="B162" s="2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2:26" x14ac:dyDescent="0.2">
      <c r="B163" s="2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2:26" x14ac:dyDescent="0.2">
      <c r="B164" s="2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x14ac:dyDescent="0.2">
      <c r="B165" s="2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2:26" x14ac:dyDescent="0.2">
      <c r="B166" s="2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x14ac:dyDescent="0.2">
      <c r="B167" s="2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x14ac:dyDescent="0.2">
      <c r="B168" s="2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x14ac:dyDescent="0.2">
      <c r="B169" s="2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2:26" x14ac:dyDescent="0.2">
      <c r="B170" s="2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2:26" x14ac:dyDescent="0.2">
      <c r="B171" s="2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x14ac:dyDescent="0.2">
      <c r="B172" s="2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2:26" x14ac:dyDescent="0.2">
      <c r="B173" s="2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2:26" x14ac:dyDescent="0.2">
      <c r="B174" s="2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x14ac:dyDescent="0.2">
      <c r="B175" s="2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2:26" x14ac:dyDescent="0.2">
      <c r="B176" s="2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2:26" x14ac:dyDescent="0.2">
      <c r="B177" s="2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2:26" x14ac:dyDescent="0.2">
      <c r="B178" s="2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x14ac:dyDescent="0.2">
      <c r="B179" s="2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2:26" x14ac:dyDescent="0.2">
      <c r="B180" s="2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2:26" x14ac:dyDescent="0.2">
      <c r="B181" s="2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x14ac:dyDescent="0.2">
      <c r="B182" s="2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2:26" x14ac:dyDescent="0.2">
      <c r="B183" s="2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2:26" x14ac:dyDescent="0.2">
      <c r="B184" s="2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2:26" x14ac:dyDescent="0.2">
      <c r="B185" s="2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x14ac:dyDescent="0.2">
      <c r="B186" s="2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2:26" x14ac:dyDescent="0.2">
      <c r="B187" s="2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 x14ac:dyDescent="0.2">
      <c r="B188" s="2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x14ac:dyDescent="0.2">
      <c r="B189" s="2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2:26" x14ac:dyDescent="0.2">
      <c r="B190" s="2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2:26" x14ac:dyDescent="0.2">
      <c r="B191" s="2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2:26" x14ac:dyDescent="0.2">
      <c r="B192" s="2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x14ac:dyDescent="0.2">
      <c r="B193" s="2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2:26" x14ac:dyDescent="0.2">
      <c r="B194" s="2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 x14ac:dyDescent="0.2"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x14ac:dyDescent="0.2"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 x14ac:dyDescent="0.2"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x14ac:dyDescent="0.2"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x14ac:dyDescent="0.2"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x14ac:dyDescent="0.2"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x14ac:dyDescent="0.2"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x14ac:dyDescent="0.2"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x14ac:dyDescent="0.2"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x14ac:dyDescent="0.2"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x14ac:dyDescent="0.2"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x14ac:dyDescent="0.2"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x14ac:dyDescent="0.2"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x14ac:dyDescent="0.2"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4:26" x14ac:dyDescent="0.2"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4:26" x14ac:dyDescent="0.2"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4:26" x14ac:dyDescent="0.2"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4:26" x14ac:dyDescent="0.2"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</sheetData>
  <sheetProtection selectLockedCells="1"/>
  <mergeCells count="98">
    <mergeCell ref="F1:J1"/>
    <mergeCell ref="C1:E1"/>
    <mergeCell ref="K1:M1"/>
    <mergeCell ref="D8:E8"/>
    <mergeCell ref="F8:J8"/>
    <mergeCell ref="C2:M2"/>
    <mergeCell ref="D6:E6"/>
    <mergeCell ref="F6:J6"/>
    <mergeCell ref="K4:L4"/>
    <mergeCell ref="F4:H4"/>
    <mergeCell ref="K40:L40"/>
    <mergeCell ref="G41:H41"/>
    <mergeCell ref="K41:L41"/>
    <mergeCell ref="G40:H40"/>
    <mergeCell ref="G39:H39"/>
    <mergeCell ref="K39:L39"/>
    <mergeCell ref="D10:K11"/>
    <mergeCell ref="L10:L11"/>
    <mergeCell ref="G38:H38"/>
    <mergeCell ref="K38:L38"/>
    <mergeCell ref="D37:L37"/>
    <mergeCell ref="D35:G35"/>
    <mergeCell ref="D25:F25"/>
    <mergeCell ref="D13:F13"/>
    <mergeCell ref="K42:L42"/>
    <mergeCell ref="K50:L50"/>
    <mergeCell ref="G42:H42"/>
    <mergeCell ref="K54:L54"/>
    <mergeCell ref="K44:L44"/>
    <mergeCell ref="K45:L45"/>
    <mergeCell ref="K46:L46"/>
    <mergeCell ref="K43:L43"/>
    <mergeCell ref="G50:H50"/>
    <mergeCell ref="G49:H49"/>
    <mergeCell ref="G47:H47"/>
    <mergeCell ref="K49:L49"/>
    <mergeCell ref="K47:L47"/>
    <mergeCell ref="G44:H44"/>
    <mergeCell ref="K48:L48"/>
    <mergeCell ref="K53:L53"/>
    <mergeCell ref="G55:H55"/>
    <mergeCell ref="G48:H48"/>
    <mergeCell ref="G43:H43"/>
    <mergeCell ref="G61:H61"/>
    <mergeCell ref="G45:H45"/>
    <mergeCell ref="G58:H58"/>
    <mergeCell ref="G60:H60"/>
    <mergeCell ref="G46:H46"/>
    <mergeCell ref="G53:H53"/>
    <mergeCell ref="G51:H51"/>
    <mergeCell ref="G52:H52"/>
    <mergeCell ref="G54:H54"/>
    <mergeCell ref="G56:H56"/>
    <mergeCell ref="G57:H57"/>
    <mergeCell ref="G59:H59"/>
    <mergeCell ref="K52:L52"/>
    <mergeCell ref="K51:L51"/>
    <mergeCell ref="K59:L59"/>
    <mergeCell ref="K56:L56"/>
    <mergeCell ref="K55:L55"/>
    <mergeCell ref="K57:L57"/>
    <mergeCell ref="K58:L58"/>
    <mergeCell ref="K61:L61"/>
    <mergeCell ref="G63:H63"/>
    <mergeCell ref="G62:H62"/>
    <mergeCell ref="K62:L62"/>
    <mergeCell ref="K60:L60"/>
    <mergeCell ref="K63:L63"/>
    <mergeCell ref="D91:E91"/>
    <mergeCell ref="H91:K91"/>
    <mergeCell ref="D89:F89"/>
    <mergeCell ref="J89:K89"/>
    <mergeCell ref="D87:E87"/>
    <mergeCell ref="F87:K87"/>
    <mergeCell ref="G68:H68"/>
    <mergeCell ref="G67:H67"/>
    <mergeCell ref="G64:H64"/>
    <mergeCell ref="K64:L64"/>
    <mergeCell ref="K65:L65"/>
    <mergeCell ref="K66:L66"/>
    <mergeCell ref="K67:L67"/>
    <mergeCell ref="K68:L68"/>
    <mergeCell ref="G65:H65"/>
    <mergeCell ref="G66:H66"/>
    <mergeCell ref="K84:L84"/>
    <mergeCell ref="G69:H69"/>
    <mergeCell ref="K70:L70"/>
    <mergeCell ref="E85:L85"/>
    <mergeCell ref="K72:L72"/>
    <mergeCell ref="K73:L73"/>
    <mergeCell ref="G71:H71"/>
    <mergeCell ref="G77:H77"/>
    <mergeCell ref="G78:H78"/>
    <mergeCell ref="G73:H73"/>
    <mergeCell ref="G72:H72"/>
    <mergeCell ref="K71:L71"/>
    <mergeCell ref="G70:H70"/>
    <mergeCell ref="K69:L69"/>
  </mergeCells>
  <phoneticPr fontId="0" type="noConversion"/>
  <dataValidations count="2">
    <dataValidation type="list" allowBlank="1" showInputMessage="1" showErrorMessage="1" sqref="G40:H73">
      <formula1>$F$97:$F$124</formula1>
    </dataValidation>
    <dataValidation type="list" allowBlank="1" showInputMessage="1" showErrorMessage="1" sqref="G39:H39">
      <formula1>$F$97:$F$126</formula1>
    </dataValidation>
  </dataValidations>
  <pageMargins left="0.47" right="0.43" top="0.34" bottom="0.19" header="0" footer="0"/>
  <pageSetup paperSize="9"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defaultColWidth="11.42578125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P99"/>
  <sheetViews>
    <sheetView topLeftCell="A7" workbookViewId="0">
      <selection activeCell="A12" sqref="A12"/>
    </sheetView>
  </sheetViews>
  <sheetFormatPr defaultColWidth="11.42578125" defaultRowHeight="12.75" x14ac:dyDescent="0.2"/>
  <cols>
    <col min="1" max="1" width="11.42578125" customWidth="1"/>
    <col min="2" max="2" width="14.5703125" bestFit="1" customWidth="1"/>
    <col min="3" max="3" width="15.85546875" bestFit="1" customWidth="1"/>
    <col min="4" max="4" width="25" bestFit="1" customWidth="1"/>
    <col min="5" max="5" width="11.42578125" customWidth="1"/>
    <col min="6" max="6" width="30.7109375" bestFit="1" customWidth="1"/>
    <col min="7" max="7" width="11.42578125" customWidth="1"/>
    <col min="8" max="8" width="7" customWidth="1"/>
    <col min="9" max="9" width="11.42578125" customWidth="1"/>
    <col min="10" max="10" width="22.28515625" customWidth="1"/>
    <col min="11" max="11" width="12.5703125" customWidth="1"/>
  </cols>
  <sheetData>
    <row r="1" spans="2:16" x14ac:dyDescent="0.2">
      <c r="B1" s="1" t="s">
        <v>87</v>
      </c>
      <c r="C1" s="1" t="s">
        <v>2</v>
      </c>
      <c r="D1" s="1" t="s">
        <v>88</v>
      </c>
      <c r="F1" s="2" t="s">
        <v>23</v>
      </c>
      <c r="G1" s="1" t="s">
        <v>34</v>
      </c>
      <c r="H1" s="1" t="s">
        <v>89</v>
      </c>
      <c r="J1" s="2" t="s">
        <v>23</v>
      </c>
      <c r="K1" s="1" t="s">
        <v>90</v>
      </c>
      <c r="L1" s="1" t="s">
        <v>89</v>
      </c>
      <c r="N1" s="2" t="s">
        <v>23</v>
      </c>
      <c r="O1" s="1" t="s">
        <v>90</v>
      </c>
      <c r="P1" s="1" t="s">
        <v>89</v>
      </c>
    </row>
    <row r="2" spans="2:16" x14ac:dyDescent="0.2">
      <c r="B2" s="1" t="s">
        <v>91</v>
      </c>
      <c r="C2" s="1" t="s">
        <v>92</v>
      </c>
      <c r="D2" t="s">
        <v>92</v>
      </c>
      <c r="F2" s="1" t="s">
        <v>35</v>
      </c>
      <c r="G2" s="25" t="s">
        <v>36</v>
      </c>
      <c r="H2" s="14" t="e">
        <f>+Rendición!$F$4</f>
        <v>#N/A</v>
      </c>
      <c r="J2" s="1" t="s">
        <v>35</v>
      </c>
      <c r="K2" s="25" t="s">
        <v>36</v>
      </c>
      <c r="L2" s="14" t="e">
        <f>+Rendición!$F$4</f>
        <v>#N/A</v>
      </c>
      <c r="N2" s="1" t="s">
        <v>35</v>
      </c>
      <c r="O2" s="25" t="s">
        <v>36</v>
      </c>
      <c r="P2" s="14" t="e">
        <f>+Rendición!$F$4</f>
        <v>#N/A</v>
      </c>
    </row>
    <row r="3" spans="2:16" x14ac:dyDescent="0.2">
      <c r="B3" s="83">
        <v>6478</v>
      </c>
      <c r="C3" s="3" t="s">
        <v>93</v>
      </c>
      <c r="D3" s="1" t="s">
        <v>261</v>
      </c>
      <c r="F3" t="s">
        <v>37</v>
      </c>
      <c r="G3" s="25" t="s">
        <v>38</v>
      </c>
      <c r="H3" s="14" t="e">
        <f>+Rendición!$F$4</f>
        <v>#N/A</v>
      </c>
      <c r="J3" t="s">
        <v>37</v>
      </c>
      <c r="K3" s="25" t="s">
        <v>38</v>
      </c>
      <c r="L3" s="14" t="e">
        <f>+Rendición!$F$4</f>
        <v>#N/A</v>
      </c>
      <c r="N3" t="s">
        <v>37</v>
      </c>
      <c r="O3" s="25" t="s">
        <v>38</v>
      </c>
      <c r="P3" s="14" t="e">
        <f>+Rendición!$F$4</f>
        <v>#N/A</v>
      </c>
    </row>
    <row r="4" spans="2:16" x14ac:dyDescent="0.2">
      <c r="B4" s="83">
        <v>5026</v>
      </c>
      <c r="C4" s="3" t="s">
        <v>94</v>
      </c>
      <c r="D4" s="1" t="s">
        <v>262</v>
      </c>
      <c r="F4" t="s">
        <v>39</v>
      </c>
      <c r="G4" s="25" t="s">
        <v>40</v>
      </c>
      <c r="H4" s="14" t="e">
        <f>+Rendición!$F$4</f>
        <v>#N/A</v>
      </c>
      <c r="J4" t="s">
        <v>39</v>
      </c>
      <c r="K4" s="25" t="s">
        <v>40</v>
      </c>
      <c r="L4" s="14" t="e">
        <f>+Rendición!$F$4</f>
        <v>#N/A</v>
      </c>
      <c r="N4" t="s">
        <v>39</v>
      </c>
      <c r="O4" s="25" t="s">
        <v>40</v>
      </c>
      <c r="P4" s="14" t="e">
        <f>+Rendición!$F$4</f>
        <v>#N/A</v>
      </c>
    </row>
    <row r="5" spans="2:16" x14ac:dyDescent="0.2">
      <c r="B5" s="83">
        <v>6328</v>
      </c>
      <c r="C5" s="3" t="s">
        <v>95</v>
      </c>
      <c r="D5" t="s">
        <v>96</v>
      </c>
      <c r="F5" t="s">
        <v>41</v>
      </c>
      <c r="G5" s="25" t="s">
        <v>42</v>
      </c>
      <c r="H5" s="14" t="e">
        <f>+Rendición!$F$4</f>
        <v>#N/A</v>
      </c>
      <c r="J5" t="s">
        <v>41</v>
      </c>
      <c r="K5" s="25" t="s">
        <v>42</v>
      </c>
      <c r="L5" s="14" t="e">
        <f>+Rendición!$F$4</f>
        <v>#N/A</v>
      </c>
      <c r="N5" t="s">
        <v>41</v>
      </c>
      <c r="O5" s="25" t="s">
        <v>42</v>
      </c>
      <c r="P5" s="14" t="e">
        <f>+Rendición!$F$4</f>
        <v>#N/A</v>
      </c>
    </row>
    <row r="6" spans="2:16" x14ac:dyDescent="0.2">
      <c r="B6" s="83">
        <v>6229</v>
      </c>
      <c r="C6" s="3" t="s">
        <v>97</v>
      </c>
      <c r="D6" s="1" t="s">
        <v>259</v>
      </c>
      <c r="F6" t="s">
        <v>43</v>
      </c>
      <c r="G6" s="25" t="s">
        <v>44</v>
      </c>
      <c r="H6" s="14" t="e">
        <f>+Rendición!$F$4</f>
        <v>#N/A</v>
      </c>
      <c r="J6" t="s">
        <v>43</v>
      </c>
      <c r="K6" s="25" t="s">
        <v>44</v>
      </c>
      <c r="L6" s="14" t="e">
        <f>+Rendición!$F$4</f>
        <v>#N/A</v>
      </c>
      <c r="N6" t="s">
        <v>43</v>
      </c>
      <c r="O6" s="25" t="s">
        <v>44</v>
      </c>
      <c r="P6" s="14" t="e">
        <f>+Rendición!$F$4</f>
        <v>#N/A</v>
      </c>
    </row>
    <row r="7" spans="2:16" x14ac:dyDescent="0.2">
      <c r="B7" s="83">
        <v>6200</v>
      </c>
      <c r="C7" s="3" t="s">
        <v>98</v>
      </c>
      <c r="D7" s="1" t="s">
        <v>260</v>
      </c>
      <c r="F7" t="s">
        <v>45</v>
      </c>
      <c r="G7" s="25" t="s">
        <v>46</v>
      </c>
      <c r="H7" s="14" t="e">
        <f>+Rendición!$F$4</f>
        <v>#N/A</v>
      </c>
      <c r="J7" t="s">
        <v>45</v>
      </c>
      <c r="K7" s="25" t="s">
        <v>46</v>
      </c>
      <c r="L7" s="14" t="e">
        <f>+Rendición!$F$4</f>
        <v>#N/A</v>
      </c>
      <c r="N7" t="s">
        <v>45</v>
      </c>
      <c r="O7" s="25" t="s">
        <v>46</v>
      </c>
      <c r="P7" s="14" t="e">
        <f>+Rendición!$F$4</f>
        <v>#N/A</v>
      </c>
    </row>
    <row r="8" spans="2:16" x14ac:dyDescent="0.2">
      <c r="B8" s="83">
        <v>6531</v>
      </c>
      <c r="C8" s="3" t="s">
        <v>99</v>
      </c>
      <c r="D8" t="s">
        <v>100</v>
      </c>
      <c r="F8" t="s">
        <v>47</v>
      </c>
      <c r="G8" s="25" t="s">
        <v>48</v>
      </c>
      <c r="H8" s="14" t="e">
        <f>+Rendición!$F$4</f>
        <v>#N/A</v>
      </c>
      <c r="J8" t="s">
        <v>47</v>
      </c>
      <c r="K8" s="25" t="s">
        <v>48</v>
      </c>
      <c r="L8" s="14" t="e">
        <f>+Rendición!$F$4</f>
        <v>#N/A</v>
      </c>
      <c r="N8" t="s">
        <v>47</v>
      </c>
      <c r="O8" s="25" t="s">
        <v>48</v>
      </c>
      <c r="P8" s="14" t="e">
        <f>+Rendición!$F$4</f>
        <v>#N/A</v>
      </c>
    </row>
    <row r="9" spans="2:16" x14ac:dyDescent="0.2">
      <c r="B9" s="83">
        <v>5032</v>
      </c>
      <c r="C9" s="3" t="s">
        <v>101</v>
      </c>
      <c r="D9" t="s">
        <v>102</v>
      </c>
      <c r="F9" t="s">
        <v>49</v>
      </c>
      <c r="G9" s="25" t="s">
        <v>50</v>
      </c>
      <c r="H9" s="14" t="e">
        <f>+Rendición!$F$4</f>
        <v>#N/A</v>
      </c>
      <c r="J9" t="s">
        <v>49</v>
      </c>
      <c r="K9" s="25" t="s">
        <v>50</v>
      </c>
      <c r="L9" s="14" t="e">
        <f>+Rendición!$F$4</f>
        <v>#N/A</v>
      </c>
      <c r="N9" t="s">
        <v>49</v>
      </c>
      <c r="O9" s="25" t="s">
        <v>50</v>
      </c>
      <c r="P9" s="14" t="e">
        <f>+Rendición!$F$4</f>
        <v>#N/A</v>
      </c>
    </row>
    <row r="10" spans="2:16" x14ac:dyDescent="0.2">
      <c r="B10" s="83">
        <v>6734</v>
      </c>
      <c r="C10" s="3" t="s">
        <v>103</v>
      </c>
      <c r="D10" s="1" t="s">
        <v>263</v>
      </c>
      <c r="F10" t="s">
        <v>51</v>
      </c>
      <c r="G10" s="25" t="s">
        <v>52</v>
      </c>
      <c r="H10" s="14" t="e">
        <f>+Rendición!$F$4</f>
        <v>#N/A</v>
      </c>
      <c r="J10" t="s">
        <v>51</v>
      </c>
      <c r="K10" s="25" t="s">
        <v>52</v>
      </c>
      <c r="L10" s="14" t="e">
        <f>+Rendición!$F$4</f>
        <v>#N/A</v>
      </c>
      <c r="N10" t="s">
        <v>51</v>
      </c>
      <c r="O10" s="25" t="s">
        <v>52</v>
      </c>
      <c r="P10" s="14" t="e">
        <f>+Rendición!$F$4</f>
        <v>#N/A</v>
      </c>
    </row>
    <row r="11" spans="2:16" x14ac:dyDescent="0.2">
      <c r="B11" s="83">
        <v>5012</v>
      </c>
      <c r="C11" s="3" t="s">
        <v>105</v>
      </c>
      <c r="D11" s="1" t="s">
        <v>349</v>
      </c>
      <c r="F11" t="s">
        <v>53</v>
      </c>
      <c r="G11" s="25" t="s">
        <v>54</v>
      </c>
      <c r="H11" s="14" t="e">
        <f>+Rendición!$F$4</f>
        <v>#N/A</v>
      </c>
      <c r="J11" t="s">
        <v>53</v>
      </c>
      <c r="K11" s="25" t="s">
        <v>54</v>
      </c>
      <c r="L11" s="14" t="e">
        <f>+Rendición!$F$4</f>
        <v>#N/A</v>
      </c>
      <c r="N11" t="s">
        <v>53</v>
      </c>
      <c r="O11" s="25" t="s">
        <v>54</v>
      </c>
      <c r="P11" s="14" t="e">
        <f>+Rendición!$F$4</f>
        <v>#N/A</v>
      </c>
    </row>
    <row r="12" spans="2:16" x14ac:dyDescent="0.2">
      <c r="B12" s="83">
        <v>5029</v>
      </c>
      <c r="C12" s="3" t="s">
        <v>106</v>
      </c>
      <c r="D12" s="1" t="s">
        <v>107</v>
      </c>
      <c r="F12" s="1" t="s">
        <v>55</v>
      </c>
      <c r="G12" s="25" t="s">
        <v>56</v>
      </c>
      <c r="H12" s="14" t="e">
        <f>+Rendición!$F$4</f>
        <v>#N/A</v>
      </c>
      <c r="J12" s="1" t="s">
        <v>55</v>
      </c>
      <c r="K12" s="25" t="s">
        <v>56</v>
      </c>
      <c r="L12" s="14" t="e">
        <f>+Rendición!$F$4</f>
        <v>#N/A</v>
      </c>
      <c r="N12" s="1" t="s">
        <v>55</v>
      </c>
      <c r="O12" s="25" t="s">
        <v>56</v>
      </c>
      <c r="P12" s="14" t="e">
        <f>+Rendición!$F$4</f>
        <v>#N/A</v>
      </c>
    </row>
    <row r="13" spans="2:16" x14ac:dyDescent="0.2">
      <c r="B13" s="83">
        <v>7136</v>
      </c>
      <c r="C13" s="3" t="s">
        <v>108</v>
      </c>
      <c r="D13" s="1" t="s">
        <v>264</v>
      </c>
      <c r="F13" s="1" t="s">
        <v>57</v>
      </c>
      <c r="G13" s="25" t="s">
        <v>58</v>
      </c>
      <c r="H13" s="14" t="e">
        <f>+Rendición!$F$4</f>
        <v>#N/A</v>
      </c>
      <c r="J13" s="1" t="s">
        <v>57</v>
      </c>
      <c r="K13" s="25" t="s">
        <v>58</v>
      </c>
      <c r="L13" s="14" t="e">
        <f>+Rendición!$F$4</f>
        <v>#N/A</v>
      </c>
      <c r="N13" s="1" t="s">
        <v>57</v>
      </c>
      <c r="O13" s="25" t="s">
        <v>58</v>
      </c>
      <c r="P13" s="14" t="e">
        <f>+Rendición!$F$4</f>
        <v>#N/A</v>
      </c>
    </row>
    <row r="14" spans="2:16" x14ac:dyDescent="0.2">
      <c r="B14" s="83">
        <v>7037</v>
      </c>
      <c r="C14" s="3" t="s">
        <v>110</v>
      </c>
      <c r="D14" s="1" t="s">
        <v>265</v>
      </c>
      <c r="F14" s="1" t="s">
        <v>59</v>
      </c>
      <c r="G14" s="25" t="s">
        <v>60</v>
      </c>
      <c r="H14" s="14" t="s">
        <v>112</v>
      </c>
      <c r="J14" s="1" t="s">
        <v>59</v>
      </c>
      <c r="K14" s="25" t="s">
        <v>60</v>
      </c>
      <c r="L14" s="14" t="s">
        <v>112</v>
      </c>
      <c r="N14" s="1" t="s">
        <v>59</v>
      </c>
      <c r="O14" s="25" t="s">
        <v>60</v>
      </c>
      <c r="P14" s="14" t="s">
        <v>112</v>
      </c>
    </row>
    <row r="15" spans="2:16" x14ac:dyDescent="0.2">
      <c r="B15" s="83">
        <v>5003</v>
      </c>
      <c r="C15" s="3" t="s">
        <v>113</v>
      </c>
      <c r="D15" s="1" t="s">
        <v>344</v>
      </c>
      <c r="F15" s="1" t="s">
        <v>61</v>
      </c>
      <c r="G15" s="25" t="s">
        <v>62</v>
      </c>
      <c r="H15" s="14" t="s">
        <v>115</v>
      </c>
      <c r="J15" s="1" t="s">
        <v>61</v>
      </c>
      <c r="K15" s="25" t="s">
        <v>62</v>
      </c>
      <c r="L15" s="14" t="s">
        <v>115</v>
      </c>
      <c r="N15" s="1" t="s">
        <v>61</v>
      </c>
      <c r="O15" s="25" t="s">
        <v>62</v>
      </c>
      <c r="P15" s="14" t="s">
        <v>115</v>
      </c>
    </row>
    <row r="16" spans="2:16" x14ac:dyDescent="0.2">
      <c r="B16" s="83">
        <v>6443</v>
      </c>
      <c r="C16" s="3" t="s">
        <v>116</v>
      </c>
      <c r="D16" s="1" t="s">
        <v>266</v>
      </c>
      <c r="F16" s="1" t="s">
        <v>63</v>
      </c>
      <c r="G16" s="25" t="s">
        <v>64</v>
      </c>
      <c r="H16" s="14" t="e">
        <f>+Rendición!$F$4</f>
        <v>#N/A</v>
      </c>
      <c r="J16" s="1" t="s">
        <v>63</v>
      </c>
      <c r="K16" s="25" t="s">
        <v>64</v>
      </c>
      <c r="L16" s="14" t="e">
        <f>+Rendición!$F$4</f>
        <v>#N/A</v>
      </c>
      <c r="N16" s="1" t="s">
        <v>63</v>
      </c>
      <c r="O16" s="25" t="s">
        <v>64</v>
      </c>
      <c r="P16" s="14" t="e">
        <f>+Rendición!$F$4</f>
        <v>#N/A</v>
      </c>
    </row>
    <row r="17" spans="2:16" x14ac:dyDescent="0.2">
      <c r="B17" s="83">
        <v>4011</v>
      </c>
      <c r="C17" s="3" t="s">
        <v>118</v>
      </c>
      <c r="D17" s="1" t="s">
        <v>267</v>
      </c>
      <c r="F17" s="1" t="s">
        <v>65</v>
      </c>
      <c r="G17" s="25" t="s">
        <v>365</v>
      </c>
      <c r="H17" s="14" t="e">
        <f>+Rendición!$F$4</f>
        <v>#N/A</v>
      </c>
      <c r="J17" s="1" t="s">
        <v>65</v>
      </c>
      <c r="K17" s="25" t="s">
        <v>365</v>
      </c>
      <c r="L17" s="14" t="e">
        <f>+Rendición!$F$4</f>
        <v>#N/A</v>
      </c>
      <c r="N17" s="1" t="s">
        <v>65</v>
      </c>
      <c r="O17" s="25" t="s">
        <v>365</v>
      </c>
      <c r="P17" s="14" t="e">
        <f>+Rendición!$F$4</f>
        <v>#N/A</v>
      </c>
    </row>
    <row r="18" spans="2:16" x14ac:dyDescent="0.2">
      <c r="B18" s="83">
        <v>4001</v>
      </c>
      <c r="C18" s="3" t="s">
        <v>120</v>
      </c>
      <c r="D18" s="1" t="s">
        <v>268</v>
      </c>
      <c r="F18" s="1" t="s">
        <v>66</v>
      </c>
      <c r="G18" s="25" t="s">
        <v>67</v>
      </c>
      <c r="H18" s="14" t="e">
        <f>+Rendición!$F$4</f>
        <v>#N/A</v>
      </c>
      <c r="J18" s="1" t="s">
        <v>66</v>
      </c>
      <c r="K18" s="25" t="s">
        <v>67</v>
      </c>
      <c r="L18" s="14" t="e">
        <f>+Rendición!$F$4</f>
        <v>#N/A</v>
      </c>
      <c r="N18" s="1" t="s">
        <v>66</v>
      </c>
      <c r="O18" s="25" t="s">
        <v>67</v>
      </c>
      <c r="P18" s="14" t="e">
        <f>+Rendición!$F$4</f>
        <v>#N/A</v>
      </c>
    </row>
    <row r="19" spans="2:16" x14ac:dyDescent="0.2">
      <c r="B19" s="83">
        <v>7159</v>
      </c>
      <c r="C19" s="3" t="s">
        <v>122</v>
      </c>
      <c r="D19" s="1" t="s">
        <v>269</v>
      </c>
      <c r="F19" s="1" t="s">
        <v>68</v>
      </c>
      <c r="G19" s="25" t="s">
        <v>69</v>
      </c>
      <c r="H19" s="14" t="e">
        <f>+Rendición!$F$4</f>
        <v>#N/A</v>
      </c>
      <c r="J19" s="1" t="s">
        <v>68</v>
      </c>
      <c r="K19" s="25" t="s">
        <v>69</v>
      </c>
      <c r="L19" s="14" t="e">
        <f>+Rendición!$F$4</f>
        <v>#N/A</v>
      </c>
      <c r="N19" s="1" t="s">
        <v>68</v>
      </c>
      <c r="O19" s="25" t="s">
        <v>69</v>
      </c>
      <c r="P19" s="14" t="e">
        <f>+Rendición!$F$4</f>
        <v>#N/A</v>
      </c>
    </row>
    <row r="20" spans="2:16" x14ac:dyDescent="0.2">
      <c r="B20" s="83">
        <v>5114</v>
      </c>
      <c r="C20" s="3" t="s">
        <v>124</v>
      </c>
      <c r="D20" s="1" t="s">
        <v>270</v>
      </c>
      <c r="F20" s="1" t="s">
        <v>70</v>
      </c>
      <c r="G20" s="25" t="s">
        <v>71</v>
      </c>
      <c r="H20" s="14" t="s">
        <v>84</v>
      </c>
      <c r="J20" s="1" t="s">
        <v>70</v>
      </c>
      <c r="K20" s="25" t="s">
        <v>71</v>
      </c>
      <c r="L20" s="14" t="s">
        <v>84</v>
      </c>
      <c r="N20" s="1" t="s">
        <v>70</v>
      </c>
      <c r="O20" s="25" t="s">
        <v>71</v>
      </c>
      <c r="P20" s="14" t="s">
        <v>84</v>
      </c>
    </row>
    <row r="21" spans="2:16" x14ac:dyDescent="0.2">
      <c r="B21" s="83">
        <v>4005</v>
      </c>
      <c r="C21" s="3" t="s">
        <v>126</v>
      </c>
      <c r="D21" s="1" t="s">
        <v>271</v>
      </c>
      <c r="F21" s="1" t="s">
        <v>72</v>
      </c>
      <c r="G21" s="25" t="s">
        <v>73</v>
      </c>
      <c r="H21" s="14" t="e">
        <f>+Rendición!$F$4</f>
        <v>#N/A</v>
      </c>
      <c r="J21" s="1" t="s">
        <v>72</v>
      </c>
      <c r="K21" s="25" t="s">
        <v>73</v>
      </c>
      <c r="L21" s="14" t="e">
        <f>+Rendición!$F$4</f>
        <v>#N/A</v>
      </c>
      <c r="N21" s="1" t="s">
        <v>72</v>
      </c>
      <c r="O21" s="25" t="s">
        <v>73</v>
      </c>
      <c r="P21" s="14" t="e">
        <f>+Rendición!$F$4</f>
        <v>#N/A</v>
      </c>
    </row>
    <row r="22" spans="2:16" x14ac:dyDescent="0.2">
      <c r="B22" s="83">
        <v>7102</v>
      </c>
      <c r="C22" s="3" t="s">
        <v>128</v>
      </c>
      <c r="D22" t="s">
        <v>359</v>
      </c>
      <c r="F22" s="1" t="s">
        <v>74</v>
      </c>
      <c r="G22" s="25" t="s">
        <v>75</v>
      </c>
      <c r="H22" s="14" t="s">
        <v>129</v>
      </c>
      <c r="J22" s="1" t="s">
        <v>74</v>
      </c>
      <c r="K22" s="25" t="s">
        <v>75</v>
      </c>
      <c r="L22" s="14" t="s">
        <v>129</v>
      </c>
      <c r="N22" s="1" t="s">
        <v>74</v>
      </c>
      <c r="O22" s="25" t="s">
        <v>75</v>
      </c>
      <c r="P22" s="14" t="s">
        <v>129</v>
      </c>
    </row>
    <row r="23" spans="2:16" x14ac:dyDescent="0.2">
      <c r="B23" s="83">
        <v>5144</v>
      </c>
      <c r="C23" s="3" t="s">
        <v>130</v>
      </c>
      <c r="D23" s="1" t="s">
        <v>272</v>
      </c>
      <c r="F23" s="1" t="s">
        <v>76</v>
      </c>
      <c r="G23" s="25" t="s">
        <v>77</v>
      </c>
      <c r="H23" s="14" t="s">
        <v>132</v>
      </c>
      <c r="J23" s="1" t="s">
        <v>76</v>
      </c>
      <c r="K23" s="25" t="s">
        <v>77</v>
      </c>
      <c r="L23" s="14" t="s">
        <v>132</v>
      </c>
      <c r="N23" s="1" t="s">
        <v>76</v>
      </c>
      <c r="O23" s="25" t="s">
        <v>77</v>
      </c>
      <c r="P23" s="14" t="s">
        <v>132</v>
      </c>
    </row>
    <row r="24" spans="2:16" x14ac:dyDescent="0.2">
      <c r="B24" s="83">
        <v>6202</v>
      </c>
      <c r="C24" s="97" t="s">
        <v>273</v>
      </c>
      <c r="D24" s="1" t="s">
        <v>274</v>
      </c>
      <c r="F24" s="1" t="s">
        <v>78</v>
      </c>
      <c r="G24" s="25" t="s">
        <v>79</v>
      </c>
      <c r="H24" s="14" t="e">
        <f>+Rendición!$F$4</f>
        <v>#N/A</v>
      </c>
      <c r="J24" s="1" t="s">
        <v>78</v>
      </c>
      <c r="K24" s="25" t="s">
        <v>79</v>
      </c>
      <c r="L24" s="14" t="e">
        <f>+Rendición!$F$4</f>
        <v>#N/A</v>
      </c>
      <c r="N24" s="1" t="s">
        <v>78</v>
      </c>
      <c r="O24" s="25" t="s">
        <v>79</v>
      </c>
      <c r="P24" s="14" t="e">
        <f>+Rendición!$F$4</f>
        <v>#N/A</v>
      </c>
    </row>
    <row r="25" spans="2:16" x14ac:dyDescent="0.2">
      <c r="B25" s="83">
        <v>5040</v>
      </c>
      <c r="C25" s="3" t="s">
        <v>133</v>
      </c>
      <c r="D25" s="1" t="s">
        <v>275</v>
      </c>
      <c r="F25" s="26" t="s">
        <v>80</v>
      </c>
      <c r="G25" s="25" t="s">
        <v>81</v>
      </c>
      <c r="H25" s="14" t="e">
        <f>+Rendición!$F$4</f>
        <v>#N/A</v>
      </c>
      <c r="J25" s="26" t="s">
        <v>80</v>
      </c>
      <c r="K25" s="25" t="s">
        <v>81</v>
      </c>
      <c r="L25" s="14" t="e">
        <f>+Rendición!$F$4</f>
        <v>#N/A</v>
      </c>
      <c r="N25" s="26" t="s">
        <v>80</v>
      </c>
      <c r="O25" s="25" t="s">
        <v>81</v>
      </c>
      <c r="P25" s="14" t="e">
        <f>+Rendición!$F$4</f>
        <v>#N/A</v>
      </c>
    </row>
    <row r="26" spans="2:16" x14ac:dyDescent="0.2">
      <c r="B26" s="83">
        <v>5010</v>
      </c>
      <c r="C26" s="3" t="s">
        <v>135</v>
      </c>
      <c r="D26" s="1" t="s">
        <v>276</v>
      </c>
      <c r="F26" s="1" t="s">
        <v>82</v>
      </c>
      <c r="G26" s="25" t="s">
        <v>83</v>
      </c>
      <c r="H26" s="14" t="e">
        <f>+Rendición!$F$4</f>
        <v>#N/A</v>
      </c>
      <c r="J26" s="1" t="s">
        <v>82</v>
      </c>
      <c r="K26" s="25" t="s">
        <v>83</v>
      </c>
      <c r="L26" s="14" t="e">
        <f>+Rendición!$F$4</f>
        <v>#N/A</v>
      </c>
      <c r="N26" s="1" t="s">
        <v>82</v>
      </c>
      <c r="O26" s="25" t="s">
        <v>83</v>
      </c>
      <c r="P26" s="14" t="e">
        <f>+Rendición!$F$4</f>
        <v>#N/A</v>
      </c>
    </row>
    <row r="27" spans="2:16" x14ac:dyDescent="0.2">
      <c r="B27" s="83">
        <v>5018</v>
      </c>
      <c r="C27" t="s">
        <v>136</v>
      </c>
      <c r="D27" s="1" t="s">
        <v>277</v>
      </c>
      <c r="F27" s="1" t="s">
        <v>85</v>
      </c>
      <c r="G27" s="25" t="s">
        <v>86</v>
      </c>
      <c r="H27" s="1" t="s">
        <v>138</v>
      </c>
      <c r="J27" s="1" t="s">
        <v>85</v>
      </c>
      <c r="K27" s="25" t="s">
        <v>86</v>
      </c>
      <c r="L27" s="1" t="s">
        <v>138</v>
      </c>
      <c r="N27" s="1" t="s">
        <v>85</v>
      </c>
      <c r="O27" s="25" t="s">
        <v>86</v>
      </c>
      <c r="P27" s="1" t="s">
        <v>138</v>
      </c>
    </row>
    <row r="28" spans="2:16" x14ac:dyDescent="0.2">
      <c r="B28" s="83">
        <v>6662</v>
      </c>
      <c r="C28" s="3" t="s">
        <v>139</v>
      </c>
      <c r="D28" s="1" t="s">
        <v>278</v>
      </c>
      <c r="F28" s="1" t="s">
        <v>330</v>
      </c>
      <c r="G28" s="25" t="s">
        <v>329</v>
      </c>
      <c r="H28" s="14" t="e">
        <f>+Rendición!$F$4</f>
        <v>#N/A</v>
      </c>
      <c r="J28" s="1" t="s">
        <v>330</v>
      </c>
      <c r="K28" s="25" t="s">
        <v>329</v>
      </c>
      <c r="L28" s="1" t="s">
        <v>330</v>
      </c>
      <c r="O28" s="25" t="s">
        <v>329</v>
      </c>
      <c r="P28" s="1" t="s">
        <v>330</v>
      </c>
    </row>
    <row r="29" spans="2:16" x14ac:dyDescent="0.2">
      <c r="B29" s="83">
        <v>5058</v>
      </c>
      <c r="C29" t="s">
        <v>141</v>
      </c>
      <c r="D29" s="1" t="s">
        <v>347</v>
      </c>
      <c r="F29" s="26" t="s">
        <v>331</v>
      </c>
      <c r="G29" s="25" t="s">
        <v>332</v>
      </c>
      <c r="H29" s="109" t="e">
        <f>+Rendición!$F$4</f>
        <v>#N/A</v>
      </c>
    </row>
    <row r="30" spans="2:16" x14ac:dyDescent="0.2">
      <c r="B30" s="83">
        <v>5053</v>
      </c>
      <c r="C30" s="3" t="s">
        <v>143</v>
      </c>
      <c r="D30" s="1" t="s">
        <v>358</v>
      </c>
    </row>
    <row r="31" spans="2:16" x14ac:dyDescent="0.2">
      <c r="B31" s="83">
        <v>5206</v>
      </c>
      <c r="C31" s="3" t="s">
        <v>145</v>
      </c>
      <c r="D31" s="1" t="s">
        <v>362</v>
      </c>
    </row>
    <row r="32" spans="2:16" x14ac:dyDescent="0.2">
      <c r="B32" s="83">
        <v>5063</v>
      </c>
      <c r="C32" t="s">
        <v>147</v>
      </c>
      <c r="D32" s="1" t="s">
        <v>328</v>
      </c>
    </row>
    <row r="33" spans="2:4" x14ac:dyDescent="0.2">
      <c r="B33" s="83">
        <v>6305</v>
      </c>
      <c r="C33" s="97" t="s">
        <v>280</v>
      </c>
      <c r="D33" s="1" t="s">
        <v>281</v>
      </c>
    </row>
    <row r="34" spans="2:4" x14ac:dyDescent="0.2">
      <c r="B34" s="83">
        <v>5068</v>
      </c>
      <c r="C34" s="3" t="s">
        <v>149</v>
      </c>
      <c r="D34" s="1" t="s">
        <v>342</v>
      </c>
    </row>
    <row r="35" spans="2:4" x14ac:dyDescent="0.2">
      <c r="B35" s="83">
        <v>7169</v>
      </c>
      <c r="C35" s="3" t="s">
        <v>151</v>
      </c>
      <c r="D35" t="s">
        <v>258</v>
      </c>
    </row>
    <row r="36" spans="2:4" x14ac:dyDescent="0.2">
      <c r="B36" s="83">
        <v>6100</v>
      </c>
      <c r="C36" s="3" t="s">
        <v>152</v>
      </c>
      <c r="D36" s="1" t="s">
        <v>282</v>
      </c>
    </row>
    <row r="37" spans="2:4" x14ac:dyDescent="0.2">
      <c r="B37" s="83">
        <v>6190</v>
      </c>
      <c r="C37" s="3" t="s">
        <v>154</v>
      </c>
      <c r="D37" s="1" t="s">
        <v>350</v>
      </c>
    </row>
    <row r="38" spans="2:4" x14ac:dyDescent="0.2">
      <c r="B38" s="83">
        <v>4013</v>
      </c>
      <c r="C38" s="3" t="s">
        <v>155</v>
      </c>
      <c r="D38" s="1" t="s">
        <v>346</v>
      </c>
    </row>
    <row r="39" spans="2:4" x14ac:dyDescent="0.2">
      <c r="B39" s="83">
        <v>7175</v>
      </c>
      <c r="C39" s="3" t="s">
        <v>157</v>
      </c>
      <c r="D39" t="s">
        <v>158</v>
      </c>
    </row>
    <row r="40" spans="2:4" x14ac:dyDescent="0.2">
      <c r="B40" s="83">
        <v>5118</v>
      </c>
      <c r="C40" s="3" t="s">
        <v>159</v>
      </c>
      <c r="D40" s="1" t="s">
        <v>341</v>
      </c>
    </row>
    <row r="41" spans="2:4" x14ac:dyDescent="0.2">
      <c r="B41" s="83">
        <v>5001</v>
      </c>
      <c r="C41" s="3" t="s">
        <v>161</v>
      </c>
      <c r="D41" s="1" t="s">
        <v>352</v>
      </c>
    </row>
    <row r="42" spans="2:4" x14ac:dyDescent="0.2">
      <c r="B42" s="83">
        <v>5126</v>
      </c>
      <c r="C42" s="3" t="s">
        <v>162</v>
      </c>
      <c r="D42" s="1" t="s">
        <v>351</v>
      </c>
    </row>
    <row r="43" spans="2:4" x14ac:dyDescent="0.2">
      <c r="B43" s="83">
        <v>5098</v>
      </c>
      <c r="C43" s="3" t="s">
        <v>164</v>
      </c>
      <c r="D43" s="1" t="s">
        <v>283</v>
      </c>
    </row>
    <row r="44" spans="2:4" x14ac:dyDescent="0.2">
      <c r="B44" s="83">
        <v>5006</v>
      </c>
      <c r="C44" s="97" t="s">
        <v>284</v>
      </c>
      <c r="D44" s="1" t="s">
        <v>360</v>
      </c>
    </row>
    <row r="45" spans="2:4" x14ac:dyDescent="0.2">
      <c r="B45" s="83">
        <v>6177</v>
      </c>
      <c r="C45" s="3" t="s">
        <v>166</v>
      </c>
      <c r="D45" s="1" t="s">
        <v>285</v>
      </c>
    </row>
    <row r="46" spans="2:4" x14ac:dyDescent="0.2">
      <c r="B46" s="83">
        <v>6379</v>
      </c>
      <c r="C46" s="3" t="s">
        <v>167</v>
      </c>
      <c r="D46" s="1" t="s">
        <v>286</v>
      </c>
    </row>
    <row r="47" spans="2:4" x14ac:dyDescent="0.2">
      <c r="B47" s="83">
        <v>4004</v>
      </c>
      <c r="C47" s="3" t="s">
        <v>169</v>
      </c>
      <c r="D47" s="1" t="s">
        <v>339</v>
      </c>
    </row>
    <row r="48" spans="2:4" x14ac:dyDescent="0.2">
      <c r="B48" s="83">
        <v>5008</v>
      </c>
      <c r="C48" s="3" t="s">
        <v>171</v>
      </c>
      <c r="D48" s="1" t="s">
        <v>287</v>
      </c>
    </row>
    <row r="49" spans="2:4" x14ac:dyDescent="0.2">
      <c r="B49" s="83">
        <v>4010</v>
      </c>
      <c r="C49" s="3" t="s">
        <v>173</v>
      </c>
      <c r="D49" s="1" t="s">
        <v>340</v>
      </c>
    </row>
    <row r="50" spans="2:4" x14ac:dyDescent="0.2">
      <c r="B50" s="83">
        <v>6584</v>
      </c>
      <c r="C50" s="3" t="s">
        <v>174</v>
      </c>
      <c r="D50" s="1" t="s">
        <v>288</v>
      </c>
    </row>
    <row r="51" spans="2:4" x14ac:dyDescent="0.2">
      <c r="B51" s="83">
        <v>7185</v>
      </c>
      <c r="C51" s="3" t="s">
        <v>176</v>
      </c>
      <c r="D51" s="1" t="s">
        <v>289</v>
      </c>
    </row>
    <row r="52" spans="2:4" x14ac:dyDescent="0.2">
      <c r="B52" s="83">
        <v>5087</v>
      </c>
      <c r="C52" s="3" t="s">
        <v>178</v>
      </c>
      <c r="D52" s="1" t="s">
        <v>290</v>
      </c>
    </row>
    <row r="53" spans="2:4" x14ac:dyDescent="0.2">
      <c r="B53" s="83">
        <v>6572</v>
      </c>
      <c r="C53" s="3" t="s">
        <v>179</v>
      </c>
      <c r="D53" s="1" t="s">
        <v>291</v>
      </c>
    </row>
    <row r="54" spans="2:4" x14ac:dyDescent="0.2">
      <c r="B54" s="83">
        <v>5095</v>
      </c>
      <c r="C54" s="3" t="s">
        <v>180</v>
      </c>
      <c r="D54" s="1" t="s">
        <v>292</v>
      </c>
    </row>
    <row r="55" spans="2:4" x14ac:dyDescent="0.2">
      <c r="B55" s="83">
        <v>5120</v>
      </c>
      <c r="C55" s="3" t="s">
        <v>182</v>
      </c>
      <c r="D55" s="1" t="s">
        <v>293</v>
      </c>
    </row>
    <row r="56" spans="2:4" x14ac:dyDescent="0.2">
      <c r="B56" s="83">
        <v>5097</v>
      </c>
      <c r="C56" s="3" t="s">
        <v>184</v>
      </c>
      <c r="D56" s="1" t="s">
        <v>294</v>
      </c>
    </row>
    <row r="57" spans="2:4" x14ac:dyDescent="0.2">
      <c r="B57" s="83">
        <v>5055</v>
      </c>
      <c r="C57" s="3" t="s">
        <v>186</v>
      </c>
      <c r="D57" s="1" t="s">
        <v>364</v>
      </c>
    </row>
    <row r="58" spans="2:4" x14ac:dyDescent="0.2">
      <c r="B58" s="83">
        <v>6599</v>
      </c>
      <c r="C58" s="3" t="s">
        <v>188</v>
      </c>
      <c r="D58" s="1" t="s">
        <v>336</v>
      </c>
    </row>
    <row r="59" spans="2:4" x14ac:dyDescent="0.2">
      <c r="B59" s="83">
        <v>5057</v>
      </c>
      <c r="C59" s="3" t="s">
        <v>190</v>
      </c>
      <c r="D59" s="1" t="s">
        <v>295</v>
      </c>
    </row>
    <row r="60" spans="2:4" x14ac:dyDescent="0.2">
      <c r="B60" s="83">
        <v>6302</v>
      </c>
      <c r="C60" s="3" t="s">
        <v>192</v>
      </c>
      <c r="D60" s="1" t="s">
        <v>296</v>
      </c>
    </row>
    <row r="61" spans="2:4" x14ac:dyDescent="0.2">
      <c r="B61" s="83">
        <v>5138</v>
      </c>
      <c r="C61" s="3" t="s">
        <v>193</v>
      </c>
      <c r="D61" s="1" t="s">
        <v>297</v>
      </c>
    </row>
    <row r="62" spans="2:4" x14ac:dyDescent="0.2">
      <c r="B62" s="83">
        <v>6704</v>
      </c>
      <c r="C62" s="3" t="s">
        <v>194</v>
      </c>
      <c r="D62" s="1" t="s">
        <v>298</v>
      </c>
    </row>
    <row r="63" spans="2:4" x14ac:dyDescent="0.2">
      <c r="B63" s="83">
        <v>6205</v>
      </c>
      <c r="C63" s="3" t="s">
        <v>195</v>
      </c>
      <c r="D63" s="1" t="s">
        <v>299</v>
      </c>
    </row>
    <row r="64" spans="2:4" x14ac:dyDescent="0.2">
      <c r="B64" s="83">
        <v>6990</v>
      </c>
      <c r="C64" s="4" t="s">
        <v>197</v>
      </c>
      <c r="D64" s="1" t="s">
        <v>300</v>
      </c>
    </row>
    <row r="65" spans="2:4" x14ac:dyDescent="0.2">
      <c r="B65" s="83">
        <v>5183</v>
      </c>
      <c r="C65" s="5" t="s">
        <v>199</v>
      </c>
      <c r="D65" s="1" t="s">
        <v>348</v>
      </c>
    </row>
    <row r="66" spans="2:4" x14ac:dyDescent="0.2">
      <c r="B66" s="83">
        <v>7103</v>
      </c>
      <c r="C66" t="s">
        <v>200</v>
      </c>
      <c r="D66" s="1" t="s">
        <v>301</v>
      </c>
    </row>
    <row r="67" spans="2:4" x14ac:dyDescent="0.2">
      <c r="B67" s="83">
        <v>7921</v>
      </c>
      <c r="C67" s="15" t="s">
        <v>201</v>
      </c>
      <c r="D67" s="1" t="s">
        <v>302</v>
      </c>
    </row>
    <row r="68" spans="2:4" x14ac:dyDescent="0.2">
      <c r="B68" s="83">
        <v>105</v>
      </c>
      <c r="C68" s="15" t="s">
        <v>202</v>
      </c>
      <c r="D68" t="s">
        <v>203</v>
      </c>
    </row>
    <row r="69" spans="2:4" x14ac:dyDescent="0.2">
      <c r="B69" s="83" t="s">
        <v>204</v>
      </c>
      <c r="C69" s="15" t="s">
        <v>205</v>
      </c>
      <c r="D69" t="s">
        <v>206</v>
      </c>
    </row>
    <row r="70" spans="2:4" x14ac:dyDescent="0.2">
      <c r="B70" s="83" t="s">
        <v>207</v>
      </c>
      <c r="C70" s="15" t="s">
        <v>208</v>
      </c>
      <c r="D70" t="s">
        <v>209</v>
      </c>
    </row>
    <row r="71" spans="2:4" x14ac:dyDescent="0.2">
      <c r="B71" s="83" t="s">
        <v>210</v>
      </c>
      <c r="C71" s="15" t="s">
        <v>211</v>
      </c>
      <c r="D71" t="s">
        <v>212</v>
      </c>
    </row>
    <row r="72" spans="2:4" x14ac:dyDescent="0.2">
      <c r="B72" s="83" t="s">
        <v>213</v>
      </c>
      <c r="C72" s="15" t="s">
        <v>214</v>
      </c>
      <c r="D72" t="s">
        <v>215</v>
      </c>
    </row>
    <row r="73" spans="2:4" x14ac:dyDescent="0.2">
      <c r="B73" s="83">
        <v>6949</v>
      </c>
      <c r="C73" s="15" t="s">
        <v>216</v>
      </c>
      <c r="D73" s="1" t="s">
        <v>303</v>
      </c>
    </row>
    <row r="74" spans="2:4" x14ac:dyDescent="0.2">
      <c r="B74" s="83">
        <v>6847</v>
      </c>
      <c r="C74" s="15" t="s">
        <v>217</v>
      </c>
      <c r="D74" s="1" t="s">
        <v>304</v>
      </c>
    </row>
    <row r="75" spans="2:4" x14ac:dyDescent="0.2">
      <c r="B75" s="83">
        <v>6901</v>
      </c>
      <c r="C75" s="15" t="s">
        <v>218</v>
      </c>
      <c r="D75" s="1" t="s">
        <v>305</v>
      </c>
    </row>
    <row r="76" spans="2:4" x14ac:dyDescent="0.2">
      <c r="B76" s="110">
        <v>5002</v>
      </c>
      <c r="C76" s="15" t="s">
        <v>343</v>
      </c>
      <c r="D76" s="1" t="s">
        <v>307</v>
      </c>
    </row>
    <row r="77" spans="2:4" x14ac:dyDescent="0.2">
      <c r="B77" s="83">
        <v>5184</v>
      </c>
      <c r="C77" s="84" t="s">
        <v>219</v>
      </c>
      <c r="D77" s="1" t="s">
        <v>306</v>
      </c>
    </row>
    <row r="78" spans="2:4" x14ac:dyDescent="0.2">
      <c r="B78" s="83">
        <v>7101</v>
      </c>
      <c r="C78" s="84" t="s">
        <v>220</v>
      </c>
      <c r="D78" s="1" t="s">
        <v>353</v>
      </c>
    </row>
    <row r="79" spans="2:4" x14ac:dyDescent="0.2">
      <c r="B79" s="83">
        <v>5080</v>
      </c>
      <c r="C79" s="84" t="s">
        <v>221</v>
      </c>
      <c r="D79" s="1" t="s">
        <v>308</v>
      </c>
    </row>
    <row r="80" spans="2:4" x14ac:dyDescent="0.2">
      <c r="B80" s="83">
        <v>6130</v>
      </c>
      <c r="C80" s="84" t="s">
        <v>327</v>
      </c>
      <c r="D80" s="1" t="s">
        <v>309</v>
      </c>
    </row>
    <row r="81" spans="2:4" x14ac:dyDescent="0.2">
      <c r="B81" s="83">
        <v>7092</v>
      </c>
      <c r="C81" s="84" t="s">
        <v>222</v>
      </c>
      <c r="D81" s="1" t="s">
        <v>310</v>
      </c>
    </row>
    <row r="82" spans="2:4" x14ac:dyDescent="0.2">
      <c r="B82" s="110">
        <v>7137</v>
      </c>
      <c r="C82" s="84" t="s">
        <v>223</v>
      </c>
      <c r="D82" s="1" t="s">
        <v>334</v>
      </c>
    </row>
    <row r="83" spans="2:4" x14ac:dyDescent="0.2">
      <c r="B83" s="83">
        <v>7002</v>
      </c>
      <c r="C83" s="84" t="s">
        <v>256</v>
      </c>
      <c r="D83" s="1" t="s">
        <v>257</v>
      </c>
    </row>
    <row r="84" spans="2:4" x14ac:dyDescent="0.2">
      <c r="B84" s="110">
        <v>5033</v>
      </c>
      <c r="C84" s="84" t="s">
        <v>338</v>
      </c>
      <c r="D84" s="1" t="s">
        <v>279</v>
      </c>
    </row>
    <row r="85" spans="2:4" x14ac:dyDescent="0.2">
      <c r="B85" s="83">
        <v>6300</v>
      </c>
      <c r="C85" s="84" t="s">
        <v>311</v>
      </c>
      <c r="D85" s="1" t="s">
        <v>335</v>
      </c>
    </row>
    <row r="86" spans="2:4" x14ac:dyDescent="0.2">
      <c r="B86" s="83">
        <v>6665</v>
      </c>
      <c r="C86" s="84" t="s">
        <v>312</v>
      </c>
      <c r="D86" s="1" t="s">
        <v>313</v>
      </c>
    </row>
    <row r="87" spans="2:4" x14ac:dyDescent="0.2">
      <c r="B87" s="83">
        <v>7067</v>
      </c>
      <c r="C87" s="84" t="s">
        <v>314</v>
      </c>
      <c r="D87" s="1" t="s">
        <v>315</v>
      </c>
    </row>
    <row r="88" spans="2:4" x14ac:dyDescent="0.2">
      <c r="B88" s="83">
        <v>5014</v>
      </c>
      <c r="C88" s="84" t="s">
        <v>316</v>
      </c>
      <c r="D88" s="1" t="s">
        <v>317</v>
      </c>
    </row>
    <row r="89" spans="2:4" x14ac:dyDescent="0.2">
      <c r="B89" s="83">
        <v>7184</v>
      </c>
      <c r="C89" s="84" t="s">
        <v>318</v>
      </c>
      <c r="D89" s="1" t="s">
        <v>319</v>
      </c>
    </row>
    <row r="90" spans="2:4" x14ac:dyDescent="0.2">
      <c r="B90" s="83">
        <v>5051</v>
      </c>
      <c r="C90" s="84" t="s">
        <v>320</v>
      </c>
      <c r="D90" s="1" t="s">
        <v>321</v>
      </c>
    </row>
    <row r="91" spans="2:4" x14ac:dyDescent="0.2">
      <c r="B91" s="83">
        <v>5065</v>
      </c>
      <c r="C91" s="84" t="s">
        <v>322</v>
      </c>
      <c r="D91" s="1" t="s">
        <v>361</v>
      </c>
    </row>
    <row r="92" spans="2:4" x14ac:dyDescent="0.2">
      <c r="B92" s="83">
        <v>5038</v>
      </c>
      <c r="C92" s="84" t="s">
        <v>333</v>
      </c>
      <c r="D92" s="1" t="s">
        <v>363</v>
      </c>
    </row>
    <row r="93" spans="2:4" x14ac:dyDescent="0.2">
      <c r="B93" s="110">
        <v>6102</v>
      </c>
      <c r="C93" s="84" t="s">
        <v>345</v>
      </c>
      <c r="D93" s="1" t="s">
        <v>335</v>
      </c>
    </row>
    <row r="94" spans="2:4" x14ac:dyDescent="0.2">
      <c r="B94" s="110">
        <v>5173</v>
      </c>
      <c r="C94" s="84" t="s">
        <v>354</v>
      </c>
      <c r="D94" s="1" t="s">
        <v>355</v>
      </c>
    </row>
    <row r="95" spans="2:4" x14ac:dyDescent="0.2">
      <c r="B95" s="110">
        <v>5042</v>
      </c>
      <c r="C95" s="84" t="s">
        <v>356</v>
      </c>
      <c r="D95" s="1" t="s">
        <v>357</v>
      </c>
    </row>
    <row r="96" spans="2:4" x14ac:dyDescent="0.2">
      <c r="B96" s="83"/>
    </row>
    <row r="97" spans="2:2" x14ac:dyDescent="0.2">
      <c r="B97" s="83"/>
    </row>
    <row r="98" spans="2:2" x14ac:dyDescent="0.2">
      <c r="B98" s="83"/>
    </row>
    <row r="99" spans="2:2" x14ac:dyDescent="0.2">
      <c r="B99" s="83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68"/>
  <sheetViews>
    <sheetView topLeftCell="A25" workbookViewId="0">
      <selection activeCell="A55" sqref="A55"/>
    </sheetView>
  </sheetViews>
  <sheetFormatPr defaultColWidth="11.42578125" defaultRowHeight="12.75" x14ac:dyDescent="0.2"/>
  <cols>
    <col min="1" max="1" width="32.85546875" bestFit="1" customWidth="1"/>
    <col min="2" max="2" width="39.7109375" bestFit="1" customWidth="1"/>
  </cols>
  <sheetData>
    <row r="1" spans="1:2" x14ac:dyDescent="0.2">
      <c r="A1" s="16" t="s">
        <v>224</v>
      </c>
      <c r="B1" s="16" t="s">
        <v>225</v>
      </c>
    </row>
    <row r="2" spans="1:2" x14ac:dyDescent="0.2">
      <c r="A2" t="s">
        <v>182</v>
      </c>
      <c r="B2" t="s">
        <v>183</v>
      </c>
    </row>
    <row r="3" spans="1:2" x14ac:dyDescent="0.2">
      <c r="A3" t="s">
        <v>116</v>
      </c>
      <c r="B3" t="s">
        <v>117</v>
      </c>
    </row>
    <row r="4" spans="1:2" x14ac:dyDescent="0.2">
      <c r="A4" t="s">
        <v>190</v>
      </c>
      <c r="B4" t="s">
        <v>191</v>
      </c>
    </row>
    <row r="5" spans="1:2" x14ac:dyDescent="0.2">
      <c r="A5" t="s">
        <v>226</v>
      </c>
      <c r="B5" t="s">
        <v>185</v>
      </c>
    </row>
    <row r="6" spans="1:2" x14ac:dyDescent="0.2">
      <c r="A6" t="s">
        <v>227</v>
      </c>
      <c r="B6" t="s">
        <v>189</v>
      </c>
    </row>
    <row r="7" spans="1:2" x14ac:dyDescent="0.2">
      <c r="A7" t="s">
        <v>161</v>
      </c>
      <c r="B7" t="s">
        <v>148</v>
      </c>
    </row>
    <row r="8" spans="1:2" x14ac:dyDescent="0.2">
      <c r="A8" t="s">
        <v>166</v>
      </c>
      <c r="B8" t="s">
        <v>228</v>
      </c>
    </row>
    <row r="9" spans="1:2" x14ac:dyDescent="0.2">
      <c r="A9" t="s">
        <v>178</v>
      </c>
      <c r="B9" t="s">
        <v>229</v>
      </c>
    </row>
    <row r="10" spans="1:2" x14ac:dyDescent="0.2">
      <c r="A10" t="s">
        <v>106</v>
      </c>
      <c r="B10" t="s">
        <v>230</v>
      </c>
    </row>
    <row r="11" spans="1:2" x14ac:dyDescent="0.2">
      <c r="A11" t="s">
        <v>231</v>
      </c>
      <c r="B11" t="s">
        <v>131</v>
      </c>
    </row>
    <row r="12" spans="1:2" x14ac:dyDescent="0.2">
      <c r="A12" t="s">
        <v>169</v>
      </c>
      <c r="B12" t="s">
        <v>232</v>
      </c>
    </row>
    <row r="13" spans="1:2" x14ac:dyDescent="0.2">
      <c r="A13" t="s">
        <v>124</v>
      </c>
      <c r="B13" t="s">
        <v>125</v>
      </c>
    </row>
    <row r="14" spans="1:2" x14ac:dyDescent="0.2">
      <c r="A14" t="s">
        <v>186</v>
      </c>
      <c r="B14" t="s">
        <v>187</v>
      </c>
    </row>
    <row r="15" spans="1:2" x14ac:dyDescent="0.2">
      <c r="A15" t="s">
        <v>105</v>
      </c>
      <c r="B15" t="s">
        <v>233</v>
      </c>
    </row>
    <row r="16" spans="1:2" x14ac:dyDescent="0.2">
      <c r="A16" t="s">
        <v>151</v>
      </c>
      <c r="B16" t="s">
        <v>234</v>
      </c>
    </row>
    <row r="17" spans="1:2" x14ac:dyDescent="0.2">
      <c r="A17" t="s">
        <v>133</v>
      </c>
      <c r="B17" t="s">
        <v>134</v>
      </c>
    </row>
    <row r="18" spans="1:2" x14ac:dyDescent="0.2">
      <c r="A18" t="s">
        <v>199</v>
      </c>
      <c r="B18" t="s">
        <v>127</v>
      </c>
    </row>
    <row r="19" spans="1:2" x14ac:dyDescent="0.2">
      <c r="A19" t="s">
        <v>173</v>
      </c>
      <c r="B19" t="s">
        <v>235</v>
      </c>
    </row>
    <row r="20" spans="1:2" x14ac:dyDescent="0.2">
      <c r="A20" t="s">
        <v>120</v>
      </c>
      <c r="B20" t="s">
        <v>121</v>
      </c>
    </row>
    <row r="21" spans="1:2" x14ac:dyDescent="0.2">
      <c r="A21" t="s">
        <v>155</v>
      </c>
      <c r="B21" t="s">
        <v>156</v>
      </c>
    </row>
    <row r="22" spans="1:2" x14ac:dyDescent="0.2">
      <c r="A22" t="s">
        <v>174</v>
      </c>
      <c r="B22" t="s">
        <v>175</v>
      </c>
    </row>
    <row r="23" spans="1:2" x14ac:dyDescent="0.2">
      <c r="A23" t="s">
        <v>164</v>
      </c>
      <c r="B23" t="s">
        <v>236</v>
      </c>
    </row>
    <row r="24" spans="1:2" x14ac:dyDescent="0.2">
      <c r="A24" t="s">
        <v>192</v>
      </c>
      <c r="B24" t="s">
        <v>203</v>
      </c>
    </row>
    <row r="25" spans="1:2" x14ac:dyDescent="0.2">
      <c r="A25" t="s">
        <v>165</v>
      </c>
      <c r="B25" t="s">
        <v>237</v>
      </c>
    </row>
    <row r="26" spans="1:2" x14ac:dyDescent="0.2">
      <c r="A26" t="s">
        <v>122</v>
      </c>
      <c r="B26" t="s">
        <v>123</v>
      </c>
    </row>
    <row r="27" spans="1:2" x14ac:dyDescent="0.2">
      <c r="A27" t="s">
        <v>176</v>
      </c>
      <c r="B27" t="s">
        <v>177</v>
      </c>
    </row>
    <row r="28" spans="1:2" x14ac:dyDescent="0.2">
      <c r="A28" t="s">
        <v>159</v>
      </c>
      <c r="B28" t="s">
        <v>160</v>
      </c>
    </row>
    <row r="29" spans="1:2" x14ac:dyDescent="0.2">
      <c r="A29" t="s">
        <v>141</v>
      </c>
      <c r="B29" t="s">
        <v>142</v>
      </c>
    </row>
    <row r="30" spans="1:2" x14ac:dyDescent="0.2">
      <c r="A30" t="s">
        <v>193</v>
      </c>
      <c r="B30" t="s">
        <v>238</v>
      </c>
    </row>
    <row r="31" spans="1:2" x14ac:dyDescent="0.2">
      <c r="A31" t="s">
        <v>108</v>
      </c>
      <c r="B31" t="s">
        <v>109</v>
      </c>
    </row>
    <row r="32" spans="1:2" x14ac:dyDescent="0.2">
      <c r="A32" t="s">
        <v>167</v>
      </c>
      <c r="B32" t="s">
        <v>168</v>
      </c>
    </row>
    <row r="33" spans="1:2" x14ac:dyDescent="0.2">
      <c r="A33" t="s">
        <v>95</v>
      </c>
      <c r="B33" t="s">
        <v>96</v>
      </c>
    </row>
    <row r="34" spans="1:2" x14ac:dyDescent="0.2">
      <c r="A34" t="s">
        <v>171</v>
      </c>
      <c r="B34" t="s">
        <v>172</v>
      </c>
    </row>
    <row r="35" spans="1:2" x14ac:dyDescent="0.2">
      <c r="A35" t="s">
        <v>200</v>
      </c>
      <c r="B35" t="s">
        <v>239</v>
      </c>
    </row>
    <row r="36" spans="1:2" x14ac:dyDescent="0.2">
      <c r="A36" t="s">
        <v>143</v>
      </c>
      <c r="B36" t="s">
        <v>144</v>
      </c>
    </row>
    <row r="37" spans="1:2" x14ac:dyDescent="0.2">
      <c r="A37" t="s">
        <v>145</v>
      </c>
      <c r="B37" t="s">
        <v>146</v>
      </c>
    </row>
    <row r="38" spans="1:2" x14ac:dyDescent="0.2">
      <c r="A38" t="s">
        <v>93</v>
      </c>
      <c r="B38" t="s">
        <v>240</v>
      </c>
    </row>
    <row r="39" spans="1:2" x14ac:dyDescent="0.2">
      <c r="A39" t="s">
        <v>197</v>
      </c>
      <c r="B39" t="s">
        <v>198</v>
      </c>
    </row>
    <row r="40" spans="1:2" x14ac:dyDescent="0.2">
      <c r="A40" t="s">
        <v>98</v>
      </c>
      <c r="B40" t="s">
        <v>241</v>
      </c>
    </row>
    <row r="41" spans="1:2" x14ac:dyDescent="0.2">
      <c r="A41" t="s">
        <v>242</v>
      </c>
      <c r="B41" t="s">
        <v>243</v>
      </c>
    </row>
    <row r="42" spans="1:2" x14ac:dyDescent="0.2">
      <c r="A42" t="s">
        <v>103</v>
      </c>
      <c r="B42" t="s">
        <v>104</v>
      </c>
    </row>
    <row r="43" spans="1:2" x14ac:dyDescent="0.2">
      <c r="A43" t="s">
        <v>195</v>
      </c>
      <c r="B43" t="s">
        <v>196</v>
      </c>
    </row>
    <row r="44" spans="1:2" x14ac:dyDescent="0.2">
      <c r="A44" t="s">
        <v>118</v>
      </c>
      <c r="B44" t="s">
        <v>119</v>
      </c>
    </row>
    <row r="45" spans="1:2" x14ac:dyDescent="0.2">
      <c r="A45" t="s">
        <v>126</v>
      </c>
      <c r="B45" t="s">
        <v>170</v>
      </c>
    </row>
    <row r="46" spans="1:2" x14ac:dyDescent="0.2">
      <c r="A46" t="s">
        <v>135</v>
      </c>
      <c r="B46" t="s">
        <v>244</v>
      </c>
    </row>
    <row r="47" spans="1:2" x14ac:dyDescent="0.2">
      <c r="A47" t="s">
        <v>101</v>
      </c>
      <c r="B47" t="s">
        <v>245</v>
      </c>
    </row>
    <row r="48" spans="1:2" x14ac:dyDescent="0.2">
      <c r="A48" t="s">
        <v>147</v>
      </c>
      <c r="B48" t="s">
        <v>246</v>
      </c>
    </row>
    <row r="49" spans="1:2" x14ac:dyDescent="0.2">
      <c r="A49" t="s">
        <v>110</v>
      </c>
      <c r="B49" t="s">
        <v>111</v>
      </c>
    </row>
    <row r="50" spans="1:2" x14ac:dyDescent="0.2">
      <c r="A50" t="s">
        <v>154</v>
      </c>
      <c r="B50" t="s">
        <v>247</v>
      </c>
    </row>
    <row r="51" spans="1:2" x14ac:dyDescent="0.2">
      <c r="A51" t="s">
        <v>161</v>
      </c>
      <c r="B51" t="s">
        <v>148</v>
      </c>
    </row>
    <row r="52" spans="1:2" x14ac:dyDescent="0.2">
      <c r="A52" t="s">
        <v>162</v>
      </c>
      <c r="B52" t="s">
        <v>163</v>
      </c>
    </row>
    <row r="53" spans="1:2" x14ac:dyDescent="0.2">
      <c r="A53" t="s">
        <v>248</v>
      </c>
      <c r="B53" t="s">
        <v>150</v>
      </c>
    </row>
    <row r="54" spans="1:2" x14ac:dyDescent="0.2">
      <c r="A54" t="s">
        <v>113</v>
      </c>
      <c r="B54" t="s">
        <v>114</v>
      </c>
    </row>
    <row r="55" spans="1:2" x14ac:dyDescent="0.2">
      <c r="A55" t="s">
        <v>151</v>
      </c>
      <c r="B55" t="s">
        <v>258</v>
      </c>
    </row>
    <row r="56" spans="1:2" x14ac:dyDescent="0.2">
      <c r="A56" t="s">
        <v>139</v>
      </c>
      <c r="B56" t="s">
        <v>140</v>
      </c>
    </row>
    <row r="57" spans="1:2" x14ac:dyDescent="0.2">
      <c r="A57" t="s">
        <v>157</v>
      </c>
      <c r="B57" t="s">
        <v>209</v>
      </c>
    </row>
    <row r="58" spans="1:2" x14ac:dyDescent="0.2">
      <c r="A58" t="s">
        <v>97</v>
      </c>
      <c r="B58" t="s">
        <v>249</v>
      </c>
    </row>
    <row r="59" spans="1:2" x14ac:dyDescent="0.2">
      <c r="A59" t="s">
        <v>180</v>
      </c>
      <c r="B59" t="s">
        <v>181</v>
      </c>
    </row>
    <row r="60" spans="1:2" x14ac:dyDescent="0.2">
      <c r="A60" t="s">
        <v>101</v>
      </c>
      <c r="B60" t="s">
        <v>250</v>
      </c>
    </row>
    <row r="61" spans="1:2" x14ac:dyDescent="0.2">
      <c r="A61" t="s">
        <v>128</v>
      </c>
      <c r="B61" t="s">
        <v>251</v>
      </c>
    </row>
    <row r="62" spans="1:2" x14ac:dyDescent="0.2">
      <c r="A62" t="s">
        <v>179</v>
      </c>
      <c r="B62" t="s">
        <v>252</v>
      </c>
    </row>
    <row r="63" spans="1:2" x14ac:dyDescent="0.2">
      <c r="A63" t="s">
        <v>194</v>
      </c>
      <c r="B63" t="s">
        <v>253</v>
      </c>
    </row>
    <row r="64" spans="1:2" x14ac:dyDescent="0.2">
      <c r="A64" t="s">
        <v>94</v>
      </c>
      <c r="B64" t="s">
        <v>254</v>
      </c>
    </row>
    <row r="65" spans="1:2" x14ac:dyDescent="0.2">
      <c r="A65" t="s">
        <v>152</v>
      </c>
      <c r="B65" t="s">
        <v>153</v>
      </c>
    </row>
    <row r="66" spans="1:2" x14ac:dyDescent="0.2">
      <c r="A66" t="s">
        <v>99</v>
      </c>
      <c r="B66" t="s">
        <v>100</v>
      </c>
    </row>
    <row r="67" spans="1:2" x14ac:dyDescent="0.2">
      <c r="A67" t="s">
        <v>136</v>
      </c>
      <c r="B67" t="s">
        <v>137</v>
      </c>
    </row>
    <row r="68" spans="1:2" x14ac:dyDescent="0.2">
      <c r="A68" t="s">
        <v>255</v>
      </c>
      <c r="B68" t="s">
        <v>201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defaultColWidth="11.42578125" defaultRowHeight="12.75" x14ac:dyDescent="0.2"/>
  <sheetData/>
  <phoneticPr fontId="1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o_x0020_Perteneciente xmlns="b0995204-e6fd-49fb-8723-df809e188c6a">Proceso de Compras</Proceso_x0020_Perteneciente>
    <_Version xmlns="http://schemas.microsoft.com/sharepoint/v3/fields">01</_Version>
    <Tipo_x0020_de_x0020_Documento xmlns="b0995204-e6fd-49fb-8723-df809e188c6a">Formulario</Tipo_x0020_de_x0020_Documento>
    <Gerencia xmlns="b0995204-e6fd-49fb-8723-df809e188c6a">Administración y Finanzas</Gerencia>
    <_x00c1_rea xmlns="b0995204-e6fd-49fb-8723-df809e188c6a">-</_x00c1_rea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77CBB9E8A37B4B92C66F012D7FBE29" ma:contentTypeVersion="9" ma:contentTypeDescription="Crear nuevo documento." ma:contentTypeScope="" ma:versionID="61b20ab7ecacae31df88cc12d3472ab8">
  <xsd:schema xmlns:xsd="http://www.w3.org/2001/XMLSchema" xmlns:xs="http://www.w3.org/2001/XMLSchema" xmlns:p="http://schemas.microsoft.com/office/2006/metadata/properties" xmlns:ns2="b0995204-e6fd-49fb-8723-df809e188c6a" xmlns:ns3="http://schemas.microsoft.com/sharepoint/v3/fields" xmlns:ns4="c426bdeb-a515-4134-93da-a2bc775aa19a" targetNamespace="http://schemas.microsoft.com/office/2006/metadata/properties" ma:root="true" ma:fieldsID="30ad095d180ed79e222cde8e3189d35a" ns2:_="" ns3:_="" ns4:_="">
    <xsd:import namespace="b0995204-e6fd-49fb-8723-df809e188c6a"/>
    <xsd:import namespace="http://schemas.microsoft.com/sharepoint/v3/fields"/>
    <xsd:import namespace="c426bdeb-a515-4134-93da-a2bc775aa1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Gerencia" minOccurs="0"/>
                <xsd:element ref="ns2:_x00c1_rea" minOccurs="0"/>
                <xsd:element ref="ns2:Tipo_x0020_de_x0020_Documento" minOccurs="0"/>
                <xsd:element ref="ns3:_Version" minOccurs="0"/>
                <xsd:element ref="ns2:Proceso_x0020_Pertenecient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95204-e6fd-49fb-8723-df809e188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Gerencia" ma:index="10" nillable="true" ma:displayName="Gerencia" ma:default="-" ma:format="Dropdown" ma:internalName="Gerencia">
      <xsd:simpleType>
        <xsd:restriction base="dms:Choice">
          <xsd:enumeration value="-"/>
          <xsd:enumeration value="Administración y Finanzas"/>
          <xsd:enumeration value="Comercial"/>
          <xsd:enumeration value="Gerencia General"/>
          <xsd:enumeration value="Personas"/>
          <xsd:enumeration value="Riesgo"/>
          <xsd:enumeration value="Tecnología y Procesos"/>
        </xsd:restriction>
      </xsd:simpleType>
    </xsd:element>
    <xsd:element name="_x00c1_rea" ma:index="11" nillable="true" ma:displayName="Área" ma:default="-" ma:format="Dropdown" ma:internalName="_x00c1_rea">
      <xsd:simpleType>
        <xsd:restriction base="dms:Choice">
          <xsd:enumeration value="-"/>
          <xsd:enumeration value="Administración del Personal"/>
          <xsd:enumeration value="Contabilidad y Finanzas"/>
          <xsd:enumeration value="Compras y Contrataciones"/>
          <xsd:enumeration value="Marketing y Propuestas de Valor"/>
          <xsd:enumeration value="Inteligencia de Clientes"/>
          <xsd:enumeration value="Desarrollo de Segmentos"/>
          <xsd:enumeration value="Seguimiento Comercial"/>
          <xsd:enumeration value="Clientes y Calidad de Servicio"/>
          <xsd:enumeration value="Desarrollo de Sucursales"/>
          <xsd:enumeration value="Canales"/>
          <xsd:enumeration value="Seguimiento y control de Riesgo"/>
          <xsd:enumeration value="Admisión"/>
          <xsd:enumeration value="Normalización y Cobranza"/>
          <xsd:enumeration value="Modelos"/>
          <xsd:enumeration value="Gestión de Riesgo"/>
          <xsd:enumeration value="Desarrollo Organizaciónal"/>
          <xsd:enumeration value="Clima Organizacional"/>
          <xsd:enumeration value="Seguimiento de Red"/>
          <xsd:enumeration value="Calidad y Procesos"/>
          <xsd:enumeration value="Análisis"/>
          <xsd:enumeration value="Desarrollo"/>
          <xsd:enumeration value="Soporte de Aplicaciones"/>
          <xsd:enumeration value="Soporte IT"/>
        </xsd:restriction>
      </xsd:simpleType>
    </xsd:element>
    <xsd:element name="Tipo_x0020_de_x0020_Documento" ma:index="12" nillable="true" ma:displayName="Tipo de Documento" ma:default="Anexo" ma:format="Dropdown" ma:internalName="Tipo_x0020_de_x0020_Documento">
      <xsd:simpleType>
        <xsd:restriction base="dms:Choice">
          <xsd:enumeration value="Anexo"/>
          <xsd:enumeration value="Formulario"/>
          <xsd:enumeration value="Instructivo"/>
          <xsd:enumeration value="Manual"/>
          <xsd:enumeration value="Política"/>
          <xsd:enumeration value="Procedimiento"/>
        </xsd:restriction>
      </xsd:simpleType>
    </xsd:element>
    <xsd:element name="Proceso_x0020_Perteneciente" ma:index="14" nillable="true" ma:displayName="Proceso Perteneciente" ma:default="Acciones de Mejora" ma:format="Dropdown" ma:internalName="Proceso_x0020_Perteneciente">
      <xsd:simpleType>
        <xsd:restriction base="dms:Choice">
          <xsd:enumeration value="Acciones de Mejora"/>
          <xsd:enumeration value="Búsqueda, Selección, Ingreso y Capacitación"/>
          <xsd:enumeration value="Comunicación Interna"/>
          <xsd:enumeration value="Demanda de Clientes"/>
          <xsd:enumeration value="Desarrollo de Colaboradores"/>
          <xsd:enumeration value="Fidelización de Clientes"/>
          <xsd:enumeration value="Gestión de Documentación"/>
          <xsd:enumeration value="Gestión de Productos y Segmentos"/>
          <xsd:enumeration value="Gestión de Personal"/>
          <xsd:enumeration value="Gestión de Redes y Sistemas"/>
          <xsd:enumeration value="Gestión de Reclamos"/>
          <xsd:enumeration value="Gestión Estratégica"/>
          <xsd:enumeration value="Gestión Financiera"/>
          <xsd:enumeration value="Proceso de Crédito"/>
          <xsd:enumeration value="Proceso de Compra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3" nillable="true" ma:displayName="Versió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6bdeb-a515-4134-93da-a2bc775aa19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5AC20189-8904-458F-969C-C100415E829A}">
  <ds:schemaRefs>
    <ds:schemaRef ds:uri="http://purl.org/dc/terms/"/>
    <ds:schemaRef ds:uri="c426bdeb-a515-4134-93da-a2bc775aa19a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sharepoint/v3/fields"/>
    <ds:schemaRef ds:uri="b0995204-e6fd-49fb-8723-df809e188c6a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DDE86A7-6BB4-48AD-9FD8-4B8CEE732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95204-e6fd-49fb-8723-df809e188c6a"/>
    <ds:schemaRef ds:uri="http://schemas.microsoft.com/sharepoint/v3/fields"/>
    <ds:schemaRef ds:uri="c426bdeb-a515-4134-93da-a2bc775aa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D7E154-7F2D-4BEA-9AEC-345EFBC2927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7EF511B-7A92-4F34-93CA-8882D5AB58C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Rendición</vt:lpstr>
      <vt:lpstr>Hoja3</vt:lpstr>
      <vt:lpstr>Tablas y Conceptos</vt:lpstr>
      <vt:lpstr>Hoja1</vt:lpstr>
      <vt:lpstr>Hoja2</vt:lpstr>
      <vt:lpstr>Rendición!Print_Area</vt:lpstr>
    </vt:vector>
  </TitlesOfParts>
  <Manager/>
  <Company>BAPRO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AyF FR 045</dc:title>
  <dc:subject/>
  <dc:creator>DB0406A</dc:creator>
  <cp:keywords/>
  <dc:description/>
  <cp:lastModifiedBy>User</cp:lastModifiedBy>
  <cp:revision/>
  <dcterms:created xsi:type="dcterms:W3CDTF">2009-10-06T20:10:02Z</dcterms:created>
  <dcterms:modified xsi:type="dcterms:W3CDTF">2020-09-16T15:44:46Z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ExpireDate">
    <vt:lpwstr>2026-08-12T11:10:05Z</vt:lpwstr>
  </property>
  <property fmtid="{D5CDD505-2E9C-101B-9397-08002B2CF9AE}" pid="3" name="ItemRetentionFormula">
    <vt:lpwstr>&lt;formula id="Microsoft.Office.RecordsManagement.PolicyFeatures.Expiration.Formula.BuiltIn"&gt;&lt;number&gt;10&lt;/number&gt;&lt;property&gt;Created&lt;/property&gt;&lt;propertyId&gt;8c06beca-0777-48f7-91c7-6da68bc07b69&lt;/propertyId&gt;&lt;period&gt;years&lt;/period&gt;&lt;/formula&gt;</vt:lpwstr>
  </property>
  <property fmtid="{D5CDD505-2E9C-101B-9397-08002B2CF9AE}" pid="4" name="_dlc_policyId">
    <vt:lpwstr>/sites/Procesos/Documentos compartidos</vt:lpwstr>
  </property>
  <property fmtid="{D5CDD505-2E9C-101B-9397-08002B2CF9AE}" pid="5" name="Gerencia Perteneciente">
    <vt:lpwstr>Administración y Finanzas</vt:lpwstr>
  </property>
</Properties>
</file>