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ABAQUS Runs\Plate wt Hole Plasticity\"/>
    </mc:Choice>
  </mc:AlternateContent>
  <bookViews>
    <workbookView xWindow="0" yWindow="0" windowWidth="21570" windowHeight="8145" activeTab="1"/>
  </bookViews>
  <sheets>
    <sheet name="Sheet1" sheetId="1" r:id="rId1"/>
    <sheet name="Sheet2" sheetId="2" r:id="rId2"/>
  </sheets>
  <definedNames>
    <definedName name="_20160201_193028__145018__1" localSheetId="1">Sheet2!$A$3:$B$14</definedName>
    <definedName name="_20160201_193028__145018__2" localSheetId="1">Sheet2!$D$3:$E$8</definedName>
    <definedName name="_20160201_193028__145018__3" localSheetId="1">Sheet2!#REF!</definedName>
    <definedName name="_20160202_132649__148348" localSheetId="1">Sheet2!$O$3:$P$12</definedName>
    <definedName name="_20160202_132649__148348__1" localSheetId="1">Sheet2!$P$15:$Q$24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8" i="1"/>
  <c r="P8" i="1" s="1"/>
  <c r="O8" i="1"/>
  <c r="O9" i="1"/>
  <c r="O10" i="1"/>
  <c r="O11" i="1"/>
  <c r="O12" i="1"/>
  <c r="O13" i="1"/>
  <c r="O14" i="1"/>
  <c r="O15" i="1"/>
  <c r="O16" i="1"/>
  <c r="O17" i="1"/>
  <c r="O18" i="1"/>
  <c r="O19" i="1"/>
  <c r="J9" i="1"/>
  <c r="D7" i="1"/>
  <c r="D8" i="1"/>
  <c r="D3" i="1"/>
  <c r="F7" i="1"/>
  <c r="F3" i="1"/>
  <c r="F2" i="1"/>
  <c r="E4" i="1"/>
  <c r="D4" i="1" s="1"/>
  <c r="B2" i="1"/>
  <c r="F8" i="1" s="1"/>
  <c r="P9" i="1" l="1"/>
  <c r="J10" i="1"/>
  <c r="E5" i="1"/>
  <c r="F4" i="1"/>
  <c r="E6" i="1" l="1"/>
  <c r="D5" i="1"/>
  <c r="F5" i="1"/>
  <c r="J11" i="1"/>
  <c r="P10" i="1"/>
  <c r="J12" i="1" l="1"/>
  <c r="P11" i="1"/>
  <c r="F6" i="1"/>
  <c r="D6" i="1"/>
  <c r="J13" i="1" l="1"/>
  <c r="P12" i="1"/>
  <c r="P13" i="1" l="1"/>
  <c r="K15" i="1" l="1"/>
  <c r="P14" i="1"/>
  <c r="K16" i="1" l="1"/>
  <c r="P15" i="1"/>
  <c r="K17" i="1" l="1"/>
  <c r="P16" i="1"/>
  <c r="K18" i="1" l="1"/>
  <c r="P17" i="1"/>
  <c r="K19" i="1" l="1"/>
  <c r="P18" i="1"/>
  <c r="P19" i="1" l="1"/>
</calcChain>
</file>

<file path=xl/connections.xml><?xml version="1.0" encoding="utf-8"?>
<connections xmlns="http://schemas.openxmlformats.org/spreadsheetml/2006/main">
  <connection id="1" name="20160201_193028 [145018]" type="6" refreshedVersion="5" background="1" saveData="1">
    <textPr codePage="437" sourceFile="C:\Users\ado\Desktop\20160201_193028 [145018].txt" comma="1">
      <textFields count="2">
        <textField/>
        <textField/>
      </textFields>
    </textPr>
  </connection>
  <connection id="2" name="20160201_193028 [145018]1" type="6" refreshedVersion="5" background="1" saveData="1">
    <textPr codePage="437" sourceFile="C:\Users\ado\Desktop\20160201_193028 [145018].txt" comma="1">
      <textFields count="2">
        <textField/>
        <textField/>
      </textFields>
    </textPr>
  </connection>
  <connection id="3" name="20160202_132649 [148348]" type="6" refreshedVersion="5" background="1" saveData="1">
    <textPr codePage="437" sourceFile="C:\Users\ado\Desktop\20160202_132649 [148348].txt" comma="1">
      <textFields count="2">
        <textField/>
        <textField/>
      </textFields>
    </textPr>
  </connection>
  <connection id="4" name="20160202_132649 [148348]1" type="6" refreshedVersion="5" background="1" saveData="1">
    <textPr codePage="437" sourceFile="C:\Users\ado\Desktop\20160202_132649 [148348]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<sst xmlns="http://schemas.openxmlformats.org/spreadsheetml/2006/main" count="24" uniqueCount="12">
  <si>
    <t>A</t>
  </si>
  <si>
    <t>sy</t>
  </si>
  <si>
    <t>F</t>
  </si>
  <si>
    <t>stress</t>
  </si>
  <si>
    <t>ratio</t>
  </si>
  <si>
    <t>Mpa</t>
  </si>
  <si>
    <t>Experimental Results</t>
  </si>
  <si>
    <t>Initial Stress Method</t>
  </si>
  <si>
    <t>Variable Stiffness</t>
  </si>
  <si>
    <t>(Ee)sy</t>
  </si>
  <si>
    <t>s/sy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</si>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</sst>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at element of first yield</a:t>
            </a:r>
          </a:p>
        </c:rich>
      </c:tx>
      <c:layout>
        <c:manualLayout>
          <c:xMode val="edge"/>
          <c:yMode val="edge"/>
          <c:x val="0.27877892663712461"/>
          <c:y val="1.9950119465085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89940954574179E-2"/>
          <c:y val="0.11146775804118104"/>
          <c:w val="0.88388342889930482"/>
          <c:h val="0.75678840777625289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1.0036</c:v>
                </c:pt>
                <c:pt idx="2">
                  <c:v>1.2767999999999999</c:v>
                </c:pt>
                <c:pt idx="3">
                  <c:v>1.6837</c:v>
                </c:pt>
                <c:pt idx="4">
                  <c:v>2.2864</c:v>
                </c:pt>
                <c:pt idx="5">
                  <c:v>2.7637</c:v>
                </c:pt>
                <c:pt idx="6">
                  <c:v>3.2496999999999998</c:v>
                </c:pt>
                <c:pt idx="7">
                  <c:v>3.7544</c:v>
                </c:pt>
                <c:pt idx="8">
                  <c:v>4.2445000000000004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0.46829999999999999</c:v>
                </c:pt>
                <c:pt idx="2">
                  <c:v>0.5474</c:v>
                </c:pt>
                <c:pt idx="3">
                  <c:v>0.6643</c:v>
                </c:pt>
                <c:pt idx="4">
                  <c:v>0.81289999999999996</c:v>
                </c:pt>
                <c:pt idx="5">
                  <c:v>0.91210000000000002</c:v>
                </c:pt>
                <c:pt idx="6">
                  <c:v>0.98480000000000001</c:v>
                </c:pt>
                <c:pt idx="7">
                  <c:v>1.0374000000000001</c:v>
                </c:pt>
                <c:pt idx="8">
                  <c:v>1.0618000000000001</c:v>
                </c:pt>
              </c:numCache>
            </c:numRef>
          </c:yVal>
          <c:smooth val="1"/>
        </c:ser>
        <c:ser>
          <c:idx val="1"/>
          <c:order val="1"/>
          <c:tx>
            <c:v>Initial Stress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Sheet2!$D$2:$D$8</c:f>
              <c:numCache>
                <c:formatCode>General</c:formatCode>
                <c:ptCount val="7"/>
                <c:pt idx="0">
                  <c:v>0</c:v>
                </c:pt>
                <c:pt idx="1">
                  <c:v>1.0036</c:v>
                </c:pt>
                <c:pt idx="2">
                  <c:v>1.3776999999999999</c:v>
                </c:pt>
                <c:pt idx="3">
                  <c:v>1.7412000000000001</c:v>
                </c:pt>
                <c:pt idx="4">
                  <c:v>2.2294</c:v>
                </c:pt>
                <c:pt idx="5">
                  <c:v>2.8740000000000001</c:v>
                </c:pt>
                <c:pt idx="6">
                  <c:v>3.6999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</c:v>
                </c:pt>
                <c:pt idx="1">
                  <c:v>0.46829999999999999</c:v>
                </c:pt>
                <c:pt idx="2">
                  <c:v>0.57930000000000004</c:v>
                </c:pt>
                <c:pt idx="3">
                  <c:v>0.67959999999999998</c:v>
                </c:pt>
                <c:pt idx="4">
                  <c:v>0.77629999999999999</c:v>
                </c:pt>
                <c:pt idx="5">
                  <c:v>0.89080000000000004</c:v>
                </c:pt>
                <c:pt idx="6">
                  <c:v>0.98670000000000002</c:v>
                </c:pt>
              </c:numCache>
            </c:numRef>
          </c:yVal>
          <c:smooth val="1"/>
        </c:ser>
        <c:ser>
          <c:idx val="2"/>
          <c:order val="2"/>
          <c:tx>
            <c:v>Variable Stiffness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Sheet2!$G$2:$G$8</c:f>
              <c:numCache>
                <c:formatCode>General</c:formatCode>
                <c:ptCount val="7"/>
                <c:pt idx="0">
                  <c:v>0</c:v>
                </c:pt>
                <c:pt idx="1">
                  <c:v>1.0036</c:v>
                </c:pt>
                <c:pt idx="2">
                  <c:v>1.3776999999999999</c:v>
                </c:pt>
                <c:pt idx="3">
                  <c:v>1.7412000000000001</c:v>
                </c:pt>
                <c:pt idx="4">
                  <c:v>2.2294</c:v>
                </c:pt>
                <c:pt idx="5">
                  <c:v>2.9937</c:v>
                </c:pt>
                <c:pt idx="6">
                  <c:v>4.1284000000000001</c:v>
                </c:pt>
              </c:numCache>
            </c:numRef>
          </c:xVal>
          <c:yVal>
            <c:numRef>
              <c:f>Sheet2!$H$2:$H$8</c:f>
              <c:numCache>
                <c:formatCode>General</c:formatCode>
                <c:ptCount val="7"/>
                <c:pt idx="0">
                  <c:v>0</c:v>
                </c:pt>
                <c:pt idx="1">
                  <c:v>0.46829999999999999</c:v>
                </c:pt>
                <c:pt idx="2">
                  <c:v>0.57930000000000004</c:v>
                </c:pt>
                <c:pt idx="3">
                  <c:v>0.67959999999999998</c:v>
                </c:pt>
                <c:pt idx="4">
                  <c:v>0.77629999999999999</c:v>
                </c:pt>
                <c:pt idx="5">
                  <c:v>0.86250000000000004</c:v>
                </c:pt>
                <c:pt idx="6">
                  <c:v>0.95760000000000001</c:v>
                </c:pt>
              </c:numCache>
            </c:numRef>
          </c:yVal>
          <c:smooth val="1"/>
        </c:ser>
        <c:ser>
          <c:idx val="3"/>
          <c:order val="3"/>
          <c:tx>
            <c:v>ABAQUS</c:v>
          </c:tx>
          <c:spPr>
            <a:ln w="9525" cap="sq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Sheet2!$J$2:$J$11</c:f>
              <c:numCache>
                <c:formatCode>General</c:formatCode>
                <c:ptCount val="10"/>
                <c:pt idx="0">
                  <c:v>0</c:v>
                </c:pt>
                <c:pt idx="1">
                  <c:v>0.98142857142857098</c:v>
                </c:pt>
                <c:pt idx="2">
                  <c:v>1.3278151260504201</c:v>
                </c:pt>
                <c:pt idx="3">
                  <c:v>1.8762605042016807</c:v>
                </c:pt>
                <c:pt idx="4">
                  <c:v>2.5401680672268907</c:v>
                </c:pt>
                <c:pt idx="5">
                  <c:v>3.4638655462184875</c:v>
                </c:pt>
                <c:pt idx="6">
                  <c:v>5.4844537815126051</c:v>
                </c:pt>
              </c:numCache>
            </c:numRef>
          </c:xVal>
          <c:yVal>
            <c:numRef>
              <c:f>Sheet2!$K$2:$K$11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0.60126050420168065</c:v>
                </c:pt>
                <c:pt idx="3">
                  <c:v>0.70147058823529407</c:v>
                </c:pt>
                <c:pt idx="4">
                  <c:v>0.8016806722689076</c:v>
                </c:pt>
                <c:pt idx="5">
                  <c:v>0.90189075630252102</c:v>
                </c:pt>
                <c:pt idx="6">
                  <c:v>1.0021008403361344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63744"/>
        <c:axId val="413162176"/>
      </c:scatterChart>
      <c:valAx>
        <c:axId val="4131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l-GR" sz="900" b="1" i="0" u="none" strike="noStrike" baseline="0">
                    <a:effectLst/>
                  </a:rPr>
                  <a:t>σ</a:t>
                </a:r>
                <a:r>
                  <a:rPr lang="en-US" sz="900" b="1" i="0" u="none" strike="noStrike" baseline="0">
                    <a:effectLst/>
                  </a:rPr>
                  <a:t>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2176"/>
        <c:crosses val="autoZero"/>
        <c:crossBetween val="midCat"/>
      </c:valAx>
      <c:valAx>
        <c:axId val="413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</a:t>
                </a:r>
                <a:r>
                  <a:rPr lang="el-GR"/>
                  <a:t>σ</a:t>
                </a:r>
                <a:r>
                  <a:rPr lang="en-US"/>
                  <a:t>/</a:t>
                </a:r>
                <a:r>
                  <a:rPr lang="el-GR"/>
                  <a:t>σ</a:t>
                </a: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302519607501"/>
          <c:y val="0.51005177082182451"/>
          <c:w val="0.24533590882059675"/>
          <c:h val="0.26995349524971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76199</xdr:rowOff>
    </xdr:from>
    <xdr:to>
      <xdr:col>15</xdr:col>
      <xdr:colOff>133350</xdr:colOff>
      <xdr:row>33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202_132649 [148348]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60202_132649 [148348]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60201_193028 [145018]_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60201_193028 [145018]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B1" workbookViewId="0">
      <selection activeCell="O15" sqref="O15:O19"/>
    </sheetView>
  </sheetViews>
  <sheetFormatPr defaultRowHeight="15" x14ac:dyDescent="0.25"/>
  <cols>
    <col min="11" max="11" width="10" customWidth="1"/>
  </cols>
  <sheetData>
    <row r="1" spans="1:16" x14ac:dyDescent="0.25">
      <c r="A1" s="3" t="s">
        <v>1</v>
      </c>
      <c r="B1" s="1">
        <v>238000000</v>
      </c>
      <c r="D1" s="3" t="s">
        <v>4</v>
      </c>
      <c r="E1" s="3" t="s">
        <v>3</v>
      </c>
      <c r="F1" s="3" t="s">
        <v>2</v>
      </c>
    </row>
    <row r="2" spans="1:16" x14ac:dyDescent="0.25">
      <c r="A2" s="3" t="s">
        <v>0</v>
      </c>
      <c r="B2">
        <f xml:space="preserve"> 20/(1000^2)</f>
        <v>2.0000000000000002E-5</v>
      </c>
      <c r="D2">
        <v>0</v>
      </c>
      <c r="E2">
        <v>0</v>
      </c>
      <c r="F2" s="3">
        <f>E2*$B$2</f>
        <v>0</v>
      </c>
    </row>
    <row r="3" spans="1:16" x14ac:dyDescent="0.25">
      <c r="B3" s="1">
        <v>68700000000</v>
      </c>
      <c r="D3" s="4">
        <f>E3/$B$1</f>
        <v>0.21008403361344538</v>
      </c>
      <c r="E3" s="1">
        <v>50000000</v>
      </c>
      <c r="F3" s="3">
        <f t="shared" ref="F3:F8" si="0">E3*$B$2</f>
        <v>1000.0000000000001</v>
      </c>
    </row>
    <row r="4" spans="1:16" x14ac:dyDescent="0.25">
      <c r="D4" s="4">
        <f t="shared" ref="D4:D8" si="1">E4/$B$1</f>
        <v>0.42016806722689076</v>
      </c>
      <c r="E4" s="1">
        <f>E3+50000000</f>
        <v>100000000</v>
      </c>
      <c r="F4" s="3">
        <f t="shared" si="0"/>
        <v>2000.0000000000002</v>
      </c>
    </row>
    <row r="5" spans="1:16" x14ac:dyDescent="0.25">
      <c r="D5" s="4">
        <f t="shared" si="1"/>
        <v>0.63025210084033612</v>
      </c>
      <c r="E5" s="1">
        <f>E4+50000000</f>
        <v>150000000</v>
      </c>
      <c r="F5" s="3">
        <f t="shared" si="0"/>
        <v>3000.0000000000005</v>
      </c>
    </row>
    <row r="6" spans="1:16" x14ac:dyDescent="0.25">
      <c r="D6" s="4">
        <f t="shared" si="1"/>
        <v>0.84033613445378152</v>
      </c>
      <c r="E6" s="1">
        <f>E5+50000000</f>
        <v>200000000</v>
      </c>
      <c r="F6" s="3">
        <f t="shared" si="0"/>
        <v>4000.0000000000005</v>
      </c>
      <c r="O6" t="s">
        <v>9</v>
      </c>
      <c r="P6" t="s">
        <v>10</v>
      </c>
    </row>
    <row r="7" spans="1:16" x14ac:dyDescent="0.25">
      <c r="D7" s="4">
        <f t="shared" si="1"/>
        <v>0.94537815126050417</v>
      </c>
      <c r="E7" s="1">
        <v>225000000</v>
      </c>
      <c r="F7" s="3">
        <f t="shared" si="0"/>
        <v>4500</v>
      </c>
      <c r="J7">
        <v>0</v>
      </c>
      <c r="K7">
        <v>0</v>
      </c>
      <c r="L7" s="3" t="s">
        <v>5</v>
      </c>
      <c r="M7">
        <v>0</v>
      </c>
      <c r="O7" s="2">
        <v>0</v>
      </c>
      <c r="P7">
        <v>0</v>
      </c>
    </row>
    <row r="8" spans="1:16" x14ac:dyDescent="0.25">
      <c r="D8" s="4">
        <f t="shared" si="1"/>
        <v>1</v>
      </c>
      <c r="E8" s="1">
        <v>238000000</v>
      </c>
      <c r="F8" s="3">
        <f t="shared" si="0"/>
        <v>4760</v>
      </c>
      <c r="J8">
        <v>7.0000000000000007E-2</v>
      </c>
      <c r="K8">
        <f>238500000*J8*0.5</f>
        <v>8347500.0000000009</v>
      </c>
      <c r="L8" s="3" t="s">
        <v>5</v>
      </c>
      <c r="M8">
        <v>4.4999999999999999E-4</v>
      </c>
      <c r="O8" s="7">
        <f>($B$3*M8)/$B$1</f>
        <v>0.12989495798319328</v>
      </c>
      <c r="P8" s="1">
        <f>(2*K8)/$B$1</f>
        <v>7.0147058823529423E-2</v>
      </c>
    </row>
    <row r="9" spans="1:16" x14ac:dyDescent="0.25">
      <c r="E9" s="1"/>
      <c r="J9">
        <f>J8+0.07</f>
        <v>0.14000000000000001</v>
      </c>
      <c r="K9">
        <f t="shared" ref="K9:K22" si="2">238500000*J9*0.5</f>
        <v>16695000.000000002</v>
      </c>
      <c r="L9" s="3" t="s">
        <v>5</v>
      </c>
      <c r="M9">
        <v>8.9999999999999998E-4</v>
      </c>
      <c r="O9" s="7">
        <f>($B$3*M9)/$B$1</f>
        <v>0.25978991596638656</v>
      </c>
      <c r="P9" s="1">
        <f>(2*K9)/$B$1</f>
        <v>0.14029411764705885</v>
      </c>
    </row>
    <row r="10" spans="1:16" x14ac:dyDescent="0.25">
      <c r="E10" s="1"/>
      <c r="J10">
        <f>J9+0.07</f>
        <v>0.21000000000000002</v>
      </c>
      <c r="K10">
        <f t="shared" si="2"/>
        <v>25042500.000000004</v>
      </c>
      <c r="L10" s="3" t="s">
        <v>5</v>
      </c>
      <c r="M10">
        <v>1.2999999999999999E-3</v>
      </c>
      <c r="O10" s="7">
        <f>($B$3*M10)/$B$1</f>
        <v>0.37525210084033611</v>
      </c>
      <c r="P10" s="1">
        <f>(2*K10)/$B$1</f>
        <v>0.21044117647058827</v>
      </c>
    </row>
    <row r="11" spans="1:16" x14ac:dyDescent="0.25">
      <c r="J11">
        <f>J10+0.07</f>
        <v>0.28000000000000003</v>
      </c>
      <c r="K11">
        <f t="shared" si="2"/>
        <v>33390000.000000004</v>
      </c>
      <c r="L11" s="3" t="s">
        <v>5</v>
      </c>
      <c r="M11">
        <v>1.8E-3</v>
      </c>
      <c r="O11" s="7">
        <f>($B$3*M11)/$B$1</f>
        <v>0.51957983193277313</v>
      </c>
      <c r="P11" s="1">
        <f>(2*K11)/$B$1</f>
        <v>0.28058823529411769</v>
      </c>
    </row>
    <row r="12" spans="1:16" x14ac:dyDescent="0.25">
      <c r="J12">
        <f>J11+0.07</f>
        <v>0.35000000000000003</v>
      </c>
      <c r="K12">
        <f t="shared" si="2"/>
        <v>41737500.000000007</v>
      </c>
      <c r="L12" s="3" t="s">
        <v>5</v>
      </c>
      <c r="M12">
        <v>2.2000000000000001E-3</v>
      </c>
      <c r="O12" s="7">
        <f>($B$3*M12)/$B$1</f>
        <v>0.63504201680672268</v>
      </c>
      <c r="P12" s="1">
        <f>(2*K12)/$B$1</f>
        <v>0.35073529411764715</v>
      </c>
    </row>
    <row r="13" spans="1:16" x14ac:dyDescent="0.25">
      <c r="J13">
        <f>J12+0.07</f>
        <v>0.42000000000000004</v>
      </c>
      <c r="K13">
        <f t="shared" si="2"/>
        <v>50085000.000000007</v>
      </c>
      <c r="L13" s="3" t="s">
        <v>5</v>
      </c>
      <c r="M13">
        <v>2.7000000000000001E-3</v>
      </c>
      <c r="O13" s="7">
        <f>($B$3*M13)/$B$1</f>
        <v>0.77936974789915969</v>
      </c>
      <c r="P13" s="1">
        <f>(2*K13)/$B$1</f>
        <v>0.42088235294117654</v>
      </c>
    </row>
    <row r="14" spans="1:16" x14ac:dyDescent="0.25">
      <c r="J14">
        <v>0.5</v>
      </c>
      <c r="K14" s="8">
        <v>59500000</v>
      </c>
      <c r="L14" s="3" t="s">
        <v>5</v>
      </c>
      <c r="M14">
        <v>3.3999999999999998E-3</v>
      </c>
      <c r="O14" s="7">
        <f>($B$3*M14)/$B$1</f>
        <v>0.98142857142857143</v>
      </c>
      <c r="P14" s="1">
        <f>(2*K14)/$B$1</f>
        <v>0.5</v>
      </c>
    </row>
    <row r="15" spans="1:16" x14ac:dyDescent="0.25">
      <c r="J15">
        <v>0.6</v>
      </c>
      <c r="K15">
        <f t="shared" si="2"/>
        <v>71550000</v>
      </c>
      <c r="L15" s="3" t="s">
        <v>5</v>
      </c>
      <c r="M15">
        <v>4.5999999999999999E-3</v>
      </c>
      <c r="O15" s="7">
        <f>($B$3*M15)/$B$1</f>
        <v>1.3278151260504201</v>
      </c>
      <c r="P15" s="1">
        <f>(2*K15)/$B$1</f>
        <v>0.60126050420168065</v>
      </c>
    </row>
    <row r="16" spans="1:16" x14ac:dyDescent="0.25">
      <c r="J16">
        <v>0.7</v>
      </c>
      <c r="K16">
        <f t="shared" si="2"/>
        <v>83475000</v>
      </c>
      <c r="L16" s="3" t="s">
        <v>5</v>
      </c>
      <c r="M16">
        <v>6.4999999999999997E-3</v>
      </c>
      <c r="O16" s="7">
        <f>($B$3*M16)/$B$1</f>
        <v>1.8762605042016807</v>
      </c>
      <c r="P16" s="1">
        <f>(2*K16)/$B$1</f>
        <v>0.70147058823529407</v>
      </c>
    </row>
    <row r="17" spans="10:16" x14ac:dyDescent="0.25">
      <c r="J17">
        <v>0.8</v>
      </c>
      <c r="K17">
        <f t="shared" si="2"/>
        <v>95400000</v>
      </c>
      <c r="L17" s="3" t="s">
        <v>5</v>
      </c>
      <c r="M17">
        <v>8.8000000000000005E-3</v>
      </c>
      <c r="O17" s="7">
        <f>($B$3*M17)/$B$1</f>
        <v>2.5401680672268907</v>
      </c>
      <c r="P17" s="1">
        <f>(2*K17)/$B$1</f>
        <v>0.8016806722689076</v>
      </c>
    </row>
    <row r="18" spans="10:16" x14ac:dyDescent="0.25">
      <c r="J18">
        <v>0.9</v>
      </c>
      <c r="K18">
        <f t="shared" si="2"/>
        <v>107325000</v>
      </c>
      <c r="L18" s="3" t="s">
        <v>5</v>
      </c>
      <c r="M18">
        <v>1.2E-2</v>
      </c>
      <c r="O18" s="7">
        <f>($B$3*M18)/$B$1</f>
        <v>3.4638655462184875</v>
      </c>
      <c r="P18" s="1">
        <f>(2*K18)/$B$1</f>
        <v>0.90189075630252102</v>
      </c>
    </row>
    <row r="19" spans="10:16" x14ac:dyDescent="0.25">
      <c r="J19">
        <v>1</v>
      </c>
      <c r="K19">
        <f t="shared" si="2"/>
        <v>119250000</v>
      </c>
      <c r="L19" s="3" t="s">
        <v>5</v>
      </c>
      <c r="M19">
        <v>1.9E-2</v>
      </c>
      <c r="O19" s="7">
        <f>($B$3*M19)/$B$1</f>
        <v>5.4844537815126051</v>
      </c>
      <c r="P19" s="1">
        <f>(2*K19)/$B$1</f>
        <v>1.0021008403361344</v>
      </c>
    </row>
    <row r="20" spans="10:16" x14ac:dyDescent="0.25">
      <c r="L20" s="3"/>
      <c r="O20" s="7"/>
      <c r="P20" s="1"/>
    </row>
    <row r="21" spans="10:16" x14ac:dyDescent="0.25">
      <c r="L21" s="3"/>
      <c r="O21" s="7"/>
      <c r="P21" s="1"/>
    </row>
    <row r="22" spans="10:16" x14ac:dyDescent="0.25">
      <c r="L22" s="3"/>
      <c r="O22" s="7"/>
      <c r="P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13" workbookViewId="0">
      <selection activeCell="Q27" sqref="Q27"/>
    </sheetView>
  </sheetViews>
  <sheetFormatPr defaultRowHeight="15" x14ac:dyDescent="0.25"/>
  <cols>
    <col min="1" max="1" width="11.85546875" style="3" customWidth="1"/>
    <col min="2" max="2" width="10.7109375" style="3" customWidth="1"/>
    <col min="3" max="3" width="3.140625" customWidth="1"/>
    <col min="4" max="4" width="11.7109375" customWidth="1"/>
    <col min="5" max="5" width="10" customWidth="1"/>
    <col min="6" max="6" width="3.5703125" customWidth="1"/>
    <col min="9" max="9" width="3.5703125" customWidth="1"/>
    <col min="10" max="10" width="8.28515625" customWidth="1"/>
    <col min="11" max="11" width="7" customWidth="1"/>
    <col min="15" max="15" width="8" customWidth="1"/>
    <col min="16" max="16" width="8.85546875" customWidth="1"/>
    <col min="17" max="17" width="7" customWidth="1"/>
  </cols>
  <sheetData>
    <row r="1" spans="1:11" x14ac:dyDescent="0.25">
      <c r="A1" s="6" t="s">
        <v>6</v>
      </c>
      <c r="B1" s="6"/>
      <c r="D1" s="5" t="s">
        <v>7</v>
      </c>
      <c r="E1" s="5"/>
      <c r="G1" s="5" t="s">
        <v>8</v>
      </c>
      <c r="H1" s="5"/>
      <c r="J1" s="5" t="s">
        <v>11</v>
      </c>
      <c r="K1" s="5"/>
    </row>
    <row r="2" spans="1:11" x14ac:dyDescent="0.25">
      <c r="A2" s="3">
        <v>0</v>
      </c>
      <c r="B2" s="3">
        <v>0</v>
      </c>
      <c r="D2" s="3">
        <v>0</v>
      </c>
      <c r="E2" s="3">
        <v>0</v>
      </c>
      <c r="G2" s="3">
        <v>0</v>
      </c>
      <c r="H2" s="3">
        <v>0</v>
      </c>
      <c r="J2" s="3">
        <v>0</v>
      </c>
      <c r="K2" s="3">
        <v>0</v>
      </c>
    </row>
    <row r="3" spans="1:11" x14ac:dyDescent="0.25">
      <c r="A3">
        <v>1.0036</v>
      </c>
      <c r="B3">
        <v>0.46829999999999999</v>
      </c>
      <c r="D3">
        <v>1.0036</v>
      </c>
      <c r="E3">
        <v>0.46829999999999999</v>
      </c>
      <c r="G3">
        <v>1.0036</v>
      </c>
      <c r="H3">
        <v>0.46829999999999999</v>
      </c>
      <c r="J3">
        <v>0.98142857142857098</v>
      </c>
      <c r="K3" s="3">
        <v>0.5</v>
      </c>
    </row>
    <row r="4" spans="1:11" x14ac:dyDescent="0.25">
      <c r="A4">
        <v>1.2767999999999999</v>
      </c>
      <c r="B4">
        <v>0.5474</v>
      </c>
      <c r="D4" s="3">
        <v>1.3776999999999999</v>
      </c>
      <c r="E4" s="3">
        <v>0.57930000000000004</v>
      </c>
      <c r="G4" s="3">
        <v>1.3776999999999999</v>
      </c>
      <c r="H4" s="3">
        <v>0.57930000000000004</v>
      </c>
      <c r="J4">
        <v>1.3278151260504201</v>
      </c>
      <c r="K4">
        <v>0.60126050420168065</v>
      </c>
    </row>
    <row r="5" spans="1:11" x14ac:dyDescent="0.25">
      <c r="A5" s="9">
        <v>1.6837</v>
      </c>
      <c r="B5">
        <v>0.6643</v>
      </c>
      <c r="D5" s="11">
        <v>1.7412000000000001</v>
      </c>
      <c r="E5" s="3">
        <v>0.67959999999999998</v>
      </c>
      <c r="G5" s="3">
        <v>1.7412000000000001</v>
      </c>
      <c r="H5" s="3">
        <v>0.67959999999999998</v>
      </c>
      <c r="J5">
        <v>1.8762605042016807</v>
      </c>
      <c r="K5">
        <v>0.70147058823529407</v>
      </c>
    </row>
    <row r="6" spans="1:11" x14ac:dyDescent="0.25">
      <c r="A6" s="10">
        <v>2.2864</v>
      </c>
      <c r="B6">
        <v>0.81289999999999996</v>
      </c>
      <c r="D6" s="11">
        <v>2.2294</v>
      </c>
      <c r="E6" s="3">
        <v>0.77629999999999999</v>
      </c>
      <c r="G6" s="3">
        <v>2.2294</v>
      </c>
      <c r="H6" s="3">
        <v>0.77629999999999999</v>
      </c>
      <c r="J6">
        <v>2.5401680672268907</v>
      </c>
      <c r="K6">
        <v>0.8016806722689076</v>
      </c>
    </row>
    <row r="7" spans="1:11" x14ac:dyDescent="0.25">
      <c r="A7" s="10">
        <v>2.7637</v>
      </c>
      <c r="B7">
        <v>0.91210000000000002</v>
      </c>
      <c r="D7" s="11">
        <v>2.8740000000000001</v>
      </c>
      <c r="E7" s="3">
        <v>0.89080000000000004</v>
      </c>
      <c r="G7" s="3">
        <v>2.9937</v>
      </c>
      <c r="H7" s="3">
        <v>0.86250000000000004</v>
      </c>
      <c r="J7">
        <v>3.4638655462184875</v>
      </c>
      <c r="K7">
        <v>0.90189075630252102</v>
      </c>
    </row>
    <row r="8" spans="1:11" x14ac:dyDescent="0.25">
      <c r="A8" s="10">
        <v>3.2496999999999998</v>
      </c>
      <c r="B8">
        <v>0.98480000000000001</v>
      </c>
      <c r="D8" s="3">
        <v>3.6999</v>
      </c>
      <c r="E8" s="3">
        <v>0.98670000000000002</v>
      </c>
      <c r="G8" s="3">
        <v>4.1284000000000001</v>
      </c>
      <c r="H8" s="3">
        <v>0.95760000000000001</v>
      </c>
      <c r="J8">
        <v>5.4844537815126051</v>
      </c>
      <c r="K8">
        <v>1.0021008403361344</v>
      </c>
    </row>
    <row r="9" spans="1:11" x14ac:dyDescent="0.25">
      <c r="A9" s="10">
        <v>3.7544</v>
      </c>
      <c r="B9">
        <v>1.0374000000000001</v>
      </c>
      <c r="J9" s="3"/>
      <c r="K9" s="3"/>
    </row>
    <row r="10" spans="1:11" x14ac:dyDescent="0.25">
      <c r="A10">
        <v>4.2445000000000004</v>
      </c>
      <c r="B10">
        <v>1.0618000000000001</v>
      </c>
      <c r="J10" s="3"/>
      <c r="K10" s="3"/>
    </row>
    <row r="11" spans="1:11" x14ac:dyDescent="0.25">
      <c r="A11"/>
      <c r="B11"/>
      <c r="J11" s="3"/>
      <c r="K11" s="3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Sheet2!_20160201_193028__145018__1</vt:lpstr>
      <vt:lpstr>Sheet2!_20160201_193028__145018__2</vt:lpstr>
      <vt:lpstr>Sheet2!_20160202_132649__148348</vt:lpstr>
      <vt:lpstr>Sheet2!_20160202_132649__148348__1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2016-02-01T22:50:15Z</dcterms:created>
  <dcterms:modified xsi:type="dcterms:W3CDTF">2016-02-02T22:11:02Z</dcterms:modified>
</cp:coreProperties>
</file>