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ko/Documents/papers/src/fig/"/>
    </mc:Choice>
  </mc:AlternateContent>
  <bookViews>
    <workbookView xWindow="440" yWindow="460" windowWidth="23920" windowHeight="1546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D7" i="2"/>
  <c r="D9" i="2"/>
  <c r="D11" i="2"/>
  <c r="D13" i="2"/>
  <c r="D15" i="2"/>
  <c r="D17" i="2"/>
  <c r="D19" i="2"/>
  <c r="D21" i="2"/>
  <c r="D23" i="2"/>
  <c r="D25" i="2"/>
  <c r="D3" i="2"/>
  <c r="I7" i="2"/>
  <c r="I8" i="2"/>
  <c r="J7" i="2"/>
  <c r="I9" i="2"/>
  <c r="I10" i="2"/>
  <c r="J9" i="2"/>
  <c r="I11" i="2"/>
  <c r="I12" i="2"/>
  <c r="J11" i="2"/>
  <c r="I13" i="2"/>
  <c r="I14" i="2"/>
  <c r="J13" i="2"/>
  <c r="I15" i="2"/>
  <c r="I16" i="2"/>
  <c r="J15" i="2"/>
  <c r="I17" i="2"/>
  <c r="I18" i="2"/>
  <c r="J17" i="2"/>
  <c r="I19" i="2"/>
  <c r="I20" i="2"/>
  <c r="I21" i="2"/>
  <c r="I22" i="2"/>
  <c r="I25" i="2"/>
  <c r="I26" i="2"/>
  <c r="F3" i="2"/>
  <c r="F5" i="2"/>
  <c r="F7" i="2"/>
  <c r="F9" i="2"/>
  <c r="F11" i="2"/>
  <c r="F13" i="2"/>
  <c r="F15" i="2"/>
  <c r="F17" i="2"/>
  <c r="F19" i="2"/>
  <c r="F21" i="2"/>
  <c r="F23" i="2"/>
  <c r="F25" i="2"/>
  <c r="F27" i="2"/>
  <c r="D27" i="2"/>
  <c r="I24" i="2"/>
  <c r="I23" i="2"/>
  <c r="I6" i="2"/>
  <c r="I5" i="2"/>
  <c r="I4" i="2"/>
  <c r="I3" i="2"/>
  <c r="P19" i="1"/>
  <c r="P20" i="1"/>
  <c r="Q19" i="1"/>
  <c r="P21" i="1"/>
  <c r="P22" i="1"/>
  <c r="Q21" i="1"/>
  <c r="P25" i="1"/>
  <c r="P26" i="1"/>
  <c r="Q25" i="1"/>
  <c r="P23" i="1"/>
  <c r="P24" i="1"/>
  <c r="Q23" i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L3" i="1"/>
  <c r="L4" i="1"/>
  <c r="M3" i="1"/>
  <c r="L5" i="1"/>
  <c r="L6" i="1"/>
  <c r="M5" i="1"/>
  <c r="L7" i="1"/>
  <c r="L8" i="1"/>
  <c r="M7" i="1"/>
  <c r="L9" i="1"/>
  <c r="L10" i="1"/>
  <c r="M9" i="1"/>
  <c r="L11" i="1"/>
  <c r="L12" i="1"/>
  <c r="M11" i="1"/>
  <c r="L13" i="1"/>
  <c r="L14" i="1"/>
  <c r="M13" i="1"/>
  <c r="L15" i="1"/>
  <c r="L16" i="1"/>
  <c r="M15" i="1"/>
  <c r="L17" i="1"/>
  <c r="L18" i="1"/>
  <c r="M17" i="1"/>
  <c r="L19" i="1"/>
  <c r="L20" i="1"/>
  <c r="M19" i="1"/>
  <c r="L21" i="1"/>
  <c r="L22" i="1"/>
  <c r="M21" i="1"/>
  <c r="L23" i="1"/>
  <c r="L24" i="1"/>
  <c r="L25" i="1"/>
  <c r="L26" i="1"/>
  <c r="M25" i="1"/>
  <c r="M27" i="1"/>
</calcChain>
</file>

<file path=xl/sharedStrings.xml><?xml version="1.0" encoding="utf-8"?>
<sst xmlns="http://schemas.openxmlformats.org/spreadsheetml/2006/main" count="62" uniqueCount="31">
  <si>
    <t>LUTs</t>
  </si>
  <si>
    <t>DSPs</t>
  </si>
  <si>
    <t>Name</t>
  </si>
  <si>
    <t>sum</t>
  </si>
  <si>
    <t>Latency</t>
  </si>
  <si>
    <t>Latency (cycles)</t>
  </si>
  <si>
    <t>Clock Period (ns)</t>
  </si>
  <si>
    <t>dotprod</t>
  </si>
  <si>
    <t>Latency (µs)</t>
  </si>
  <si>
    <t>tridiag</t>
  </si>
  <si>
    <t>2mm</t>
  </si>
  <si>
    <t>3mm</t>
  </si>
  <si>
    <t>atax</t>
  </si>
  <si>
    <t>bicg</t>
  </si>
  <si>
    <t>gemm</t>
  </si>
  <si>
    <t>gemver</t>
  </si>
  <si>
    <t>mvt</t>
  </si>
  <si>
    <t>seidel</t>
  </si>
  <si>
    <t>syr2k</t>
  </si>
  <si>
    <t>Round-off Error</t>
  </si>
  <si>
    <t>Balance off</t>
  </si>
  <si>
    <t>Ratio</t>
  </si>
  <si>
    <t>Geomean</t>
  </si>
  <si>
    <t>3.90 (7.01)</t>
  </si>
  <si>
    <t>A</t>
  </si>
  <si>
    <t>E</t>
  </si>
  <si>
    <t xml:space="preserve">Geomean </t>
  </si>
  <si>
    <t>7.49 (9.30)</t>
  </si>
  <si>
    <t>3.15 (8.29)</t>
  </si>
  <si>
    <t>6.95 (7.62)</t>
  </si>
  <si>
    <t>6.84 (7.99)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</si>
</sst>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0.000"/>
    <numFmt numFmtId="166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8"/>
      <name val="Calibri"/>
      <family val="2"/>
      <scheme val="minor"/>
    </font>
    <font>
      <b/>
      <sz val="9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right"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0" xfId="0" applyFont="1" applyAlignment="1"/>
    <xf numFmtId="2" fontId="4" fillId="0" borderId="25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 wrapText="1"/>
    </xf>
    <xf numFmtId="3" fontId="4" fillId="0" borderId="13" xfId="0" applyNumberFormat="1" applyFont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3" fontId="4" fillId="0" borderId="17" xfId="0" applyNumberFormat="1" applyFont="1" applyBorder="1" applyAlignment="1">
      <alignment horizontal="center" vertical="center"/>
    </xf>
    <xf numFmtId="4" fontId="4" fillId="0" borderId="21" xfId="0" applyNumberFormat="1" applyFont="1" applyBorder="1" applyAlignment="1">
      <alignment horizontal="center" vertical="center" wrapText="1"/>
    </xf>
    <xf numFmtId="3" fontId="3" fillId="2" borderId="15" xfId="0" applyNumberFormat="1" applyFont="1" applyFill="1" applyBorder="1" applyAlignment="1">
      <alignment horizontal="center" vertical="center" wrapText="1"/>
    </xf>
    <xf numFmtId="3" fontId="3" fillId="0" borderId="13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2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2" fontId="4" fillId="0" borderId="18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1" fontId="4" fillId="0" borderId="21" xfId="0" applyNumberFormat="1" applyFont="1" applyBorder="1" applyAlignment="1">
      <alignment horizontal="center" vertical="center" wrapText="1"/>
    </xf>
    <xf numFmtId="11" fontId="4" fillId="2" borderId="22" xfId="0" applyNumberFormat="1" applyFont="1" applyFill="1" applyBorder="1" applyAlignment="1">
      <alignment horizontal="center" vertical="center" wrapText="1"/>
    </xf>
    <xf numFmtId="11" fontId="4" fillId="0" borderId="18" xfId="0" applyNumberFormat="1" applyFont="1" applyBorder="1" applyAlignment="1">
      <alignment horizontal="center" vertical="center" wrapText="1"/>
    </xf>
    <xf numFmtId="2" fontId="4" fillId="0" borderId="21" xfId="0" applyNumberFormat="1" applyFont="1" applyBorder="1" applyAlignment="1">
      <alignment horizontal="center" vertical="center" wrapText="1"/>
    </xf>
    <xf numFmtId="2" fontId="4" fillId="2" borderId="22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11" fontId="4" fillId="0" borderId="12" xfId="0" applyNumberFormat="1" applyFont="1" applyBorder="1" applyAlignment="1">
      <alignment horizontal="center" vertical="center" wrapText="1"/>
    </xf>
    <xf numFmtId="11" fontId="4" fillId="0" borderId="13" xfId="0" applyNumberFormat="1" applyFont="1" applyBorder="1" applyAlignment="1">
      <alignment horizontal="center" vertical="center" wrapText="1"/>
    </xf>
    <xf numFmtId="11" fontId="4" fillId="2" borderId="14" xfId="0" applyNumberFormat="1" applyFont="1" applyFill="1" applyBorder="1" applyAlignment="1">
      <alignment horizontal="center" vertical="center" wrapText="1"/>
    </xf>
    <xf numFmtId="11" fontId="4" fillId="2" borderId="15" xfId="0" applyNumberFormat="1" applyFont="1" applyFill="1" applyBorder="1" applyAlignment="1">
      <alignment horizontal="center" vertical="center" wrapText="1"/>
    </xf>
    <xf numFmtId="11" fontId="4" fillId="0" borderId="16" xfId="0" applyNumberFormat="1" applyFont="1" applyBorder="1" applyAlignment="1">
      <alignment horizontal="center" vertical="center" wrapText="1"/>
    </xf>
    <xf numFmtId="11" fontId="4" fillId="0" borderId="17" xfId="0" applyNumberFormat="1" applyFont="1" applyBorder="1" applyAlignment="1">
      <alignment horizontal="center" vertical="center" wrapText="1"/>
    </xf>
    <xf numFmtId="11" fontId="3" fillId="0" borderId="12" xfId="0" applyNumberFormat="1" applyFont="1" applyBorder="1" applyAlignment="1">
      <alignment horizontal="center" vertical="center" wrapText="1"/>
    </xf>
    <xf numFmtId="11" fontId="3" fillId="2" borderId="14" xfId="0" applyNumberFormat="1" applyFont="1" applyFill="1" applyBorder="1" applyAlignment="1">
      <alignment horizontal="center" vertical="center" wrapText="1"/>
    </xf>
    <xf numFmtId="11" fontId="3" fillId="0" borderId="1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166" fontId="4" fillId="0" borderId="3" xfId="0" applyNumberFormat="1" applyFont="1" applyBorder="1" applyAlignment="1">
      <alignment horizontal="center" vertical="center" wrapText="1"/>
    </xf>
    <xf numFmtId="11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6" fontId="4" fillId="0" borderId="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right" vertical="center"/>
    </xf>
    <xf numFmtId="2" fontId="4" fillId="0" borderId="29" xfId="0" applyNumberFormat="1" applyFont="1" applyBorder="1" applyAlignment="1">
      <alignment horizontal="center" vertical="center"/>
    </xf>
    <xf numFmtId="2" fontId="4" fillId="0" borderId="30" xfId="0" applyNumberFormat="1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3" fontId="4" fillId="2" borderId="39" xfId="0" applyNumberFormat="1" applyFont="1" applyFill="1" applyBorder="1" applyAlignment="1">
      <alignment horizontal="center" vertical="center" wrapText="1"/>
    </xf>
    <xf numFmtId="2" fontId="4" fillId="0" borderId="19" xfId="0" applyNumberFormat="1" applyFont="1" applyBorder="1" applyAlignment="1">
      <alignment horizontal="center" vertical="center" wrapText="1"/>
    </xf>
    <xf numFmtId="11" fontId="4" fillId="2" borderId="19" xfId="0" applyNumberFormat="1" applyFont="1" applyFill="1" applyBorder="1" applyAlignment="1">
      <alignment horizontal="center" vertical="center" wrapText="1"/>
    </xf>
    <xf numFmtId="2" fontId="4" fillId="2" borderId="19" xfId="0" applyNumberFormat="1" applyFont="1" applyFill="1" applyBorder="1" applyAlignment="1">
      <alignment horizontal="center" vertical="center" wrapText="1"/>
    </xf>
    <xf numFmtId="11" fontId="3" fillId="2" borderId="39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/>
    </xf>
    <xf numFmtId="165" fontId="4" fillId="0" borderId="24" xfId="0" applyNumberFormat="1" applyFont="1" applyBorder="1" applyAlignment="1">
      <alignment horizontal="center" vertical="center" wrapText="1"/>
    </xf>
    <xf numFmtId="165" fontId="4" fillId="0" borderId="22" xfId="0" applyNumberFormat="1" applyFont="1" applyBorder="1" applyAlignment="1">
      <alignment horizontal="center" vertical="center" wrapText="1"/>
    </xf>
    <xf numFmtId="165" fontId="4" fillId="0" borderId="18" xfId="0" applyNumberFormat="1" applyFont="1" applyBorder="1" applyAlignment="1">
      <alignment horizontal="center" vertical="center" wrapText="1"/>
    </xf>
    <xf numFmtId="165" fontId="4" fillId="0" borderId="19" xfId="0" applyNumberFormat="1" applyFont="1" applyBorder="1" applyAlignment="1">
      <alignment horizontal="center" vertical="center" wrapText="1"/>
    </xf>
    <xf numFmtId="165" fontId="4" fillId="0" borderId="29" xfId="0" applyNumberFormat="1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Ruler="0" workbookViewId="0">
      <selection activeCell="G30" sqref="G30"/>
    </sheetView>
  </sheetViews>
  <sheetFormatPr baseColWidth="10" defaultRowHeight="16" x14ac:dyDescent="0.2"/>
  <cols>
    <col min="1" max="1" width="8.1640625" style="1" customWidth="1"/>
    <col min="2" max="3" width="5.83203125" style="1" customWidth="1"/>
    <col min="4" max="4" width="5.6640625" style="1" customWidth="1"/>
    <col min="5" max="6" width="3.33203125" style="1" customWidth="1"/>
    <col min="7" max="7" width="9.83203125" style="1" customWidth="1"/>
    <col min="8" max="8" width="5.33203125" style="1" customWidth="1"/>
    <col min="9" max="9" width="5.5" style="1" customWidth="1"/>
    <col min="10" max="12" width="9.1640625" style="1" customWidth="1"/>
    <col min="13" max="13" width="6" style="1" customWidth="1"/>
    <col min="14" max="15" width="10.83203125" style="1"/>
    <col min="16" max="16" width="11.6640625" style="1" bestFit="1" customWidth="1"/>
    <col min="17" max="19" width="10.83203125" style="1"/>
    <col min="20" max="20" width="6.33203125" style="1" customWidth="1"/>
    <col min="21" max="21" width="6.5" style="1" customWidth="1"/>
    <col min="22" max="22" width="6" style="1" customWidth="1"/>
    <col min="23" max="23" width="9.83203125" style="1" customWidth="1"/>
    <col min="24" max="24" width="5.6640625" style="1" customWidth="1"/>
    <col min="25" max="25" width="6.33203125" style="1" customWidth="1"/>
    <col min="26" max="26" width="10.6640625" style="1" customWidth="1"/>
    <col min="27" max="27" width="10.1640625" style="1" customWidth="1"/>
    <col min="28" max="28" width="6" style="1" customWidth="1"/>
    <col min="29" max="16384" width="10.83203125" style="1"/>
  </cols>
  <sheetData>
    <row r="1" spans="1:13" ht="16" customHeight="1" x14ac:dyDescent="0.2">
      <c r="A1" s="36" t="s">
        <v>2</v>
      </c>
      <c r="B1" s="33" t="s">
        <v>0</v>
      </c>
      <c r="C1" s="34"/>
      <c r="D1" s="26" t="s">
        <v>21</v>
      </c>
      <c r="E1" s="33" t="s">
        <v>1</v>
      </c>
      <c r="F1" s="34"/>
      <c r="G1" s="26" t="s">
        <v>19</v>
      </c>
      <c r="H1" s="26" t="s">
        <v>21</v>
      </c>
      <c r="I1" s="45" t="s">
        <v>6</v>
      </c>
      <c r="J1" s="33" t="s">
        <v>5</v>
      </c>
      <c r="K1" s="34"/>
      <c r="L1" s="31" t="s">
        <v>8</v>
      </c>
      <c r="M1" s="36" t="s">
        <v>21</v>
      </c>
    </row>
    <row r="2" spans="1:13" ht="18" customHeight="1" thickBot="1" x14ac:dyDescent="0.25">
      <c r="A2" s="37"/>
      <c r="B2" s="2" t="s">
        <v>24</v>
      </c>
      <c r="C2" s="3" t="s">
        <v>25</v>
      </c>
      <c r="D2" s="27"/>
      <c r="E2" s="2" t="s">
        <v>24</v>
      </c>
      <c r="F2" s="3" t="s">
        <v>25</v>
      </c>
      <c r="G2" s="27"/>
      <c r="H2" s="27"/>
      <c r="I2" s="46"/>
      <c r="J2" s="2" t="s">
        <v>24</v>
      </c>
      <c r="K2" s="4" t="s">
        <v>25</v>
      </c>
      <c r="L2" s="32"/>
      <c r="M2" s="37"/>
    </row>
    <row r="3" spans="1:13" ht="17" thickTop="1" x14ac:dyDescent="0.2">
      <c r="A3" s="39" t="s">
        <v>3</v>
      </c>
      <c r="B3" s="11">
        <v>303</v>
      </c>
      <c r="C3" s="12">
        <v>280</v>
      </c>
      <c r="D3" s="22">
        <f>B4/B3</f>
        <v>3.8976897689768979</v>
      </c>
      <c r="E3" s="11">
        <v>2</v>
      </c>
      <c r="F3" s="12">
        <v>2</v>
      </c>
      <c r="G3" s="40">
        <v>9.1379999999999999E-4</v>
      </c>
      <c r="H3" s="22">
        <f>G3/G4</f>
        <v>7.932291666666667</v>
      </c>
      <c r="I3" s="43">
        <v>2.544</v>
      </c>
      <c r="J3" s="47">
        <v>40963</v>
      </c>
      <c r="K3" s="48">
        <v>40962</v>
      </c>
      <c r="L3" s="40">
        <f>I3*J3/1000</f>
        <v>104.209872</v>
      </c>
      <c r="M3" s="38">
        <f>L3/L4</f>
        <v>12.757085020242915</v>
      </c>
    </row>
    <row r="4" spans="1:13" x14ac:dyDescent="0.2">
      <c r="A4" s="30"/>
      <c r="B4" s="13">
        <v>1181</v>
      </c>
      <c r="C4" s="14">
        <v>1032</v>
      </c>
      <c r="D4" s="23"/>
      <c r="E4" s="13">
        <v>4</v>
      </c>
      <c r="F4" s="14">
        <v>4</v>
      </c>
      <c r="G4" s="41">
        <v>1.1519999999999999E-4</v>
      </c>
      <c r="H4" s="23"/>
      <c r="I4" s="44">
        <v>2.544</v>
      </c>
      <c r="J4" s="49">
        <v>3211</v>
      </c>
      <c r="K4" s="50">
        <v>3223</v>
      </c>
      <c r="L4" s="41">
        <f>I4*J4/1000</f>
        <v>8.1687840000000005</v>
      </c>
      <c r="M4" s="25"/>
    </row>
    <row r="5" spans="1:13" x14ac:dyDescent="0.2">
      <c r="A5" s="29" t="s">
        <v>7</v>
      </c>
      <c r="B5" s="15">
        <v>411</v>
      </c>
      <c r="C5" s="16">
        <v>413</v>
      </c>
      <c r="D5" s="28">
        <f>B6/B5</f>
        <v>4.333333333333333</v>
      </c>
      <c r="E5" s="15">
        <v>5</v>
      </c>
      <c r="F5" s="16">
        <v>5</v>
      </c>
      <c r="G5" s="42">
        <v>9.2602719087153597E-4</v>
      </c>
      <c r="H5" s="28">
        <f>G5/G6</f>
        <v>7.2895694125420327</v>
      </c>
      <c r="I5" s="20">
        <v>2.544</v>
      </c>
      <c r="J5" s="51">
        <v>40970</v>
      </c>
      <c r="K5" s="52">
        <v>40969</v>
      </c>
      <c r="L5" s="42">
        <f>I5*J5/1000</f>
        <v>104.22768000000001</v>
      </c>
      <c r="M5" s="24">
        <f>L5/L6</f>
        <v>12.350398425635747</v>
      </c>
    </row>
    <row r="6" spans="1:13" x14ac:dyDescent="0.2">
      <c r="A6" s="30"/>
      <c r="B6" s="13">
        <v>1781</v>
      </c>
      <c r="C6" s="14">
        <v>1541</v>
      </c>
      <c r="D6" s="23"/>
      <c r="E6" s="13">
        <v>10</v>
      </c>
      <c r="F6" s="14">
        <v>10</v>
      </c>
      <c r="G6" s="41">
        <v>1.2703455286100499E-4</v>
      </c>
      <c r="H6" s="23"/>
      <c r="I6" s="44">
        <v>2.6160000000000001</v>
      </c>
      <c r="J6" s="49">
        <v>3226</v>
      </c>
      <c r="K6" s="50">
        <v>3230</v>
      </c>
      <c r="L6" s="41">
        <f>I6*J6/1000</f>
        <v>8.4392160000000001</v>
      </c>
      <c r="M6" s="25"/>
    </row>
    <row r="7" spans="1:13" x14ac:dyDescent="0.2">
      <c r="A7" s="29" t="s">
        <v>9</v>
      </c>
      <c r="B7" s="11">
        <v>470</v>
      </c>
      <c r="C7" s="12">
        <v>477</v>
      </c>
      <c r="D7" s="28">
        <f>B8/B7</f>
        <v>3.4702127659574469</v>
      </c>
      <c r="E7" s="11">
        <v>5</v>
      </c>
      <c r="F7" s="12">
        <v>5</v>
      </c>
      <c r="G7" s="40">
        <v>6.3140141719486497E-5</v>
      </c>
      <c r="H7" s="28">
        <f>G7/G8</f>
        <v>1.0630460598187919</v>
      </c>
      <c r="I7" s="43">
        <v>2.544</v>
      </c>
      <c r="J7" s="47">
        <v>17808388</v>
      </c>
      <c r="K7" s="48">
        <v>20951041</v>
      </c>
      <c r="L7" s="40">
        <f>I7*J7/1000</f>
        <v>45304.539072000007</v>
      </c>
      <c r="M7" s="24">
        <f>L7/L8</f>
        <v>3.4189081917511626</v>
      </c>
    </row>
    <row r="8" spans="1:13" x14ac:dyDescent="0.2">
      <c r="A8" s="30"/>
      <c r="B8" s="13">
        <v>1631</v>
      </c>
      <c r="C8" s="14">
        <v>1234</v>
      </c>
      <c r="D8" s="23"/>
      <c r="E8" s="13">
        <v>8</v>
      </c>
      <c r="F8" s="14">
        <v>7</v>
      </c>
      <c r="G8" s="41">
        <v>5.9395490097813301E-5</v>
      </c>
      <c r="H8" s="23"/>
      <c r="I8" s="44">
        <v>2.6869999999999998</v>
      </c>
      <c r="J8" s="49">
        <v>4931586</v>
      </c>
      <c r="K8" s="50">
        <v>6046720</v>
      </c>
      <c r="L8" s="41">
        <f>I8*J8/1000</f>
        <v>13251.171581999999</v>
      </c>
      <c r="M8" s="25"/>
    </row>
    <row r="9" spans="1:13" x14ac:dyDescent="0.2">
      <c r="A9" s="29" t="s">
        <v>10</v>
      </c>
      <c r="B9" s="15">
        <v>781</v>
      </c>
      <c r="C9" s="16">
        <v>613</v>
      </c>
      <c r="D9" s="28">
        <f>B10/B9</f>
        <v>2.5979513444302178</v>
      </c>
      <c r="E9" s="15">
        <v>5</v>
      </c>
      <c r="F9" s="16">
        <v>5</v>
      </c>
      <c r="G9" s="42">
        <v>208.80386352539</v>
      </c>
      <c r="H9" s="28">
        <f>G9/G10</f>
        <v>3.4003262249946022</v>
      </c>
      <c r="I9" s="20">
        <v>2.7879999999999998</v>
      </c>
      <c r="J9" s="51">
        <v>20430454807</v>
      </c>
      <c r="K9" s="52">
        <v>21514682368</v>
      </c>
      <c r="L9" s="42">
        <f>I9*J9/1000</f>
        <v>56960108.001915991</v>
      </c>
      <c r="M9" s="24">
        <f>L9/L10</f>
        <v>7.4570329655915595</v>
      </c>
    </row>
    <row r="10" spans="1:13" x14ac:dyDescent="0.2">
      <c r="A10" s="30"/>
      <c r="B10" s="13">
        <v>2029</v>
      </c>
      <c r="C10" s="14">
        <v>1514</v>
      </c>
      <c r="D10" s="23"/>
      <c r="E10" s="13">
        <v>8</v>
      </c>
      <c r="F10" s="14">
        <v>8</v>
      </c>
      <c r="G10" s="41">
        <v>61.407009124755803</v>
      </c>
      <c r="H10" s="23"/>
      <c r="I10" s="44">
        <v>2.915</v>
      </c>
      <c r="J10" s="49">
        <v>2620391500</v>
      </c>
      <c r="K10" s="50">
        <v>2820669440</v>
      </c>
      <c r="L10" s="41">
        <f>I10*J10/1000</f>
        <v>7638441.2225000001</v>
      </c>
      <c r="M10" s="25"/>
    </row>
    <row r="11" spans="1:13" x14ac:dyDescent="0.2">
      <c r="A11" s="29" t="s">
        <v>11</v>
      </c>
      <c r="B11" s="11">
        <v>760</v>
      </c>
      <c r="C11" s="12">
        <v>709</v>
      </c>
      <c r="D11" s="28">
        <f>B12/B11</f>
        <v>4.8381578947368418</v>
      </c>
      <c r="E11" s="11">
        <v>5</v>
      </c>
      <c r="F11" s="12">
        <v>5</v>
      </c>
      <c r="G11" s="40">
        <v>114.487899780273</v>
      </c>
      <c r="H11" s="28">
        <f>G11/G12</f>
        <v>6.7612658699231307</v>
      </c>
      <c r="I11" s="43">
        <v>2.5499999999999998</v>
      </c>
      <c r="J11" s="47">
        <v>32265732099</v>
      </c>
      <c r="K11" s="48">
        <v>32246857728</v>
      </c>
      <c r="L11" s="40">
        <f>I11*J11/1000</f>
        <v>82277616.852449998</v>
      </c>
      <c r="M11" s="24">
        <f>L11/L12</f>
        <v>9.131402449388446</v>
      </c>
    </row>
    <row r="12" spans="1:13" x14ac:dyDescent="0.2">
      <c r="A12" s="30"/>
      <c r="B12" s="13">
        <v>3677</v>
      </c>
      <c r="C12" s="14">
        <v>2813</v>
      </c>
      <c r="D12" s="23"/>
      <c r="E12" s="13">
        <v>10</v>
      </c>
      <c r="F12" s="14">
        <v>10</v>
      </c>
      <c r="G12" s="41">
        <v>16.932909011840799</v>
      </c>
      <c r="H12" s="23"/>
      <c r="I12" s="44">
        <v>2.8220000000000001</v>
      </c>
      <c r="J12" s="49">
        <v>3192913923</v>
      </c>
      <c r="K12" s="50">
        <v>3171942400</v>
      </c>
      <c r="L12" s="41">
        <f>I12*J12/1000</f>
        <v>9010403.0907060001</v>
      </c>
      <c r="M12" s="25"/>
    </row>
    <row r="13" spans="1:13" x14ac:dyDescent="0.2">
      <c r="A13" s="29" t="s">
        <v>12</v>
      </c>
      <c r="B13" s="15">
        <v>627</v>
      </c>
      <c r="C13" s="16">
        <v>549</v>
      </c>
      <c r="D13" s="28">
        <f>B14/B13</f>
        <v>1.9728867623604465</v>
      </c>
      <c r="E13" s="15">
        <v>5</v>
      </c>
      <c r="F13" s="16">
        <v>5</v>
      </c>
      <c r="G13" s="42">
        <v>0.35319164395332298</v>
      </c>
      <c r="H13" s="28">
        <f>G13/G14</f>
        <v>1.5353356061878018</v>
      </c>
      <c r="I13" s="20">
        <v>2.5960000000000001</v>
      </c>
      <c r="J13" s="51">
        <v>176144001</v>
      </c>
      <c r="K13" s="52">
        <v>176120000</v>
      </c>
      <c r="L13" s="42">
        <f>I13*J13/1000</f>
        <v>457269.826596</v>
      </c>
      <c r="M13" s="24">
        <f>L13/L14</f>
        <v>5.4237165695504039</v>
      </c>
    </row>
    <row r="14" spans="1:13" x14ac:dyDescent="0.2">
      <c r="A14" s="30"/>
      <c r="B14" s="13">
        <v>1237</v>
      </c>
      <c r="C14" s="14">
        <v>965</v>
      </c>
      <c r="D14" s="23"/>
      <c r="E14" s="13">
        <v>5</v>
      </c>
      <c r="F14" s="14">
        <v>5</v>
      </c>
      <c r="G14" s="41">
        <v>0.23004198074340801</v>
      </c>
      <c r="H14" s="23"/>
      <c r="I14" s="44">
        <v>2.6059999999999999</v>
      </c>
      <c r="J14" s="49">
        <v>32352001</v>
      </c>
      <c r="K14" s="50">
        <v>31208000</v>
      </c>
      <c r="L14" s="41">
        <f>I14*J14/1000</f>
        <v>84309.314605999985</v>
      </c>
      <c r="M14" s="25"/>
    </row>
    <row r="15" spans="1:13" x14ac:dyDescent="0.2">
      <c r="A15" s="29" t="s">
        <v>13</v>
      </c>
      <c r="B15" s="11">
        <v>427</v>
      </c>
      <c r="C15" s="12">
        <v>445</v>
      </c>
      <c r="D15" s="28">
        <f>B16/B15</f>
        <v>3.2927400468384076</v>
      </c>
      <c r="E15" s="11">
        <v>5</v>
      </c>
      <c r="F15" s="12">
        <v>5</v>
      </c>
      <c r="G15" s="40">
        <v>8.8667875388637098E-4</v>
      </c>
      <c r="H15" s="28">
        <f>G15/G16</f>
        <v>6.7190448519408248</v>
      </c>
      <c r="I15" s="43">
        <v>2.544</v>
      </c>
      <c r="J15" s="47">
        <v>160056001</v>
      </c>
      <c r="K15" s="48">
        <v>160044000</v>
      </c>
      <c r="L15" s="40">
        <f>I15*J15/1000</f>
        <v>407182.46654400002</v>
      </c>
      <c r="M15" s="24">
        <f>L15/L16</f>
        <v>8.9981928034784531</v>
      </c>
    </row>
    <row r="16" spans="1:13" x14ac:dyDescent="0.2">
      <c r="A16" s="30"/>
      <c r="B16" s="13">
        <v>1406</v>
      </c>
      <c r="C16" s="14">
        <v>913</v>
      </c>
      <c r="D16" s="23"/>
      <c r="E16" s="13">
        <v>5</v>
      </c>
      <c r="F16" s="14">
        <v>7</v>
      </c>
      <c r="G16" s="41">
        <v>1.31965E-4</v>
      </c>
      <c r="H16" s="23"/>
      <c r="I16" s="44">
        <v>2.7829999999999999</v>
      </c>
      <c r="J16" s="49">
        <v>16260001</v>
      </c>
      <c r="K16" s="50">
        <v>15212000</v>
      </c>
      <c r="L16" s="41">
        <f>I16*J16/1000</f>
        <v>45251.582782999998</v>
      </c>
      <c r="M16" s="25"/>
    </row>
    <row r="17" spans="1:18" x14ac:dyDescent="0.2">
      <c r="A17" s="29" t="s">
        <v>14</v>
      </c>
      <c r="B17" s="15">
        <v>524</v>
      </c>
      <c r="C17" s="16">
        <v>497</v>
      </c>
      <c r="D17" s="28">
        <f>B18/B17</f>
        <v>4.2748091603053435</v>
      </c>
      <c r="E17" s="15">
        <v>5</v>
      </c>
      <c r="F17" s="16">
        <v>5</v>
      </c>
      <c r="G17" s="42">
        <v>1.9917012453079199</v>
      </c>
      <c r="H17" s="28">
        <f>G17/G18</f>
        <v>2.9675538161720949</v>
      </c>
      <c r="I17" s="20">
        <v>2.544</v>
      </c>
      <c r="J17" s="51">
        <v>10775166977</v>
      </c>
      <c r="K17" s="52">
        <v>10765729792</v>
      </c>
      <c r="L17" s="42">
        <f>I17*J17/1000</f>
        <v>27412024.789487999</v>
      </c>
      <c r="M17" s="24">
        <f>L17/L18</f>
        <v>9.1473135483188628</v>
      </c>
      <c r="P17" s="63"/>
    </row>
    <row r="18" spans="1:18" x14ac:dyDescent="0.2">
      <c r="A18" s="30"/>
      <c r="B18" s="13">
        <v>2240</v>
      </c>
      <c r="C18" s="14">
        <v>1581</v>
      </c>
      <c r="D18" s="23"/>
      <c r="E18" s="13">
        <v>10</v>
      </c>
      <c r="F18" s="14">
        <v>10</v>
      </c>
      <c r="G18" s="41">
        <v>0.671159267425537</v>
      </c>
      <c r="H18" s="23"/>
      <c r="I18" s="44">
        <v>2.6859999999999999</v>
      </c>
      <c r="J18" s="49">
        <v>1115684865</v>
      </c>
      <c r="K18" s="50">
        <v>1081081856</v>
      </c>
      <c r="L18" s="41">
        <f>I18*J18/1000</f>
        <v>2996729.54739</v>
      </c>
      <c r="M18" s="25"/>
      <c r="P18" s="63"/>
    </row>
    <row r="19" spans="1:18" x14ac:dyDescent="0.2">
      <c r="A19" s="29" t="s">
        <v>15</v>
      </c>
      <c r="B19" s="11">
        <v>809</v>
      </c>
      <c r="C19" s="12">
        <v>591</v>
      </c>
      <c r="D19" s="28">
        <f>B20/B19</f>
        <v>2.6205191594561188</v>
      </c>
      <c r="E19" s="11">
        <v>5</v>
      </c>
      <c r="F19" s="12">
        <v>5</v>
      </c>
      <c r="G19" s="40">
        <v>7280871.5</v>
      </c>
      <c r="H19" s="28">
        <f>G19/G20</f>
        <v>4.4633913913447545</v>
      </c>
      <c r="I19" s="43">
        <v>2.8690000000000002</v>
      </c>
      <c r="J19" s="53">
        <v>23069744</v>
      </c>
      <c r="K19" s="48">
        <v>20972590</v>
      </c>
      <c r="L19" s="40">
        <f>I19*J19/1000</f>
        <v>66187.095536000008</v>
      </c>
      <c r="M19" s="24">
        <f>L19/L20</f>
        <v>3.1460339768977374</v>
      </c>
      <c r="P19" s="63">
        <f>I19*K19</f>
        <v>60170360.710000001</v>
      </c>
      <c r="Q19" s="35">
        <f>P19/P20</f>
        <v>8.2916520249560328</v>
      </c>
    </row>
    <row r="20" spans="1:18" x14ac:dyDescent="0.2">
      <c r="A20" s="30"/>
      <c r="B20" s="13">
        <v>2120</v>
      </c>
      <c r="C20" s="14">
        <v>1876</v>
      </c>
      <c r="D20" s="23"/>
      <c r="E20" s="13">
        <v>5</v>
      </c>
      <c r="F20" s="18">
        <v>8</v>
      </c>
      <c r="G20" s="41">
        <v>1631242</v>
      </c>
      <c r="H20" s="23"/>
      <c r="I20" s="44">
        <v>2.7669999999999999</v>
      </c>
      <c r="J20" s="54">
        <v>7603276</v>
      </c>
      <c r="K20" s="50">
        <v>2622602</v>
      </c>
      <c r="L20" s="41">
        <f>I20*J20/1000</f>
        <v>21038.264691999997</v>
      </c>
      <c r="M20" s="25"/>
      <c r="P20" s="63">
        <f>I20*K20</f>
        <v>7256739.7340000002</v>
      </c>
      <c r="Q20" s="35"/>
    </row>
    <row r="21" spans="1:18" x14ac:dyDescent="0.2">
      <c r="A21" s="29" t="s">
        <v>16</v>
      </c>
      <c r="B21" s="15">
        <v>701</v>
      </c>
      <c r="C21" s="16">
        <v>529</v>
      </c>
      <c r="D21" s="28">
        <f>B22/B21</f>
        <v>3.9843081312410842</v>
      </c>
      <c r="E21" s="15">
        <v>5</v>
      </c>
      <c r="F21" s="16">
        <v>5</v>
      </c>
      <c r="G21" s="42">
        <v>9.1004272690042799E-5</v>
      </c>
      <c r="H21" s="28">
        <f>G21/G22</f>
        <v>3.3167563121132053</v>
      </c>
      <c r="I21" s="20">
        <v>2.5609999999999999</v>
      </c>
      <c r="J21" s="55">
        <v>23068697</v>
      </c>
      <c r="K21" s="52">
        <v>20971540</v>
      </c>
      <c r="L21" s="42">
        <f>I21*J21/1000</f>
        <v>59078.933016999996</v>
      </c>
      <c r="M21" s="24">
        <f>L21/L22</f>
        <v>7.4871055285414991</v>
      </c>
      <c r="O21" s="5"/>
      <c r="P21" s="63">
        <f>I21*K21</f>
        <v>53708113.939999998</v>
      </c>
      <c r="Q21" s="35">
        <f>P21/P22</f>
        <v>9.2990154831084197</v>
      </c>
    </row>
    <row r="22" spans="1:18" x14ac:dyDescent="0.2">
      <c r="A22" s="30"/>
      <c r="B22" s="13">
        <v>2793</v>
      </c>
      <c r="C22" s="14">
        <v>2093</v>
      </c>
      <c r="D22" s="23"/>
      <c r="E22" s="13">
        <v>10</v>
      </c>
      <c r="F22" s="18">
        <v>13</v>
      </c>
      <c r="G22" s="41">
        <v>2.7437732569523999E-5</v>
      </c>
      <c r="H22" s="23"/>
      <c r="I22" s="44">
        <v>2.7949999999999999</v>
      </c>
      <c r="J22" s="54">
        <v>2823169</v>
      </c>
      <c r="K22" s="50">
        <v>2066432</v>
      </c>
      <c r="L22" s="41">
        <f>I22*J22/1000</f>
        <v>7890.7573549999997</v>
      </c>
      <c r="M22" s="25"/>
      <c r="O22" s="6"/>
      <c r="P22" s="63">
        <f>I22*K22</f>
        <v>5775677.4399999995</v>
      </c>
      <c r="Q22" s="35"/>
    </row>
    <row r="23" spans="1:18" x14ac:dyDescent="0.2">
      <c r="A23" s="29" t="s">
        <v>17</v>
      </c>
      <c r="B23" s="11">
        <v>734</v>
      </c>
      <c r="C23" s="12">
        <v>603</v>
      </c>
      <c r="D23" s="28">
        <f>B24/B23</f>
        <v>3.5994550408719346</v>
      </c>
      <c r="E23" s="11">
        <v>7</v>
      </c>
      <c r="F23" s="19">
        <v>5</v>
      </c>
      <c r="G23" s="40">
        <v>1.06816596598946E-5</v>
      </c>
      <c r="H23" s="28">
        <f>G23/G24</f>
        <v>2.4579629349033478</v>
      </c>
      <c r="I23" s="43">
        <v>2.6589999999999998</v>
      </c>
      <c r="J23" s="53">
        <v>737042970</v>
      </c>
      <c r="K23" s="48">
        <v>996004001</v>
      </c>
      <c r="L23" s="40">
        <f>I23*J23/1000</f>
        <v>1959797.2572299999</v>
      </c>
      <c r="M23" s="24" t="s">
        <v>23</v>
      </c>
      <c r="O23" s="5">
        <v>916323690</v>
      </c>
      <c r="P23" s="17">
        <f>I23*O23/1000</f>
        <v>2436504.6917099999</v>
      </c>
      <c r="Q23" s="35">
        <f>P23/P24</f>
        <v>7.0136334426714537</v>
      </c>
      <c r="R23" s="1" t="s">
        <v>4</v>
      </c>
    </row>
    <row r="24" spans="1:18" x14ac:dyDescent="0.2">
      <c r="A24" s="30"/>
      <c r="B24" s="13">
        <v>2642</v>
      </c>
      <c r="C24" s="14">
        <v>1281</v>
      </c>
      <c r="D24" s="23"/>
      <c r="E24" s="13">
        <v>19</v>
      </c>
      <c r="F24" s="14">
        <v>7</v>
      </c>
      <c r="G24" s="41">
        <v>4.3457366700749802E-6</v>
      </c>
      <c r="H24" s="23"/>
      <c r="I24" s="44">
        <v>2.6579999999999999</v>
      </c>
      <c r="J24" s="54">
        <v>189140961</v>
      </c>
      <c r="K24" s="50">
        <v>149640120</v>
      </c>
      <c r="L24" s="40">
        <f>I24*J24/1000</f>
        <v>502736.67433800001</v>
      </c>
      <c r="M24" s="25"/>
      <c r="O24" s="6">
        <v>130698081</v>
      </c>
      <c r="P24" s="17">
        <f>I24*O24/1000</f>
        <v>347395.49929799995</v>
      </c>
      <c r="Q24" s="35"/>
      <c r="R24" s="1" t="s">
        <v>20</v>
      </c>
    </row>
    <row r="25" spans="1:18" x14ac:dyDescent="0.2">
      <c r="A25" s="29" t="s">
        <v>18</v>
      </c>
      <c r="B25" s="15">
        <v>709</v>
      </c>
      <c r="C25" s="16">
        <v>517</v>
      </c>
      <c r="D25" s="28">
        <f>B26/B25</f>
        <v>3.8645980253878705</v>
      </c>
      <c r="E25" s="15">
        <v>5</v>
      </c>
      <c r="F25" s="16">
        <v>5</v>
      </c>
      <c r="G25" s="42">
        <v>2.49892502324655E-4</v>
      </c>
      <c r="H25" s="28">
        <f>G25/G26</f>
        <v>4.070929667608147</v>
      </c>
      <c r="I25" s="20">
        <v>2.8879999999999999</v>
      </c>
      <c r="J25" s="55">
        <v>13958643743</v>
      </c>
      <c r="K25" s="52">
        <v>11811160093</v>
      </c>
      <c r="L25" s="42">
        <f>I25*J25/1000</f>
        <v>40312563.129783995</v>
      </c>
      <c r="M25" s="24">
        <f>L25/L26</f>
        <v>6.9464119864790392</v>
      </c>
      <c r="P25" s="63">
        <f>I25*K25</f>
        <v>34110630348.584</v>
      </c>
      <c r="Q25" s="35">
        <f>P25/P26</f>
        <v>7.6179007470436551</v>
      </c>
    </row>
    <row r="26" spans="1:18" x14ac:dyDescent="0.2">
      <c r="A26" s="30"/>
      <c r="B26" s="13">
        <v>2740</v>
      </c>
      <c r="C26" s="14">
        <v>2157</v>
      </c>
      <c r="D26" s="23"/>
      <c r="E26" s="13">
        <v>10</v>
      </c>
      <c r="F26" s="18">
        <v>21</v>
      </c>
      <c r="G26" s="41">
        <v>6.1384627770166803E-5</v>
      </c>
      <c r="H26" s="23"/>
      <c r="I26" s="44">
        <v>2.7130000000000001</v>
      </c>
      <c r="J26" s="54">
        <v>2139095041</v>
      </c>
      <c r="K26" s="50">
        <v>1650458624</v>
      </c>
      <c r="L26" s="41">
        <f>I26*J26/1000</f>
        <v>5803364.846233</v>
      </c>
      <c r="M26" s="25"/>
      <c r="P26" s="63">
        <f>I26*K26</f>
        <v>4477694246.9119997</v>
      </c>
      <c r="Q26" s="35"/>
    </row>
    <row r="27" spans="1:18" x14ac:dyDescent="0.2">
      <c r="A27" s="7"/>
      <c r="B27" s="7"/>
      <c r="C27" s="56" t="s">
        <v>22</v>
      </c>
      <c r="D27" s="8">
        <f>GEOMEAN(D3:D26)</f>
        <v>3.4626839148531041</v>
      </c>
      <c r="E27" s="7"/>
      <c r="F27" s="7"/>
      <c r="G27" s="57" t="s">
        <v>22</v>
      </c>
      <c r="H27" s="8">
        <f>GEOMEAN(H3:H26)</f>
        <v>3.6917292861781701</v>
      </c>
      <c r="I27" s="7"/>
      <c r="J27" s="7"/>
      <c r="K27" s="7"/>
      <c r="L27" s="57" t="s">
        <v>22</v>
      </c>
      <c r="M27" s="10">
        <f>GEOMEAN(M3:M26)</f>
        <v>7.1960067025590257</v>
      </c>
    </row>
    <row r="29" spans="1:18" x14ac:dyDescent="0.2">
      <c r="F29" s="9"/>
    </row>
  </sheetData>
  <mergeCells count="62">
    <mergeCell ref="Q19:Q20"/>
    <mergeCell ref="Q21:Q22"/>
    <mergeCell ref="Q25:Q26"/>
    <mergeCell ref="Q23:Q24"/>
    <mergeCell ref="M1:M2"/>
    <mergeCell ref="M3:M4"/>
    <mergeCell ref="M5:M6"/>
    <mergeCell ref="A19:A20"/>
    <mergeCell ref="M19:M20"/>
    <mergeCell ref="H13:H14"/>
    <mergeCell ref="H15:H16"/>
    <mergeCell ref="H17:H18"/>
    <mergeCell ref="H19:H20"/>
    <mergeCell ref="G1:G2"/>
    <mergeCell ref="I1:I2"/>
    <mergeCell ref="A1:A2"/>
    <mergeCell ref="A3:A4"/>
    <mergeCell ref="J1:K1"/>
    <mergeCell ref="A13:A14"/>
    <mergeCell ref="A9:A10"/>
    <mergeCell ref="A11:A12"/>
    <mergeCell ref="H11:H12"/>
    <mergeCell ref="D1:D2"/>
    <mergeCell ref="D3:D4"/>
    <mergeCell ref="D5:D6"/>
    <mergeCell ref="D7:D8"/>
    <mergeCell ref="D9:D10"/>
    <mergeCell ref="D11:D12"/>
    <mergeCell ref="A5:A6"/>
    <mergeCell ref="L1:L2"/>
    <mergeCell ref="E1:F1"/>
    <mergeCell ref="B1:C1"/>
    <mergeCell ref="A7:A8"/>
    <mergeCell ref="M15:M16"/>
    <mergeCell ref="M17:M18"/>
    <mergeCell ref="H25:H26"/>
    <mergeCell ref="A21:A22"/>
    <mergeCell ref="A23:A24"/>
    <mergeCell ref="A25:A26"/>
    <mergeCell ref="H21:H22"/>
    <mergeCell ref="H23:H24"/>
    <mergeCell ref="M21:M22"/>
    <mergeCell ref="M23:M24"/>
    <mergeCell ref="M25:M26"/>
    <mergeCell ref="D23:D24"/>
    <mergeCell ref="D25:D26"/>
    <mergeCell ref="A15:A16"/>
    <mergeCell ref="A17:A18"/>
    <mergeCell ref="M7:M8"/>
    <mergeCell ref="M9:M10"/>
    <mergeCell ref="M11:M12"/>
    <mergeCell ref="M13:M14"/>
    <mergeCell ref="H1:H2"/>
    <mergeCell ref="H3:H4"/>
    <mergeCell ref="H5:H6"/>
    <mergeCell ref="H7:H8"/>
    <mergeCell ref="H9:H10"/>
    <mergeCell ref="D13:D14"/>
    <mergeCell ref="D15:D16"/>
    <mergeCell ref="D17:D18"/>
    <mergeCell ref="D19:D20"/>
    <mergeCell ref="D21:D22"/>
  </mergeCells>
  <phoneticPr fontId="5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showRuler="0" workbookViewId="0">
      <selection activeCell="L16" sqref="L16"/>
    </sheetView>
  </sheetViews>
  <sheetFormatPr baseColWidth="10" defaultRowHeight="16" x14ac:dyDescent="0.2"/>
  <cols>
    <col min="1" max="1" width="7.33203125" customWidth="1"/>
    <col min="2" max="2" width="5.33203125" customWidth="1"/>
    <col min="3" max="3" width="7.6640625" customWidth="1"/>
    <col min="4" max="4" width="6.1640625" style="64" customWidth="1"/>
    <col min="6" max="6" width="5.5" style="64" customWidth="1"/>
    <col min="7" max="7" width="6" customWidth="1"/>
    <col min="8" max="9" width="9.33203125" customWidth="1"/>
    <col min="10" max="10" width="6.1640625" customWidth="1"/>
  </cols>
  <sheetData>
    <row r="1" spans="1:10" ht="16" customHeight="1" thickBot="1" x14ac:dyDescent="0.25">
      <c r="A1" s="67" t="s">
        <v>2</v>
      </c>
      <c r="B1" s="68" t="s">
        <v>1</v>
      </c>
      <c r="C1" s="69" t="s">
        <v>0</v>
      </c>
      <c r="D1" s="70"/>
      <c r="E1" s="69" t="s">
        <v>19</v>
      </c>
      <c r="F1" s="70"/>
      <c r="G1" s="71" t="s">
        <v>6</v>
      </c>
      <c r="H1" s="68" t="s">
        <v>5</v>
      </c>
      <c r="I1" s="69" t="s">
        <v>8</v>
      </c>
      <c r="J1" s="72"/>
    </row>
    <row r="2" spans="1:10" ht="19" customHeight="1" thickBot="1" x14ac:dyDescent="0.25">
      <c r="A2" s="37"/>
      <c r="B2" s="27"/>
      <c r="C2" s="59"/>
      <c r="D2" s="21" t="s">
        <v>21</v>
      </c>
      <c r="E2" s="59"/>
      <c r="F2" s="21" t="s">
        <v>21</v>
      </c>
      <c r="G2" s="60"/>
      <c r="H2" s="27"/>
      <c r="I2" s="59"/>
      <c r="J2" s="66" t="s">
        <v>21</v>
      </c>
    </row>
    <row r="3" spans="1:10" ht="17" thickTop="1" x14ac:dyDescent="0.2">
      <c r="A3" s="58" t="s">
        <v>3</v>
      </c>
      <c r="B3" s="11">
        <v>2</v>
      </c>
      <c r="C3" s="11">
        <v>303</v>
      </c>
      <c r="D3" s="85">
        <f>C3/C4</f>
        <v>0.25656223539373413</v>
      </c>
      <c r="E3" s="40">
        <v>9.1379999999999999E-4</v>
      </c>
      <c r="F3" s="22">
        <f>E3/E4</f>
        <v>7.932291666666667</v>
      </c>
      <c r="G3" s="43">
        <v>2.544</v>
      </c>
      <c r="H3" s="47">
        <v>40963</v>
      </c>
      <c r="I3" s="40">
        <f>G3*H3/1000</f>
        <v>104.209872</v>
      </c>
      <c r="J3" s="65">
        <v>12.8</v>
      </c>
    </row>
    <row r="4" spans="1:10" x14ac:dyDescent="0.2">
      <c r="A4" s="30"/>
      <c r="B4" s="13">
        <v>4</v>
      </c>
      <c r="C4" s="13">
        <v>1181</v>
      </c>
      <c r="D4" s="86"/>
      <c r="E4" s="41">
        <v>1.1519999999999999E-4</v>
      </c>
      <c r="F4" s="23"/>
      <c r="G4" s="44">
        <v>2.544</v>
      </c>
      <c r="H4" s="49">
        <v>3211</v>
      </c>
      <c r="I4" s="41">
        <f>G4*H4/1000</f>
        <v>8.1687840000000005</v>
      </c>
      <c r="J4" s="62"/>
    </row>
    <row r="5" spans="1:10" x14ac:dyDescent="0.2">
      <c r="A5" s="29" t="s">
        <v>7</v>
      </c>
      <c r="B5" s="15">
        <v>5</v>
      </c>
      <c r="C5" s="15">
        <v>411</v>
      </c>
      <c r="D5" s="87">
        <f t="shared" ref="D5" si="0">C5/C6</f>
        <v>0.23076923076923078</v>
      </c>
      <c r="E5" s="42">
        <v>9.2602719087153597E-4</v>
      </c>
      <c r="F5" s="28">
        <f>E5/E6</f>
        <v>7.2895694125420327</v>
      </c>
      <c r="G5" s="20">
        <v>2.544</v>
      </c>
      <c r="H5" s="51">
        <v>40970</v>
      </c>
      <c r="I5" s="42">
        <f>G5*H5/1000</f>
        <v>104.22768000000001</v>
      </c>
      <c r="J5" s="61">
        <v>12.4</v>
      </c>
    </row>
    <row r="6" spans="1:10" x14ac:dyDescent="0.2">
      <c r="A6" s="30"/>
      <c r="B6" s="13">
        <v>10</v>
      </c>
      <c r="C6" s="13">
        <v>1781</v>
      </c>
      <c r="D6" s="86"/>
      <c r="E6" s="41">
        <v>1.2703455286100499E-4</v>
      </c>
      <c r="F6" s="23"/>
      <c r="G6" s="44">
        <v>2.6160000000000001</v>
      </c>
      <c r="H6" s="49">
        <v>3226</v>
      </c>
      <c r="I6" s="41">
        <f>G6*H6/1000</f>
        <v>8.4392160000000001</v>
      </c>
      <c r="J6" s="62"/>
    </row>
    <row r="7" spans="1:10" x14ac:dyDescent="0.2">
      <c r="A7" s="29" t="s">
        <v>9</v>
      </c>
      <c r="B7" s="11">
        <v>5</v>
      </c>
      <c r="C7" s="11">
        <v>470</v>
      </c>
      <c r="D7" s="87">
        <f t="shared" ref="D7" si="1">C7/C8</f>
        <v>0.28816676885346415</v>
      </c>
      <c r="E7" s="40">
        <v>6.3140141719486497E-5</v>
      </c>
      <c r="F7" s="28">
        <f>E7/E8</f>
        <v>1.0630460598187919</v>
      </c>
      <c r="G7" s="43">
        <v>2.544</v>
      </c>
      <c r="H7" s="47">
        <v>17808388</v>
      </c>
      <c r="I7" s="40">
        <f>G7*H7/1000</f>
        <v>45304.539072000007</v>
      </c>
      <c r="J7" s="24">
        <f>I7/I8</f>
        <v>3.4189081917511626</v>
      </c>
    </row>
    <row r="8" spans="1:10" x14ac:dyDescent="0.2">
      <c r="A8" s="30"/>
      <c r="B8" s="13">
        <v>8</v>
      </c>
      <c r="C8" s="13">
        <v>1631</v>
      </c>
      <c r="D8" s="86"/>
      <c r="E8" s="41">
        <v>5.9395490097813301E-5</v>
      </c>
      <c r="F8" s="23"/>
      <c r="G8" s="44">
        <v>2.6869999999999998</v>
      </c>
      <c r="H8" s="49">
        <v>4931586</v>
      </c>
      <c r="I8" s="41">
        <f>G8*H8/1000</f>
        <v>13251.171581999999</v>
      </c>
      <c r="J8" s="25"/>
    </row>
    <row r="9" spans="1:10" x14ac:dyDescent="0.2">
      <c r="A9" s="29" t="s">
        <v>10</v>
      </c>
      <c r="B9" s="15">
        <v>5</v>
      </c>
      <c r="C9" s="15">
        <v>781</v>
      </c>
      <c r="D9" s="87">
        <f t="shared" ref="D9" si="2">C9/C10</f>
        <v>0.38491867915229178</v>
      </c>
      <c r="E9" s="42">
        <v>208.80386352539</v>
      </c>
      <c r="F9" s="28">
        <f>E9/E10</f>
        <v>3.4003262249946022</v>
      </c>
      <c r="G9" s="20">
        <v>2.7879999999999998</v>
      </c>
      <c r="H9" s="51">
        <v>20430454807</v>
      </c>
      <c r="I9" s="42">
        <f>G9*H9/1000</f>
        <v>56960108.001915991</v>
      </c>
      <c r="J9" s="24">
        <f>I9/I10</f>
        <v>7.4570329655915595</v>
      </c>
    </row>
    <row r="10" spans="1:10" x14ac:dyDescent="0.2">
      <c r="A10" s="30"/>
      <c r="B10" s="13">
        <v>8</v>
      </c>
      <c r="C10" s="13">
        <v>2029</v>
      </c>
      <c r="D10" s="86"/>
      <c r="E10" s="41">
        <v>61.407009124755803</v>
      </c>
      <c r="F10" s="23"/>
      <c r="G10" s="44">
        <v>2.915</v>
      </c>
      <c r="H10" s="49">
        <v>2620391500</v>
      </c>
      <c r="I10" s="41">
        <f>G10*H10/1000</f>
        <v>7638441.2225000001</v>
      </c>
      <c r="J10" s="25"/>
    </row>
    <row r="11" spans="1:10" x14ac:dyDescent="0.2">
      <c r="A11" s="29" t="s">
        <v>11</v>
      </c>
      <c r="B11" s="11">
        <v>5</v>
      </c>
      <c r="C11" s="11">
        <v>760</v>
      </c>
      <c r="D11" s="87">
        <f t="shared" ref="D11" si="3">C11/C12</f>
        <v>0.20669023660592875</v>
      </c>
      <c r="E11" s="40">
        <v>114.487899780273</v>
      </c>
      <c r="F11" s="28">
        <f>E11/E12</f>
        <v>6.7612658699231307</v>
      </c>
      <c r="G11" s="43">
        <v>2.5499999999999998</v>
      </c>
      <c r="H11" s="47">
        <v>32265732099</v>
      </c>
      <c r="I11" s="40">
        <f>G11*H11/1000</f>
        <v>82277616.852449998</v>
      </c>
      <c r="J11" s="24">
        <f>I11/I12</f>
        <v>9.131402449388446</v>
      </c>
    </row>
    <row r="12" spans="1:10" x14ac:dyDescent="0.2">
      <c r="A12" s="30"/>
      <c r="B12" s="13">
        <v>10</v>
      </c>
      <c r="C12" s="13">
        <v>3677</v>
      </c>
      <c r="D12" s="86"/>
      <c r="E12" s="41">
        <v>16.932909011840799</v>
      </c>
      <c r="F12" s="23"/>
      <c r="G12" s="44">
        <v>2.8220000000000001</v>
      </c>
      <c r="H12" s="49">
        <v>3192913923</v>
      </c>
      <c r="I12" s="41">
        <f>G12*H12/1000</f>
        <v>9010403.0907060001</v>
      </c>
      <c r="J12" s="25"/>
    </row>
    <row r="13" spans="1:10" x14ac:dyDescent="0.2">
      <c r="A13" s="29" t="s">
        <v>12</v>
      </c>
      <c r="B13" s="15">
        <v>5</v>
      </c>
      <c r="C13" s="15">
        <v>627</v>
      </c>
      <c r="D13" s="87">
        <f t="shared" ref="D13" si="4">C13/C14</f>
        <v>0.50687146321746157</v>
      </c>
      <c r="E13" s="42">
        <v>0.35319164395332298</v>
      </c>
      <c r="F13" s="28">
        <f>E13/E14</f>
        <v>1.5353356061878018</v>
      </c>
      <c r="G13" s="20">
        <v>2.5960000000000001</v>
      </c>
      <c r="H13" s="51">
        <v>176144001</v>
      </c>
      <c r="I13" s="42">
        <f>G13*H13/1000</f>
        <v>457269.826596</v>
      </c>
      <c r="J13" s="24">
        <f>I13/I14</f>
        <v>5.4237165695504039</v>
      </c>
    </row>
    <row r="14" spans="1:10" x14ac:dyDescent="0.2">
      <c r="A14" s="30"/>
      <c r="B14" s="13">
        <v>5</v>
      </c>
      <c r="C14" s="13">
        <v>1237</v>
      </c>
      <c r="D14" s="86"/>
      <c r="E14" s="41">
        <v>0.23004198074340801</v>
      </c>
      <c r="F14" s="23"/>
      <c r="G14" s="44">
        <v>2.6059999999999999</v>
      </c>
      <c r="H14" s="49">
        <v>32352001</v>
      </c>
      <c r="I14" s="41">
        <f>G14*H14/1000</f>
        <v>84309.314605999985</v>
      </c>
      <c r="J14" s="25"/>
    </row>
    <row r="15" spans="1:10" x14ac:dyDescent="0.2">
      <c r="A15" s="29" t="s">
        <v>13</v>
      </c>
      <c r="B15" s="11">
        <v>5</v>
      </c>
      <c r="C15" s="11">
        <v>427</v>
      </c>
      <c r="D15" s="87">
        <f t="shared" ref="D15" si="5">C15/C16</f>
        <v>0.30369843527738266</v>
      </c>
      <c r="E15" s="40">
        <v>8.8667875388637098E-4</v>
      </c>
      <c r="F15" s="28">
        <f>E15/E16</f>
        <v>6.7190448519408248</v>
      </c>
      <c r="G15" s="43">
        <v>2.544</v>
      </c>
      <c r="H15" s="47">
        <v>160056001</v>
      </c>
      <c r="I15" s="40">
        <f>G15*H15/1000</f>
        <v>407182.46654400002</v>
      </c>
      <c r="J15" s="24">
        <f>I15/I16</f>
        <v>8.9981928034784531</v>
      </c>
    </row>
    <row r="16" spans="1:10" x14ac:dyDescent="0.2">
      <c r="A16" s="30"/>
      <c r="B16" s="13">
        <v>5</v>
      </c>
      <c r="C16" s="13">
        <v>1406</v>
      </c>
      <c r="D16" s="86"/>
      <c r="E16" s="41">
        <v>1.31965E-4</v>
      </c>
      <c r="F16" s="23"/>
      <c r="G16" s="44">
        <v>2.7829999999999999</v>
      </c>
      <c r="H16" s="49">
        <v>16260001</v>
      </c>
      <c r="I16" s="41">
        <f>G16*H16/1000</f>
        <v>45251.582782999998</v>
      </c>
      <c r="J16" s="25"/>
    </row>
    <row r="17" spans="1:10" x14ac:dyDescent="0.2">
      <c r="A17" s="29" t="s">
        <v>14</v>
      </c>
      <c r="B17" s="15">
        <v>5</v>
      </c>
      <c r="C17" s="15">
        <v>524</v>
      </c>
      <c r="D17" s="87">
        <f t="shared" ref="D17" si="6">C17/C18</f>
        <v>0.23392857142857143</v>
      </c>
      <c r="E17" s="42">
        <v>1.9917012453079199</v>
      </c>
      <c r="F17" s="28">
        <f>E17/E18</f>
        <v>2.9675538161720949</v>
      </c>
      <c r="G17" s="20">
        <v>2.544</v>
      </c>
      <c r="H17" s="51">
        <v>10775166977</v>
      </c>
      <c r="I17" s="42">
        <f>G17*H17/1000</f>
        <v>27412024.789487999</v>
      </c>
      <c r="J17" s="24">
        <f>I17/I18</f>
        <v>9.1473135483188628</v>
      </c>
    </row>
    <row r="18" spans="1:10" x14ac:dyDescent="0.2">
      <c r="A18" s="30"/>
      <c r="B18" s="13">
        <v>10</v>
      </c>
      <c r="C18" s="13">
        <v>2240</v>
      </c>
      <c r="D18" s="86"/>
      <c r="E18" s="41">
        <v>0.671159267425537</v>
      </c>
      <c r="F18" s="23"/>
      <c r="G18" s="44">
        <v>2.6859999999999999</v>
      </c>
      <c r="H18" s="49">
        <v>1115684865</v>
      </c>
      <c r="I18" s="41">
        <f>G18*H18/1000</f>
        <v>2996729.54739</v>
      </c>
      <c r="J18" s="25"/>
    </row>
    <row r="19" spans="1:10" x14ac:dyDescent="0.2">
      <c r="A19" s="29" t="s">
        <v>15</v>
      </c>
      <c r="B19" s="11">
        <v>5</v>
      </c>
      <c r="C19" s="11">
        <v>809</v>
      </c>
      <c r="D19" s="87">
        <f t="shared" ref="D19" si="7">C19/C20</f>
        <v>0.38160377358490566</v>
      </c>
      <c r="E19" s="40">
        <v>7280871.5</v>
      </c>
      <c r="F19" s="28">
        <f>E19/E20</f>
        <v>4.4633913913447545</v>
      </c>
      <c r="G19" s="43">
        <v>2.8690000000000002</v>
      </c>
      <c r="H19" s="53">
        <v>23069744</v>
      </c>
      <c r="I19" s="40">
        <f>G19*H19/1000</f>
        <v>66187.095536000008</v>
      </c>
      <c r="J19" s="24" t="s">
        <v>28</v>
      </c>
    </row>
    <row r="20" spans="1:10" x14ac:dyDescent="0.2">
      <c r="A20" s="30"/>
      <c r="B20" s="13">
        <v>5</v>
      </c>
      <c r="C20" s="13">
        <v>2120</v>
      </c>
      <c r="D20" s="86"/>
      <c r="E20" s="41">
        <v>1631242</v>
      </c>
      <c r="F20" s="23"/>
      <c r="G20" s="44">
        <v>2.7669999999999999</v>
      </c>
      <c r="H20" s="54">
        <v>7603276</v>
      </c>
      <c r="I20" s="41">
        <f>G20*H20/1000</f>
        <v>21038.264691999997</v>
      </c>
      <c r="J20" s="25"/>
    </row>
    <row r="21" spans="1:10" x14ac:dyDescent="0.2">
      <c r="A21" s="29" t="s">
        <v>16</v>
      </c>
      <c r="B21" s="15">
        <v>5</v>
      </c>
      <c r="C21" s="15">
        <v>701</v>
      </c>
      <c r="D21" s="87">
        <f t="shared" ref="D21" si="8">C21/C22</f>
        <v>0.25098460436806302</v>
      </c>
      <c r="E21" s="42">
        <v>9.1004272690042799E-5</v>
      </c>
      <c r="F21" s="28">
        <f>E21/E22</f>
        <v>3.3167563121132053</v>
      </c>
      <c r="G21" s="20">
        <v>2.5609999999999999</v>
      </c>
      <c r="H21" s="55">
        <v>23068697</v>
      </c>
      <c r="I21" s="42">
        <f>G21*H21/1000</f>
        <v>59078.933016999996</v>
      </c>
      <c r="J21" s="24" t="s">
        <v>27</v>
      </c>
    </row>
    <row r="22" spans="1:10" x14ac:dyDescent="0.2">
      <c r="A22" s="30"/>
      <c r="B22" s="13">
        <v>10</v>
      </c>
      <c r="C22" s="13">
        <v>2793</v>
      </c>
      <c r="D22" s="86"/>
      <c r="E22" s="41">
        <v>2.7437732569523999E-5</v>
      </c>
      <c r="F22" s="23"/>
      <c r="G22" s="44">
        <v>2.7949999999999999</v>
      </c>
      <c r="H22" s="54">
        <v>2823169</v>
      </c>
      <c r="I22" s="41">
        <f>G22*H22/1000</f>
        <v>7890.7573549999997</v>
      </c>
      <c r="J22" s="25"/>
    </row>
    <row r="23" spans="1:10" x14ac:dyDescent="0.2">
      <c r="A23" s="29" t="s">
        <v>17</v>
      </c>
      <c r="B23" s="11">
        <v>7</v>
      </c>
      <c r="C23" s="11">
        <v>734</v>
      </c>
      <c r="D23" s="87">
        <f t="shared" ref="D23" si="9">C23/C24</f>
        <v>0.2778198334595004</v>
      </c>
      <c r="E23" s="40">
        <v>1.06816596598946E-5</v>
      </c>
      <c r="F23" s="28">
        <f>E23/E24</f>
        <v>2.4579629349033478</v>
      </c>
      <c r="G23" s="43">
        <v>2.6589999999999998</v>
      </c>
      <c r="H23" s="53">
        <v>737042970</v>
      </c>
      <c r="I23" s="40">
        <f>G23*H23/1000</f>
        <v>1959797.2572299999</v>
      </c>
      <c r="J23" s="24" t="s">
        <v>23</v>
      </c>
    </row>
    <row r="24" spans="1:10" x14ac:dyDescent="0.2">
      <c r="A24" s="30"/>
      <c r="B24" s="13">
        <v>19</v>
      </c>
      <c r="C24" s="13">
        <v>2642</v>
      </c>
      <c r="D24" s="86"/>
      <c r="E24" s="41">
        <v>4.3457366700749802E-6</v>
      </c>
      <c r="F24" s="23"/>
      <c r="G24" s="44">
        <v>2.6579999999999999</v>
      </c>
      <c r="H24" s="54">
        <v>189140961</v>
      </c>
      <c r="I24" s="40">
        <f>G24*H24/1000</f>
        <v>502736.67433800001</v>
      </c>
      <c r="J24" s="25"/>
    </row>
    <row r="25" spans="1:10" x14ac:dyDescent="0.2">
      <c r="A25" s="29" t="s">
        <v>18</v>
      </c>
      <c r="B25" s="15">
        <v>5</v>
      </c>
      <c r="C25" s="15">
        <v>709</v>
      </c>
      <c r="D25" s="87">
        <f t="shared" ref="D25" si="10">C25/C26</f>
        <v>0.25875912408759122</v>
      </c>
      <c r="E25" s="42">
        <v>2.49892502324655E-4</v>
      </c>
      <c r="F25" s="28">
        <f>E25/E26</f>
        <v>4.070929667608147</v>
      </c>
      <c r="G25" s="20">
        <v>2.8879999999999999</v>
      </c>
      <c r="H25" s="55">
        <v>13958643743</v>
      </c>
      <c r="I25" s="42">
        <f>G25*H25/1000</f>
        <v>40312563.129783995</v>
      </c>
      <c r="J25" s="24" t="s">
        <v>29</v>
      </c>
    </row>
    <row r="26" spans="1:10" ht="17" thickBot="1" x14ac:dyDescent="0.25">
      <c r="A26" s="77"/>
      <c r="B26" s="78">
        <v>10</v>
      </c>
      <c r="C26" s="78">
        <v>2740</v>
      </c>
      <c r="D26" s="88"/>
      <c r="E26" s="80">
        <v>6.1384627770166803E-5</v>
      </c>
      <c r="F26" s="79"/>
      <c r="G26" s="81">
        <v>2.7130000000000001</v>
      </c>
      <c r="H26" s="82">
        <v>2139095041</v>
      </c>
      <c r="I26" s="80">
        <f>G26*H26/1000</f>
        <v>5803364.846233</v>
      </c>
      <c r="J26" s="83"/>
    </row>
    <row r="27" spans="1:10" ht="34" thickTop="1" thickBot="1" x14ac:dyDescent="0.25">
      <c r="A27" s="84" t="s">
        <v>26</v>
      </c>
      <c r="B27" s="73"/>
      <c r="C27" s="74"/>
      <c r="D27" s="89">
        <f>GEOMEAN(D3:D26)</f>
        <v>0.28879332465505231</v>
      </c>
      <c r="E27" s="74"/>
      <c r="F27" s="75">
        <f>GEOMEAN(F3:F26)</f>
        <v>3.6917292861781701</v>
      </c>
      <c r="G27" s="73"/>
      <c r="H27" s="73"/>
      <c r="I27" s="74"/>
      <c r="J27" s="76" t="s">
        <v>30</v>
      </c>
    </row>
  </sheetData>
  <mergeCells count="55">
    <mergeCell ref="I1:J1"/>
    <mergeCell ref="C1:D1"/>
    <mergeCell ref="E1:F1"/>
    <mergeCell ref="G1:G2"/>
    <mergeCell ref="H1:H2"/>
    <mergeCell ref="A1:A2"/>
    <mergeCell ref="B1:B2"/>
    <mergeCell ref="A3:A4"/>
    <mergeCell ref="D3:D4"/>
    <mergeCell ref="F3:F4"/>
    <mergeCell ref="J3:J4"/>
    <mergeCell ref="A5:A6"/>
    <mergeCell ref="D5:D6"/>
    <mergeCell ref="F5:F6"/>
    <mergeCell ref="J5:J6"/>
    <mergeCell ref="A7:A8"/>
    <mergeCell ref="D7:D8"/>
    <mergeCell ref="F7:F8"/>
    <mergeCell ref="J7:J8"/>
    <mergeCell ref="A9:A10"/>
    <mergeCell ref="D9:D10"/>
    <mergeCell ref="F9:F10"/>
    <mergeCell ref="J9:J10"/>
    <mergeCell ref="A11:A12"/>
    <mergeCell ref="D11:D12"/>
    <mergeCell ref="F11:F12"/>
    <mergeCell ref="J11:J12"/>
    <mergeCell ref="A13:A14"/>
    <mergeCell ref="D13:D14"/>
    <mergeCell ref="F13:F14"/>
    <mergeCell ref="J13:J14"/>
    <mergeCell ref="A15:A16"/>
    <mergeCell ref="D15:D16"/>
    <mergeCell ref="F15:F16"/>
    <mergeCell ref="J15:J16"/>
    <mergeCell ref="A17:A18"/>
    <mergeCell ref="D17:D18"/>
    <mergeCell ref="F17:F18"/>
    <mergeCell ref="J17:J18"/>
    <mergeCell ref="A19:A20"/>
    <mergeCell ref="D19:D20"/>
    <mergeCell ref="F19:F20"/>
    <mergeCell ref="J19:J20"/>
    <mergeCell ref="A21:A22"/>
    <mergeCell ref="D21:D22"/>
    <mergeCell ref="F21:F22"/>
    <mergeCell ref="J21:J22"/>
    <mergeCell ref="A23:A24"/>
    <mergeCell ref="D23:D24"/>
    <mergeCell ref="F23:F24"/>
    <mergeCell ref="J23:J24"/>
    <mergeCell ref="A25:A26"/>
    <mergeCell ref="D25:D26"/>
    <mergeCell ref="F25:F26"/>
    <mergeCell ref="J25:J26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2015-07-22T14:06:02Z</cp:lastPrinted>
  <dcterms:created xsi:type="dcterms:W3CDTF">2015-07-20T08:05:50Z</dcterms:created>
  <dcterms:modified xsi:type="dcterms:W3CDTF">2015-07-22T14:20:07Z</dcterms:modified>
</cp:coreProperties>
</file>