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</sheets>
</workbook>
</file>

<file path=xl/sharedStrings.xml><?xml version="1.0" encoding="utf-8"?>
<sst xmlns="http://schemas.openxmlformats.org/spreadsheetml/2006/main" uniqueCount="87">
  <si>
    <t>Name</t>
  </si>
  <si>
    <t>LUTs</t>
  </si>
  <si>
    <t>Ratio</t>
  </si>
  <si>
    <t>DSPs</t>
  </si>
  <si>
    <t>Round-off Error</t>
  </si>
  <si>
    <t>Clock Period (ns)</t>
  </si>
  <si>
    <t>Latency (cycles)</t>
  </si>
  <si>
    <t>Latency (µs)</t>
  </si>
  <si>
    <t>A</t>
  </si>
  <si>
    <t>E</t>
  </si>
  <si>
    <t>sum</t>
  </si>
  <si>
    <t>dotprod</t>
  </si>
  <si>
    <t>tridiag</t>
  </si>
  <si>
    <t>2mm</t>
  </si>
  <si>
    <t>3mm</t>
  </si>
  <si>
    <t>atax</t>
  </si>
  <si>
    <t>bicg</t>
  </si>
  <si>
    <t>gemm</t>
  </si>
  <si>
    <t>gemver</t>
  </si>
  <si>
    <t>mvt</t>
  </si>
  <si>
    <t>seidel</t>
  </si>
  <si>
    <t>3.90 (7.01)</t>
  </si>
  <si>
    <t>Latency</t>
  </si>
  <si>
    <t>Balance off</t>
  </si>
  <si>
    <t>syr2k</t>
  </si>
  <si>
    <t>Geomean</t>
  </si>
  <si>
    <t>(cycles)</t>
  </si>
  <si>
    <t>(s)</t>
  </si>
  <si>
    <t>914µ</t>
  </si>
  <si>
    <t>41.0k</t>
  </si>
  <si>
    <t>104µ</t>
  </si>
  <si>
    <t>115µ</t>
  </si>
  <si>
    <t>3.21k</t>
  </si>
  <si>
    <t>8.17µ</t>
  </si>
  <si>
    <t>926µ</t>
  </si>
  <si>
    <t>127µ</t>
  </si>
  <si>
    <t>3.23k</t>
  </si>
  <si>
    <t>8.44µ</t>
  </si>
  <si>
    <t>63.1µ</t>
  </si>
  <si>
    <t>17.8M</t>
  </si>
  <si>
    <t>45.3m</t>
  </si>
  <si>
    <t>59.4µ</t>
  </si>
  <si>
    <t>4.93M</t>
  </si>
  <si>
    <t>13.3m</t>
  </si>
  <si>
    <t>20.4G</t>
  </si>
  <si>
    <t>57.0</t>
  </si>
  <si>
    <t>2.62G</t>
  </si>
  <si>
    <t>32.3G</t>
  </si>
  <si>
    <t>3.19G</t>
  </si>
  <si>
    <t>353m</t>
  </si>
  <si>
    <t>176M</t>
  </si>
  <si>
    <t>457m</t>
  </si>
  <si>
    <t>230m</t>
  </si>
  <si>
    <t>32.4M</t>
  </si>
  <si>
    <t>84.3m</t>
  </si>
  <si>
    <t>887µ</t>
  </si>
  <si>
    <t>160M</t>
  </si>
  <si>
    <t>407m</t>
  </si>
  <si>
    <t>132µ</t>
  </si>
  <si>
    <t>16.3M</t>
  </si>
  <si>
    <t>10.8G</t>
  </si>
  <si>
    <t>1.12G</t>
  </si>
  <si>
    <t>7.28M</t>
  </si>
  <si>
    <t>23.1M</t>
  </si>
  <si>
    <t>66.2m</t>
  </si>
  <si>
    <t>3.15 (8.29)</t>
  </si>
  <si>
    <t>1.63M</t>
  </si>
  <si>
    <t>7.60M</t>
  </si>
  <si>
    <t>2.10m</t>
  </si>
  <si>
    <t>91.0µ</t>
  </si>
  <si>
    <t>59.1m</t>
  </si>
  <si>
    <t>7.49 (9.30)</t>
  </si>
  <si>
    <t>27.4µ</t>
  </si>
  <si>
    <t>2.82M</t>
  </si>
  <si>
    <t>7.89m</t>
  </si>
  <si>
    <t>10.7µ</t>
  </si>
  <si>
    <t>737M</t>
  </si>
  <si>
    <t>4.35µ</t>
  </si>
  <si>
    <t>189M</t>
  </si>
  <si>
    <t>0.503</t>
  </si>
  <si>
    <t>250µ</t>
  </si>
  <si>
    <t>14.0G</t>
  </si>
  <si>
    <t>6.95 (7.62)</t>
  </si>
  <si>
    <t>61.4µ</t>
  </si>
  <si>
    <t>2.14G</t>
  </si>
  <si>
    <t xml:space="preserve">Geomean </t>
  </si>
  <si>
    <t>6.84 (7.99)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</si>
</sst>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00E+00"/>
    <numFmt numFmtId="60" formatCode="0.000"/>
    <numFmt numFmtId="61" formatCode="0.0"/>
  </numFmts>
  <fonts count="7">
    <font>
      <sz val="12"/>
      <color indexed="8"/>
      <name val="Verdana"/>
    </font>
    <font>
      <sz val="12"/>
      <color indexed="8"/>
      <name val="Helvetica"/>
    </font>
    <font>
      <sz val="12"/>
      <color indexed="8"/>
      <name val="Calibri"/>
    </font>
    <font>
      <sz val="15"/>
      <color indexed="8"/>
      <name val="Calibri"/>
    </font>
    <font>
      <b val="1"/>
      <sz val="12"/>
      <color indexed="8"/>
      <name val="Times"/>
    </font>
    <font>
      <b val="1"/>
      <sz val="9"/>
      <color indexed="8"/>
      <name val="Times"/>
    </font>
    <font>
      <sz val="12"/>
      <color indexed="8"/>
      <name val="Times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39">
    <border>
      <left/>
      <right/>
      <top/>
      <bottom/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horizontal="center" vertical="center" wrapText="1"/>
    </xf>
    <xf numFmtId="0" fontId="4" borderId="2" applyNumberFormat="1" applyFont="1" applyFill="0" applyBorder="1" applyAlignment="1" applyProtection="0">
      <alignment horizontal="center" vertical="center" wrapText="1"/>
    </xf>
    <xf numFmtId="1" fontId="4" borderId="3" applyNumberFormat="1" applyFont="1" applyFill="0" applyBorder="1" applyAlignment="1" applyProtection="0">
      <alignment horizontal="center" vertical="center" wrapText="1"/>
    </xf>
    <xf numFmtId="0" fontId="4" borderId="4" applyNumberFormat="1" applyFont="1" applyFill="0" applyBorder="1" applyAlignment="1" applyProtection="0">
      <alignment horizontal="center" vertical="center" wrapText="1"/>
    </xf>
    <xf numFmtId="0" fontId="5" borderId="4" applyNumberFormat="1" applyFont="1" applyFill="0" applyBorder="1" applyAlignment="1" applyProtection="0">
      <alignment horizontal="center" vertical="center" wrapText="1"/>
    </xf>
    <xf numFmtId="0" fontId="4" borderId="5" applyNumberFormat="1" applyFont="1" applyFill="0" applyBorder="1" applyAlignment="1" applyProtection="0">
      <alignment horizontal="center" vertical="center" wrapText="1"/>
    </xf>
    <xf numFmtId="0" fontId="2" borderId="6" applyNumberFormat="0" applyFont="1" applyFill="0" applyBorder="1" applyAlignment="1" applyProtection="0">
      <alignment vertical="center"/>
    </xf>
    <xf numFmtId="1" fontId="4" borderId="7" applyNumberFormat="1" applyFont="1" applyFill="0" applyBorder="1" applyAlignment="1" applyProtection="0">
      <alignment horizontal="center" vertical="center" wrapText="1"/>
    </xf>
    <xf numFmtId="0" fontId="4" borderId="8" applyNumberFormat="1" applyFont="1" applyFill="0" applyBorder="1" applyAlignment="1" applyProtection="0">
      <alignment horizontal="center" vertical="center" wrapText="1"/>
    </xf>
    <xf numFmtId="0" fontId="4" borderId="9" applyNumberFormat="1" applyFont="1" applyFill="0" applyBorder="1" applyAlignment="1" applyProtection="0">
      <alignment horizontal="center" vertical="center" wrapText="1"/>
    </xf>
    <xf numFmtId="1" fontId="4" borderId="10" applyNumberFormat="1" applyFont="1" applyFill="0" applyBorder="1" applyAlignment="1" applyProtection="0">
      <alignment horizontal="center" vertical="center" wrapText="1"/>
    </xf>
    <xf numFmtId="1" fontId="5" borderId="10" applyNumberFormat="1" applyFont="1" applyFill="0" applyBorder="1" applyAlignment="1" applyProtection="0">
      <alignment horizontal="center" vertical="center" wrapText="1"/>
    </xf>
    <xf numFmtId="0" fontId="4" borderId="9" applyNumberFormat="1" applyFont="1" applyFill="0" applyBorder="1" applyAlignment="1" applyProtection="0">
      <alignment horizontal="center" vertical="center"/>
    </xf>
    <xf numFmtId="1" fontId="4" borderId="11" applyNumberFormat="1" applyFont="1" applyFill="0" applyBorder="1" applyAlignment="1" applyProtection="0">
      <alignment horizontal="center" vertical="center" wrapText="1"/>
    </xf>
    <xf numFmtId="0" fontId="6" borderId="1" applyNumberFormat="1" applyFont="1" applyFill="0" applyBorder="1" applyAlignment="1" applyProtection="0">
      <alignment horizontal="center" vertical="center" wrapText="1"/>
    </xf>
    <xf numFmtId="3" fontId="6" borderId="12" applyNumberFormat="1" applyFont="1" applyFill="0" applyBorder="1" applyAlignment="1" applyProtection="0">
      <alignment horizontal="center" vertical="center" wrapText="1"/>
    </xf>
    <xf numFmtId="3" fontId="6" borderId="13" applyNumberFormat="1" applyFont="1" applyFill="0" applyBorder="1" applyAlignment="1" applyProtection="0">
      <alignment horizontal="center" vertical="center"/>
    </xf>
    <xf numFmtId="2" fontId="6" borderId="4" applyNumberFormat="1" applyFont="1" applyFill="0" applyBorder="1" applyAlignment="1" applyProtection="0">
      <alignment horizontal="center" vertical="center" wrapText="1"/>
    </xf>
    <xf numFmtId="11" fontId="6" borderId="14" applyNumberFormat="1" applyFont="1" applyFill="0" applyBorder="1" applyAlignment="1" applyProtection="0">
      <alignment horizontal="center" vertical="center" wrapText="1"/>
    </xf>
    <xf numFmtId="2" fontId="6" borderId="14" applyNumberFormat="1" applyFont="1" applyFill="0" applyBorder="1" applyAlignment="1" applyProtection="0">
      <alignment horizontal="center" vertical="center" wrapText="1"/>
    </xf>
    <xf numFmtId="11" fontId="6" borderId="12" applyNumberFormat="1" applyFont="1" applyFill="0" applyBorder="1" applyAlignment="1" applyProtection="0">
      <alignment horizontal="center" vertical="center" wrapText="1"/>
    </xf>
    <xf numFmtId="11" fontId="6" borderId="13" applyNumberFormat="1" applyFont="1" applyFill="0" applyBorder="1" applyAlignment="1" applyProtection="0">
      <alignment horizontal="center" vertical="center" wrapText="1"/>
    </xf>
    <xf numFmtId="2" fontId="6" borderId="5" applyNumberFormat="1" applyFont="1" applyFill="0" applyBorder="1" applyAlignment="1" applyProtection="0">
      <alignment horizontal="center" vertical="center" wrapText="1"/>
    </xf>
    <xf numFmtId="1" fontId="6" borderId="7" applyNumberFormat="1" applyFont="1" applyFill="0" applyBorder="1" applyAlignment="1" applyProtection="0">
      <alignment horizontal="center" vertical="center" wrapText="1"/>
    </xf>
    <xf numFmtId="3" fontId="6" fillId="2" borderId="15" applyNumberFormat="1" applyFont="1" applyFill="1" applyBorder="1" applyAlignment="1" applyProtection="0">
      <alignment horizontal="center" vertical="center" wrapText="1"/>
    </xf>
    <xf numFmtId="3" fontId="6" fillId="2" borderId="16" applyNumberFormat="1" applyFont="1" applyFill="1" applyBorder="1" applyAlignment="1" applyProtection="0">
      <alignment horizontal="center" vertical="center" wrapText="1"/>
    </xf>
    <xf numFmtId="2" fontId="6" borderId="10" applyNumberFormat="1" applyFont="1" applyFill="0" applyBorder="1" applyAlignment="1" applyProtection="0">
      <alignment horizontal="center" vertical="center" wrapText="1"/>
    </xf>
    <xf numFmtId="11" fontId="6" fillId="2" borderId="17" applyNumberFormat="1" applyFont="1" applyFill="1" applyBorder="1" applyAlignment="1" applyProtection="0">
      <alignment horizontal="center" vertical="center" wrapText="1"/>
    </xf>
    <xf numFmtId="2" fontId="6" fillId="2" borderId="17" applyNumberFormat="1" applyFont="1" applyFill="1" applyBorder="1" applyAlignment="1" applyProtection="0">
      <alignment horizontal="center" vertical="center" wrapText="1"/>
    </xf>
    <xf numFmtId="11" fontId="6" fillId="2" borderId="15" applyNumberFormat="1" applyFont="1" applyFill="1" applyBorder="1" applyAlignment="1" applyProtection="0">
      <alignment horizontal="center" vertical="center" wrapText="1"/>
    </xf>
    <xf numFmtId="11" fontId="6" fillId="2" borderId="16" applyNumberFormat="1" applyFont="1" applyFill="1" applyBorder="1" applyAlignment="1" applyProtection="0">
      <alignment horizontal="center" vertical="center" wrapText="1"/>
    </xf>
    <xf numFmtId="2" fontId="6" borderId="11" applyNumberFormat="1" applyFont="1" applyFill="0" applyBorder="1" applyAlignment="1" applyProtection="0">
      <alignment horizontal="center" vertical="center" wrapText="1"/>
    </xf>
    <xf numFmtId="11" fontId="6" borderId="6" applyNumberFormat="1" applyFont="1" applyFill="0" applyBorder="1" applyAlignment="1" applyProtection="0">
      <alignment horizontal="center" vertical="center"/>
    </xf>
    <xf numFmtId="11" fontId="4" borderId="12" applyNumberFormat="1" applyFont="1" applyFill="0" applyBorder="1" applyAlignment="1" applyProtection="0">
      <alignment horizontal="center" vertical="center" wrapText="1"/>
    </xf>
    <xf numFmtId="11" fontId="6" borderId="18" applyNumberFormat="1" applyFont="1" applyFill="0" applyBorder="1" applyAlignment="1" applyProtection="0">
      <alignment horizontal="center" vertical="center"/>
    </xf>
    <xf numFmtId="11" fontId="6" borderId="19" applyNumberFormat="1" applyFont="1" applyFill="0" applyBorder="1" applyAlignment="1" applyProtection="0">
      <alignment horizontal="center" vertical="center"/>
    </xf>
    <xf numFmtId="3" fontId="4" fillId="2" borderId="16" applyNumberFormat="1" applyFont="1" applyFill="1" applyBorder="1" applyAlignment="1" applyProtection="0">
      <alignment horizontal="center" vertical="center" wrapText="1"/>
    </xf>
    <xf numFmtId="11" fontId="4" fillId="2" borderId="15" applyNumberFormat="1" applyFont="1" applyFill="1" applyBorder="1" applyAlignment="1" applyProtection="0">
      <alignment horizontal="center" vertical="center" wrapText="1"/>
    </xf>
    <xf numFmtId="0" fontId="2" borderId="20" applyNumberFormat="0" applyFont="1" applyFill="0" applyBorder="1" applyAlignment="1" applyProtection="0">
      <alignment vertical="center"/>
    </xf>
    <xf numFmtId="1" fontId="6" borderId="19" applyNumberFormat="1" applyFont="1" applyFill="0" applyBorder="1" applyAlignment="1" applyProtection="0">
      <alignment horizontal="center" vertical="center"/>
    </xf>
    <xf numFmtId="59" fontId="6" borderId="21" applyNumberFormat="1" applyFont="1" applyFill="0" applyBorder="1" applyAlignment="1" applyProtection="0">
      <alignment horizontal="right" vertical="center" wrapText="1"/>
    </xf>
    <xf numFmtId="11" fontId="6" borderId="22" applyNumberFormat="1" applyFont="1" applyFill="0" applyBorder="1" applyAlignment="1" applyProtection="0">
      <alignment horizontal="center" vertical="center"/>
    </xf>
    <xf numFmtId="59" fontId="6" borderId="23" applyNumberFormat="1" applyFont="1" applyFill="0" applyBorder="1" applyAlignment="1" applyProtection="0">
      <alignment horizontal="right" vertical="center" wrapText="1"/>
    </xf>
    <xf numFmtId="3" fontId="4" borderId="13" applyNumberFormat="1" applyFont="1" applyFill="0" applyBorder="1" applyAlignment="1" applyProtection="0">
      <alignment horizontal="center" vertical="center"/>
    </xf>
    <xf numFmtId="11" fontId="6" borderId="4" applyNumberFormat="1" applyFont="1" applyFill="0" applyBorder="1" applyAlignment="1" applyProtection="0">
      <alignment horizontal="center" vertical="center" wrapText="1"/>
    </xf>
    <xf numFmtId="0" fontId="6" borderId="5" applyNumberFormat="1" applyFont="1" applyFill="0" applyBorder="1" applyAlignment="1" applyProtection="0">
      <alignment horizontal="center" vertical="center" wrapText="1"/>
    </xf>
    <xf numFmtId="59" fontId="6" borderId="1" applyNumberFormat="1" applyFont="1" applyFill="0" applyBorder="1" applyAlignment="1" applyProtection="0">
      <alignment horizontal="right" vertical="center" wrapText="1"/>
    </xf>
    <xf numFmtId="4" fontId="6" borderId="24" applyNumberFormat="1" applyFont="1" applyFill="0" applyBorder="1" applyAlignment="1" applyProtection="0">
      <alignment horizontal="center" vertical="center" wrapText="1"/>
    </xf>
    <xf numFmtId="0" fontId="6" borderId="19" applyNumberFormat="1" applyFont="1" applyFill="0" applyBorder="1" applyAlignment="1" applyProtection="0">
      <alignment horizontal="center" vertical="center"/>
    </xf>
    <xf numFmtId="0" fontId="6" borderId="6" applyNumberFormat="1" applyFont="1" applyFill="0" applyBorder="1" applyAlignment="1" applyProtection="0">
      <alignment horizontal="center" vertical="center"/>
    </xf>
    <xf numFmtId="11" fontId="6" borderId="10" applyNumberFormat="1" applyFont="1" applyFill="0" applyBorder="1" applyAlignment="1" applyProtection="0">
      <alignment horizontal="center" vertical="center" wrapText="1"/>
    </xf>
    <xf numFmtId="59" fontId="6" borderId="7" applyNumberFormat="1" applyFont="1" applyFill="0" applyBorder="1" applyAlignment="1" applyProtection="0">
      <alignment horizontal="right" vertical="center" wrapText="1"/>
    </xf>
    <xf numFmtId="0" fontId="2" borderId="25" applyNumberFormat="0" applyFont="1" applyFill="0" applyBorder="1" applyAlignment="1" applyProtection="0">
      <alignment vertical="center"/>
    </xf>
    <xf numFmtId="1" fontId="6" borderId="26" applyNumberFormat="1" applyFont="1" applyFill="0" applyBorder="1" applyAlignment="1" applyProtection="0">
      <alignment horizontal="center" vertical="center"/>
    </xf>
    <xf numFmtId="0" fontId="6" borderId="3" applyNumberFormat="1" applyFont="1" applyFill="0" applyBorder="1" applyAlignment="1" applyProtection="0">
      <alignment horizontal="right" vertical="center"/>
    </xf>
    <xf numFmtId="2" fontId="6" borderId="27" applyNumberFormat="1" applyFont="1" applyFill="0" applyBorder="1" applyAlignment="1" applyProtection="0">
      <alignment horizontal="center" vertical="center"/>
    </xf>
    <xf numFmtId="1" fontId="6" borderId="2" applyNumberFormat="1" applyFont="1" applyFill="0" applyBorder="1" applyAlignment="1" applyProtection="0">
      <alignment horizontal="center" vertical="center"/>
    </xf>
    <xf numFmtId="0" fontId="6" borderId="3" applyNumberFormat="1" applyFont="1" applyFill="0" applyBorder="1" applyAlignment="1" applyProtection="0">
      <alignment horizontal="center" vertical="center"/>
    </xf>
    <xf numFmtId="2" fontId="6" borderId="2" applyNumberFormat="1" applyFont="1" applyFill="0" applyBorder="1" applyAlignment="1" applyProtection="0">
      <alignment horizontal="center" vertical="center"/>
    </xf>
    <xf numFmtId="1" fontId="6" borderId="6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4" borderId="28" applyNumberFormat="1" applyFont="1" applyFill="0" applyBorder="1" applyAlignment="1" applyProtection="0">
      <alignment horizontal="center" vertical="center" wrapText="1"/>
    </xf>
    <xf numFmtId="0" fontId="4" borderId="29" applyNumberFormat="1" applyFont="1" applyFill="0" applyBorder="1" applyAlignment="1" applyProtection="0">
      <alignment horizontal="center" vertical="center" wrapText="1"/>
    </xf>
    <xf numFmtId="0" fontId="4" borderId="30" applyNumberFormat="1" applyFont="1" applyFill="0" applyBorder="1" applyAlignment="1" applyProtection="0">
      <alignment horizontal="center" vertical="center" wrapText="1"/>
    </xf>
    <xf numFmtId="1" fontId="4" borderId="31" applyNumberFormat="1" applyFont="1" applyFill="0" applyBorder="1" applyAlignment="1" applyProtection="0">
      <alignment horizontal="center" vertical="center" wrapText="1"/>
    </xf>
    <xf numFmtId="0" fontId="5" borderId="29" applyNumberFormat="1" applyFont="1" applyFill="0" applyBorder="1" applyAlignment="1" applyProtection="0">
      <alignment horizontal="center" vertical="center" wrapText="1"/>
    </xf>
    <xf numFmtId="0" fontId="4" borderId="32" applyNumberFormat="1" applyFont="1" applyFill="0" applyBorder="1" applyAlignment="1" applyProtection="0">
      <alignment horizontal="center" vertical="center" wrapText="1"/>
    </xf>
    <xf numFmtId="1" fontId="4" borderId="33" applyNumberFormat="1" applyFont="1" applyFill="0" applyBorder="1" applyAlignment="1" applyProtection="0">
      <alignment vertical="center" wrapText="1"/>
    </xf>
    <xf numFmtId="0" fontId="4" borderId="33" applyNumberFormat="1" applyFont="1" applyFill="0" applyBorder="1" applyAlignment="1" applyProtection="0">
      <alignment horizontal="center" vertical="center" wrapText="1"/>
    </xf>
    <xf numFmtId="0" fontId="4" borderId="34" applyNumberFormat="1" applyFont="1" applyFill="0" applyBorder="1" applyAlignment="1" applyProtection="0">
      <alignment horizontal="center" vertical="center" wrapText="1"/>
    </xf>
    <xf numFmtId="3" fontId="6" borderId="14" applyNumberFormat="1" applyFont="1" applyFill="0" applyBorder="1" applyAlignment="1" applyProtection="0">
      <alignment horizontal="center" vertical="center" wrapText="1"/>
    </xf>
    <xf numFmtId="1" fontId="6" borderId="14" applyNumberFormat="1" applyFont="1" applyFill="0" applyBorder="1" applyAlignment="1" applyProtection="0">
      <alignment horizontal="center" vertical="center" wrapText="1"/>
    </xf>
    <xf numFmtId="60" fontId="6" borderId="4" applyNumberFormat="1" applyFont="1" applyFill="0" applyBorder="1" applyAlignment="1" applyProtection="0">
      <alignment horizontal="center" vertical="center" wrapText="1"/>
    </xf>
    <xf numFmtId="0" fontId="6" borderId="14" applyNumberFormat="1" applyFont="1" applyFill="0" applyBorder="1" applyAlignment="1" applyProtection="0">
      <alignment horizontal="center" vertical="center" wrapText="1"/>
    </xf>
    <xf numFmtId="61" fontId="6" borderId="5" applyNumberFormat="1" applyFont="1" applyFill="0" applyBorder="1" applyAlignment="1" applyProtection="0">
      <alignment horizontal="center" vertical="center" wrapText="1"/>
    </xf>
    <xf numFmtId="3" fontId="6" fillId="2" borderId="17" applyNumberFormat="1" applyFont="1" applyFill="1" applyBorder="1" applyAlignment="1" applyProtection="0">
      <alignment horizontal="center" vertical="center" wrapText="1"/>
    </xf>
    <xf numFmtId="1" fontId="6" fillId="2" borderId="17" applyNumberFormat="1" applyFont="1" applyFill="1" applyBorder="1" applyAlignment="1" applyProtection="0">
      <alignment horizontal="center" vertical="center" wrapText="1"/>
    </xf>
    <xf numFmtId="60" fontId="6" borderId="10" applyNumberFormat="1" applyFont="1" applyFill="0" applyBorder="1" applyAlignment="1" applyProtection="0">
      <alignment horizontal="center" vertical="center" wrapText="1"/>
    </xf>
    <xf numFmtId="0" fontId="6" fillId="2" borderId="17" applyNumberFormat="1" applyFont="1" applyFill="1" applyBorder="1" applyAlignment="1" applyProtection="0">
      <alignment horizontal="center" vertical="center" wrapText="1"/>
    </xf>
    <xf numFmtId="61" fontId="6" borderId="11" applyNumberFormat="1" applyFont="1" applyFill="0" applyBorder="1" applyAlignment="1" applyProtection="0">
      <alignment horizontal="center" vertical="center" wrapText="1"/>
    </xf>
    <xf numFmtId="61" fontId="6" borderId="14" applyNumberFormat="1" applyFont="1" applyFill="0" applyBorder="1" applyAlignment="1" applyProtection="0">
      <alignment horizontal="center" vertical="center" wrapText="1"/>
    </xf>
    <xf numFmtId="0" fontId="4" borderId="14" applyNumberFormat="1" applyFont="1" applyFill="0" applyBorder="1" applyAlignment="1" applyProtection="0">
      <alignment horizontal="center" vertical="center" wrapText="1"/>
    </xf>
    <xf numFmtId="0" fontId="4" fillId="2" borderId="17" applyNumberFormat="1" applyFont="1" applyFill="1" applyBorder="1" applyAlignment="1" applyProtection="0">
      <alignment horizontal="center" vertical="center" wrapText="1"/>
    </xf>
    <xf numFmtId="0" fontId="6" borderId="35" applyNumberFormat="1" applyFont="1" applyFill="0" applyBorder="1" applyAlignment="1" applyProtection="0">
      <alignment horizontal="left" vertical="center"/>
    </xf>
    <xf numFmtId="1" fontId="6" borderId="36" applyNumberFormat="1" applyFont="1" applyFill="0" applyBorder="1" applyAlignment="1" applyProtection="0">
      <alignment horizontal="center" vertical="center"/>
    </xf>
    <xf numFmtId="1" fontId="6" borderId="35" applyNumberFormat="1" applyFont="1" applyFill="0" applyBorder="1" applyAlignment="1" applyProtection="0">
      <alignment horizontal="right" vertical="center"/>
    </xf>
    <xf numFmtId="60" fontId="6" borderId="37" applyNumberFormat="1" applyFont="1" applyFill="0" applyBorder="1" applyAlignment="1" applyProtection="0">
      <alignment horizontal="center" vertical="center"/>
    </xf>
    <xf numFmtId="1" fontId="6" borderId="37" applyNumberFormat="1" applyFont="1" applyFill="0" applyBorder="1" applyAlignment="1" applyProtection="0">
      <alignment horizontal="right" vertical="center"/>
    </xf>
    <xf numFmtId="2" fontId="6" borderId="37" applyNumberFormat="1" applyFont="1" applyFill="0" applyBorder="1" applyAlignment="1" applyProtection="0">
      <alignment horizontal="center" vertical="center"/>
    </xf>
    <xf numFmtId="1" fontId="6" borderId="38" applyNumberFormat="1" applyFont="1" applyFill="0" applyBorder="1" applyAlignment="1" applyProtection="0">
      <alignment horizontal="center" vertical="center"/>
    </xf>
    <xf numFmtId="0" fontId="6" borderId="36" applyNumberFormat="1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2f2f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R29"/>
  <sheetViews>
    <sheetView workbookViewId="0" showGridLines="0" defaultGridColor="1"/>
  </sheetViews>
  <sheetFormatPr defaultColWidth="9.375" defaultRowHeight="16" customHeight="1" outlineLevelRow="0" outlineLevelCol="0"/>
  <cols>
    <col min="1" max="1" width="7.125" style="1" customWidth="1"/>
    <col min="2" max="2" width="5.125" style="1" customWidth="1"/>
    <col min="3" max="3" width="5.125" style="1" customWidth="1"/>
    <col min="4" max="4" width="5" style="1" customWidth="1"/>
    <col min="5" max="5" width="2.875" style="1" customWidth="1"/>
    <col min="6" max="6" width="2.875" style="1" customWidth="1"/>
    <col min="7" max="7" width="8.625" style="1" customWidth="1"/>
    <col min="8" max="8" width="4.625" style="1" customWidth="1"/>
    <col min="9" max="9" width="4.875" style="1" customWidth="1"/>
    <col min="10" max="10" width="8" style="1" customWidth="1"/>
    <col min="11" max="11" width="8" style="1" customWidth="1"/>
    <col min="12" max="12" width="8" style="1" customWidth="1"/>
    <col min="13" max="13" width="5.25" style="1" customWidth="1"/>
    <col min="14" max="14" width="9.5" style="1" customWidth="1"/>
    <col min="15" max="15" width="9.5" style="1" customWidth="1"/>
    <col min="16" max="16" width="10.25" style="1" customWidth="1"/>
    <col min="17" max="17" width="9.5" style="1" customWidth="1"/>
    <col min="18" max="18" width="9.5" style="1" customWidth="1"/>
    <col min="19" max="256" width="9.375" style="1" customWidth="1"/>
  </cols>
  <sheetData>
    <row r="1" ht="16" customHeight="1">
      <c r="A1" t="s" s="2">
        <v>0</v>
      </c>
      <c r="B1" t="s" s="3">
        <v>1</v>
      </c>
      <c r="C1" s="4"/>
      <c r="D1" t="s" s="5">
        <v>2</v>
      </c>
      <c r="E1" t="s" s="3">
        <v>3</v>
      </c>
      <c r="F1" s="4"/>
      <c r="G1" t="s" s="5">
        <v>4</v>
      </c>
      <c r="H1" t="s" s="5">
        <v>2</v>
      </c>
      <c r="I1" t="s" s="6">
        <v>5</v>
      </c>
      <c r="J1" t="s" s="3">
        <v>6</v>
      </c>
      <c r="K1" s="4"/>
      <c r="L1" t="s" s="5">
        <v>7</v>
      </c>
      <c r="M1" t="s" s="7">
        <v>2</v>
      </c>
      <c r="N1" s="8"/>
      <c r="O1" s="8"/>
      <c r="P1" s="8"/>
      <c r="Q1" s="8"/>
      <c r="R1" s="8"/>
    </row>
    <row r="2" ht="18" customHeight="1">
      <c r="A2" s="9"/>
      <c r="B2" t="s" s="10">
        <v>8</v>
      </c>
      <c r="C2" t="s" s="11">
        <v>9</v>
      </c>
      <c r="D2" s="12"/>
      <c r="E2" t="s" s="10">
        <v>8</v>
      </c>
      <c r="F2" t="s" s="11">
        <v>9</v>
      </c>
      <c r="G2" s="12"/>
      <c r="H2" s="12"/>
      <c r="I2" s="13"/>
      <c r="J2" t="s" s="10">
        <v>8</v>
      </c>
      <c r="K2" t="s" s="14">
        <v>9</v>
      </c>
      <c r="L2" s="12"/>
      <c r="M2" s="15"/>
      <c r="N2" s="8"/>
      <c r="O2" s="8"/>
      <c r="P2" s="8"/>
      <c r="Q2" s="8"/>
      <c r="R2" s="8"/>
    </row>
    <row r="3" ht="17" customHeight="1">
      <c r="A3" t="s" s="16">
        <v>10</v>
      </c>
      <c r="B3" s="17">
        <v>303</v>
      </c>
      <c r="C3" s="18">
        <v>280</v>
      </c>
      <c r="D3" s="19">
        <f>B4/B3</f>
        <v>3.897689768976898</v>
      </c>
      <c r="E3" s="17">
        <v>2</v>
      </c>
      <c r="F3" s="18">
        <v>2</v>
      </c>
      <c r="G3" s="20">
        <v>0.0009138</v>
      </c>
      <c r="H3" s="19">
        <f>G3/G4</f>
        <v>7.932291666666667</v>
      </c>
      <c r="I3" s="21">
        <v>2.544</v>
      </c>
      <c r="J3" s="22">
        <v>40963</v>
      </c>
      <c r="K3" s="23">
        <v>40962</v>
      </c>
      <c r="L3" s="20">
        <f>I3*J3/1000</f>
        <v>104.209872</v>
      </c>
      <c r="M3" s="24">
        <f>L3/L4</f>
        <v>12.75708502024291</v>
      </c>
      <c r="N3" s="8"/>
      <c r="O3" s="8"/>
      <c r="P3" s="8"/>
      <c r="Q3" s="8"/>
      <c r="R3" s="8"/>
    </row>
    <row r="4" ht="19" customHeight="1">
      <c r="A4" s="25"/>
      <c r="B4" s="26">
        <v>1181</v>
      </c>
      <c r="C4" s="27">
        <v>1032</v>
      </c>
      <c r="D4" s="28"/>
      <c r="E4" s="26">
        <v>4</v>
      </c>
      <c r="F4" s="27">
        <v>4</v>
      </c>
      <c r="G4" s="29">
        <v>0.0001152</v>
      </c>
      <c r="H4" s="28"/>
      <c r="I4" s="30">
        <v>2.544</v>
      </c>
      <c r="J4" s="31">
        <v>3211</v>
      </c>
      <c r="K4" s="32">
        <v>3223</v>
      </c>
      <c r="L4" s="29">
        <f>I4*J4/1000</f>
        <v>8.168784</v>
      </c>
      <c r="M4" s="33"/>
      <c r="N4" s="8"/>
      <c r="O4" s="8"/>
      <c r="P4" s="8"/>
      <c r="Q4" s="8"/>
      <c r="R4" s="8"/>
    </row>
    <row r="5" ht="19" customHeight="1">
      <c r="A5" t="s" s="16">
        <v>11</v>
      </c>
      <c r="B5" s="17">
        <v>411</v>
      </c>
      <c r="C5" s="18">
        <v>413</v>
      </c>
      <c r="D5" s="19">
        <f>B6/B5</f>
        <v>4.333333333333333</v>
      </c>
      <c r="E5" s="17">
        <v>5</v>
      </c>
      <c r="F5" s="18">
        <v>5</v>
      </c>
      <c r="G5" s="20">
        <v>0.000926027190871536</v>
      </c>
      <c r="H5" s="19">
        <f>G5/G6</f>
        <v>7.289569412542033</v>
      </c>
      <c r="I5" s="21">
        <v>2.544</v>
      </c>
      <c r="J5" s="22">
        <v>40970</v>
      </c>
      <c r="K5" s="23">
        <v>40969</v>
      </c>
      <c r="L5" s="20">
        <f>I5*J5/1000</f>
        <v>104.22768</v>
      </c>
      <c r="M5" s="24">
        <f>L5/L6</f>
        <v>12.35039842563575</v>
      </c>
      <c r="N5" s="8"/>
      <c r="O5" s="8"/>
      <c r="P5" s="8"/>
      <c r="Q5" s="8"/>
      <c r="R5" s="8"/>
    </row>
    <row r="6" ht="19" customHeight="1">
      <c r="A6" s="25"/>
      <c r="B6" s="26">
        <v>1781</v>
      </c>
      <c r="C6" s="27">
        <v>1541</v>
      </c>
      <c r="D6" s="28"/>
      <c r="E6" s="26">
        <v>10</v>
      </c>
      <c r="F6" s="27">
        <v>10</v>
      </c>
      <c r="G6" s="29">
        <v>0.000127034552861005</v>
      </c>
      <c r="H6" s="28"/>
      <c r="I6" s="30">
        <v>2.616</v>
      </c>
      <c r="J6" s="31">
        <v>3226</v>
      </c>
      <c r="K6" s="32">
        <v>3230</v>
      </c>
      <c r="L6" s="29">
        <f>I6*J6/1000</f>
        <v>8.439216</v>
      </c>
      <c r="M6" s="33"/>
      <c r="N6" s="8"/>
      <c r="O6" s="8"/>
      <c r="P6" s="8"/>
      <c r="Q6" s="8"/>
      <c r="R6" s="8"/>
    </row>
    <row r="7" ht="19" customHeight="1">
      <c r="A7" t="s" s="16">
        <v>12</v>
      </c>
      <c r="B7" s="17">
        <v>470</v>
      </c>
      <c r="C7" s="18">
        <v>477</v>
      </c>
      <c r="D7" s="19">
        <f>B8/B7</f>
        <v>3.470212765957447</v>
      </c>
      <c r="E7" s="17">
        <v>5</v>
      </c>
      <c r="F7" s="18">
        <v>5</v>
      </c>
      <c r="G7" s="20">
        <v>6.31401417194865e-05</v>
      </c>
      <c r="H7" s="19">
        <f>G7/G8</f>
        <v>1.063046059818792</v>
      </c>
      <c r="I7" s="21">
        <v>2.544</v>
      </c>
      <c r="J7" s="22">
        <v>17808388</v>
      </c>
      <c r="K7" s="23">
        <v>20951041</v>
      </c>
      <c r="L7" s="20">
        <f>I7*J7/1000</f>
        <v>45304.539072000007</v>
      </c>
      <c r="M7" s="24">
        <f>L7/L8</f>
        <v>3.418908191751163</v>
      </c>
      <c r="N7" s="8"/>
      <c r="O7" s="8"/>
      <c r="P7" s="8"/>
      <c r="Q7" s="8"/>
      <c r="R7" s="8"/>
    </row>
    <row r="8" ht="19" customHeight="1">
      <c r="A8" s="25"/>
      <c r="B8" s="26">
        <v>1631</v>
      </c>
      <c r="C8" s="27">
        <v>1234</v>
      </c>
      <c r="D8" s="28"/>
      <c r="E8" s="26">
        <v>8</v>
      </c>
      <c r="F8" s="27">
        <v>7</v>
      </c>
      <c r="G8" s="29">
        <v>5.93954900978133e-05</v>
      </c>
      <c r="H8" s="28"/>
      <c r="I8" s="30">
        <v>2.687</v>
      </c>
      <c r="J8" s="31">
        <v>4931586</v>
      </c>
      <c r="K8" s="32">
        <v>6046720</v>
      </c>
      <c r="L8" s="29">
        <f>I8*J8/1000</f>
        <v>13251.171582</v>
      </c>
      <c r="M8" s="33"/>
      <c r="N8" s="8"/>
      <c r="O8" s="8"/>
      <c r="P8" s="8"/>
      <c r="Q8" s="8"/>
      <c r="R8" s="8"/>
    </row>
    <row r="9" ht="19" customHeight="1">
      <c r="A9" t="s" s="16">
        <v>13</v>
      </c>
      <c r="B9" s="17">
        <v>781</v>
      </c>
      <c r="C9" s="18">
        <v>613</v>
      </c>
      <c r="D9" s="19">
        <f>B10/B9</f>
        <v>2.597951344430218</v>
      </c>
      <c r="E9" s="17">
        <v>5</v>
      </c>
      <c r="F9" s="18">
        <v>5</v>
      </c>
      <c r="G9" s="20">
        <v>208.803863525390</v>
      </c>
      <c r="H9" s="19">
        <f>G9/G10</f>
        <v>3.400326224994602</v>
      </c>
      <c r="I9" s="21">
        <v>2.788</v>
      </c>
      <c r="J9" s="22">
        <v>20430454807</v>
      </c>
      <c r="K9" s="23">
        <v>21514682368</v>
      </c>
      <c r="L9" s="20">
        <f>I9*J9/1000</f>
        <v>56960108.00191599</v>
      </c>
      <c r="M9" s="24">
        <f>L9/L10</f>
        <v>7.457032965591559</v>
      </c>
      <c r="N9" s="8"/>
      <c r="O9" s="8"/>
      <c r="P9" s="8"/>
      <c r="Q9" s="8"/>
      <c r="R9" s="8"/>
    </row>
    <row r="10" ht="19" customHeight="1">
      <c r="A10" s="25"/>
      <c r="B10" s="26">
        <v>2029</v>
      </c>
      <c r="C10" s="27">
        <v>1514</v>
      </c>
      <c r="D10" s="28"/>
      <c r="E10" s="26">
        <v>8</v>
      </c>
      <c r="F10" s="27">
        <v>8</v>
      </c>
      <c r="G10" s="29">
        <v>61.4070091247558</v>
      </c>
      <c r="H10" s="28"/>
      <c r="I10" s="30">
        <v>2.915</v>
      </c>
      <c r="J10" s="31">
        <v>2620391500</v>
      </c>
      <c r="K10" s="32">
        <v>2820669440</v>
      </c>
      <c r="L10" s="29">
        <f>I10*J10/1000</f>
        <v>7638441.2225</v>
      </c>
      <c r="M10" s="33"/>
      <c r="N10" s="8"/>
      <c r="O10" s="8"/>
      <c r="P10" s="8"/>
      <c r="Q10" s="8"/>
      <c r="R10" s="8"/>
    </row>
    <row r="11" ht="19" customHeight="1">
      <c r="A11" t="s" s="16">
        <v>14</v>
      </c>
      <c r="B11" s="17">
        <v>760</v>
      </c>
      <c r="C11" s="18">
        <v>709</v>
      </c>
      <c r="D11" s="19">
        <f>B12/B11</f>
        <v>4.838157894736842</v>
      </c>
      <c r="E11" s="17">
        <v>5</v>
      </c>
      <c r="F11" s="18">
        <v>5</v>
      </c>
      <c r="G11" s="20">
        <v>114.487899780273</v>
      </c>
      <c r="H11" s="19">
        <f>G11/G12</f>
        <v>6.761265869923131</v>
      </c>
      <c r="I11" s="21">
        <v>2.55</v>
      </c>
      <c r="J11" s="22">
        <v>32265732099</v>
      </c>
      <c r="K11" s="23">
        <v>32246857728</v>
      </c>
      <c r="L11" s="20">
        <f>I11*J11/1000</f>
        <v>82277616.85245</v>
      </c>
      <c r="M11" s="24">
        <f>L11/L12</f>
        <v>9.131402449388446</v>
      </c>
      <c r="N11" s="8"/>
      <c r="O11" s="8"/>
      <c r="P11" s="8"/>
      <c r="Q11" s="8"/>
      <c r="R11" s="8"/>
    </row>
    <row r="12" ht="19" customHeight="1">
      <c r="A12" s="25"/>
      <c r="B12" s="26">
        <v>3677</v>
      </c>
      <c r="C12" s="27">
        <v>2813</v>
      </c>
      <c r="D12" s="28"/>
      <c r="E12" s="26">
        <v>10</v>
      </c>
      <c r="F12" s="27">
        <v>10</v>
      </c>
      <c r="G12" s="29">
        <v>16.9329090118408</v>
      </c>
      <c r="H12" s="28"/>
      <c r="I12" s="30">
        <v>2.822</v>
      </c>
      <c r="J12" s="31">
        <v>3192913923</v>
      </c>
      <c r="K12" s="32">
        <v>3171942400</v>
      </c>
      <c r="L12" s="29">
        <f>I12*J12/1000</f>
        <v>9010403.090706</v>
      </c>
      <c r="M12" s="33"/>
      <c r="N12" s="8"/>
      <c r="O12" s="8"/>
      <c r="P12" s="8"/>
      <c r="Q12" s="8"/>
      <c r="R12" s="8"/>
    </row>
    <row r="13" ht="19" customHeight="1">
      <c r="A13" t="s" s="16">
        <v>15</v>
      </c>
      <c r="B13" s="17">
        <v>627</v>
      </c>
      <c r="C13" s="18">
        <v>549</v>
      </c>
      <c r="D13" s="19">
        <f>B14/B13</f>
        <v>1.972886762360446</v>
      </c>
      <c r="E13" s="17">
        <v>5</v>
      </c>
      <c r="F13" s="18">
        <v>5</v>
      </c>
      <c r="G13" s="20">
        <v>0.353191643953323</v>
      </c>
      <c r="H13" s="19">
        <f>G13/G14</f>
        <v>1.535335606187802</v>
      </c>
      <c r="I13" s="21">
        <v>2.596</v>
      </c>
      <c r="J13" s="22">
        <v>176144001</v>
      </c>
      <c r="K13" s="23">
        <v>176120000</v>
      </c>
      <c r="L13" s="20">
        <f>I13*J13/1000</f>
        <v>457269.826596</v>
      </c>
      <c r="M13" s="24">
        <f>L13/L14</f>
        <v>5.423716569550404</v>
      </c>
      <c r="N13" s="8"/>
      <c r="O13" s="8"/>
      <c r="P13" s="8"/>
      <c r="Q13" s="8"/>
      <c r="R13" s="8"/>
    </row>
    <row r="14" ht="19" customHeight="1">
      <c r="A14" s="25"/>
      <c r="B14" s="26">
        <v>1237</v>
      </c>
      <c r="C14" s="27">
        <v>965</v>
      </c>
      <c r="D14" s="28"/>
      <c r="E14" s="26">
        <v>5</v>
      </c>
      <c r="F14" s="27">
        <v>5</v>
      </c>
      <c r="G14" s="29">
        <v>0.230041980743408</v>
      </c>
      <c r="H14" s="28"/>
      <c r="I14" s="30">
        <v>2.606</v>
      </c>
      <c r="J14" s="31">
        <v>32352001</v>
      </c>
      <c r="K14" s="32">
        <v>31208000</v>
      </c>
      <c r="L14" s="29">
        <f>I14*J14/1000</f>
        <v>84309.314605999985</v>
      </c>
      <c r="M14" s="33"/>
      <c r="N14" s="8"/>
      <c r="O14" s="8"/>
      <c r="P14" s="8"/>
      <c r="Q14" s="8"/>
      <c r="R14" s="8"/>
    </row>
    <row r="15" ht="19" customHeight="1">
      <c r="A15" t="s" s="16">
        <v>16</v>
      </c>
      <c r="B15" s="17">
        <v>427</v>
      </c>
      <c r="C15" s="18">
        <v>445</v>
      </c>
      <c r="D15" s="19">
        <f>B16/B15</f>
        <v>3.292740046838408</v>
      </c>
      <c r="E15" s="17">
        <v>5</v>
      </c>
      <c r="F15" s="18">
        <v>5</v>
      </c>
      <c r="G15" s="20">
        <v>0.000886678753886371</v>
      </c>
      <c r="H15" s="19">
        <f>G15/G16</f>
        <v>6.719044851940825</v>
      </c>
      <c r="I15" s="21">
        <v>2.544</v>
      </c>
      <c r="J15" s="22">
        <v>160056001</v>
      </c>
      <c r="K15" s="23">
        <v>160044000</v>
      </c>
      <c r="L15" s="20">
        <f>I15*J15/1000</f>
        <v>407182.466544</v>
      </c>
      <c r="M15" s="24">
        <f>L15/L16</f>
        <v>8.998192803478453</v>
      </c>
      <c r="N15" s="8"/>
      <c r="O15" s="8"/>
      <c r="P15" s="8"/>
      <c r="Q15" s="8"/>
      <c r="R15" s="8"/>
    </row>
    <row r="16" ht="19" customHeight="1">
      <c r="A16" s="25"/>
      <c r="B16" s="26">
        <v>1406</v>
      </c>
      <c r="C16" s="27">
        <v>913</v>
      </c>
      <c r="D16" s="28"/>
      <c r="E16" s="26">
        <v>5</v>
      </c>
      <c r="F16" s="27">
        <v>7</v>
      </c>
      <c r="G16" s="29">
        <v>0.000131965</v>
      </c>
      <c r="H16" s="28"/>
      <c r="I16" s="30">
        <v>2.783</v>
      </c>
      <c r="J16" s="31">
        <v>16260001</v>
      </c>
      <c r="K16" s="32">
        <v>15212000</v>
      </c>
      <c r="L16" s="29">
        <f>I16*J16/1000</f>
        <v>45251.582783</v>
      </c>
      <c r="M16" s="33"/>
      <c r="N16" s="8"/>
      <c r="O16" s="8"/>
      <c r="P16" s="8"/>
      <c r="Q16" s="8"/>
      <c r="R16" s="8"/>
    </row>
    <row r="17" ht="19" customHeight="1">
      <c r="A17" t="s" s="16">
        <v>17</v>
      </c>
      <c r="B17" s="17">
        <v>524</v>
      </c>
      <c r="C17" s="18">
        <v>497</v>
      </c>
      <c r="D17" s="19">
        <f>B18/B17</f>
        <v>4.274809160305344</v>
      </c>
      <c r="E17" s="17">
        <v>5</v>
      </c>
      <c r="F17" s="18">
        <v>5</v>
      </c>
      <c r="G17" s="20">
        <v>1.99170124530792</v>
      </c>
      <c r="H17" s="19">
        <f>G17/G18</f>
        <v>2.967553816172095</v>
      </c>
      <c r="I17" s="21">
        <v>2.544</v>
      </c>
      <c r="J17" s="22">
        <v>10775166977</v>
      </c>
      <c r="K17" s="23">
        <v>10765729792</v>
      </c>
      <c r="L17" s="20">
        <f>I17*J17/1000</f>
        <v>27412024.789488</v>
      </c>
      <c r="M17" s="24">
        <f>L17/L18</f>
        <v>9.147313548318863</v>
      </c>
      <c r="N17" s="8"/>
      <c r="O17" s="8"/>
      <c r="P17" s="34"/>
      <c r="Q17" s="8"/>
      <c r="R17" s="8"/>
    </row>
    <row r="18" ht="19" customHeight="1">
      <c r="A18" s="25"/>
      <c r="B18" s="26">
        <v>2240</v>
      </c>
      <c r="C18" s="27">
        <v>1581</v>
      </c>
      <c r="D18" s="28"/>
      <c r="E18" s="26">
        <v>10</v>
      </c>
      <c r="F18" s="27">
        <v>10</v>
      </c>
      <c r="G18" s="29">
        <v>0.671159267425537</v>
      </c>
      <c r="H18" s="28"/>
      <c r="I18" s="30">
        <v>2.686</v>
      </c>
      <c r="J18" s="31">
        <v>1115684865</v>
      </c>
      <c r="K18" s="32">
        <v>1081081856</v>
      </c>
      <c r="L18" s="29">
        <f>I18*J18/1000</f>
        <v>2996729.54739</v>
      </c>
      <c r="M18" s="33"/>
      <c r="N18" s="8"/>
      <c r="O18" s="8"/>
      <c r="P18" s="34"/>
      <c r="Q18" s="8"/>
      <c r="R18" s="8"/>
    </row>
    <row r="19" ht="19" customHeight="1">
      <c r="A19" t="s" s="16">
        <v>18</v>
      </c>
      <c r="B19" s="17">
        <v>809</v>
      </c>
      <c r="C19" s="18">
        <v>591</v>
      </c>
      <c r="D19" s="19">
        <f>B20/B19</f>
        <v>2.620519159456119</v>
      </c>
      <c r="E19" s="17">
        <v>5</v>
      </c>
      <c r="F19" s="18">
        <v>5</v>
      </c>
      <c r="G19" s="20">
        <v>7280871.5</v>
      </c>
      <c r="H19" s="19">
        <f>G19/G20</f>
        <v>4.463391391344754</v>
      </c>
      <c r="I19" s="21">
        <v>2.869</v>
      </c>
      <c r="J19" s="35">
        <v>23069744</v>
      </c>
      <c r="K19" s="23">
        <v>20972590</v>
      </c>
      <c r="L19" s="20">
        <f>I19*J19/1000</f>
        <v>66187.095536000008</v>
      </c>
      <c r="M19" s="24">
        <f>L19/L20</f>
        <v>3.146033976897737</v>
      </c>
      <c r="N19" s="8"/>
      <c r="O19" s="8"/>
      <c r="P19" s="36">
        <f>I19*K19</f>
        <v>60170360.71</v>
      </c>
      <c r="Q19" s="37">
        <f>P19/P20</f>
        <v>8.291652024956033</v>
      </c>
      <c r="R19" s="8"/>
    </row>
    <row r="20" ht="19" customHeight="1">
      <c r="A20" s="25"/>
      <c r="B20" s="26">
        <v>2120</v>
      </c>
      <c r="C20" s="27">
        <v>1876</v>
      </c>
      <c r="D20" s="28"/>
      <c r="E20" s="26">
        <v>5</v>
      </c>
      <c r="F20" s="38">
        <v>8</v>
      </c>
      <c r="G20" s="29">
        <v>1631242</v>
      </c>
      <c r="H20" s="28"/>
      <c r="I20" s="30">
        <v>2.767</v>
      </c>
      <c r="J20" s="39">
        <v>7603276</v>
      </c>
      <c r="K20" s="32">
        <v>2622602</v>
      </c>
      <c r="L20" s="29">
        <f>I20*J20/1000</f>
        <v>21038.264692</v>
      </c>
      <c r="M20" s="33"/>
      <c r="N20" s="8"/>
      <c r="O20" s="40"/>
      <c r="P20" s="36">
        <f>I20*K20</f>
        <v>7256739.734</v>
      </c>
      <c r="Q20" s="41"/>
      <c r="R20" s="8"/>
    </row>
    <row r="21" ht="19" customHeight="1">
      <c r="A21" t="s" s="16">
        <v>19</v>
      </c>
      <c r="B21" s="17">
        <v>701</v>
      </c>
      <c r="C21" s="18">
        <v>529</v>
      </c>
      <c r="D21" s="19">
        <f>B22/B21</f>
        <v>3.984308131241084</v>
      </c>
      <c r="E21" s="17">
        <v>5</v>
      </c>
      <c r="F21" s="18">
        <v>5</v>
      </c>
      <c r="G21" s="20">
        <v>9.10042726900428e-05</v>
      </c>
      <c r="H21" s="19">
        <f>G21/G22</f>
        <v>3.316756312113205</v>
      </c>
      <c r="I21" s="21">
        <v>2.561</v>
      </c>
      <c r="J21" s="35">
        <v>23068697</v>
      </c>
      <c r="K21" s="23">
        <v>20971540</v>
      </c>
      <c r="L21" s="20">
        <f>I21*J21/1000</f>
        <v>59078.933017</v>
      </c>
      <c r="M21" s="24">
        <f>L21/L22</f>
        <v>7.487105528541499</v>
      </c>
      <c r="N21" s="8"/>
      <c r="O21" s="42"/>
      <c r="P21" s="43">
        <f>I21*K21</f>
        <v>53708113.94</v>
      </c>
      <c r="Q21" s="37">
        <f>P21/P22</f>
        <v>9.29901548310842</v>
      </c>
      <c r="R21" s="8"/>
    </row>
    <row r="22" ht="19" customHeight="1">
      <c r="A22" s="25"/>
      <c r="B22" s="26">
        <v>2793</v>
      </c>
      <c r="C22" s="27">
        <v>2093</v>
      </c>
      <c r="D22" s="28"/>
      <c r="E22" s="26">
        <v>10</v>
      </c>
      <c r="F22" s="38">
        <v>13</v>
      </c>
      <c r="G22" s="29">
        <v>2.7437732569524e-05</v>
      </c>
      <c r="H22" s="28"/>
      <c r="I22" s="30">
        <v>2.795</v>
      </c>
      <c r="J22" s="39">
        <v>2823169</v>
      </c>
      <c r="K22" s="32">
        <v>2066432</v>
      </c>
      <c r="L22" s="29">
        <f>I22*J22/1000</f>
        <v>7890.757355</v>
      </c>
      <c r="M22" s="33"/>
      <c r="N22" s="8"/>
      <c r="O22" s="44"/>
      <c r="P22" s="43">
        <f>I22*K22</f>
        <v>5775677.439999999</v>
      </c>
      <c r="Q22" s="41"/>
      <c r="R22" s="8"/>
    </row>
    <row r="23" ht="19" customHeight="1">
      <c r="A23" t="s" s="16">
        <v>20</v>
      </c>
      <c r="B23" s="17">
        <v>734</v>
      </c>
      <c r="C23" s="18">
        <v>603</v>
      </c>
      <c r="D23" s="19">
        <f>B24/B23</f>
        <v>3.599455040871935</v>
      </c>
      <c r="E23" s="17">
        <v>7</v>
      </c>
      <c r="F23" s="45">
        <v>5</v>
      </c>
      <c r="G23" s="20">
        <v>1.06816596598946e-05</v>
      </c>
      <c r="H23" s="19">
        <f>G23/G24</f>
        <v>2.457962934903348</v>
      </c>
      <c r="I23" s="21">
        <v>2.659</v>
      </c>
      <c r="J23" s="35">
        <v>737042970</v>
      </c>
      <c r="K23" s="23">
        <v>996004001</v>
      </c>
      <c r="L23" s="46">
        <f>I23*J23/1000</f>
        <v>1959797.25723</v>
      </c>
      <c r="M23" t="s" s="47">
        <v>21</v>
      </c>
      <c r="N23" s="8"/>
      <c r="O23" s="48">
        <v>916323690</v>
      </c>
      <c r="P23" s="49">
        <f>I23*O23/1000</f>
        <v>2436504.69171</v>
      </c>
      <c r="Q23" s="50">
        <f>P23/P24</f>
        <v>7.013633442671454</v>
      </c>
      <c r="R23" t="s" s="51">
        <v>22</v>
      </c>
    </row>
    <row r="24" ht="19" customHeight="1">
      <c r="A24" s="25"/>
      <c r="B24" s="26">
        <v>2642</v>
      </c>
      <c r="C24" s="27">
        <v>1281</v>
      </c>
      <c r="D24" s="28"/>
      <c r="E24" s="26">
        <v>19</v>
      </c>
      <c r="F24" s="27">
        <v>7</v>
      </c>
      <c r="G24" s="29">
        <v>4.34573667007498e-06</v>
      </c>
      <c r="H24" s="28"/>
      <c r="I24" s="30">
        <v>2.658</v>
      </c>
      <c r="J24" s="39">
        <v>189140961</v>
      </c>
      <c r="K24" s="32">
        <v>149640120</v>
      </c>
      <c r="L24" s="52">
        <f>I24*J24/1000</f>
        <v>502736.674338</v>
      </c>
      <c r="M24" s="33"/>
      <c r="N24" s="8"/>
      <c r="O24" s="53">
        <v>130698081</v>
      </c>
      <c r="P24" s="49">
        <f>I24*O24/1000</f>
        <v>347395.499298</v>
      </c>
      <c r="Q24" s="41"/>
      <c r="R24" t="s" s="51">
        <v>23</v>
      </c>
    </row>
    <row r="25" ht="19" customHeight="1">
      <c r="A25" t="s" s="16">
        <v>24</v>
      </c>
      <c r="B25" s="17">
        <v>709</v>
      </c>
      <c r="C25" s="18">
        <v>517</v>
      </c>
      <c r="D25" s="19">
        <f>B26/B25</f>
        <v>3.86459802538787</v>
      </c>
      <c r="E25" s="17">
        <v>5</v>
      </c>
      <c r="F25" s="18">
        <v>5</v>
      </c>
      <c r="G25" s="20">
        <v>0.000249892502324655</v>
      </c>
      <c r="H25" s="19">
        <f>G25/G26</f>
        <v>4.070929667608147</v>
      </c>
      <c r="I25" s="21">
        <v>2.888</v>
      </c>
      <c r="J25" s="35">
        <v>13958643743</v>
      </c>
      <c r="K25" s="23">
        <v>11811160093</v>
      </c>
      <c r="L25" s="20">
        <f>I25*J25/1000</f>
        <v>40312563.129784</v>
      </c>
      <c r="M25" s="24">
        <f>L25/L26</f>
        <v>6.946411986479039</v>
      </c>
      <c r="N25" s="8"/>
      <c r="O25" s="54"/>
      <c r="P25" s="36">
        <f>I25*K25</f>
        <v>34110630348.584</v>
      </c>
      <c r="Q25" s="37">
        <f>P25/P26</f>
        <v>7.617900747043655</v>
      </c>
      <c r="R25" s="8"/>
    </row>
    <row r="26" ht="19" customHeight="1">
      <c r="A26" s="25"/>
      <c r="B26" s="26">
        <v>2740</v>
      </c>
      <c r="C26" s="27">
        <v>2157</v>
      </c>
      <c r="D26" s="28"/>
      <c r="E26" s="26">
        <v>10</v>
      </c>
      <c r="F26" s="38">
        <v>21</v>
      </c>
      <c r="G26" s="29">
        <v>6.13846277701668e-05</v>
      </c>
      <c r="H26" s="28"/>
      <c r="I26" s="30">
        <v>2.713</v>
      </c>
      <c r="J26" s="39">
        <v>2139095041</v>
      </c>
      <c r="K26" s="32">
        <v>1650458624</v>
      </c>
      <c r="L26" s="29">
        <f>I26*J26/1000</f>
        <v>5803364.846233</v>
      </c>
      <c r="M26" s="33"/>
      <c r="N26" s="8"/>
      <c r="O26" s="8"/>
      <c r="P26" s="36">
        <f>I26*K26</f>
        <v>4477694246.912</v>
      </c>
      <c r="Q26" s="41"/>
      <c r="R26" s="8"/>
    </row>
    <row r="27" ht="19" customHeight="1">
      <c r="A27" s="55"/>
      <c r="B27" s="55"/>
      <c r="C27" t="s" s="56">
        <v>25</v>
      </c>
      <c r="D27" s="57">
        <f>GEOMEAN(D3:D26)</f>
        <v>3.462683914853104</v>
      </c>
      <c r="E27" s="58"/>
      <c r="F27" s="55"/>
      <c r="G27" t="s" s="59">
        <v>25</v>
      </c>
      <c r="H27" s="57">
        <f>GEOMEAN(H3:H26)</f>
        <v>3.69172928617817</v>
      </c>
      <c r="I27" s="58"/>
      <c r="J27" s="55"/>
      <c r="K27" s="55"/>
      <c r="L27" t="s" s="59">
        <v>25</v>
      </c>
      <c r="M27" s="60">
        <f>GEOMEAN(M3:M26)</f>
        <v>7.196006702559026</v>
      </c>
      <c r="N27" s="8"/>
      <c r="O27" s="8"/>
      <c r="P27" s="8"/>
      <c r="Q27" s="8"/>
      <c r="R27" s="8"/>
    </row>
    <row r="28" ht="19" customHeight="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8"/>
      <c r="O28" s="8"/>
      <c r="P28" s="8"/>
      <c r="Q28" s="8"/>
      <c r="R28" s="8"/>
    </row>
    <row r="29" ht="19" customHeight="1">
      <c r="A29" s="8"/>
      <c r="B29" s="8"/>
      <c r="C29" s="8"/>
      <c r="D29" s="8"/>
      <c r="E29" s="8"/>
      <c r="F29" s="61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</sheetData>
  <mergeCells count="62">
    <mergeCell ref="Q19:Q20"/>
    <mergeCell ref="A7:A8"/>
    <mergeCell ref="Q21:Q22"/>
    <mergeCell ref="A9:A10"/>
    <mergeCell ref="Q25:Q26"/>
    <mergeCell ref="A13:A14"/>
    <mergeCell ref="Q23:Q24"/>
    <mergeCell ref="A11:A12"/>
    <mergeCell ref="M1:M2"/>
    <mergeCell ref="M3:M4"/>
    <mergeCell ref="M5:M6"/>
    <mergeCell ref="A19:A20"/>
    <mergeCell ref="M19:M20"/>
    <mergeCell ref="H13:H14"/>
    <mergeCell ref="H15:H16"/>
    <mergeCell ref="H17:H18"/>
    <mergeCell ref="H19:H20"/>
    <mergeCell ref="G1:G2"/>
    <mergeCell ref="I1:I2"/>
    <mergeCell ref="A1:A2"/>
    <mergeCell ref="A3:A4"/>
    <mergeCell ref="J1:K1"/>
    <mergeCell ref="H11:H12"/>
    <mergeCell ref="D1:D2"/>
    <mergeCell ref="D3:D4"/>
    <mergeCell ref="D5:D6"/>
    <mergeCell ref="D7:D8"/>
    <mergeCell ref="D9:D10"/>
    <mergeCell ref="D11:D12"/>
    <mergeCell ref="A5:A6"/>
    <mergeCell ref="L1:L2"/>
    <mergeCell ref="E1:F1"/>
    <mergeCell ref="M7:M8"/>
    <mergeCell ref="B1:C1"/>
    <mergeCell ref="M15:M16"/>
    <mergeCell ref="M17:M18"/>
    <mergeCell ref="H25:H26"/>
    <mergeCell ref="A21:A22"/>
    <mergeCell ref="A23:A24"/>
    <mergeCell ref="A25:A26"/>
    <mergeCell ref="H21:H22"/>
    <mergeCell ref="H23:H24"/>
    <mergeCell ref="M21:M22"/>
    <mergeCell ref="M23:M24"/>
    <mergeCell ref="M25:M26"/>
    <mergeCell ref="D23:D24"/>
    <mergeCell ref="D25:D26"/>
    <mergeCell ref="A15:A16"/>
    <mergeCell ref="A17:A18"/>
    <mergeCell ref="M9:M10"/>
    <mergeCell ref="M11:M12"/>
    <mergeCell ref="M13:M14"/>
    <mergeCell ref="H1:H2"/>
    <mergeCell ref="H3:H4"/>
    <mergeCell ref="H5:H6"/>
    <mergeCell ref="H7:H8"/>
    <mergeCell ref="H9:H10"/>
    <mergeCell ref="D13:D14"/>
    <mergeCell ref="D15:D16"/>
    <mergeCell ref="D17:D18"/>
    <mergeCell ref="D19:D20"/>
    <mergeCell ref="D21:D22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J27"/>
  <sheetViews>
    <sheetView workbookViewId="0" showGridLines="0" defaultGridColor="1"/>
  </sheetViews>
  <sheetFormatPr defaultColWidth="9.375" defaultRowHeight="16" customHeight="1" outlineLevelRow="0" outlineLevelCol="0"/>
  <cols>
    <col min="1" max="1" width="6.375" style="62" customWidth="1"/>
    <col min="2" max="2" width="4.625" style="62" customWidth="1"/>
    <col min="3" max="3" width="6.75" style="62" customWidth="1"/>
    <col min="4" max="4" width="5.375" style="62" customWidth="1"/>
    <col min="5" max="5" width="9.375" style="62" customWidth="1"/>
    <col min="6" max="6" width="4.875" style="62" customWidth="1"/>
    <col min="7" max="7" width="5.25" style="62" customWidth="1"/>
    <col min="8" max="8" width="8.125" style="62" customWidth="1"/>
    <col min="9" max="9" width="8.125" style="62" customWidth="1"/>
    <col min="10" max="10" width="5.375" style="62" customWidth="1"/>
    <col min="11" max="256" width="9.375" style="62" customWidth="1"/>
  </cols>
  <sheetData>
    <row r="1" ht="16" customHeight="1">
      <c r="A1" t="s" s="63">
        <v>0</v>
      </c>
      <c r="B1" t="s" s="64">
        <v>3</v>
      </c>
      <c r="C1" t="s" s="65">
        <v>1</v>
      </c>
      <c r="D1" s="66"/>
      <c r="E1" t="s" s="65">
        <v>4</v>
      </c>
      <c r="F1" s="66"/>
      <c r="G1" t="s" s="67">
        <v>5</v>
      </c>
      <c r="H1" t="s" s="65">
        <v>22</v>
      </c>
      <c r="I1" s="68"/>
      <c r="J1" s="68"/>
    </row>
    <row r="2" ht="19" customHeight="1">
      <c r="A2" s="9"/>
      <c r="B2" s="12"/>
      <c r="C2" s="69"/>
      <c r="D2" t="s" s="70">
        <v>2</v>
      </c>
      <c r="E2" s="69"/>
      <c r="F2" t="s" s="70">
        <v>2</v>
      </c>
      <c r="G2" s="13"/>
      <c r="H2" t="s" s="70">
        <v>26</v>
      </c>
      <c r="I2" t="s" s="70">
        <v>27</v>
      </c>
      <c r="J2" t="s" s="71">
        <v>2</v>
      </c>
    </row>
    <row r="3" ht="17" customHeight="1">
      <c r="A3" t="s" s="16">
        <v>10</v>
      </c>
      <c r="B3" s="72">
        <v>2</v>
      </c>
      <c r="C3" s="73">
        <v>303</v>
      </c>
      <c r="D3" s="74">
        <f>C3/C4</f>
        <v>0.2565622353937341</v>
      </c>
      <c r="E3" t="s" s="75">
        <v>28</v>
      </c>
      <c r="F3" s="19">
        <v>7.93</v>
      </c>
      <c r="G3" s="21">
        <v>2.544</v>
      </c>
      <c r="H3" t="s" s="75">
        <v>29</v>
      </c>
      <c r="I3" t="s" s="75">
        <v>30</v>
      </c>
      <c r="J3" s="76">
        <v>12.8</v>
      </c>
    </row>
    <row r="4" ht="18.5" customHeight="1">
      <c r="A4" s="25"/>
      <c r="B4" s="77">
        <v>4</v>
      </c>
      <c r="C4" s="78">
        <v>1181</v>
      </c>
      <c r="D4" s="79"/>
      <c r="E4" t="s" s="80">
        <v>31</v>
      </c>
      <c r="F4" s="28"/>
      <c r="G4" s="30">
        <v>2.544</v>
      </c>
      <c r="H4" t="s" s="80">
        <v>32</v>
      </c>
      <c r="I4" t="s" s="80">
        <v>33</v>
      </c>
      <c r="J4" s="81"/>
    </row>
    <row r="5" ht="18.5" customHeight="1">
      <c r="A5" t="s" s="16">
        <v>11</v>
      </c>
      <c r="B5" s="72">
        <v>5</v>
      </c>
      <c r="C5" s="73">
        <v>411</v>
      </c>
      <c r="D5" s="74">
        <f>C5/C6</f>
        <v>0.2307692307692308</v>
      </c>
      <c r="E5" t="s" s="75">
        <v>34</v>
      </c>
      <c r="F5" s="19">
        <v>7.29</v>
      </c>
      <c r="G5" s="21">
        <v>2.544</v>
      </c>
      <c r="H5" t="s" s="75">
        <v>29</v>
      </c>
      <c r="I5" t="s" s="75">
        <v>30</v>
      </c>
      <c r="J5" s="76">
        <v>12.4</v>
      </c>
    </row>
    <row r="6" ht="18.5" customHeight="1">
      <c r="A6" s="25"/>
      <c r="B6" s="77">
        <v>10</v>
      </c>
      <c r="C6" s="78">
        <v>1781</v>
      </c>
      <c r="D6" s="79"/>
      <c r="E6" t="s" s="80">
        <v>35</v>
      </c>
      <c r="F6" s="28"/>
      <c r="G6" s="30">
        <v>2.616</v>
      </c>
      <c r="H6" t="s" s="80">
        <v>36</v>
      </c>
      <c r="I6" t="s" s="80">
        <v>37</v>
      </c>
      <c r="J6" s="81"/>
    </row>
    <row r="7" ht="18.5" customHeight="1">
      <c r="A7" t="s" s="16">
        <v>12</v>
      </c>
      <c r="B7" s="72">
        <v>5</v>
      </c>
      <c r="C7" s="73">
        <v>470</v>
      </c>
      <c r="D7" s="74">
        <f>C7/C8</f>
        <v>0.2881667688534642</v>
      </c>
      <c r="E7" t="s" s="75">
        <v>38</v>
      </c>
      <c r="F7" s="19">
        <v>1.06</v>
      </c>
      <c r="G7" s="21">
        <v>2.544</v>
      </c>
      <c r="H7" t="s" s="75">
        <v>39</v>
      </c>
      <c r="I7" t="s" s="75">
        <v>40</v>
      </c>
      <c r="J7" s="24">
        <f>I7/I8</f>
        <v>3.406015037593985</v>
      </c>
    </row>
    <row r="8" ht="18.5" customHeight="1">
      <c r="A8" s="25"/>
      <c r="B8" s="77">
        <v>8</v>
      </c>
      <c r="C8" s="78">
        <v>1631</v>
      </c>
      <c r="D8" s="79"/>
      <c r="E8" t="s" s="80">
        <v>41</v>
      </c>
      <c r="F8" s="28"/>
      <c r="G8" s="30">
        <v>2.687</v>
      </c>
      <c r="H8" t="s" s="80">
        <v>42</v>
      </c>
      <c r="I8" t="s" s="80">
        <v>43</v>
      </c>
      <c r="J8" s="33"/>
    </row>
    <row r="9" ht="18.5" customHeight="1">
      <c r="A9" t="s" s="16">
        <v>13</v>
      </c>
      <c r="B9" s="72">
        <v>5</v>
      </c>
      <c r="C9" s="73">
        <v>781</v>
      </c>
      <c r="D9" s="74">
        <f>C9/C10</f>
        <v>0.3849186791522918</v>
      </c>
      <c r="E9" s="75">
        <v>209</v>
      </c>
      <c r="F9" s="19">
        <v>3.4</v>
      </c>
      <c r="G9" s="21">
        <v>2.788</v>
      </c>
      <c r="H9" t="s" s="75">
        <v>44</v>
      </c>
      <c r="I9" t="s" s="75">
        <v>45</v>
      </c>
      <c r="J9" s="24">
        <f>I9/I10</f>
        <v>7.460732984293194</v>
      </c>
    </row>
    <row r="10" ht="18.5" customHeight="1">
      <c r="A10" s="25"/>
      <c r="B10" s="77">
        <v>8</v>
      </c>
      <c r="C10" s="78">
        <v>2029</v>
      </c>
      <c r="D10" s="79"/>
      <c r="E10" s="80">
        <v>61.4</v>
      </c>
      <c r="F10" s="28"/>
      <c r="G10" s="30">
        <v>2.915</v>
      </c>
      <c r="H10" t="s" s="80">
        <v>46</v>
      </c>
      <c r="I10" s="30">
        <v>7.64</v>
      </c>
      <c r="J10" s="33"/>
    </row>
    <row r="11" ht="18.5" customHeight="1">
      <c r="A11" t="s" s="16">
        <v>14</v>
      </c>
      <c r="B11" s="72">
        <v>5</v>
      </c>
      <c r="C11" s="73">
        <v>760</v>
      </c>
      <c r="D11" s="74">
        <f>C11/C12</f>
        <v>0.2066902366059288</v>
      </c>
      <c r="E11" s="75">
        <v>114</v>
      </c>
      <c r="F11" s="19">
        <v>6.76</v>
      </c>
      <c r="G11" s="21">
        <v>2.55</v>
      </c>
      <c r="H11" t="s" s="75">
        <v>47</v>
      </c>
      <c r="I11" s="82">
        <v>82.3</v>
      </c>
      <c r="J11" s="24">
        <f>I11/I12</f>
        <v>9.134295227524973</v>
      </c>
    </row>
    <row r="12" ht="18.5" customHeight="1">
      <c r="A12" s="25"/>
      <c r="B12" s="77">
        <v>10</v>
      </c>
      <c r="C12" s="78">
        <v>3677</v>
      </c>
      <c r="D12" s="79"/>
      <c r="E12" s="80">
        <v>16.9</v>
      </c>
      <c r="F12" s="28"/>
      <c r="G12" s="30">
        <v>2.822</v>
      </c>
      <c r="H12" t="s" s="80">
        <v>48</v>
      </c>
      <c r="I12" s="30">
        <v>9.01</v>
      </c>
      <c r="J12" s="33"/>
    </row>
    <row r="13" ht="18.5" customHeight="1">
      <c r="A13" t="s" s="16">
        <v>15</v>
      </c>
      <c r="B13" s="72">
        <v>5</v>
      </c>
      <c r="C13" s="73">
        <v>627</v>
      </c>
      <c r="D13" s="74">
        <f>C13/C14</f>
        <v>0.5068714632174616</v>
      </c>
      <c r="E13" t="s" s="75">
        <v>49</v>
      </c>
      <c r="F13" s="19">
        <v>1.54</v>
      </c>
      <c r="G13" s="21">
        <v>2.596</v>
      </c>
      <c r="H13" t="s" s="75">
        <v>50</v>
      </c>
      <c r="I13" t="s" s="75">
        <v>51</v>
      </c>
      <c r="J13" s="24">
        <f>I13/I14</f>
        <v>5.421115065243179</v>
      </c>
    </row>
    <row r="14" ht="18.5" customHeight="1">
      <c r="A14" s="25"/>
      <c r="B14" s="77">
        <v>5</v>
      </c>
      <c r="C14" s="78">
        <v>1237</v>
      </c>
      <c r="D14" s="79"/>
      <c r="E14" t="s" s="80">
        <v>52</v>
      </c>
      <c r="F14" s="28"/>
      <c r="G14" s="30">
        <v>2.606</v>
      </c>
      <c r="H14" t="s" s="80">
        <v>53</v>
      </c>
      <c r="I14" t="s" s="80">
        <v>54</v>
      </c>
      <c r="J14" s="33"/>
    </row>
    <row r="15" ht="18.5" customHeight="1">
      <c r="A15" t="s" s="16">
        <v>16</v>
      </c>
      <c r="B15" s="72">
        <v>5</v>
      </c>
      <c r="C15" s="73">
        <v>427</v>
      </c>
      <c r="D15" s="74">
        <f>C15/C16</f>
        <v>0.3036984352773827</v>
      </c>
      <c r="E15" t="s" s="75">
        <v>55</v>
      </c>
      <c r="F15" s="19">
        <v>6.72</v>
      </c>
      <c r="G15" s="21">
        <v>2.544</v>
      </c>
      <c r="H15" t="s" s="75">
        <v>56</v>
      </c>
      <c r="I15" t="s" s="75">
        <v>57</v>
      </c>
      <c r="J15" s="24">
        <f>I15/I16</f>
        <v>8.984547461368653</v>
      </c>
    </row>
    <row r="16" ht="18.5" customHeight="1">
      <c r="A16" s="25"/>
      <c r="B16" s="77">
        <v>5</v>
      </c>
      <c r="C16" s="78">
        <v>1406</v>
      </c>
      <c r="D16" s="79"/>
      <c r="E16" t="s" s="80">
        <v>58</v>
      </c>
      <c r="F16" s="28"/>
      <c r="G16" s="30">
        <v>2.783</v>
      </c>
      <c r="H16" t="s" s="80">
        <v>59</v>
      </c>
      <c r="I16" t="s" s="80">
        <v>40</v>
      </c>
      <c r="J16" s="33"/>
    </row>
    <row r="17" ht="18.5" customHeight="1">
      <c r="A17" t="s" s="16">
        <v>17</v>
      </c>
      <c r="B17" s="72">
        <v>5</v>
      </c>
      <c r="C17" s="73">
        <v>524</v>
      </c>
      <c r="D17" s="74">
        <f>C17/C18</f>
        <v>0.2339285714285714</v>
      </c>
      <c r="E17" s="21">
        <v>1.99170124530792</v>
      </c>
      <c r="F17" s="19">
        <f>E17/E18</f>
        <v>2.967553816172095</v>
      </c>
      <c r="G17" s="21">
        <v>2.544</v>
      </c>
      <c r="H17" t="s" s="75">
        <v>60</v>
      </c>
      <c r="I17" s="82">
        <v>27.4</v>
      </c>
      <c r="J17" s="24">
        <f>I17/I18</f>
        <v>9.133333333333333</v>
      </c>
    </row>
    <row r="18" ht="18.5" customHeight="1">
      <c r="A18" s="25"/>
      <c r="B18" s="77">
        <v>10</v>
      </c>
      <c r="C18" s="78">
        <v>2240</v>
      </c>
      <c r="D18" s="79"/>
      <c r="E18" s="30">
        <v>0.671159267425537</v>
      </c>
      <c r="F18" s="28"/>
      <c r="G18" s="30">
        <v>2.686</v>
      </c>
      <c r="H18" t="s" s="80">
        <v>61</v>
      </c>
      <c r="I18" s="30">
        <v>3</v>
      </c>
      <c r="J18" s="33"/>
    </row>
    <row r="19" ht="18.5" customHeight="1">
      <c r="A19" t="s" s="16">
        <v>18</v>
      </c>
      <c r="B19" s="72">
        <v>5</v>
      </c>
      <c r="C19" s="73">
        <v>809</v>
      </c>
      <c r="D19" s="74">
        <f>C19/C20</f>
        <v>0.3816037735849057</v>
      </c>
      <c r="E19" t="s" s="75">
        <v>62</v>
      </c>
      <c r="F19" s="19">
        <v>4.46</v>
      </c>
      <c r="G19" s="21">
        <v>2.869</v>
      </c>
      <c r="H19" t="s" s="83">
        <v>63</v>
      </c>
      <c r="I19" t="s" s="75">
        <v>64</v>
      </c>
      <c r="J19" t="s" s="47">
        <v>65</v>
      </c>
    </row>
    <row r="20" ht="18.5" customHeight="1">
      <c r="A20" s="25"/>
      <c r="B20" s="77">
        <v>5</v>
      </c>
      <c r="C20" s="78">
        <v>2120</v>
      </c>
      <c r="D20" s="79"/>
      <c r="E20" t="s" s="80">
        <v>66</v>
      </c>
      <c r="F20" s="28"/>
      <c r="G20" s="30">
        <v>2.767</v>
      </c>
      <c r="H20" t="s" s="84">
        <v>67</v>
      </c>
      <c r="I20" t="s" s="80">
        <v>68</v>
      </c>
      <c r="J20" s="33"/>
    </row>
    <row r="21" ht="18.5" customHeight="1">
      <c r="A21" t="s" s="16">
        <v>19</v>
      </c>
      <c r="B21" s="72">
        <v>5</v>
      </c>
      <c r="C21" s="73">
        <v>701</v>
      </c>
      <c r="D21" s="74">
        <f>C21/C22</f>
        <v>0.250984604368063</v>
      </c>
      <c r="E21" t="s" s="75">
        <v>69</v>
      </c>
      <c r="F21" s="19">
        <v>3.32</v>
      </c>
      <c r="G21" s="21">
        <v>2.561</v>
      </c>
      <c r="H21" t="s" s="83">
        <v>63</v>
      </c>
      <c r="I21" t="s" s="75">
        <v>70</v>
      </c>
      <c r="J21" t="s" s="47">
        <v>71</v>
      </c>
    </row>
    <row r="22" ht="18.5" customHeight="1">
      <c r="A22" s="25"/>
      <c r="B22" s="77">
        <v>10</v>
      </c>
      <c r="C22" s="78">
        <v>2793</v>
      </c>
      <c r="D22" s="79"/>
      <c r="E22" t="s" s="80">
        <v>72</v>
      </c>
      <c r="F22" s="28"/>
      <c r="G22" s="30">
        <v>2.795</v>
      </c>
      <c r="H22" t="s" s="84">
        <v>73</v>
      </c>
      <c r="I22" t="s" s="80">
        <v>74</v>
      </c>
      <c r="J22" s="33"/>
    </row>
    <row r="23" ht="18.5" customHeight="1">
      <c r="A23" t="s" s="16">
        <v>20</v>
      </c>
      <c r="B23" s="72">
        <v>7</v>
      </c>
      <c r="C23" s="73">
        <v>734</v>
      </c>
      <c r="D23" s="74">
        <f>C23/C24</f>
        <v>0.2778198334595004</v>
      </c>
      <c r="E23" t="s" s="75">
        <v>75</v>
      </c>
      <c r="F23" s="19">
        <v>2.46</v>
      </c>
      <c r="G23" s="21">
        <v>2.659</v>
      </c>
      <c r="H23" t="s" s="83">
        <v>76</v>
      </c>
      <c r="I23" s="21">
        <v>1.96</v>
      </c>
      <c r="J23" t="s" s="47">
        <v>21</v>
      </c>
    </row>
    <row r="24" ht="18.5" customHeight="1">
      <c r="A24" s="25"/>
      <c r="B24" s="77">
        <v>19</v>
      </c>
      <c r="C24" s="78">
        <v>2642</v>
      </c>
      <c r="D24" s="79"/>
      <c r="E24" t="s" s="80">
        <v>77</v>
      </c>
      <c r="F24" s="28"/>
      <c r="G24" s="30">
        <v>2.658</v>
      </c>
      <c r="H24" t="s" s="84">
        <v>78</v>
      </c>
      <c r="I24" t="s" s="80">
        <v>79</v>
      </c>
      <c r="J24" s="33"/>
    </row>
    <row r="25" ht="18.5" customHeight="1">
      <c r="A25" t="s" s="16">
        <v>24</v>
      </c>
      <c r="B25" s="72">
        <v>5</v>
      </c>
      <c r="C25" s="73">
        <v>709</v>
      </c>
      <c r="D25" s="74">
        <f>C25/C26</f>
        <v>0.2587591240875912</v>
      </c>
      <c r="E25" t="s" s="75">
        <v>80</v>
      </c>
      <c r="F25" s="19">
        <v>4.07</v>
      </c>
      <c r="G25" s="21">
        <v>2.888</v>
      </c>
      <c r="H25" t="s" s="83">
        <v>81</v>
      </c>
      <c r="I25" s="82">
        <v>40.3</v>
      </c>
      <c r="J25" t="s" s="47">
        <v>82</v>
      </c>
    </row>
    <row r="26" ht="17" customHeight="1">
      <c r="A26" s="25"/>
      <c r="B26" s="77">
        <v>10</v>
      </c>
      <c r="C26" s="78">
        <v>2740</v>
      </c>
      <c r="D26" s="79"/>
      <c r="E26" t="s" s="80">
        <v>83</v>
      </c>
      <c r="F26" s="28"/>
      <c r="G26" s="30">
        <v>2.713</v>
      </c>
      <c r="H26" t="s" s="84">
        <v>84</v>
      </c>
      <c r="I26" s="30">
        <v>5.8</v>
      </c>
      <c r="J26" s="33"/>
    </row>
    <row r="27" ht="34" customHeight="1">
      <c r="A27" t="s" s="85">
        <v>85</v>
      </c>
      <c r="B27" s="86"/>
      <c r="C27" s="87"/>
      <c r="D27" s="88">
        <f>GEOMEAN(D3:D26)</f>
        <v>0.2887933246550523</v>
      </c>
      <c r="E27" s="89"/>
      <c r="F27" s="90">
        <f>GEOMEAN(F3:F26)</f>
        <v>3.691917073573768</v>
      </c>
      <c r="G27" s="86"/>
      <c r="H27" s="91"/>
      <c r="I27" s="87"/>
      <c r="J27" t="s" s="92">
        <v>86</v>
      </c>
    </row>
  </sheetData>
  <mergeCells count="54">
    <mergeCell ref="C1:D1"/>
    <mergeCell ref="E1:F1"/>
    <mergeCell ref="G1:G2"/>
    <mergeCell ref="A1:A2"/>
    <mergeCell ref="B1:B2"/>
    <mergeCell ref="J7:J8"/>
    <mergeCell ref="A3:A4"/>
    <mergeCell ref="D3:D4"/>
    <mergeCell ref="F3:F4"/>
    <mergeCell ref="J3:J4"/>
    <mergeCell ref="A5:A6"/>
    <mergeCell ref="D5:D6"/>
    <mergeCell ref="F5:F6"/>
    <mergeCell ref="J5:J6"/>
    <mergeCell ref="A7:A8"/>
    <mergeCell ref="D7:D8"/>
    <mergeCell ref="F7:F8"/>
    <mergeCell ref="A9:A10"/>
    <mergeCell ref="D9:D10"/>
    <mergeCell ref="F9:F10"/>
    <mergeCell ref="J9:J10"/>
    <mergeCell ref="A11:A12"/>
    <mergeCell ref="D11:D12"/>
    <mergeCell ref="F11:F12"/>
    <mergeCell ref="J11:J12"/>
    <mergeCell ref="A13:A14"/>
    <mergeCell ref="D13:D14"/>
    <mergeCell ref="F13:F14"/>
    <mergeCell ref="J13:J14"/>
    <mergeCell ref="A15:A16"/>
    <mergeCell ref="D15:D16"/>
    <mergeCell ref="F15:F16"/>
    <mergeCell ref="J15:J16"/>
    <mergeCell ref="A17:A18"/>
    <mergeCell ref="D17:D18"/>
    <mergeCell ref="F17:F18"/>
    <mergeCell ref="J17:J18"/>
    <mergeCell ref="A19:A20"/>
    <mergeCell ref="D19:D20"/>
    <mergeCell ref="F19:F20"/>
    <mergeCell ref="J19:J20"/>
    <mergeCell ref="A21:A22"/>
    <mergeCell ref="D21:D22"/>
    <mergeCell ref="F21:F22"/>
    <mergeCell ref="J21:J22"/>
    <mergeCell ref="A23:A24"/>
    <mergeCell ref="D23:D24"/>
    <mergeCell ref="F23:F24"/>
    <mergeCell ref="J23:J24"/>
    <mergeCell ref="A25:A26"/>
    <mergeCell ref="D25:D26"/>
    <mergeCell ref="F25:F26"/>
    <mergeCell ref="J25:J26"/>
    <mergeCell ref="H1:J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