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\Desktop\Projektni_EES\"/>
    </mc:Choice>
  </mc:AlternateContent>
  <xr:revisionPtr revIDLastSave="0" documentId="13_ncr:1_{98B83877-F1B1-4214-A382-3D74FFD5E672}" xr6:coauthVersionLast="46" xr6:coauthVersionMax="46" xr10:uidLastSave="{00000000-0000-0000-0000-000000000000}"/>
  <bookViews>
    <workbookView xWindow="3888" yWindow="1284" windowWidth="17280" windowHeight="8964" activeTab="1" xr2:uid="{B7F03A75-9CF4-43F8-87FA-F29FC093FCF9}"/>
  </bookViews>
  <sheets>
    <sheet name="Legenda" sheetId="1" r:id="rId1"/>
    <sheet name="Podac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3" i="2"/>
  <c r="D22" i="2"/>
  <c r="D21" i="2"/>
  <c r="D20" i="2"/>
  <c r="D26" i="2"/>
  <c r="A45" i="2"/>
  <c r="C42" i="2"/>
  <c r="C43" i="2"/>
  <c r="C41" i="2"/>
  <c r="C40" i="2"/>
  <c r="C39" i="2"/>
  <c r="C38" i="2"/>
  <c r="C37" i="2"/>
  <c r="C36" i="2"/>
  <c r="C35" i="2"/>
  <c r="C34" i="2"/>
  <c r="C33" i="2"/>
  <c r="C32" i="2"/>
  <c r="C31" i="2"/>
  <c r="D42" i="2"/>
  <c r="D43" i="2"/>
  <c r="D41" i="2"/>
  <c r="D40" i="2"/>
  <c r="D39" i="2"/>
  <c r="D38" i="2"/>
  <c r="D37" i="2"/>
  <c r="D36" i="2"/>
  <c r="D35" i="2"/>
  <c r="D34" i="2"/>
  <c r="D33" i="2"/>
  <c r="D32" i="2"/>
  <c r="D31" i="2"/>
  <c r="D30" i="2"/>
  <c r="C30" i="2"/>
  <c r="C29" i="2"/>
  <c r="D28" i="2"/>
  <c r="C28" i="2"/>
</calcChain>
</file>

<file path=xl/sharedStrings.xml><?xml version="1.0" encoding="utf-8"?>
<sst xmlns="http://schemas.openxmlformats.org/spreadsheetml/2006/main" count="43" uniqueCount="26">
  <si>
    <t>ns</t>
  </si>
  <si>
    <t>ng</t>
  </si>
  <si>
    <t>Sabirnica</t>
  </si>
  <si>
    <t>np</t>
  </si>
  <si>
    <t>Sabirnica P</t>
  </si>
  <si>
    <t>Sabirnica S</t>
  </si>
  <si>
    <t>Aktivna otpornost (p.u.)</t>
  </si>
  <si>
    <t>Reaktivna otpornost (p.u.)</t>
  </si>
  <si>
    <t>nt</t>
  </si>
  <si>
    <t>t (p.u.)</t>
  </si>
  <si>
    <t>nkonc</t>
  </si>
  <si>
    <t>nvod</t>
  </si>
  <si>
    <t>Ref.napon (p.u.)</t>
  </si>
  <si>
    <t>Ref.ugao (p.u.)</t>
  </si>
  <si>
    <t>Oznake elemenata</t>
  </si>
  <si>
    <t>Broj sabirnica u mreži</t>
  </si>
  <si>
    <t>Broj generatora u mreži</t>
  </si>
  <si>
    <t>Broj potrošača u mreži</t>
  </si>
  <si>
    <t>Broj transformatora u mreži</t>
  </si>
  <si>
    <t>Broj koncentracionih parametara u mreži</t>
  </si>
  <si>
    <t>Broj vodova u mreži</t>
  </si>
  <si>
    <t>Modul napona (p.u.)</t>
  </si>
  <si>
    <t>Aktivna snaga (MW)</t>
  </si>
  <si>
    <t>Reaktivna snaga (MVAr)</t>
  </si>
  <si>
    <t>Epsilon</t>
  </si>
  <si>
    <t>Ugao napona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</si>
</sst>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1" fontId="0" fillId="0" borderId="0" xfId="0" applyNumberFormat="1"/>
    <xf numFmtId="0" fontId="0" fillId="5" borderId="0" xfId="0" applyFill="1"/>
    <xf numFmtId="0" fontId="0" fillId="5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41A2-89BD-43B4-8618-6EBBBDDB6FF0}">
  <dimension ref="A1:K16"/>
  <sheetViews>
    <sheetView topLeftCell="B1" workbookViewId="0">
      <selection activeCell="E7" sqref="E7"/>
    </sheetView>
  </sheetViews>
  <sheetFormatPr defaultRowHeight="14.4" x14ac:dyDescent="0.3"/>
  <cols>
    <col min="1" max="1" width="17" customWidth="1"/>
    <col min="2" max="2" width="23.77734375" customWidth="1"/>
    <col min="3" max="3" width="23" customWidth="1"/>
    <col min="4" max="4" width="22.21875" customWidth="1"/>
    <col min="5" max="5" width="25" customWidth="1"/>
    <col min="6" max="6" width="19.88671875" customWidth="1"/>
    <col min="7" max="7" width="3.5546875" customWidth="1"/>
    <col min="11" max="11" width="18" customWidth="1"/>
  </cols>
  <sheetData>
    <row r="1" spans="1:11" x14ac:dyDescent="0.3">
      <c r="A1" s="2" t="s">
        <v>0</v>
      </c>
      <c r="D1" s="1"/>
    </row>
    <row r="2" spans="1:11" x14ac:dyDescent="0.3">
      <c r="A2" s="2" t="s">
        <v>1</v>
      </c>
    </row>
    <row r="3" spans="1:11" x14ac:dyDescent="0.3">
      <c r="A3" s="3" t="s">
        <v>2</v>
      </c>
      <c r="B3" s="3" t="s">
        <v>22</v>
      </c>
      <c r="C3" s="3" t="s">
        <v>23</v>
      </c>
      <c r="D3" s="3" t="s">
        <v>21</v>
      </c>
      <c r="E3" s="3" t="s">
        <v>25</v>
      </c>
    </row>
    <row r="4" spans="1:11" x14ac:dyDescent="0.3">
      <c r="A4" s="2" t="s">
        <v>3</v>
      </c>
    </row>
    <row r="5" spans="1:11" x14ac:dyDescent="0.3">
      <c r="A5" s="3" t="s">
        <v>4</v>
      </c>
      <c r="B5" s="4" t="s">
        <v>22</v>
      </c>
      <c r="C5" s="4" t="s">
        <v>23</v>
      </c>
    </row>
    <row r="6" spans="1:11" x14ac:dyDescent="0.3">
      <c r="A6" s="2" t="s">
        <v>8</v>
      </c>
    </row>
    <row r="7" spans="1:11" x14ac:dyDescent="0.3">
      <c r="A7" s="3" t="s">
        <v>4</v>
      </c>
      <c r="B7" s="4" t="s">
        <v>5</v>
      </c>
      <c r="C7" s="4" t="s">
        <v>6</v>
      </c>
      <c r="D7" s="4" t="s">
        <v>7</v>
      </c>
      <c r="E7" s="4" t="s">
        <v>9</v>
      </c>
      <c r="F7" s="9"/>
    </row>
    <row r="8" spans="1:11" x14ac:dyDescent="0.3">
      <c r="A8" s="2" t="s">
        <v>10</v>
      </c>
    </row>
    <row r="9" spans="1:11" x14ac:dyDescent="0.3">
      <c r="A9" s="3" t="s">
        <v>4</v>
      </c>
      <c r="B9" s="4" t="s">
        <v>5</v>
      </c>
      <c r="C9" s="4" t="s">
        <v>6</v>
      </c>
      <c r="D9" s="4" t="s">
        <v>7</v>
      </c>
      <c r="H9" s="15" t="s">
        <v>14</v>
      </c>
      <c r="I9" s="16"/>
      <c r="J9" s="16"/>
      <c r="K9" s="17"/>
    </row>
    <row r="10" spans="1:11" x14ac:dyDescent="0.3">
      <c r="A10" s="2" t="s">
        <v>11</v>
      </c>
      <c r="H10" s="6" t="s">
        <v>0</v>
      </c>
      <c r="I10" s="18" t="s">
        <v>15</v>
      </c>
      <c r="J10" s="18"/>
      <c r="K10" s="12"/>
    </row>
    <row r="11" spans="1:11" x14ac:dyDescent="0.3">
      <c r="A11" s="3" t="s">
        <v>4</v>
      </c>
      <c r="B11" s="4" t="s">
        <v>5</v>
      </c>
      <c r="C11" s="4" t="s">
        <v>6</v>
      </c>
      <c r="D11" s="4" t="s">
        <v>7</v>
      </c>
      <c r="E11" s="10"/>
      <c r="H11" s="6" t="s">
        <v>1</v>
      </c>
      <c r="I11" s="18" t="s">
        <v>16</v>
      </c>
      <c r="J11" s="18"/>
      <c r="K11" s="12"/>
    </row>
    <row r="12" spans="1:11" x14ac:dyDescent="0.3">
      <c r="A12" s="5" t="s">
        <v>12</v>
      </c>
      <c r="B12" s="5" t="s">
        <v>13</v>
      </c>
      <c r="H12" s="6" t="s">
        <v>3</v>
      </c>
      <c r="I12" s="18" t="s">
        <v>17</v>
      </c>
      <c r="J12" s="18"/>
      <c r="K12" s="12"/>
    </row>
    <row r="13" spans="1:11" x14ac:dyDescent="0.3">
      <c r="A13" s="5" t="s">
        <v>24</v>
      </c>
      <c r="H13" s="6" t="s">
        <v>8</v>
      </c>
      <c r="I13" s="11" t="s">
        <v>18</v>
      </c>
      <c r="J13" s="11"/>
      <c r="K13" s="12"/>
    </row>
    <row r="14" spans="1:11" x14ac:dyDescent="0.3">
      <c r="H14" s="6" t="s">
        <v>10</v>
      </c>
      <c r="I14" s="11" t="s">
        <v>19</v>
      </c>
      <c r="J14" s="11"/>
      <c r="K14" s="12"/>
    </row>
    <row r="15" spans="1:11" x14ac:dyDescent="0.3">
      <c r="H15" s="6" t="s">
        <v>11</v>
      </c>
      <c r="I15" s="11" t="s">
        <v>20</v>
      </c>
      <c r="J15" s="11"/>
      <c r="K15" s="12"/>
    </row>
    <row r="16" spans="1:11" x14ac:dyDescent="0.3">
      <c r="H16" s="7"/>
      <c r="I16" s="13"/>
      <c r="J16" s="13"/>
      <c r="K16" s="14"/>
    </row>
  </sheetData>
  <mergeCells count="8">
    <mergeCell ref="I15:K15"/>
    <mergeCell ref="I16:K16"/>
    <mergeCell ref="H9:K9"/>
    <mergeCell ref="I10:K10"/>
    <mergeCell ref="I11:K11"/>
    <mergeCell ref="I12:K12"/>
    <mergeCell ref="I13:K13"/>
    <mergeCell ref="I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9A52-AE1A-4CE3-A617-C054CA192327}">
  <dimension ref="A1:F45"/>
  <sheetViews>
    <sheetView tabSelected="1" topLeftCell="A13" workbookViewId="0">
      <selection activeCell="H21" sqref="H21"/>
    </sheetView>
  </sheetViews>
  <sheetFormatPr defaultRowHeight="14.4" x14ac:dyDescent="0.3"/>
  <sheetData>
    <row r="1" spans="1:5" x14ac:dyDescent="0.3">
      <c r="A1">
        <v>14</v>
      </c>
    </row>
    <row r="2" spans="1:5" x14ac:dyDescent="0.3">
      <c r="A2">
        <v>4</v>
      </c>
    </row>
    <row r="3" spans="1:5" x14ac:dyDescent="0.3">
      <c r="A3">
        <v>2</v>
      </c>
      <c r="B3">
        <v>40</v>
      </c>
      <c r="C3">
        <v>0</v>
      </c>
      <c r="D3">
        <v>1.0449999999999999</v>
      </c>
      <c r="E3">
        <v>-8.6929999999999993E-2</v>
      </c>
    </row>
    <row r="4" spans="1:5" x14ac:dyDescent="0.3">
      <c r="A4">
        <v>3</v>
      </c>
      <c r="B4">
        <v>0</v>
      </c>
      <c r="C4">
        <v>0</v>
      </c>
      <c r="D4">
        <v>1.01</v>
      </c>
      <c r="E4">
        <v>-0.22197</v>
      </c>
    </row>
    <row r="5" spans="1:5" x14ac:dyDescent="0.3">
      <c r="A5">
        <v>6</v>
      </c>
      <c r="B5">
        <v>0</v>
      </c>
      <c r="C5">
        <v>0</v>
      </c>
      <c r="D5">
        <v>1.07</v>
      </c>
      <c r="E5">
        <v>-0.24823200000000001</v>
      </c>
    </row>
    <row r="6" spans="1:5" x14ac:dyDescent="0.3">
      <c r="A6">
        <v>8</v>
      </c>
      <c r="B6">
        <v>0</v>
      </c>
      <c r="C6">
        <v>0</v>
      </c>
      <c r="D6">
        <v>1.0900000000000001</v>
      </c>
      <c r="E6">
        <v>-0.23332</v>
      </c>
    </row>
    <row r="7" spans="1:5" x14ac:dyDescent="0.3">
      <c r="A7">
        <v>11</v>
      </c>
    </row>
    <row r="8" spans="1:5" x14ac:dyDescent="0.3">
      <c r="A8">
        <v>2</v>
      </c>
      <c r="B8">
        <v>21.7</v>
      </c>
      <c r="C8">
        <v>12.7</v>
      </c>
    </row>
    <row r="9" spans="1:5" x14ac:dyDescent="0.3">
      <c r="A9">
        <v>3</v>
      </c>
      <c r="B9">
        <v>94.2</v>
      </c>
      <c r="C9">
        <v>19</v>
      </c>
    </row>
    <row r="10" spans="1:5" x14ac:dyDescent="0.3">
      <c r="A10">
        <v>4</v>
      </c>
      <c r="B10">
        <v>47.8</v>
      </c>
      <c r="C10">
        <v>-3.9</v>
      </c>
    </row>
    <row r="11" spans="1:5" x14ac:dyDescent="0.3">
      <c r="A11">
        <v>5</v>
      </c>
      <c r="B11">
        <v>7.6</v>
      </c>
      <c r="C11">
        <v>1.6</v>
      </c>
    </row>
    <row r="12" spans="1:5" x14ac:dyDescent="0.3">
      <c r="A12">
        <v>6</v>
      </c>
      <c r="B12">
        <v>11.2</v>
      </c>
      <c r="C12">
        <v>7.5</v>
      </c>
    </row>
    <row r="13" spans="1:5" x14ac:dyDescent="0.3">
      <c r="A13">
        <v>9</v>
      </c>
      <c r="B13">
        <v>29.5</v>
      </c>
      <c r="C13">
        <v>16.600000000000001</v>
      </c>
    </row>
    <row r="14" spans="1:5" x14ac:dyDescent="0.3">
      <c r="A14">
        <v>10</v>
      </c>
      <c r="B14">
        <v>9</v>
      </c>
      <c r="C14">
        <v>5.8</v>
      </c>
    </row>
    <row r="15" spans="1:5" x14ac:dyDescent="0.3">
      <c r="A15">
        <v>11</v>
      </c>
      <c r="B15">
        <v>3.5</v>
      </c>
      <c r="C15">
        <v>1.8</v>
      </c>
    </row>
    <row r="16" spans="1:5" x14ac:dyDescent="0.3">
      <c r="A16">
        <v>12</v>
      </c>
      <c r="B16">
        <v>6.1</v>
      </c>
      <c r="C16">
        <v>1.6</v>
      </c>
    </row>
    <row r="17" spans="1:6" x14ac:dyDescent="0.3">
      <c r="A17">
        <v>13</v>
      </c>
      <c r="B17">
        <v>13.5</v>
      </c>
      <c r="C17">
        <v>5.8</v>
      </c>
    </row>
    <row r="18" spans="1:6" x14ac:dyDescent="0.3">
      <c r="A18">
        <v>14</v>
      </c>
      <c r="B18">
        <v>14.9</v>
      </c>
      <c r="C18">
        <v>5</v>
      </c>
    </row>
    <row r="19" spans="1:6" x14ac:dyDescent="0.3">
      <c r="A19">
        <v>5</v>
      </c>
    </row>
    <row r="20" spans="1:6" x14ac:dyDescent="0.3">
      <c r="A20">
        <v>5</v>
      </c>
      <c r="B20">
        <v>6</v>
      </c>
      <c r="C20">
        <v>0</v>
      </c>
      <c r="D20">
        <f>0.25202/2</f>
        <v>0.12601000000000001</v>
      </c>
      <c r="E20">
        <v>0.93200000000000005</v>
      </c>
      <c r="F20">
        <v>2</v>
      </c>
    </row>
    <row r="21" spans="1:6" x14ac:dyDescent="0.3">
      <c r="A21">
        <v>4</v>
      </c>
      <c r="B21">
        <v>9</v>
      </c>
      <c r="C21">
        <v>0</v>
      </c>
      <c r="D21">
        <f>0.55618/2</f>
        <v>0.27809</v>
      </c>
      <c r="E21">
        <v>0.96899999999999997</v>
      </c>
      <c r="F21">
        <v>2</v>
      </c>
    </row>
    <row r="22" spans="1:6" x14ac:dyDescent="0.3">
      <c r="A22">
        <v>4</v>
      </c>
      <c r="B22">
        <v>7</v>
      </c>
      <c r="C22">
        <v>0</v>
      </c>
      <c r="D22">
        <f>0.20912/2</f>
        <v>0.10456</v>
      </c>
      <c r="E22">
        <v>0.97799999999999998</v>
      </c>
      <c r="F22">
        <v>2</v>
      </c>
    </row>
    <row r="23" spans="1:6" x14ac:dyDescent="0.3">
      <c r="A23">
        <v>7</v>
      </c>
      <c r="B23">
        <v>8</v>
      </c>
      <c r="C23">
        <v>0</v>
      </c>
      <c r="D23">
        <f>0.17615/2</f>
        <v>8.8075000000000001E-2</v>
      </c>
      <c r="E23">
        <v>1</v>
      </c>
      <c r="F23">
        <v>0</v>
      </c>
    </row>
    <row r="24" spans="1:6" x14ac:dyDescent="0.3">
      <c r="A24">
        <v>7</v>
      </c>
      <c r="B24">
        <v>9</v>
      </c>
      <c r="C24">
        <v>0</v>
      </c>
      <c r="D24">
        <f>0.1101/2</f>
        <v>5.5050000000000002E-2</v>
      </c>
      <c r="E24">
        <v>1</v>
      </c>
      <c r="F24">
        <v>0</v>
      </c>
    </row>
    <row r="25" spans="1:6" x14ac:dyDescent="0.3">
      <c r="A25">
        <v>1</v>
      </c>
    </row>
    <row r="26" spans="1:6" x14ac:dyDescent="0.3">
      <c r="A26">
        <v>9</v>
      </c>
      <c r="B26">
        <v>9</v>
      </c>
      <c r="C26">
        <v>0</v>
      </c>
      <c r="D26">
        <f>-5.263158/2</f>
        <v>-2.6315789999999999</v>
      </c>
    </row>
    <row r="27" spans="1:6" x14ac:dyDescent="0.3">
      <c r="A27">
        <v>16</v>
      </c>
    </row>
    <row r="28" spans="1:6" x14ac:dyDescent="0.3">
      <c r="A28">
        <v>1</v>
      </c>
      <c r="B28">
        <v>2</v>
      </c>
      <c r="C28">
        <f>0.03876/2</f>
        <v>1.9380000000000001E-2</v>
      </c>
      <c r="D28">
        <f>0.11834/2</f>
        <v>5.917E-2</v>
      </c>
    </row>
    <row r="29" spans="1:6" x14ac:dyDescent="0.3">
      <c r="A29">
        <v>1</v>
      </c>
      <c r="B29">
        <v>2</v>
      </c>
      <c r="C29">
        <f>0.03876/2</f>
        <v>1.9380000000000001E-2</v>
      </c>
      <c r="D29">
        <v>5.917E-2</v>
      </c>
    </row>
    <row r="30" spans="1:6" x14ac:dyDescent="0.3">
      <c r="A30">
        <v>1</v>
      </c>
      <c r="B30">
        <v>5</v>
      </c>
      <c r="C30">
        <f>0.05403/2</f>
        <v>2.7015000000000001E-2</v>
      </c>
      <c r="D30">
        <f>0.22304/2</f>
        <v>0.11151999999999999</v>
      </c>
    </row>
    <row r="31" spans="1:6" x14ac:dyDescent="0.3">
      <c r="A31">
        <v>2</v>
      </c>
      <c r="B31">
        <v>5</v>
      </c>
      <c r="C31">
        <f>0.05695/2</f>
        <v>2.8475E-2</v>
      </c>
      <c r="D31">
        <f>0.17388/2</f>
        <v>8.6940000000000003E-2</v>
      </c>
    </row>
    <row r="32" spans="1:6" x14ac:dyDescent="0.3">
      <c r="A32">
        <v>2</v>
      </c>
      <c r="B32">
        <v>4</v>
      </c>
      <c r="C32">
        <f>0.05811/2</f>
        <v>2.9055000000000001E-2</v>
      </c>
      <c r="D32">
        <f>0.17632/2</f>
        <v>8.8160000000000002E-2</v>
      </c>
    </row>
    <row r="33" spans="1:4" x14ac:dyDescent="0.3">
      <c r="A33">
        <v>2</v>
      </c>
      <c r="B33">
        <v>3</v>
      </c>
      <c r="C33">
        <f>0.04699/2</f>
        <v>2.3494999999999999E-2</v>
      </c>
      <c r="D33">
        <f>0.19797/2</f>
        <v>9.8985000000000004E-2</v>
      </c>
    </row>
    <row r="34" spans="1:4" x14ac:dyDescent="0.3">
      <c r="A34">
        <v>3</v>
      </c>
      <c r="B34">
        <v>4</v>
      </c>
      <c r="C34">
        <f>0.06701/2</f>
        <v>3.3505E-2</v>
      </c>
      <c r="D34">
        <f>0.17103/2</f>
        <v>8.5514999999999994E-2</v>
      </c>
    </row>
    <row r="35" spans="1:4" x14ac:dyDescent="0.3">
      <c r="A35">
        <v>4</v>
      </c>
      <c r="B35">
        <v>5</v>
      </c>
      <c r="C35">
        <f>0.01335/2</f>
        <v>6.6750000000000004E-3</v>
      </c>
      <c r="D35">
        <f>0.04211/2</f>
        <v>2.1055000000000001E-2</v>
      </c>
    </row>
    <row r="36" spans="1:4" x14ac:dyDescent="0.3">
      <c r="A36">
        <v>9</v>
      </c>
      <c r="B36">
        <v>10</v>
      </c>
      <c r="C36">
        <f>0.03181/2</f>
        <v>1.5904999999999999E-2</v>
      </c>
      <c r="D36">
        <f>0.0845/2</f>
        <v>4.2250000000000003E-2</v>
      </c>
    </row>
    <row r="37" spans="1:4" x14ac:dyDescent="0.3">
      <c r="A37">
        <v>9</v>
      </c>
      <c r="B37">
        <v>14</v>
      </c>
      <c r="C37">
        <f>0.12711/2</f>
        <v>6.3555E-2</v>
      </c>
      <c r="D37">
        <f>0.27038/2</f>
        <v>0.13519</v>
      </c>
    </row>
    <row r="38" spans="1:4" x14ac:dyDescent="0.3">
      <c r="A38">
        <v>10</v>
      </c>
      <c r="B38">
        <v>11</v>
      </c>
      <c r="C38">
        <f>0.08205/2</f>
        <v>4.1024999999999999E-2</v>
      </c>
      <c r="D38">
        <f>0.19207/2</f>
        <v>9.6034999999999995E-2</v>
      </c>
    </row>
    <row r="39" spans="1:4" x14ac:dyDescent="0.3">
      <c r="A39">
        <v>6</v>
      </c>
      <c r="B39">
        <v>11</v>
      </c>
      <c r="C39">
        <f>0.09498/2</f>
        <v>4.7489999999999997E-2</v>
      </c>
      <c r="D39">
        <f>0.1989/2</f>
        <v>9.9449999999999997E-2</v>
      </c>
    </row>
    <row r="40" spans="1:4" x14ac:dyDescent="0.3">
      <c r="A40">
        <v>6</v>
      </c>
      <c r="B40">
        <v>12</v>
      </c>
      <c r="C40">
        <f>0.12291/2</f>
        <v>6.1455000000000003E-2</v>
      </c>
      <c r="D40">
        <f>0.25581/2</f>
        <v>0.12790499999999999</v>
      </c>
    </row>
    <row r="41" spans="1:4" x14ac:dyDescent="0.3">
      <c r="A41">
        <v>6</v>
      </c>
      <c r="B41">
        <v>13</v>
      </c>
      <c r="C41">
        <f>0.06615/2</f>
        <v>3.3075E-2</v>
      </c>
      <c r="D41">
        <f>0.13027/2</f>
        <v>6.5134999999999998E-2</v>
      </c>
    </row>
    <row r="42" spans="1:4" x14ac:dyDescent="0.3">
      <c r="A42">
        <v>12</v>
      </c>
      <c r="B42">
        <v>13</v>
      </c>
      <c r="C42">
        <f>0.22092/2</f>
        <v>0.11046</v>
      </c>
      <c r="D42">
        <f>0.19988/2</f>
        <v>9.9940000000000001E-2</v>
      </c>
    </row>
    <row r="43" spans="1:4" x14ac:dyDescent="0.3">
      <c r="A43">
        <v>13</v>
      </c>
      <c r="B43">
        <v>14</v>
      </c>
      <c r="C43">
        <f>0.17093/2</f>
        <v>8.5464999999999999E-2</v>
      </c>
      <c r="D43">
        <f>0.34802/2</f>
        <v>0.17401</v>
      </c>
    </row>
    <row r="44" spans="1:4" x14ac:dyDescent="0.3">
      <c r="A44">
        <v>1.06</v>
      </c>
      <c r="B44">
        <v>0</v>
      </c>
    </row>
    <row r="45" spans="1:4" x14ac:dyDescent="0.3">
      <c r="A45" s="8">
        <f>0.00001</f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Legenda</vt:lpstr>
      <vt:lpstr>Podaci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</dc:creator>
  <cp:lastModifiedBy>Adna</cp:lastModifiedBy>
  <dcterms:created xsi:type="dcterms:W3CDTF">2021-01-21T14:21:16Z</dcterms:created>
  <dcterms:modified xsi:type="dcterms:W3CDTF">2021-01-22T16:55:28Z</dcterms:modified>
</cp:coreProperties>
</file>