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Winter 2023\SYSC 5903_project_BIM\New folder\Data_Energy\"/>
    </mc:Choice>
  </mc:AlternateContent>
  <xr:revisionPtr revIDLastSave="0" documentId="13_ncr:1_{E36176E6-4D45-439F-BB13-14B4EAD8584B}" xr6:coauthVersionLast="47" xr6:coauthVersionMax="47" xr10:uidLastSave="{00000000-0000-0000-0000-000000000000}"/>
  <bookViews>
    <workbookView xWindow="-120" yWindow="-120" windowWidth="29040" windowHeight="15840" firstSheet="1" activeTab="1" xr2:uid="{C5C2F12B-842D-43C1-9C12-D332F373CDE8}"/>
  </bookViews>
  <sheets>
    <sheet name="nff,ycf (2)" sheetId="7" state="hidden" r:id="rId1"/>
    <sheet name="Sheet1" sheetId="1" r:id="rId2"/>
    <sheet name="EI_nof_yoc" sheetId="6" r:id="rId3"/>
    <sheet name="yf" sheetId="5" r:id="rId4"/>
    <sheet name="nff,ycf" sheetId="4" r:id="rId5"/>
    <sheet name="EI per day(eid) in kwh" sheetId="3" r:id="rId6"/>
    <sheet name="dmf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6" l="1"/>
  <c r="N19" i="6"/>
  <c r="O19" i="6"/>
  <c r="P19" i="6"/>
  <c r="Q19" i="6"/>
  <c r="R19" i="6"/>
  <c r="S19" i="6"/>
  <c r="T19" i="6"/>
  <c r="U19" i="6"/>
  <c r="M20" i="6"/>
  <c r="N20" i="6"/>
  <c r="O20" i="6"/>
  <c r="P20" i="6"/>
  <c r="Q20" i="6"/>
  <c r="R20" i="6"/>
  <c r="S20" i="6"/>
  <c r="T20" i="6"/>
  <c r="U20" i="6"/>
  <c r="M21" i="6"/>
  <c r="N21" i="6"/>
  <c r="O21" i="6"/>
  <c r="P21" i="6"/>
  <c r="Q21" i="6"/>
  <c r="R21" i="6"/>
  <c r="S21" i="6"/>
  <c r="T21" i="6"/>
  <c r="U21" i="6"/>
  <c r="M22" i="6"/>
  <c r="N22" i="6"/>
  <c r="O22" i="6"/>
  <c r="P22" i="6"/>
  <c r="Q22" i="6"/>
  <c r="R22" i="6"/>
  <c r="S22" i="6"/>
  <c r="T22" i="6"/>
  <c r="U22" i="6"/>
  <c r="M23" i="6"/>
  <c r="N23" i="6"/>
  <c r="O23" i="6"/>
  <c r="P23" i="6"/>
  <c r="Q23" i="6"/>
  <c r="R23" i="6"/>
  <c r="S23" i="6"/>
  <c r="T23" i="6"/>
  <c r="U23" i="6"/>
  <c r="P24" i="6"/>
  <c r="Q24" i="6"/>
  <c r="N25" i="6"/>
  <c r="O25" i="6"/>
  <c r="P25" i="6"/>
  <c r="T25" i="6"/>
  <c r="M26" i="6"/>
  <c r="N26" i="6"/>
  <c r="O26" i="6"/>
  <c r="P26" i="6"/>
  <c r="Q26" i="6"/>
  <c r="R26" i="6"/>
  <c r="S26" i="6"/>
  <c r="T26" i="6"/>
  <c r="U26" i="6"/>
  <c r="M27" i="6"/>
  <c r="N27" i="6"/>
  <c r="O27" i="6"/>
  <c r="P27" i="6"/>
  <c r="Q27" i="6"/>
  <c r="R27" i="6"/>
  <c r="S27" i="6"/>
  <c r="T27" i="6"/>
  <c r="U27" i="6"/>
  <c r="N18" i="6"/>
  <c r="O18" i="6"/>
  <c r="P18" i="6"/>
  <c r="Q18" i="6"/>
  <c r="R18" i="6"/>
  <c r="S18" i="6"/>
  <c r="T18" i="6"/>
  <c r="U18" i="6"/>
  <c r="M18" i="6"/>
  <c r="K28" i="6"/>
  <c r="P28" i="6" s="1"/>
  <c r="K27" i="6"/>
  <c r="K26" i="6"/>
  <c r="K25" i="6"/>
  <c r="Q25" i="6" s="1"/>
  <c r="K24" i="6"/>
  <c r="R24" i="6" s="1"/>
  <c r="K23" i="6"/>
  <c r="K22" i="6"/>
  <c r="K21" i="6"/>
  <c r="K20" i="6"/>
  <c r="K19" i="6"/>
  <c r="K18" i="6"/>
  <c r="H13" i="6"/>
  <c r="L13" i="6" s="1"/>
  <c r="O12" i="6"/>
  <c r="N12" i="6"/>
  <c r="M12" i="6"/>
  <c r="H12" i="6"/>
  <c r="J12" i="6" s="1"/>
  <c r="H11" i="6"/>
  <c r="O11" i="6" s="1"/>
  <c r="H10" i="6"/>
  <c r="J10" i="6" s="1"/>
  <c r="H9" i="6"/>
  <c r="O9" i="6" s="1"/>
  <c r="H8" i="6"/>
  <c r="N8" i="6" s="1"/>
  <c r="H7" i="6"/>
  <c r="M7" i="6" s="1"/>
  <c r="N6" i="6"/>
  <c r="M6" i="6"/>
  <c r="H6" i="6"/>
  <c r="L6" i="6" s="1"/>
  <c r="H5" i="6"/>
  <c r="K5" i="6" s="1"/>
  <c r="H4" i="6"/>
  <c r="J4" i="6" s="1"/>
  <c r="O3" i="6"/>
  <c r="N3" i="6"/>
  <c r="H3" i="6"/>
  <c r="M3" i="6" s="1"/>
  <c r="M19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/>
  <c r="L19" i="3"/>
  <c r="M16" i="3"/>
  <c r="L16" i="3"/>
  <c r="K16" i="3"/>
  <c r="J16" i="3"/>
  <c r="I16" i="3"/>
  <c r="M13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/>
  <c r="L11" i="3"/>
  <c r="M11" i="3"/>
  <c r="I12" i="3"/>
  <c r="J12" i="3"/>
  <c r="K12" i="3"/>
  <c r="L12" i="3"/>
  <c r="M12" i="3"/>
  <c r="I13" i="3"/>
  <c r="J13" i="3"/>
  <c r="K13" i="3"/>
  <c r="L13" i="3"/>
  <c r="J4" i="3"/>
  <c r="K4" i="3"/>
  <c r="L4" i="3"/>
  <c r="M4" i="3"/>
  <c r="I4" i="3"/>
  <c r="I20" i="2"/>
  <c r="M23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J20" i="2"/>
  <c r="K20" i="2"/>
  <c r="L20" i="2"/>
  <c r="M20" i="2"/>
  <c r="C21" i="2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17" i="2"/>
  <c r="C17" i="2"/>
  <c r="D17" i="2"/>
  <c r="E17" i="2"/>
  <c r="F17" i="2"/>
  <c r="G17" i="2"/>
  <c r="H17" i="2"/>
  <c r="I17" i="2"/>
  <c r="J17" i="2"/>
  <c r="K17" i="2"/>
  <c r="L17" i="2"/>
  <c r="B23" i="2"/>
  <c r="B18" i="2"/>
  <c r="B19" i="2"/>
  <c r="B20" i="2"/>
  <c r="B21" i="2"/>
  <c r="B22" i="2"/>
  <c r="B17" i="2"/>
  <c r="I19" i="1"/>
  <c r="I20" i="1"/>
  <c r="I21" i="1"/>
  <c r="I1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19" i="1"/>
  <c r="O28" i="6" l="1"/>
  <c r="N28" i="6"/>
  <c r="U28" i="6"/>
  <c r="M28" i="6"/>
  <c r="T28" i="6"/>
  <c r="S28" i="6"/>
  <c r="R28" i="6"/>
  <c r="Q28" i="6"/>
  <c r="O24" i="6"/>
  <c r="U25" i="6"/>
  <c r="M25" i="6"/>
  <c r="N24" i="6"/>
  <c r="M24" i="6"/>
  <c r="T24" i="6"/>
  <c r="R25" i="6"/>
  <c r="S24" i="6"/>
  <c r="U24" i="6"/>
  <c r="S25" i="6"/>
  <c r="K12" i="6"/>
  <c r="O6" i="6"/>
  <c r="L12" i="6"/>
  <c r="M13" i="6"/>
  <c r="L5" i="6"/>
  <c r="N7" i="6"/>
  <c r="K4" i="6"/>
  <c r="N5" i="6"/>
  <c r="O7" i="6"/>
  <c r="L11" i="6"/>
  <c r="K11" i="6"/>
  <c r="J3" i="6"/>
  <c r="L4" i="6"/>
  <c r="O5" i="6"/>
  <c r="M11" i="6"/>
  <c r="K3" i="6"/>
  <c r="M4" i="6"/>
  <c r="O8" i="6"/>
  <c r="N11" i="6"/>
  <c r="J11" i="6"/>
  <c r="M5" i="6"/>
  <c r="L3" i="6"/>
  <c r="N4" i="6"/>
  <c r="O4" i="6"/>
  <c r="N13" i="6"/>
  <c r="O13" i="6"/>
  <c r="J9" i="6"/>
  <c r="K10" i="6"/>
  <c r="J8" i="6"/>
  <c r="K9" i="6"/>
  <c r="L10" i="6"/>
  <c r="J7" i="6"/>
  <c r="K8" i="6"/>
  <c r="L9" i="6"/>
  <c r="M10" i="6"/>
  <c r="J6" i="6"/>
  <c r="K7" i="6"/>
  <c r="L8" i="6"/>
  <c r="M9" i="6"/>
  <c r="N10" i="6"/>
  <c r="J5" i="6"/>
  <c r="K6" i="6"/>
  <c r="L7" i="6"/>
  <c r="M8" i="6"/>
  <c r="N9" i="6"/>
  <c r="O10" i="6"/>
  <c r="J13" i="6"/>
  <c r="K13" i="6"/>
</calcChain>
</file>

<file path=xl/sharedStrings.xml><?xml version="1.0" encoding="utf-8"?>
<sst xmlns="http://schemas.openxmlformats.org/spreadsheetml/2006/main" count="303" uniqueCount="81">
  <si>
    <t>Ontario</t>
  </si>
  <si>
    <t>Educational Services</t>
  </si>
  <si>
    <t>Health Care and Social Assistance</t>
  </si>
  <si>
    <t>Information and Cultural Industries</t>
  </si>
  <si>
    <t>Offices</t>
  </si>
  <si>
    <t>Retail Trade</t>
  </si>
  <si>
    <t>Accommodation and Food Services</t>
  </si>
  <si>
    <t>Arts, Entertainment and Recreation</t>
  </si>
  <si>
    <t>Transportation and Warehousing</t>
  </si>
  <si>
    <t>Wholesale Trade</t>
  </si>
  <si>
    <t>Other Services</t>
  </si>
  <si>
    <t>Commercial/Institutional</t>
  </si>
  <si>
    <t>Energy Intensity (GJ/m2)</t>
  </si>
  <si>
    <t>https://oee.nrcan.gc.ca/corporate/statistics/neud/dpa/data_e/query_system/querysystem.cfm</t>
  </si>
  <si>
    <t>Single Detached</t>
  </si>
  <si>
    <t>Single Attached</t>
  </si>
  <si>
    <t>Apartments</t>
  </si>
  <si>
    <t>Mobile Homes</t>
  </si>
  <si>
    <t>Residential</t>
  </si>
  <si>
    <t>Month factor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</si>
  <si>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</si>
  <si>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</si>
  <si>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</si>
  <si>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</si>
  <si>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</si>
  <si>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</si>
  <si>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</si>
  <si>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</si>
  <si>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</si>
  <si>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</si>
  <si>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</si>
  <si>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</si>
  <si>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Sunday</t>
  </si>
  <si>
    <t>Monday</t>
  </si>
  <si>
    <t>Tuesday</t>
  </si>
  <si>
    <t>Wednesday</t>
  </si>
  <si>
    <t>Thursday</t>
  </si>
  <si>
    <t>Friday</t>
  </si>
  <si>
    <t>Saturday</t>
  </si>
  <si>
    <t>Day factor</t>
  </si>
  <si>
    <t>https://www.ieso.ca/en/Power</t>
  </si>
  <si>
    <t>4 to 9</t>
  </si>
  <si>
    <t>10 or more</t>
  </si>
  <si>
    <t>No. of floor factor</t>
  </si>
  <si>
    <t>Office buildings (non-medical)</t>
  </si>
  <si>
    <t>Medical office buildings</t>
  </si>
  <si>
    <t>Elementary and/or secondary schools</t>
  </si>
  <si>
    <t>Assisted daily/residential care facilities</t>
  </si>
  <si>
    <t>Warehouses</t>
  </si>
  <si>
    <t>Hotels, motels or lodges</t>
  </si>
  <si>
    <t>Hospitals</t>
  </si>
  <si>
    <t>Food and beverage stores</t>
  </si>
  <si>
    <t>Non-food retail stores</t>
  </si>
  <si>
    <t>Other activity or function*</t>
  </si>
  <si>
    <t>Before 1920</t>
  </si>
  <si>
    <t>1920 to 1959</t>
  </si>
  <si>
    <t>1960 to 1969</t>
  </si>
  <si>
    <t>1970 to 1979</t>
  </si>
  <si>
    <t>1980 to 1989</t>
  </si>
  <si>
    <t>1990 to 1999</t>
  </si>
  <si>
    <t>2000 to 2009</t>
  </si>
  <si>
    <t>2010 or later</t>
  </si>
  <si>
    <t>Year of construction factor</t>
  </si>
  <si>
    <t>Year</t>
  </si>
  <si>
    <t>Year factor</t>
  </si>
  <si>
    <t>Canada Energy Regulator</t>
  </si>
  <si>
    <t>Canada's Energy Future 2021: Supply and Demand Projections to 2050</t>
  </si>
  <si>
    <t>Actual or predicted Power consumtion-Ontario</t>
  </si>
  <si>
    <t>Number of floor</t>
  </si>
  <si>
    <t>dmf</t>
  </si>
  <si>
    <t>Energy Intensity per day(kwh/m2)</t>
  </si>
  <si>
    <t>for Commercial/Institutional buildings</t>
  </si>
  <si>
    <t>nff</t>
  </si>
  <si>
    <t>ycf</t>
  </si>
  <si>
    <t>eid</t>
  </si>
  <si>
    <t>Average</t>
  </si>
  <si>
    <t>Canada</t>
  </si>
  <si>
    <t>EI</t>
  </si>
  <si>
    <t>nof</t>
  </si>
  <si>
    <t>Building type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</si>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</sst>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i/>
      <sz val="11"/>
      <color theme="1"/>
      <name val="Arial"/>
      <family val="2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5">
    <xf numFmtId="0" fontId="0" fillId="0" borderId="0" xfId="0"/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2" fontId="3" fillId="2" borderId="1" xfId="0" applyNumberFormat="1" applyFont="1" applyFill="1" applyBorder="1" applyAlignment="1">
      <alignment horizontal="right" vertical="center"/>
    </xf>
    <xf numFmtId="0" fontId="4" fillId="0" borderId="0" xfId="1" applyAlignment="1">
      <alignment horizontal="left" vertical="top" wrapText="1"/>
    </xf>
    <xf numFmtId="0" fontId="2" fillId="2" borderId="5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2" fontId="3" fillId="2" borderId="8" xfId="0" applyNumberFormat="1" applyFont="1" applyFill="1" applyBorder="1" applyAlignment="1">
      <alignment horizontal="right" vertical="center"/>
    </xf>
    <xf numFmtId="2" fontId="3" fillId="2" borderId="9" xfId="0" applyNumberFormat="1" applyFont="1" applyFill="1" applyBorder="1" applyAlignment="1">
      <alignment horizontal="right" vertical="center"/>
    </xf>
    <xf numFmtId="2" fontId="3" fillId="2" borderId="10" xfId="0" applyNumberFormat="1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left" vertical="top"/>
    </xf>
    <xf numFmtId="2" fontId="3" fillId="2" borderId="11" xfId="0" applyNumberFormat="1" applyFont="1" applyFill="1" applyBorder="1" applyAlignment="1">
      <alignment horizontal="right" vertical="center"/>
    </xf>
    <xf numFmtId="0" fontId="0" fillId="0" borderId="0" xfId="0" applyAlignment="1">
      <alignment wrapText="1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top"/>
    </xf>
    <xf numFmtId="0" fontId="2" fillId="2" borderId="15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2" fontId="3" fillId="2" borderId="17" xfId="0" applyNumberFormat="1" applyFont="1" applyFill="1" applyBorder="1" applyAlignment="1">
      <alignment horizontal="right" vertical="center"/>
    </xf>
    <xf numFmtId="2" fontId="3" fillId="2" borderId="18" xfId="0" applyNumberFormat="1" applyFont="1" applyFill="1" applyBorder="1" applyAlignment="1">
      <alignment horizontal="right" vertical="center"/>
    </xf>
    <xf numFmtId="2" fontId="3" fillId="2" borderId="19" xfId="0" applyNumberFormat="1" applyFont="1" applyFill="1" applyBorder="1" applyAlignment="1">
      <alignment horizontal="right" vertical="center"/>
    </xf>
    <xf numFmtId="2" fontId="3" fillId="2" borderId="20" xfId="0" applyNumberFormat="1" applyFont="1" applyFill="1" applyBorder="1" applyAlignment="1">
      <alignment horizontal="right" vertical="center"/>
    </xf>
    <xf numFmtId="2" fontId="3" fillId="2" borderId="21" xfId="0" applyNumberFormat="1" applyFont="1" applyFill="1" applyBorder="1" applyAlignment="1">
      <alignment horizontal="right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left" vertical="top"/>
    </xf>
    <xf numFmtId="0" fontId="2" fillId="2" borderId="25" xfId="0" applyFont="1" applyFill="1" applyBorder="1" applyAlignment="1">
      <alignment horizontal="left" vertical="top" wrapText="1"/>
    </xf>
    <xf numFmtId="0" fontId="2" fillId="2" borderId="16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1" fontId="3" fillId="2" borderId="11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0" fontId="2" fillId="2" borderId="26" xfId="0" applyFont="1" applyFill="1" applyBorder="1" applyAlignment="1">
      <alignment horizontal="left" vertical="top"/>
    </xf>
    <xf numFmtId="0" fontId="2" fillId="2" borderId="27" xfId="0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left" vertical="top"/>
    </xf>
    <xf numFmtId="0" fontId="2" fillId="2" borderId="29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left" vertical="top"/>
    </xf>
    <xf numFmtId="2" fontId="3" fillId="2" borderId="32" xfId="0" applyNumberFormat="1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left" vertical="top"/>
    </xf>
    <xf numFmtId="165" fontId="3" fillId="2" borderId="11" xfId="0" applyNumberFormat="1" applyFont="1" applyFill="1" applyBorder="1" applyAlignment="1">
      <alignment horizontal="right" vertical="center"/>
    </xf>
    <xf numFmtId="164" fontId="3" fillId="2" borderId="1" xfId="0" applyNumberFormat="1" applyFont="1" applyFill="1" applyBorder="1" applyAlignment="1">
      <alignment horizontal="right" vertical="center"/>
    </xf>
    <xf numFmtId="0" fontId="2" fillId="3" borderId="4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right" vertical="center"/>
    </xf>
    <xf numFmtId="0" fontId="0" fillId="3" borderId="0" xfId="0" applyFill="1"/>
    <xf numFmtId="164" fontId="3" fillId="3" borderId="1" xfId="0" applyNumberFormat="1" applyFont="1" applyFill="1" applyBorder="1" applyAlignment="1">
      <alignment horizontal="right" vertical="center"/>
    </xf>
    <xf numFmtId="164" fontId="7" fillId="3" borderId="1" xfId="0" applyNumberFormat="1" applyFont="1" applyFill="1" applyBorder="1" applyAlignment="1">
      <alignment horizontal="right" vertical="center"/>
    </xf>
    <xf numFmtId="2" fontId="3" fillId="4" borderId="1" xfId="0" applyNumberFormat="1" applyFont="1" applyFill="1" applyBorder="1" applyAlignment="1">
      <alignment horizontal="right" vertical="center"/>
    </xf>
    <xf numFmtId="2" fontId="7" fillId="4" borderId="1" xfId="0" applyNumberFormat="1" applyFont="1" applyFill="1" applyBorder="1" applyAlignment="1">
      <alignment horizontal="right" vertical="center"/>
    </xf>
    <xf numFmtId="2" fontId="3" fillId="4" borderId="32" xfId="0" applyNumberFormat="1" applyFont="1" applyFill="1" applyBorder="1" applyAlignment="1">
      <alignment horizontal="right" vertical="center"/>
    </xf>
    <xf numFmtId="2" fontId="3" fillId="4" borderId="9" xfId="0" applyNumberFormat="1" applyFont="1" applyFill="1" applyBorder="1" applyAlignment="1">
      <alignment horizontal="right" vertical="center"/>
    </xf>
    <xf numFmtId="2" fontId="3" fillId="4" borderId="10" xfId="0" applyNumberFormat="1" applyFont="1" applyFill="1" applyBorder="1" applyAlignment="1">
      <alignment horizontal="right" vertical="center"/>
    </xf>
    <xf numFmtId="2" fontId="3" fillId="4" borderId="17" xfId="0" applyNumberFormat="1" applyFont="1" applyFill="1" applyBorder="1" applyAlignment="1">
      <alignment horizontal="right" vertical="center"/>
    </xf>
    <xf numFmtId="2" fontId="3" fillId="4" borderId="18" xfId="0" applyNumberFormat="1" applyFont="1" applyFill="1" applyBorder="1" applyAlignment="1">
      <alignment horizontal="right" vertical="center"/>
    </xf>
    <xf numFmtId="2" fontId="3" fillId="4" borderId="19" xfId="0" applyNumberFormat="1" applyFont="1" applyFill="1" applyBorder="1" applyAlignment="1">
      <alignment horizontal="right" vertical="center"/>
    </xf>
    <xf numFmtId="2" fontId="3" fillId="4" borderId="20" xfId="0" applyNumberFormat="1" applyFont="1" applyFill="1" applyBorder="1" applyAlignment="1">
      <alignment horizontal="right" vertical="center"/>
    </xf>
    <xf numFmtId="2" fontId="3" fillId="4" borderId="21" xfId="0" applyNumberFormat="1" applyFont="1" applyFill="1" applyBorder="1" applyAlignment="1">
      <alignment horizontal="right" vertical="center"/>
    </xf>
    <xf numFmtId="0" fontId="0" fillId="0" borderId="11" xfId="0" applyBorder="1"/>
    <xf numFmtId="43" fontId="8" fillId="0" borderId="11" xfId="2" applyFont="1" applyBorder="1"/>
    <xf numFmtId="2" fontId="0" fillId="0" borderId="0" xfId="0" applyNumberFormat="1"/>
    <xf numFmtId="0" fontId="0" fillId="0" borderId="11" xfId="0" applyBorder="1" applyAlignment="1">
      <alignment wrapText="1"/>
    </xf>
    <xf numFmtId="2" fontId="0" fillId="0" borderId="11" xfId="0" applyNumberFormat="1" applyBorder="1"/>
    <xf numFmtId="2" fontId="8" fillId="0" borderId="11" xfId="2" applyNumberFormat="1" applyFont="1" applyBorder="1"/>
    <xf numFmtId="0" fontId="2" fillId="2" borderId="33" xfId="0" applyFont="1" applyFill="1" applyBorder="1" applyAlignment="1">
      <alignment horizontal="left" vertical="top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left" vertical="top" wrapText="1"/>
    </xf>
    <xf numFmtId="2" fontId="3" fillId="4" borderId="17" xfId="0" applyNumberFormat="1" applyFont="1" applyFill="1" applyBorder="1" applyAlignment="1">
      <alignment horizontal="right" vertical="center" wrapText="1"/>
    </xf>
    <xf numFmtId="2" fontId="3" fillId="4" borderId="1" xfId="0" applyNumberFormat="1" applyFont="1" applyFill="1" applyBorder="1" applyAlignment="1">
      <alignment horizontal="right" vertical="center" wrapText="1"/>
    </xf>
    <xf numFmtId="2" fontId="7" fillId="4" borderId="1" xfId="0" applyNumberFormat="1" applyFont="1" applyFill="1" applyBorder="1" applyAlignment="1">
      <alignment horizontal="right" vertical="center" wrapText="1"/>
    </xf>
    <xf numFmtId="2" fontId="3" fillId="4" borderId="32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left" vertical="top" wrapText="1"/>
    </xf>
    <xf numFmtId="2" fontId="3" fillId="4" borderId="35" xfId="0" applyNumberFormat="1" applyFont="1" applyFill="1" applyBorder="1" applyAlignment="1">
      <alignment horizontal="right" vertical="center" wrapText="1"/>
    </xf>
    <xf numFmtId="2" fontId="3" fillId="4" borderId="9" xfId="0" applyNumberFormat="1" applyFont="1" applyFill="1" applyBorder="1" applyAlignment="1">
      <alignment horizontal="right" vertical="center" wrapText="1"/>
    </xf>
    <xf numFmtId="2" fontId="3" fillId="4" borderId="10" xfId="0" applyNumberFormat="1" applyFont="1" applyFill="1" applyBorder="1" applyAlignment="1">
      <alignment horizontal="right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ee.nrcan.gc.ca/corporate/statistics/neud/dpa/data_e/query_system/querysystem.cf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8FCC-AE27-4344-9121-6321090D77E8}">
  <dimension ref="B1:P14"/>
  <sheetViews>
    <sheetView workbookViewId="0">
      <selection activeCell="M20" sqref="M20"/>
    </sheetView>
  </sheetViews>
  <sheetFormatPr defaultRowHeight="15" x14ac:dyDescent="0.25"/>
  <cols>
    <col min="2" max="2" width="32" bestFit="1" customWidth="1"/>
    <col min="3" max="3" width="15.140625" bestFit="1" customWidth="1"/>
    <col min="4" max="5" width="4.42578125" bestFit="1" customWidth="1"/>
    <col min="6" max="6" width="5.42578125" bestFit="1" customWidth="1"/>
    <col min="7" max="7" width="9.85546875" bestFit="1" customWidth="1"/>
    <col min="9" max="9" width="23.140625" bestFit="1" customWidth="1"/>
    <col min="10" max="15" width="11.42578125" bestFit="1" customWidth="1"/>
    <col min="16" max="16" width="11.28515625" bestFit="1" customWidth="1"/>
  </cols>
  <sheetData>
    <row r="1" spans="2:16" x14ac:dyDescent="0.25">
      <c r="B1" t="s">
        <v>71</v>
      </c>
    </row>
    <row r="2" spans="2:16" x14ac:dyDescent="0.25">
      <c r="B2" t="s">
        <v>72</v>
      </c>
      <c r="I2" t="s">
        <v>73</v>
      </c>
    </row>
    <row r="3" spans="2:16" ht="15.75" thickBot="1" x14ac:dyDescent="0.3">
      <c r="B3" t="s">
        <v>72</v>
      </c>
      <c r="C3" s="39" t="s">
        <v>43</v>
      </c>
      <c r="D3" s="40"/>
      <c r="E3" s="40"/>
      <c r="F3" s="40"/>
      <c r="G3" s="41"/>
      <c r="I3" s="21" t="s">
        <v>62</v>
      </c>
      <c r="J3" s="22"/>
      <c r="K3" s="22"/>
      <c r="L3" s="22"/>
      <c r="M3" s="22"/>
      <c r="N3" s="22"/>
      <c r="O3" s="22"/>
      <c r="P3" s="23"/>
    </row>
    <row r="4" spans="2:16" x14ac:dyDescent="0.25">
      <c r="B4" s="42" t="s">
        <v>68</v>
      </c>
      <c r="C4" s="43">
        <v>1</v>
      </c>
      <c r="D4" s="43">
        <v>2</v>
      </c>
      <c r="E4" s="43">
        <v>3</v>
      </c>
      <c r="F4" s="43" t="s">
        <v>41</v>
      </c>
      <c r="G4" s="44" t="s">
        <v>42</v>
      </c>
      <c r="I4" s="29" t="s">
        <v>54</v>
      </c>
      <c r="J4" s="20" t="s">
        <v>55</v>
      </c>
      <c r="K4" s="20" t="s">
        <v>56</v>
      </c>
      <c r="L4" s="20" t="s">
        <v>57</v>
      </c>
      <c r="M4" s="20" t="s">
        <v>58</v>
      </c>
      <c r="N4" s="20" t="s">
        <v>59</v>
      </c>
      <c r="O4" s="20" t="s">
        <v>60</v>
      </c>
      <c r="P4" s="30" t="s">
        <v>61</v>
      </c>
    </row>
    <row r="5" spans="2:16" x14ac:dyDescent="0.25">
      <c r="B5" s="45" t="s">
        <v>44</v>
      </c>
      <c r="C5" s="56">
        <v>1.1033274956217163</v>
      </c>
      <c r="D5" s="57">
        <v>0.89316987740805609</v>
      </c>
      <c r="E5" s="56">
        <v>0.99824868651488619</v>
      </c>
      <c r="F5" s="56">
        <v>1.0332749562171628</v>
      </c>
      <c r="G5" s="58">
        <v>0.97197898423817886</v>
      </c>
      <c r="I5" s="61">
        <v>1.1201764057331862</v>
      </c>
      <c r="J5" s="56">
        <v>1.155457552370452</v>
      </c>
      <c r="K5" s="56">
        <v>0.96141124586549065</v>
      </c>
      <c r="L5" s="56">
        <v>1.093715545755237</v>
      </c>
      <c r="M5" s="56">
        <v>0.85556780595369342</v>
      </c>
      <c r="N5" s="57">
        <v>0.99669239250275621</v>
      </c>
      <c r="O5" s="56">
        <v>1.0143329658213891</v>
      </c>
      <c r="P5" s="62">
        <v>0.80264608599779497</v>
      </c>
    </row>
    <row r="6" spans="2:16" x14ac:dyDescent="0.25">
      <c r="B6" s="45" t="s">
        <v>45</v>
      </c>
      <c r="C6" s="56">
        <v>0.82840236686390545</v>
      </c>
      <c r="D6" s="56">
        <v>0.85059171597633143</v>
      </c>
      <c r="E6" s="56">
        <v>1.1020710059171599</v>
      </c>
      <c r="F6" s="56">
        <v>0.93195266272189359</v>
      </c>
      <c r="G6" s="58">
        <v>1.2869822485207101</v>
      </c>
      <c r="I6" s="61">
        <v>0.79230769230769227</v>
      </c>
      <c r="J6" s="56">
        <v>1.0461538461538462</v>
      </c>
      <c r="K6" s="56">
        <v>1.346153846153846</v>
      </c>
      <c r="L6" s="56">
        <v>1.0923076923076922</v>
      </c>
      <c r="M6" s="56">
        <v>0.76923076923076916</v>
      </c>
      <c r="N6" s="56">
        <v>1.1461538461538461</v>
      </c>
      <c r="O6" s="56">
        <v>0.82307692307692315</v>
      </c>
      <c r="P6" s="62">
        <v>0.98461538461538456</v>
      </c>
    </row>
    <row r="7" spans="2:16" x14ac:dyDescent="0.25">
      <c r="B7" s="45" t="s">
        <v>46</v>
      </c>
      <c r="C7" s="56">
        <v>1.0960451977401129</v>
      </c>
      <c r="D7" s="56">
        <v>0.9152542372881356</v>
      </c>
      <c r="E7" s="56">
        <v>1.0282485875706215</v>
      </c>
      <c r="F7" s="56">
        <v>0.96045197740112986</v>
      </c>
      <c r="G7" s="58">
        <v>1</v>
      </c>
      <c r="I7" s="61">
        <v>0.89900426742531991</v>
      </c>
      <c r="J7" s="56">
        <v>0.94452347083926014</v>
      </c>
      <c r="K7" s="56">
        <v>1.1266002844950211</v>
      </c>
      <c r="L7" s="56">
        <v>0.8762446657183498</v>
      </c>
      <c r="M7" s="56">
        <v>1.0128022759601705</v>
      </c>
      <c r="N7" s="56">
        <v>0.97866287339971536</v>
      </c>
      <c r="O7" s="56">
        <v>0.93314366998577503</v>
      </c>
      <c r="P7" s="62">
        <v>1.2290184921763867</v>
      </c>
    </row>
    <row r="8" spans="2:16" x14ac:dyDescent="0.25">
      <c r="B8" s="45" t="s">
        <v>47</v>
      </c>
      <c r="C8" s="56">
        <v>1.4086687306501551</v>
      </c>
      <c r="D8" s="56">
        <v>0.95975232198142424</v>
      </c>
      <c r="E8" s="56">
        <v>0.87461300309597523</v>
      </c>
      <c r="F8" s="56">
        <v>1.0758513931888545</v>
      </c>
      <c r="G8" s="58">
        <v>0.68111455108359142</v>
      </c>
      <c r="I8" s="61">
        <v>1.0503455083909181</v>
      </c>
      <c r="J8" s="56">
        <v>1.0108588351431391</v>
      </c>
      <c r="K8" s="56">
        <v>1.0661401776900297</v>
      </c>
      <c r="L8" s="56">
        <v>1.1767028627838103</v>
      </c>
      <c r="M8" s="56">
        <v>1.1372161895360315</v>
      </c>
      <c r="N8" s="56">
        <v>0.95557749259624869</v>
      </c>
      <c r="O8" s="56">
        <v>1.018756169792695</v>
      </c>
      <c r="P8" s="62">
        <v>0.58440276406712732</v>
      </c>
    </row>
    <row r="9" spans="2:16" x14ac:dyDescent="0.25">
      <c r="B9" s="45" t="s">
        <v>48</v>
      </c>
      <c r="C9" s="56">
        <v>1.1246612466124661</v>
      </c>
      <c r="D9" s="56">
        <v>1.1111111111111112</v>
      </c>
      <c r="E9" s="56">
        <v>1.056910569105691</v>
      </c>
      <c r="F9" s="56">
        <v>0.81300813008130079</v>
      </c>
      <c r="G9" s="58">
        <v>0.89430894308943099</v>
      </c>
      <c r="I9" s="61">
        <v>0.58346839546191254</v>
      </c>
      <c r="J9" s="56">
        <v>1.0761750405186385</v>
      </c>
      <c r="K9" s="56">
        <v>0.98541329011345224</v>
      </c>
      <c r="L9" s="56">
        <v>1.1669367909238251</v>
      </c>
      <c r="M9" s="56">
        <v>1.1021069692058347</v>
      </c>
      <c r="N9" s="56">
        <v>1.192868719611021</v>
      </c>
      <c r="O9" s="56">
        <v>0.89465153970826572</v>
      </c>
      <c r="P9" s="62">
        <v>0.99837925445705022</v>
      </c>
    </row>
    <row r="10" spans="2:16" x14ac:dyDescent="0.25">
      <c r="B10" s="45" t="s">
        <v>49</v>
      </c>
      <c r="C10" s="56">
        <v>0.8870967741935486</v>
      </c>
      <c r="D10" s="56">
        <v>1.1048387096774197</v>
      </c>
      <c r="E10" s="56">
        <v>0.76612903225806461</v>
      </c>
      <c r="F10" s="56">
        <v>1.0887096774193552</v>
      </c>
      <c r="G10" s="58">
        <v>1.153225806451613</v>
      </c>
      <c r="I10" s="61">
        <v>1.3477832512315271</v>
      </c>
      <c r="J10" s="56">
        <v>0.85123152709359606</v>
      </c>
      <c r="K10" s="56">
        <v>1.174384236453202</v>
      </c>
      <c r="L10" s="56">
        <v>1.2689655172413794</v>
      </c>
      <c r="M10" s="56">
        <v>1.1349753694581279</v>
      </c>
      <c r="N10" s="56">
        <v>0.59901477832512318</v>
      </c>
      <c r="O10" s="56">
        <v>0.82758620689655171</v>
      </c>
      <c r="P10" s="62">
        <v>0.79605911330049262</v>
      </c>
    </row>
    <row r="11" spans="2:16" x14ac:dyDescent="0.25">
      <c r="B11" s="45" t="s">
        <v>50</v>
      </c>
      <c r="C11" s="56">
        <v>0.88788870703764322</v>
      </c>
      <c r="D11" s="56">
        <v>1.0638297872340425</v>
      </c>
      <c r="E11" s="56">
        <v>1.0310965630114566</v>
      </c>
      <c r="F11" s="56">
        <v>0.94517184942716859</v>
      </c>
      <c r="G11" s="58">
        <v>1.0720130932896892</v>
      </c>
      <c r="I11" s="61">
        <v>0.83176593521421105</v>
      </c>
      <c r="J11" s="56">
        <v>1.1201671891327063</v>
      </c>
      <c r="K11" s="56">
        <v>1.0073145245559039</v>
      </c>
      <c r="L11" s="56">
        <v>1.2455590386624869</v>
      </c>
      <c r="M11" s="56">
        <v>0.8693834900731453</v>
      </c>
      <c r="N11" s="56">
        <v>0.93625914315569492</v>
      </c>
      <c r="O11" s="56">
        <v>0.98641588296760707</v>
      </c>
      <c r="P11" s="62">
        <v>1.0031347962382444</v>
      </c>
    </row>
    <row r="12" spans="2:16" x14ac:dyDescent="0.25">
      <c r="B12" s="45" t="s">
        <v>51</v>
      </c>
      <c r="C12" s="56">
        <v>1.0091743119266054</v>
      </c>
      <c r="D12" s="56">
        <v>1.4277522935779816</v>
      </c>
      <c r="E12" s="56">
        <v>1.0607798165137614</v>
      </c>
      <c r="F12" s="56">
        <v>1.2270642201834863</v>
      </c>
      <c r="G12" s="58">
        <v>0.2752293577981651</v>
      </c>
      <c r="I12" s="61">
        <v>0.56787048567870468</v>
      </c>
      <c r="J12" s="56">
        <v>0.68244084682440842</v>
      </c>
      <c r="K12" s="56">
        <v>1.5840597758405977</v>
      </c>
      <c r="L12" s="56">
        <v>1.4396014943960147</v>
      </c>
      <c r="M12" s="56">
        <v>0.79202988792029883</v>
      </c>
      <c r="N12" s="56">
        <v>1.3150684931506849</v>
      </c>
      <c r="O12" s="56">
        <v>1.1158156911581569</v>
      </c>
      <c r="P12" s="62">
        <v>0.50311332503113315</v>
      </c>
    </row>
    <row r="13" spans="2:16" x14ac:dyDescent="0.25">
      <c r="B13" s="45" t="s">
        <v>52</v>
      </c>
      <c r="C13" s="56">
        <v>1.155143338954469</v>
      </c>
      <c r="D13" s="56">
        <v>0.77571669477234406</v>
      </c>
      <c r="E13" s="56">
        <v>0.81787521079258008</v>
      </c>
      <c r="F13" s="56">
        <v>1.2310286677908937</v>
      </c>
      <c r="G13" s="58">
        <v>1.0202360876897134</v>
      </c>
      <c r="I13" s="61">
        <v>1.4046417759838548</v>
      </c>
      <c r="J13" s="56">
        <v>0.93642785065590306</v>
      </c>
      <c r="K13" s="56">
        <v>1.0736629667003028</v>
      </c>
      <c r="L13" s="56">
        <v>0.71846619576185666</v>
      </c>
      <c r="M13" s="56">
        <v>0.99293642785065583</v>
      </c>
      <c r="N13" s="56">
        <v>1.1140262361251261</v>
      </c>
      <c r="O13" s="56">
        <v>1.0817356205852675</v>
      </c>
      <c r="P13" s="62">
        <v>0.67810292633703328</v>
      </c>
    </row>
    <row r="14" spans="2:16" ht="15.75" thickBot="1" x14ac:dyDescent="0.3">
      <c r="B14" s="47" t="s">
        <v>53</v>
      </c>
      <c r="C14" s="59">
        <v>1.1490125673249552</v>
      </c>
      <c r="D14" s="59">
        <v>1.0861759425493718</v>
      </c>
      <c r="E14" s="59">
        <v>0.97845601436265728</v>
      </c>
      <c r="F14" s="59">
        <v>0.91561938958707367</v>
      </c>
      <c r="G14" s="60">
        <v>0.87073608617594267</v>
      </c>
      <c r="I14" s="63">
        <v>0.87394957983193289</v>
      </c>
      <c r="J14" s="64">
        <v>1.1260504201680674</v>
      </c>
      <c r="K14" s="64">
        <v>0.88235294117647067</v>
      </c>
      <c r="L14" s="64">
        <v>1.3445378151260505</v>
      </c>
      <c r="M14" s="64">
        <v>0.76470588235294124</v>
      </c>
      <c r="N14" s="64">
        <v>0.89075630252100846</v>
      </c>
      <c r="O14" s="64">
        <v>1.1932773109243697</v>
      </c>
      <c r="P14" s="65">
        <v>0.92436974789915982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A50B-8BD5-4163-91A2-FEB881232F54}">
  <dimension ref="B1:W49"/>
  <sheetViews>
    <sheetView tabSelected="1" topLeftCell="A7" workbookViewId="0">
      <selection activeCell="W30" sqref="W30"/>
    </sheetView>
  </sheetViews>
  <sheetFormatPr defaultRowHeight="15" x14ac:dyDescent="0.25"/>
  <cols>
    <col min="2" max="2" width="30.28515625" style="6" bestFit="1" customWidth="1"/>
    <col min="3" max="4" width="8.140625" bestFit="1" customWidth="1"/>
    <col min="5" max="5" width="6.140625" bestFit="1" customWidth="1"/>
    <col min="6" max="8" width="5" bestFit="1" customWidth="1"/>
    <col min="9" max="9" width="32" bestFit="1" customWidth="1"/>
    <col min="10" max="10" width="15.140625" bestFit="1" customWidth="1"/>
    <col min="11" max="11" width="10" bestFit="1" customWidth="1"/>
    <col min="12" max="12" width="9.28515625" bestFit="1" customWidth="1"/>
    <col min="13" max="13" width="9.42578125" bestFit="1" customWidth="1"/>
    <col min="14" max="14" width="9.85546875" bestFit="1" customWidth="1"/>
    <col min="15" max="15" width="5" bestFit="1" customWidth="1"/>
    <col min="16" max="16" width="10.85546875" bestFit="1" customWidth="1"/>
    <col min="17" max="22" width="11.42578125" bestFit="1" customWidth="1"/>
    <col min="23" max="23" width="11.28515625" bestFit="1" customWidth="1"/>
  </cols>
  <sheetData>
    <row r="1" spans="2:23" ht="45" x14ac:dyDescent="0.25">
      <c r="B1" s="10" t="s">
        <v>13</v>
      </c>
    </row>
    <row r="3" spans="2:23" x14ac:dyDescent="0.25">
      <c r="B3" s="8" t="s">
        <v>12</v>
      </c>
    </row>
    <row r="4" spans="2:23" ht="15.75" thickBot="1" x14ac:dyDescent="0.3">
      <c r="B4" s="4" t="s">
        <v>0</v>
      </c>
      <c r="C4" s="1"/>
      <c r="D4" s="1"/>
      <c r="E4" s="1"/>
      <c r="F4" s="1"/>
      <c r="G4" s="2"/>
      <c r="J4" s="39" t="s">
        <v>43</v>
      </c>
      <c r="K4" s="40"/>
      <c r="L4" s="40"/>
      <c r="M4" s="40"/>
      <c r="N4" s="41"/>
      <c r="P4" s="21" t="s">
        <v>62</v>
      </c>
      <c r="Q4" s="22"/>
      <c r="R4" s="22"/>
      <c r="S4" s="22"/>
      <c r="T4" s="22"/>
      <c r="U4" s="22"/>
      <c r="V4" s="22"/>
      <c r="W4" s="23"/>
    </row>
    <row r="5" spans="2:23" x14ac:dyDescent="0.25">
      <c r="B5" s="7" t="s">
        <v>11</v>
      </c>
      <c r="C5" s="3">
        <v>2015</v>
      </c>
      <c r="D5" s="3">
        <v>2016</v>
      </c>
      <c r="E5" s="3">
        <v>2017</v>
      </c>
      <c r="F5" s="3">
        <v>2018</v>
      </c>
      <c r="G5" s="3">
        <v>2019</v>
      </c>
      <c r="I5" s="42" t="s">
        <v>68</v>
      </c>
      <c r="J5" s="43">
        <v>1</v>
      </c>
      <c r="K5" s="43">
        <v>2</v>
      </c>
      <c r="L5" s="43">
        <v>3</v>
      </c>
      <c r="M5" s="43" t="s">
        <v>41</v>
      </c>
      <c r="N5" s="44" t="s">
        <v>42</v>
      </c>
      <c r="P5" s="29" t="s">
        <v>54</v>
      </c>
      <c r="Q5" s="20" t="s">
        <v>55</v>
      </c>
      <c r="R5" s="20" t="s">
        <v>56</v>
      </c>
      <c r="S5" s="20" t="s">
        <v>57</v>
      </c>
      <c r="T5" s="20" t="s">
        <v>58</v>
      </c>
      <c r="U5" s="20" t="s">
        <v>59</v>
      </c>
      <c r="V5" s="20" t="s">
        <v>60</v>
      </c>
      <c r="W5" s="30" t="s">
        <v>61</v>
      </c>
    </row>
    <row r="6" spans="2:23" x14ac:dyDescent="0.25">
      <c r="B6" s="5" t="s">
        <v>1</v>
      </c>
      <c r="C6" s="9">
        <v>1.45</v>
      </c>
      <c r="D6" s="9">
        <v>1.38</v>
      </c>
      <c r="E6" s="9">
        <v>1.46</v>
      </c>
      <c r="F6" s="9">
        <v>1.51</v>
      </c>
      <c r="G6" s="9">
        <v>1.52</v>
      </c>
      <c r="I6" s="45" t="s">
        <v>44</v>
      </c>
      <c r="J6" s="9">
        <v>1.1033274956217163</v>
      </c>
      <c r="K6" s="9">
        <v>0.89316987740805609</v>
      </c>
      <c r="L6" s="9">
        <v>0.99824868651488619</v>
      </c>
      <c r="M6" s="9">
        <v>1.0332749562171628</v>
      </c>
      <c r="N6" s="46">
        <v>0.97197898423817886</v>
      </c>
      <c r="P6" s="24">
        <v>1.1201764057331862</v>
      </c>
      <c r="Q6" s="9">
        <v>1.155457552370452</v>
      </c>
      <c r="R6" s="9">
        <v>0.96141124586549065</v>
      </c>
      <c r="S6" s="9">
        <v>1.093715545755237</v>
      </c>
      <c r="T6" s="9">
        <v>0.85556780595369342</v>
      </c>
      <c r="U6" s="9">
        <v>0.99669239250275621</v>
      </c>
      <c r="V6" s="9">
        <v>1.0143329658213891</v>
      </c>
      <c r="W6" s="25">
        <v>0.80264608599779497</v>
      </c>
    </row>
    <row r="7" spans="2:23" x14ac:dyDescent="0.25">
      <c r="B7" s="5" t="s">
        <v>2</v>
      </c>
      <c r="C7" s="9">
        <v>2.4300000000000002</v>
      </c>
      <c r="D7" s="9">
        <v>2.3199999999999998</v>
      </c>
      <c r="E7" s="9">
        <v>2.46</v>
      </c>
      <c r="F7" s="9">
        <v>2.5499999999999998</v>
      </c>
      <c r="G7" s="9">
        <v>2.57</v>
      </c>
      <c r="I7" s="45" t="s">
        <v>45</v>
      </c>
      <c r="J7" s="9">
        <v>0.82840236686390545</v>
      </c>
      <c r="K7" s="9">
        <v>0.85059171597633143</v>
      </c>
      <c r="L7" s="9">
        <v>1.1020710059171599</v>
      </c>
      <c r="M7" s="9">
        <v>0.93195266272189359</v>
      </c>
      <c r="N7" s="46">
        <v>1.2869822485207101</v>
      </c>
      <c r="P7" s="24">
        <v>0.79230769230769227</v>
      </c>
      <c r="Q7" s="9">
        <v>1.0461538461538462</v>
      </c>
      <c r="R7" s="9">
        <v>1.346153846153846</v>
      </c>
      <c r="S7" s="9">
        <v>1.0923076923076922</v>
      </c>
      <c r="T7" s="9">
        <v>0.76923076923076916</v>
      </c>
      <c r="U7" s="9">
        <v>1.1461538461538461</v>
      </c>
      <c r="V7" s="9">
        <v>0.82307692307692315</v>
      </c>
      <c r="W7" s="25">
        <v>0.98461538461538456</v>
      </c>
    </row>
    <row r="8" spans="2:23" x14ac:dyDescent="0.25">
      <c r="B8" s="5" t="s">
        <v>3</v>
      </c>
      <c r="C8" s="9">
        <v>1.35</v>
      </c>
      <c r="D8" s="9">
        <v>1.29</v>
      </c>
      <c r="E8" s="9">
        <v>1.36</v>
      </c>
      <c r="F8" s="9">
        <v>1.4</v>
      </c>
      <c r="G8" s="9">
        <v>1.41</v>
      </c>
      <c r="I8" s="45" t="s">
        <v>46</v>
      </c>
      <c r="J8" s="9">
        <v>1.0960451977401129</v>
      </c>
      <c r="K8" s="9">
        <v>0.9152542372881356</v>
      </c>
      <c r="L8" s="9">
        <v>1.0282485875706215</v>
      </c>
      <c r="M8" s="9">
        <v>0.96045197740112986</v>
      </c>
      <c r="N8" s="46">
        <v>0</v>
      </c>
      <c r="P8" s="24">
        <v>0.89900426742531991</v>
      </c>
      <c r="Q8" s="9">
        <v>0.94452347083926014</v>
      </c>
      <c r="R8" s="9">
        <v>1.1266002844950211</v>
      </c>
      <c r="S8" s="9">
        <v>0.8762446657183498</v>
      </c>
      <c r="T8" s="9">
        <v>1.0128022759601705</v>
      </c>
      <c r="U8" s="9">
        <v>0.97866287339971536</v>
      </c>
      <c r="V8" s="9">
        <v>0.93314366998577503</v>
      </c>
      <c r="W8" s="25">
        <v>1.2290184921763867</v>
      </c>
    </row>
    <row r="9" spans="2:23" x14ac:dyDescent="0.25">
      <c r="B9" s="5" t="s">
        <v>4</v>
      </c>
      <c r="C9" s="9">
        <v>1.28</v>
      </c>
      <c r="D9" s="9">
        <v>1.22</v>
      </c>
      <c r="E9" s="9">
        <v>1.31</v>
      </c>
      <c r="F9" s="9">
        <v>1.35</v>
      </c>
      <c r="G9" s="9">
        <v>1.36</v>
      </c>
      <c r="I9" s="45" t="s">
        <v>47</v>
      </c>
      <c r="J9" s="9">
        <v>1.4086687306501551</v>
      </c>
      <c r="K9" s="9">
        <v>0.95975232198142424</v>
      </c>
      <c r="L9" s="9">
        <v>0.87461300309597523</v>
      </c>
      <c r="M9" s="9">
        <v>1.0758513931888545</v>
      </c>
      <c r="N9" s="46">
        <v>0.68111455108359142</v>
      </c>
      <c r="P9" s="24">
        <v>1.0503455083909181</v>
      </c>
      <c r="Q9" s="9">
        <v>1.0108588351431391</v>
      </c>
      <c r="R9" s="9">
        <v>1.0661401776900297</v>
      </c>
      <c r="S9" s="9">
        <v>1.1767028627838103</v>
      </c>
      <c r="T9" s="9">
        <v>1.1372161895360315</v>
      </c>
      <c r="U9" s="9">
        <v>0.95557749259624869</v>
      </c>
      <c r="V9" s="9">
        <v>1.018756169792695</v>
      </c>
      <c r="W9" s="25">
        <v>0.58440276406712732</v>
      </c>
    </row>
    <row r="10" spans="2:23" x14ac:dyDescent="0.25">
      <c r="B10" s="5" t="s">
        <v>5</v>
      </c>
      <c r="C10" s="9">
        <v>1.43</v>
      </c>
      <c r="D10" s="9">
        <v>1.36</v>
      </c>
      <c r="E10" s="9">
        <v>1.44</v>
      </c>
      <c r="F10" s="9">
        <v>1.48</v>
      </c>
      <c r="G10" s="9">
        <v>1.49</v>
      </c>
      <c r="I10" s="45" t="s">
        <v>48</v>
      </c>
      <c r="J10" s="9">
        <v>1.1246612466124661</v>
      </c>
      <c r="K10" s="9">
        <v>1.1111111111111112</v>
      </c>
      <c r="L10" s="9">
        <v>1.056910569105691</v>
      </c>
      <c r="M10" s="9">
        <v>0.81300813008130079</v>
      </c>
      <c r="N10" s="46">
        <v>0.89430894308943099</v>
      </c>
      <c r="P10" s="24">
        <v>0.58346839546191254</v>
      </c>
      <c r="Q10" s="9">
        <v>1.0761750405186385</v>
      </c>
      <c r="R10" s="9">
        <v>0.98541329011345224</v>
      </c>
      <c r="S10" s="9">
        <v>1.1669367909238251</v>
      </c>
      <c r="T10" s="9">
        <v>1.1021069692058347</v>
      </c>
      <c r="U10" s="9">
        <v>1.192868719611021</v>
      </c>
      <c r="V10" s="9">
        <v>0.89465153970826572</v>
      </c>
      <c r="W10" s="25">
        <v>0.99837925445705022</v>
      </c>
    </row>
    <row r="11" spans="2:23" x14ac:dyDescent="0.25">
      <c r="B11" s="5" t="s">
        <v>6</v>
      </c>
      <c r="C11" s="9">
        <v>2.0699999999999998</v>
      </c>
      <c r="D11" s="9">
        <v>1.98</v>
      </c>
      <c r="E11" s="9">
        <v>2.09</v>
      </c>
      <c r="F11" s="9">
        <v>2.16</v>
      </c>
      <c r="G11" s="9">
        <v>2.17</v>
      </c>
      <c r="I11" s="45" t="s">
        <v>49</v>
      </c>
      <c r="J11" s="9">
        <v>0.8870967741935486</v>
      </c>
      <c r="K11" s="9">
        <v>1.1048387096774197</v>
      </c>
      <c r="L11" s="9">
        <v>0.76612903225806461</v>
      </c>
      <c r="M11" s="9">
        <v>1.0887096774193552</v>
      </c>
      <c r="N11" s="46">
        <v>1.153225806451613</v>
      </c>
      <c r="P11" s="24">
        <v>1.3477832512315271</v>
      </c>
      <c r="Q11" s="9">
        <v>0.85123152709359606</v>
      </c>
      <c r="R11" s="9">
        <v>1.174384236453202</v>
      </c>
      <c r="S11" s="9">
        <v>1.2689655172413794</v>
      </c>
      <c r="T11" s="9">
        <v>1.1349753694581279</v>
      </c>
      <c r="U11" s="9">
        <v>0.59901477832512318</v>
      </c>
      <c r="V11" s="9">
        <v>0.82758620689655171</v>
      </c>
      <c r="W11" s="25">
        <v>0.79605911330049262</v>
      </c>
    </row>
    <row r="12" spans="2:23" x14ac:dyDescent="0.25">
      <c r="B12" s="5" t="s">
        <v>7</v>
      </c>
      <c r="C12" s="9">
        <v>1.53</v>
      </c>
      <c r="D12" s="9">
        <v>1.46</v>
      </c>
      <c r="E12" s="9">
        <v>1.53</v>
      </c>
      <c r="F12" s="9">
        <v>1.58</v>
      </c>
      <c r="G12" s="9">
        <v>1.59</v>
      </c>
      <c r="I12" s="45" t="s">
        <v>50</v>
      </c>
      <c r="J12" s="9">
        <v>0.88788870703764322</v>
      </c>
      <c r="K12" s="9">
        <v>1.0638297872340425</v>
      </c>
      <c r="L12" s="9">
        <v>1.0310965630114566</v>
      </c>
      <c r="M12" s="9">
        <v>0.94517184942716859</v>
      </c>
      <c r="N12" s="46">
        <v>1.0720130932896892</v>
      </c>
      <c r="P12" s="24">
        <v>0.83176593521421105</v>
      </c>
      <c r="Q12" s="9">
        <v>1.1201671891327063</v>
      </c>
      <c r="R12" s="9">
        <v>1.0073145245559039</v>
      </c>
      <c r="S12" s="9">
        <v>1.2455590386624869</v>
      </c>
      <c r="T12" s="9">
        <v>0.8693834900731453</v>
      </c>
      <c r="U12" s="9">
        <v>0.93625914315569492</v>
      </c>
      <c r="V12" s="9">
        <v>0.98641588296760707</v>
      </c>
      <c r="W12" s="25">
        <v>1.0031347962382444</v>
      </c>
    </row>
    <row r="13" spans="2:23" x14ac:dyDescent="0.25">
      <c r="B13" s="5" t="s">
        <v>8</v>
      </c>
      <c r="C13" s="9">
        <v>1.32</v>
      </c>
      <c r="D13" s="9">
        <v>1.25</v>
      </c>
      <c r="E13" s="9">
        <v>1.31</v>
      </c>
      <c r="F13" s="9">
        <v>1.34</v>
      </c>
      <c r="G13" s="9">
        <v>1.35</v>
      </c>
      <c r="I13" s="45" t="s">
        <v>51</v>
      </c>
      <c r="J13" s="9">
        <v>1.0091743119266054</v>
      </c>
      <c r="K13" s="9">
        <v>1.4277522935779816</v>
      </c>
      <c r="L13" s="9">
        <v>1.0607798165137614</v>
      </c>
      <c r="M13" s="9">
        <v>1.2270642201834863</v>
      </c>
      <c r="N13" s="46">
        <v>0.2752293577981651</v>
      </c>
      <c r="P13" s="24">
        <v>0.56787048567870468</v>
      </c>
      <c r="Q13" s="9">
        <v>0.68244084682440842</v>
      </c>
      <c r="R13" s="9">
        <v>1.5840597758405977</v>
      </c>
      <c r="S13" s="9">
        <v>1.4396014943960147</v>
      </c>
      <c r="T13" s="9">
        <v>0.79202988792029883</v>
      </c>
      <c r="U13" s="9">
        <v>1.3150684931506849</v>
      </c>
      <c r="V13" s="9">
        <v>1.1158156911581569</v>
      </c>
      <c r="W13" s="25">
        <v>0.50311332503113315</v>
      </c>
    </row>
    <row r="14" spans="2:23" x14ac:dyDescent="0.25">
      <c r="B14" s="5" t="s">
        <v>9</v>
      </c>
      <c r="C14" s="9">
        <v>1.34</v>
      </c>
      <c r="D14" s="9">
        <v>1.27</v>
      </c>
      <c r="E14" s="9">
        <v>1.33</v>
      </c>
      <c r="F14" s="9">
        <v>1.37</v>
      </c>
      <c r="G14" s="9">
        <v>1.38</v>
      </c>
      <c r="I14" s="45" t="s">
        <v>52</v>
      </c>
      <c r="J14" s="9">
        <v>1.155143338954469</v>
      </c>
      <c r="K14" s="9">
        <v>0.77571669477234406</v>
      </c>
      <c r="L14" s="9">
        <v>0.81787521079258008</v>
      </c>
      <c r="M14" s="9">
        <v>1.2310286677908937</v>
      </c>
      <c r="N14" s="46">
        <v>1.0202360876897134</v>
      </c>
      <c r="P14" s="24">
        <v>1.4046417759838548</v>
      </c>
      <c r="Q14" s="9">
        <v>0.93642785065590306</v>
      </c>
      <c r="R14" s="9">
        <v>1.0736629667003028</v>
      </c>
      <c r="S14" s="9">
        <v>0.71846619576185666</v>
      </c>
      <c r="T14" s="9">
        <v>0.99293642785065583</v>
      </c>
      <c r="U14" s="9">
        <v>1.1140262361251261</v>
      </c>
      <c r="V14" s="9">
        <v>1.0817356205852675</v>
      </c>
      <c r="W14" s="25">
        <v>0.67810292633703328</v>
      </c>
    </row>
    <row r="15" spans="2:23" ht="15.75" thickBot="1" x14ac:dyDescent="0.3">
      <c r="B15" s="5" t="s">
        <v>10</v>
      </c>
      <c r="C15" s="9">
        <v>1.32</v>
      </c>
      <c r="D15" s="9">
        <v>1.27</v>
      </c>
      <c r="E15" s="9">
        <v>1.32</v>
      </c>
      <c r="F15" s="9">
        <v>1.36</v>
      </c>
      <c r="G15" s="9">
        <v>1.37</v>
      </c>
      <c r="I15" s="47" t="s">
        <v>53</v>
      </c>
      <c r="J15" s="15">
        <v>1.1490125673249552</v>
      </c>
      <c r="K15" s="15">
        <v>1.0861759425493718</v>
      </c>
      <c r="L15" s="15">
        <v>0.97845601436265728</v>
      </c>
      <c r="M15" s="15">
        <v>0.91561938958707367</v>
      </c>
      <c r="N15" s="16">
        <v>0.87073608617594267</v>
      </c>
      <c r="P15" s="26">
        <v>0.87394957983193289</v>
      </c>
      <c r="Q15" s="27">
        <v>1.1260504201680674</v>
      </c>
      <c r="R15" s="27">
        <v>0.88235294117647067</v>
      </c>
      <c r="S15" s="27">
        <v>1.3445378151260505</v>
      </c>
      <c r="T15" s="27">
        <v>0.76470588235294124</v>
      </c>
      <c r="U15" s="27">
        <v>0.89075630252100846</v>
      </c>
      <c r="V15" s="27">
        <v>1.1932773109243697</v>
      </c>
      <c r="W15" s="28">
        <v>0.92436974789915982</v>
      </c>
    </row>
    <row r="17" spans="2:20" ht="60" x14ac:dyDescent="0.25">
      <c r="B17" s="7" t="s">
        <v>18</v>
      </c>
      <c r="C17" s="3">
        <v>2015</v>
      </c>
      <c r="D17" s="3">
        <v>2016</v>
      </c>
      <c r="E17" s="3">
        <v>2017</v>
      </c>
      <c r="F17" s="3">
        <v>2018</v>
      </c>
      <c r="G17" s="3">
        <v>2019</v>
      </c>
      <c r="I17" s="3">
        <v>2019</v>
      </c>
      <c r="Q17" s="31" t="s">
        <v>63</v>
      </c>
      <c r="R17" s="32" t="s">
        <v>67</v>
      </c>
      <c r="S17" s="33" t="s">
        <v>64</v>
      </c>
      <c r="T17" s="35" t="s">
        <v>65</v>
      </c>
    </row>
    <row r="18" spans="2:20" x14ac:dyDescent="0.25">
      <c r="B18" s="5" t="s">
        <v>14</v>
      </c>
      <c r="C18" s="9">
        <v>0.78500000000000003</v>
      </c>
      <c r="D18" s="9">
        <v>0.73499999999999999</v>
      </c>
      <c r="E18" s="9">
        <v>0.72799999999999998</v>
      </c>
      <c r="F18" s="9">
        <v>0.74299999999999999</v>
      </c>
      <c r="G18" s="9">
        <v>0.70899999999999996</v>
      </c>
      <c r="I18" s="9">
        <f>G18*1000</f>
        <v>709</v>
      </c>
      <c r="Q18" s="34">
        <v>2019</v>
      </c>
      <c r="R18" s="37">
        <v>3149.9703</v>
      </c>
      <c r="S18" s="38">
        <v>1</v>
      </c>
      <c r="T18" s="36" t="s">
        <v>66</v>
      </c>
    </row>
    <row r="19" spans="2:20" x14ac:dyDescent="0.25">
      <c r="B19" s="5" t="s">
        <v>15</v>
      </c>
      <c r="C19" s="9">
        <v>0.69499999999999995</v>
      </c>
      <c r="D19" s="9">
        <v>0.64600000000000002</v>
      </c>
      <c r="E19" s="9">
        <v>0.64</v>
      </c>
      <c r="F19" s="9">
        <v>0.65400000000000003</v>
      </c>
      <c r="G19" s="9">
        <v>0.63500000000000001</v>
      </c>
      <c r="I19" s="9">
        <f t="shared" ref="I19:I21" si="0">G19*1000</f>
        <v>635</v>
      </c>
      <c r="Q19" s="34">
        <v>2020</v>
      </c>
      <c r="R19" s="37">
        <v>2741.3560000000002</v>
      </c>
      <c r="S19" s="38">
        <f>R19/$R$18</f>
        <v>0.87027995152843196</v>
      </c>
    </row>
    <row r="20" spans="2:20" x14ac:dyDescent="0.25">
      <c r="B20" s="5" t="s">
        <v>16</v>
      </c>
      <c r="C20" s="9">
        <v>0.64500000000000002</v>
      </c>
      <c r="D20" s="9">
        <v>0.59199999999999997</v>
      </c>
      <c r="E20" s="9">
        <v>0.58599999999999997</v>
      </c>
      <c r="F20" s="9">
        <v>0.59299999999999997</v>
      </c>
      <c r="G20" s="9">
        <v>0.57699999999999996</v>
      </c>
      <c r="I20" s="9">
        <f t="shared" si="0"/>
        <v>577</v>
      </c>
      <c r="Q20" s="34">
        <v>2021</v>
      </c>
      <c r="R20" s="37">
        <v>2864.2166999999999</v>
      </c>
      <c r="S20" s="38">
        <f t="shared" ref="S20:S49" si="1">R20/$R$18</f>
        <v>0.90928371610360892</v>
      </c>
    </row>
    <row r="21" spans="2:20" x14ac:dyDescent="0.25">
      <c r="B21" s="5" t="s">
        <v>17</v>
      </c>
      <c r="C21" s="9">
        <v>1.046</v>
      </c>
      <c r="D21" s="9">
        <v>0.96499999999999997</v>
      </c>
      <c r="E21" s="9">
        <v>0.96199999999999997</v>
      </c>
      <c r="F21" s="9">
        <v>0.996</v>
      </c>
      <c r="G21" s="9">
        <v>0.96399999999999997</v>
      </c>
      <c r="I21" s="9">
        <f t="shared" si="0"/>
        <v>964</v>
      </c>
      <c r="Q21" s="34">
        <v>2022</v>
      </c>
      <c r="R21" s="37">
        <v>3025.6021000000001</v>
      </c>
      <c r="S21" s="38">
        <f t="shared" si="1"/>
        <v>0.96051765948396406</v>
      </c>
    </row>
    <row r="22" spans="2:20" x14ac:dyDescent="0.25">
      <c r="Q22" s="34">
        <v>2023</v>
      </c>
      <c r="R22" s="37">
        <v>3049.5304000000001</v>
      </c>
      <c r="S22" s="38">
        <f t="shared" si="1"/>
        <v>0.96811401682104758</v>
      </c>
    </row>
    <row r="23" spans="2:20" x14ac:dyDescent="0.25">
      <c r="B23" s="19" t="s">
        <v>40</v>
      </c>
      <c r="Q23" s="34">
        <v>2024</v>
      </c>
      <c r="R23" s="37">
        <v>3058.7024000000001</v>
      </c>
      <c r="S23" s="38">
        <f t="shared" si="1"/>
        <v>0.97102579030665792</v>
      </c>
    </row>
    <row r="24" spans="2:20" x14ac:dyDescent="0.25">
      <c r="B24"/>
      <c r="Q24" s="34">
        <v>2025</v>
      </c>
      <c r="R24" s="37">
        <v>3056.5437000000002</v>
      </c>
      <c r="S24" s="38">
        <f t="shared" si="1"/>
        <v>0.97034048225788039</v>
      </c>
    </row>
    <row r="25" spans="2:20" ht="15.75" thickBot="1" x14ac:dyDescent="0.3">
      <c r="B25" s="8" t="s">
        <v>19</v>
      </c>
      <c r="Q25" s="34">
        <v>2026</v>
      </c>
      <c r="R25" s="37">
        <v>3050.9576999999999</v>
      </c>
      <c r="S25" s="38">
        <f t="shared" si="1"/>
        <v>0.96856713220438939</v>
      </c>
    </row>
    <row r="26" spans="2:20" x14ac:dyDescent="0.25">
      <c r="B26" s="11" t="s">
        <v>20</v>
      </c>
      <c r="C26" s="12" t="s">
        <v>21</v>
      </c>
      <c r="D26" s="12" t="s">
        <v>22</v>
      </c>
      <c r="E26" s="12" t="s">
        <v>23</v>
      </c>
      <c r="F26" s="12" t="s">
        <v>24</v>
      </c>
      <c r="G26" s="12" t="s">
        <v>25</v>
      </c>
      <c r="H26" s="12" t="s">
        <v>26</v>
      </c>
      <c r="I26" s="12" t="s">
        <v>27</v>
      </c>
      <c r="J26" s="12" t="s">
        <v>28</v>
      </c>
      <c r="K26" s="12" t="s">
        <v>29</v>
      </c>
      <c r="L26" s="12" t="s">
        <v>30</v>
      </c>
      <c r="M26" s="13" t="s">
        <v>31</v>
      </c>
      <c r="Q26" s="34">
        <v>2027</v>
      </c>
      <c r="R26" s="37">
        <v>3035.0716000000002</v>
      </c>
      <c r="S26" s="38">
        <f t="shared" si="1"/>
        <v>0.96352387830450348</v>
      </c>
    </row>
    <row r="27" spans="2:20" ht="15.75" thickBot="1" x14ac:dyDescent="0.3">
      <c r="B27" s="14">
        <v>1.1299999999999999</v>
      </c>
      <c r="C27" s="15">
        <v>1</v>
      </c>
      <c r="D27" s="15">
        <v>1.04</v>
      </c>
      <c r="E27" s="15">
        <v>0.91</v>
      </c>
      <c r="F27" s="15">
        <v>0.91</v>
      </c>
      <c r="G27" s="15">
        <v>0.92</v>
      </c>
      <c r="H27" s="15">
        <v>1.1399999999999999</v>
      </c>
      <c r="I27" s="15">
        <v>1.05</v>
      </c>
      <c r="J27" s="15">
        <v>0.92</v>
      </c>
      <c r="K27" s="15">
        <v>0.92</v>
      </c>
      <c r="L27" s="15">
        <v>1</v>
      </c>
      <c r="M27" s="16">
        <v>1.06</v>
      </c>
      <c r="Q27" s="34">
        <v>2028</v>
      </c>
      <c r="R27" s="37">
        <v>3016.0641000000001</v>
      </c>
      <c r="S27" s="38">
        <f t="shared" si="1"/>
        <v>0.95748969442664267</v>
      </c>
    </row>
    <row r="28" spans="2:20" x14ac:dyDescent="0.25">
      <c r="B28"/>
      <c r="Q28" s="34">
        <v>2029</v>
      </c>
      <c r="R28" s="37">
        <v>2997.3045999999999</v>
      </c>
      <c r="S28" s="38">
        <f t="shared" si="1"/>
        <v>0.95153424144983212</v>
      </c>
    </row>
    <row r="29" spans="2:20" x14ac:dyDescent="0.25">
      <c r="B29" s="8" t="s">
        <v>39</v>
      </c>
      <c r="C29" s="17" t="s">
        <v>20</v>
      </c>
      <c r="D29" s="17" t="s">
        <v>21</v>
      </c>
      <c r="E29" s="17" t="s">
        <v>22</v>
      </c>
      <c r="F29" s="17" t="s">
        <v>23</v>
      </c>
      <c r="G29" s="17" t="s">
        <v>24</v>
      </c>
      <c r="H29" s="17" t="s">
        <v>25</v>
      </c>
      <c r="I29" s="17" t="s">
        <v>26</v>
      </c>
      <c r="J29" s="17" t="s">
        <v>27</v>
      </c>
      <c r="K29" s="17" t="s">
        <v>28</v>
      </c>
      <c r="L29" s="17" t="s">
        <v>29</v>
      </c>
      <c r="M29" s="17" t="s">
        <v>30</v>
      </c>
      <c r="N29" s="17" t="s">
        <v>31</v>
      </c>
      <c r="Q29" s="34">
        <v>2030</v>
      </c>
      <c r="R29" s="37">
        <v>2969.8834999999999</v>
      </c>
      <c r="S29" s="38">
        <f t="shared" si="1"/>
        <v>0.94282904826118519</v>
      </c>
    </row>
    <row r="30" spans="2:20" x14ac:dyDescent="0.25">
      <c r="B30" s="18" t="s">
        <v>32</v>
      </c>
      <c r="C30" s="18">
        <v>0.9636367969360462</v>
      </c>
      <c r="D30" s="18">
        <v>0.94117232909283088</v>
      </c>
      <c r="E30" s="18">
        <v>0.95711946071415654</v>
      </c>
      <c r="F30" s="18">
        <v>0.93130087617474</v>
      </c>
      <c r="G30" s="18">
        <v>0.91657781744028133</v>
      </c>
      <c r="H30" s="18">
        <v>0.91754751935219692</v>
      </c>
      <c r="I30" s="18">
        <v>0.94009831415661005</v>
      </c>
      <c r="J30" s="18">
        <v>0.93130144374840818</v>
      </c>
      <c r="K30" s="18">
        <v>0.93474915474903275</v>
      </c>
      <c r="L30" s="18">
        <v>0.92675730964491532</v>
      </c>
      <c r="M30" s="18">
        <v>0.92799608185458882</v>
      </c>
      <c r="N30" s="18">
        <v>0.95275823615707245</v>
      </c>
      <c r="Q30" s="34">
        <v>2031</v>
      </c>
      <c r="R30" s="37">
        <v>2939.0140000000001</v>
      </c>
      <c r="S30" s="38">
        <f t="shared" si="1"/>
        <v>0.93302911459196936</v>
      </c>
    </row>
    <row r="31" spans="2:20" x14ac:dyDescent="0.25">
      <c r="B31" s="18" t="s">
        <v>33</v>
      </c>
      <c r="C31" s="18">
        <v>1.0561536253280841</v>
      </c>
      <c r="D31" s="18">
        <v>0.98448875567848493</v>
      </c>
      <c r="E31" s="18">
        <v>1.0278203712290537</v>
      </c>
      <c r="F31" s="18">
        <v>1.0283321017428506</v>
      </c>
      <c r="G31" s="18">
        <v>1.0002237865426693</v>
      </c>
      <c r="H31" s="18">
        <v>1.001100850803025</v>
      </c>
      <c r="I31" s="18">
        <v>0.96621640699126365</v>
      </c>
      <c r="J31" s="18">
        <v>1.0330956895580672</v>
      </c>
      <c r="K31" s="18">
        <v>1.0079467691773627</v>
      </c>
      <c r="L31" s="18">
        <v>0.98877947164780389</v>
      </c>
      <c r="M31" s="18">
        <v>1.0121675740149663</v>
      </c>
      <c r="N31" s="18">
        <v>0.99669751641021787</v>
      </c>
      <c r="Q31" s="34">
        <v>2032</v>
      </c>
      <c r="R31" s="37">
        <v>2904.7193000000002</v>
      </c>
      <c r="S31" s="38">
        <f t="shared" si="1"/>
        <v>0.92214180559099246</v>
      </c>
    </row>
    <row r="32" spans="2:20" x14ac:dyDescent="0.25">
      <c r="B32" s="18" t="s">
        <v>34</v>
      </c>
      <c r="C32" s="18">
        <v>0.98735793462362997</v>
      </c>
      <c r="D32" s="18">
        <v>1.0300468200483468</v>
      </c>
      <c r="E32" s="18">
        <v>1.0272453703584574</v>
      </c>
      <c r="F32" s="18">
        <v>1.028799148132326</v>
      </c>
      <c r="G32" s="18">
        <v>1.0261828542520424</v>
      </c>
      <c r="H32" s="18">
        <v>1.024037975927921</v>
      </c>
      <c r="I32" s="18">
        <v>1.0050532621326771</v>
      </c>
      <c r="J32" s="18">
        <v>1.0699756965127936</v>
      </c>
      <c r="K32" s="18">
        <v>1.030518582438027</v>
      </c>
      <c r="L32" s="18">
        <v>1.035799904357529</v>
      </c>
      <c r="M32" s="18">
        <v>1.0142939008869136</v>
      </c>
      <c r="N32" s="18">
        <v>0.99894022463305021</v>
      </c>
      <c r="Q32" s="34">
        <v>2033</v>
      </c>
      <c r="R32" s="37">
        <v>2872.2819</v>
      </c>
      <c r="S32" s="38">
        <f t="shared" si="1"/>
        <v>0.91184412119695224</v>
      </c>
    </row>
    <row r="33" spans="2:19" x14ac:dyDescent="0.25">
      <c r="B33" s="18" t="s">
        <v>35</v>
      </c>
      <c r="C33" s="18">
        <v>1.0069853558083388</v>
      </c>
      <c r="D33" s="18">
        <v>1.0506753429762488</v>
      </c>
      <c r="E33" s="18">
        <v>1.0235301335194265</v>
      </c>
      <c r="F33" s="18">
        <v>1.0209245355718566</v>
      </c>
      <c r="G33" s="18">
        <v>1.0310564642704774</v>
      </c>
      <c r="H33" s="18">
        <v>1.057637995376832</v>
      </c>
      <c r="I33" s="18">
        <v>1.0106402946790396</v>
      </c>
      <c r="J33" s="18">
        <v>1.0792271568869212</v>
      </c>
      <c r="K33" s="18">
        <v>1.0589339589261382</v>
      </c>
      <c r="L33" s="18">
        <v>1.0339634529830308</v>
      </c>
      <c r="M33" s="18">
        <v>1.0270718526564093</v>
      </c>
      <c r="N33" s="18">
        <v>1.0262440588154631</v>
      </c>
      <c r="Q33" s="34">
        <v>2034</v>
      </c>
      <c r="R33" s="37">
        <v>2834.6016</v>
      </c>
      <c r="S33" s="38">
        <f t="shared" si="1"/>
        <v>0.89988200841131738</v>
      </c>
    </row>
    <row r="34" spans="2:19" x14ac:dyDescent="0.25">
      <c r="B34" s="18" t="s">
        <v>36</v>
      </c>
      <c r="C34" s="18">
        <v>1.0204429666055581</v>
      </c>
      <c r="D34" s="18">
        <v>1.0147353677164483</v>
      </c>
      <c r="E34" s="18">
        <v>1.0158005264404764</v>
      </c>
      <c r="F34" s="18">
        <v>1.0289780169623377</v>
      </c>
      <c r="G34" s="18">
        <v>1.0337276751640971</v>
      </c>
      <c r="H34" s="18">
        <v>1.0575461050613573</v>
      </c>
      <c r="I34" s="18">
        <v>1.0361526975479736</v>
      </c>
      <c r="J34" s="18">
        <v>1.009801225398417</v>
      </c>
      <c r="K34" s="18">
        <v>1.0175894189610093</v>
      </c>
      <c r="L34" s="18">
        <v>1.0335896937991798</v>
      </c>
      <c r="M34" s="18">
        <v>1.0359296599609518</v>
      </c>
      <c r="N34" s="18">
        <v>1.0461769431586792</v>
      </c>
      <c r="Q34" s="34">
        <v>2035</v>
      </c>
      <c r="R34" s="37">
        <v>2795.9892</v>
      </c>
      <c r="S34" s="38">
        <f t="shared" si="1"/>
        <v>0.88762398807379228</v>
      </c>
    </row>
    <row r="35" spans="2:19" x14ac:dyDescent="0.25">
      <c r="B35" s="18" t="s">
        <v>37</v>
      </c>
      <c r="C35" s="18">
        <v>0.99230652045015133</v>
      </c>
      <c r="D35" s="18">
        <v>1.0180910052512702</v>
      </c>
      <c r="E35" s="18">
        <v>1.0056572451868042</v>
      </c>
      <c r="F35" s="18">
        <v>1.0093967025199948</v>
      </c>
      <c r="G35" s="18">
        <v>1.0239759050291792</v>
      </c>
      <c r="H35" s="18">
        <v>1.0270493735106414</v>
      </c>
      <c r="I35" s="18">
        <v>1.0460861826128922</v>
      </c>
      <c r="J35" s="18">
        <v>0.98547531122907539</v>
      </c>
      <c r="K35" s="18">
        <v>1.0087698512957219</v>
      </c>
      <c r="L35" s="18">
        <v>1.0188965853705663</v>
      </c>
      <c r="M35" s="18">
        <v>1.018818559215305</v>
      </c>
      <c r="N35" s="18">
        <v>1.0193255057607173</v>
      </c>
      <c r="Q35" s="34">
        <v>2036</v>
      </c>
      <c r="R35" s="37">
        <v>2756.2397000000001</v>
      </c>
      <c r="S35" s="38">
        <f t="shared" si="1"/>
        <v>0.8750049802056864</v>
      </c>
    </row>
    <row r="36" spans="2:19" x14ac:dyDescent="0.25">
      <c r="B36" s="18" t="s">
        <v>38</v>
      </c>
      <c r="C36" s="18">
        <v>0.96942023598881011</v>
      </c>
      <c r="D36" s="18">
        <v>0.96079037923636934</v>
      </c>
      <c r="E36" s="18">
        <v>0.96170617286110838</v>
      </c>
      <c r="F36" s="18">
        <v>0.93798580642709994</v>
      </c>
      <c r="G36" s="18">
        <v>0.94606548618531527</v>
      </c>
      <c r="H36" s="18">
        <v>0.94855464010398216</v>
      </c>
      <c r="I36" s="18">
        <v>1.0002753509287983</v>
      </c>
      <c r="J36" s="18">
        <v>0.91384347400755617</v>
      </c>
      <c r="K36" s="18">
        <v>0.95581828347110975</v>
      </c>
      <c r="L36" s="18">
        <v>0.93637531941204044</v>
      </c>
      <c r="M36" s="18">
        <v>0.96721418528563152</v>
      </c>
      <c r="N36" s="18">
        <v>0.97275852076471481</v>
      </c>
      <c r="Q36" s="34">
        <v>2037</v>
      </c>
      <c r="R36" s="37">
        <v>2711.6867999999999</v>
      </c>
      <c r="S36" s="38">
        <f t="shared" si="1"/>
        <v>0.86086106907103221</v>
      </c>
    </row>
    <row r="37" spans="2:19" x14ac:dyDescent="0.25">
      <c r="Q37" s="34">
        <v>2038</v>
      </c>
      <c r="R37" s="37">
        <v>2664.9857999999999</v>
      </c>
      <c r="S37" s="38">
        <f t="shared" si="1"/>
        <v>0.84603521499869383</v>
      </c>
    </row>
    <row r="38" spans="2:19" x14ac:dyDescent="0.25">
      <c r="Q38" s="34">
        <v>2039</v>
      </c>
      <c r="R38" s="37">
        <v>2619.5472</v>
      </c>
      <c r="S38" s="38">
        <f t="shared" si="1"/>
        <v>0.83161012660976519</v>
      </c>
    </row>
    <row r="39" spans="2:19" x14ac:dyDescent="0.25">
      <c r="Q39" s="34">
        <v>2040</v>
      </c>
      <c r="R39" s="37">
        <v>2574.0349000000001</v>
      </c>
      <c r="S39" s="38">
        <f t="shared" si="1"/>
        <v>0.81716164117483903</v>
      </c>
    </row>
    <row r="40" spans="2:19" x14ac:dyDescent="0.25">
      <c r="Q40" s="34">
        <v>2041</v>
      </c>
      <c r="R40" s="37">
        <v>2531.2024999999999</v>
      </c>
      <c r="S40" s="38">
        <f t="shared" si="1"/>
        <v>0.8035639256662197</v>
      </c>
    </row>
    <row r="41" spans="2:19" x14ac:dyDescent="0.25">
      <c r="Q41" s="34">
        <v>2042</v>
      </c>
      <c r="R41" s="37">
        <v>2489.0812000000001</v>
      </c>
      <c r="S41" s="38">
        <f t="shared" si="1"/>
        <v>0.79019195831782929</v>
      </c>
    </row>
    <row r="42" spans="2:19" x14ac:dyDescent="0.25">
      <c r="Q42" s="34">
        <v>2043</v>
      </c>
      <c r="R42" s="37">
        <v>2448.1453999999999</v>
      </c>
      <c r="S42" s="38">
        <f t="shared" si="1"/>
        <v>0.77719634372425672</v>
      </c>
    </row>
    <row r="43" spans="2:19" x14ac:dyDescent="0.25">
      <c r="Q43" s="34">
        <v>2044</v>
      </c>
      <c r="R43" s="37">
        <v>2408.4733999999999</v>
      </c>
      <c r="S43" s="38">
        <f t="shared" si="1"/>
        <v>0.7646019392627289</v>
      </c>
    </row>
    <row r="44" spans="2:19" x14ac:dyDescent="0.25">
      <c r="Q44" s="34">
        <v>2045</v>
      </c>
      <c r="R44" s="37">
        <v>2371.0632999999998</v>
      </c>
      <c r="S44" s="38">
        <f t="shared" si="1"/>
        <v>0.75272560506364139</v>
      </c>
    </row>
    <row r="45" spans="2:19" x14ac:dyDescent="0.25">
      <c r="Q45" s="34">
        <v>2046</v>
      </c>
      <c r="R45" s="37">
        <v>2335.5133999999998</v>
      </c>
      <c r="S45" s="38">
        <f t="shared" si="1"/>
        <v>0.74143981611509158</v>
      </c>
    </row>
    <row r="46" spans="2:19" x14ac:dyDescent="0.25">
      <c r="Q46" s="34">
        <v>2047</v>
      </c>
      <c r="R46" s="37">
        <v>2302.7833999999998</v>
      </c>
      <c r="S46" s="38">
        <f t="shared" si="1"/>
        <v>0.7310492419563448</v>
      </c>
    </row>
    <row r="47" spans="2:19" x14ac:dyDescent="0.25">
      <c r="Q47" s="34">
        <v>2048</v>
      </c>
      <c r="R47" s="37">
        <v>2272.4603999999999</v>
      </c>
      <c r="S47" s="38">
        <f t="shared" si="1"/>
        <v>0.72142280198641873</v>
      </c>
    </row>
    <row r="48" spans="2:19" x14ac:dyDescent="0.25">
      <c r="Q48" s="34">
        <v>2049</v>
      </c>
      <c r="R48" s="37">
        <v>2244.3870999999999</v>
      </c>
      <c r="S48" s="38">
        <f t="shared" si="1"/>
        <v>0.71251055922654249</v>
      </c>
    </row>
    <row r="49" spans="17:19" x14ac:dyDescent="0.25">
      <c r="Q49" s="34">
        <v>2050</v>
      </c>
      <c r="R49" s="37">
        <v>2217.8633</v>
      </c>
      <c r="S49" s="38">
        <f t="shared" si="1"/>
        <v>0.70409022586657399</v>
      </c>
    </row>
  </sheetData>
  <hyperlinks>
    <hyperlink ref="B1" r:id="rId1" xr:uid="{B3363FF8-066C-4949-9CBF-E13D79B58A0F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ACC6-428E-4886-9150-56203AD7CCBF}">
  <dimension ref="A1:U28"/>
  <sheetViews>
    <sheetView workbookViewId="0">
      <selection activeCell="R18" sqref="R18"/>
    </sheetView>
  </sheetViews>
  <sheetFormatPr defaultRowHeight="15" x14ac:dyDescent="0.25"/>
  <cols>
    <col min="1" max="1" width="36.5703125" bestFit="1" customWidth="1"/>
    <col min="2" max="2" width="36.5703125" hidden="1" customWidth="1"/>
    <col min="3" max="21" width="8.140625" customWidth="1"/>
  </cols>
  <sheetData>
    <row r="1" spans="1:15" x14ac:dyDescent="0.25">
      <c r="A1" t="s">
        <v>78</v>
      </c>
      <c r="J1" t="s">
        <v>72</v>
      </c>
    </row>
    <row r="2" spans="1:15" x14ac:dyDescent="0.25">
      <c r="A2" s="66" t="s">
        <v>79</v>
      </c>
      <c r="B2" t="s">
        <v>77</v>
      </c>
      <c r="C2" s="66">
        <v>1</v>
      </c>
      <c r="D2" s="66">
        <v>2</v>
      </c>
      <c r="E2" s="66">
        <v>3</v>
      </c>
      <c r="F2" s="66" t="s">
        <v>41</v>
      </c>
      <c r="G2" s="66" t="s">
        <v>42</v>
      </c>
      <c r="H2" s="66" t="s">
        <v>75</v>
      </c>
      <c r="J2" s="66">
        <v>1</v>
      </c>
      <c r="K2" s="66">
        <v>2</v>
      </c>
      <c r="L2" s="66">
        <v>3</v>
      </c>
      <c r="M2" s="66" t="s">
        <v>41</v>
      </c>
      <c r="N2" s="66" t="s">
        <v>42</v>
      </c>
      <c r="O2" s="66" t="s">
        <v>75</v>
      </c>
    </row>
    <row r="3" spans="1:15" x14ac:dyDescent="0.25">
      <c r="A3" s="66" t="s">
        <v>4</v>
      </c>
      <c r="B3" t="s">
        <v>44</v>
      </c>
      <c r="C3" s="67">
        <v>1.26</v>
      </c>
      <c r="D3" s="67">
        <v>1.02</v>
      </c>
      <c r="E3" s="67">
        <v>1.1399999999999999</v>
      </c>
      <c r="F3" s="67">
        <v>1.18</v>
      </c>
      <c r="G3" s="67">
        <v>1.1100000000000001</v>
      </c>
      <c r="H3" s="67">
        <f>+AVERAGE(C3:G3)</f>
        <v>1.1419999999999999</v>
      </c>
      <c r="J3" s="67">
        <f t="shared" ref="J3:O13" si="0">C3/$H3</f>
        <v>1.1033274956217163</v>
      </c>
      <c r="K3" s="67">
        <f t="shared" si="0"/>
        <v>0.89316987740805609</v>
      </c>
      <c r="L3" s="67">
        <f t="shared" si="0"/>
        <v>0.99824868651488619</v>
      </c>
      <c r="M3" s="67">
        <f t="shared" si="0"/>
        <v>1.0332749562171628</v>
      </c>
      <c r="N3" s="67">
        <f t="shared" si="0"/>
        <v>0.97197898423817886</v>
      </c>
      <c r="O3" s="67">
        <f t="shared" si="0"/>
        <v>1</v>
      </c>
    </row>
    <row r="4" spans="1:15" x14ac:dyDescent="0.25">
      <c r="A4" s="66" t="s">
        <v>2</v>
      </c>
      <c r="B4" t="s">
        <v>45</v>
      </c>
      <c r="C4" s="67">
        <v>1.1200000000000001</v>
      </c>
      <c r="D4" s="67">
        <v>1.1499999999999999</v>
      </c>
      <c r="E4" s="67">
        <v>1.49</v>
      </c>
      <c r="F4" s="67">
        <v>1.26</v>
      </c>
      <c r="G4" s="67">
        <v>1.74</v>
      </c>
      <c r="H4" s="67">
        <f t="shared" ref="H4:H13" si="1">+AVERAGE(C4:G4)</f>
        <v>1.3519999999999999</v>
      </c>
      <c r="J4" s="67">
        <f t="shared" si="0"/>
        <v>0.82840236686390545</v>
      </c>
      <c r="K4" s="67">
        <f t="shared" si="0"/>
        <v>0.85059171597633143</v>
      </c>
      <c r="L4" s="67">
        <f t="shared" si="0"/>
        <v>1.1020710059171599</v>
      </c>
      <c r="M4" s="67">
        <f t="shared" si="0"/>
        <v>0.93195266272189359</v>
      </c>
      <c r="N4" s="67">
        <f t="shared" si="0"/>
        <v>1.2869822485207101</v>
      </c>
      <c r="O4" s="67">
        <f t="shared" si="0"/>
        <v>1</v>
      </c>
    </row>
    <row r="5" spans="1:15" x14ac:dyDescent="0.25">
      <c r="A5" s="66" t="s">
        <v>1</v>
      </c>
      <c r="B5" t="s">
        <v>46</v>
      </c>
      <c r="C5" s="67">
        <v>0.97</v>
      </c>
      <c r="D5" s="67">
        <v>0.81</v>
      </c>
      <c r="E5" s="67">
        <v>0.91</v>
      </c>
      <c r="F5" s="67">
        <v>0.85</v>
      </c>
      <c r="G5" s="67"/>
      <c r="H5" s="67">
        <f t="shared" si="1"/>
        <v>0.88500000000000001</v>
      </c>
      <c r="J5" s="67">
        <f t="shared" si="0"/>
        <v>1.0960451977401129</v>
      </c>
      <c r="K5" s="67">
        <f t="shared" si="0"/>
        <v>0.9152542372881356</v>
      </c>
      <c r="L5" s="67">
        <f t="shared" si="0"/>
        <v>1.0282485875706215</v>
      </c>
      <c r="M5" s="67">
        <f t="shared" si="0"/>
        <v>0.96045197740112986</v>
      </c>
      <c r="N5" s="67">
        <f t="shared" si="0"/>
        <v>0</v>
      </c>
      <c r="O5" s="67">
        <f t="shared" si="0"/>
        <v>1</v>
      </c>
    </row>
    <row r="6" spans="1:15" x14ac:dyDescent="0.25">
      <c r="A6" s="66" t="s">
        <v>47</v>
      </c>
      <c r="B6" t="s">
        <v>47</v>
      </c>
      <c r="C6" s="67">
        <v>1.82</v>
      </c>
      <c r="D6" s="67">
        <v>1.24</v>
      </c>
      <c r="E6" s="67">
        <v>1.1299999999999999</v>
      </c>
      <c r="F6" s="67">
        <v>1.39</v>
      </c>
      <c r="G6" s="67">
        <v>0.88</v>
      </c>
      <c r="H6" s="67">
        <f t="shared" si="1"/>
        <v>1.2919999999999998</v>
      </c>
      <c r="J6" s="67">
        <f t="shared" si="0"/>
        <v>1.4086687306501551</v>
      </c>
      <c r="K6" s="67">
        <f t="shared" si="0"/>
        <v>0.95975232198142424</v>
      </c>
      <c r="L6" s="67">
        <f t="shared" si="0"/>
        <v>0.87461300309597523</v>
      </c>
      <c r="M6" s="67">
        <f t="shared" si="0"/>
        <v>1.0758513931888545</v>
      </c>
      <c r="N6" s="67">
        <f t="shared" si="0"/>
        <v>0.68111455108359142</v>
      </c>
      <c r="O6" s="67">
        <f t="shared" si="0"/>
        <v>1</v>
      </c>
    </row>
    <row r="7" spans="1:15" x14ac:dyDescent="0.25">
      <c r="A7" s="66" t="s">
        <v>8</v>
      </c>
      <c r="B7" t="s">
        <v>48</v>
      </c>
      <c r="C7" s="67">
        <v>0.83</v>
      </c>
      <c r="D7" s="67">
        <v>0.82</v>
      </c>
      <c r="E7" s="67">
        <v>0.78</v>
      </c>
      <c r="F7" s="67">
        <v>0.6</v>
      </c>
      <c r="G7" s="67">
        <v>0.66</v>
      </c>
      <c r="H7" s="67">
        <f t="shared" si="1"/>
        <v>0.73799999999999999</v>
      </c>
      <c r="J7" s="67">
        <f t="shared" si="0"/>
        <v>1.1246612466124661</v>
      </c>
      <c r="K7" s="67">
        <f t="shared" si="0"/>
        <v>1.1111111111111112</v>
      </c>
      <c r="L7" s="67">
        <f t="shared" si="0"/>
        <v>1.056910569105691</v>
      </c>
      <c r="M7" s="67">
        <f t="shared" si="0"/>
        <v>0.81300813008130079</v>
      </c>
      <c r="N7" s="67">
        <f t="shared" si="0"/>
        <v>0.89430894308943099</v>
      </c>
      <c r="O7" s="67">
        <f t="shared" si="0"/>
        <v>1</v>
      </c>
    </row>
    <row r="8" spans="1:15" x14ac:dyDescent="0.25">
      <c r="A8" s="66" t="s">
        <v>49</v>
      </c>
      <c r="B8" t="s">
        <v>49</v>
      </c>
      <c r="C8" s="67">
        <v>1.1000000000000001</v>
      </c>
      <c r="D8" s="67">
        <v>1.37</v>
      </c>
      <c r="E8" s="67">
        <v>0.95</v>
      </c>
      <c r="F8" s="67">
        <v>1.35</v>
      </c>
      <c r="G8" s="67">
        <v>1.43</v>
      </c>
      <c r="H8" s="67">
        <f t="shared" si="1"/>
        <v>1.2399999999999998</v>
      </c>
      <c r="J8" s="67">
        <f t="shared" si="0"/>
        <v>0.8870967741935486</v>
      </c>
      <c r="K8" s="67">
        <f t="shared" si="0"/>
        <v>1.1048387096774197</v>
      </c>
      <c r="L8" s="67">
        <f t="shared" si="0"/>
        <v>0.76612903225806461</v>
      </c>
      <c r="M8" s="67">
        <f t="shared" si="0"/>
        <v>1.0887096774193552</v>
      </c>
      <c r="N8" s="67">
        <f t="shared" si="0"/>
        <v>1.153225806451613</v>
      </c>
      <c r="O8" s="67">
        <f t="shared" si="0"/>
        <v>1</v>
      </c>
    </row>
    <row r="9" spans="1:15" hidden="1" x14ac:dyDescent="0.25">
      <c r="A9" s="66"/>
      <c r="B9" t="s">
        <v>50</v>
      </c>
      <c r="C9" s="67">
        <v>2.17</v>
      </c>
      <c r="D9" s="67">
        <v>2.6</v>
      </c>
      <c r="E9" s="67">
        <v>2.52</v>
      </c>
      <c r="F9" s="67">
        <v>2.31</v>
      </c>
      <c r="G9" s="67">
        <v>2.62</v>
      </c>
      <c r="H9" s="67">
        <f t="shared" si="1"/>
        <v>2.444</v>
      </c>
      <c r="J9" s="67">
        <f t="shared" si="0"/>
        <v>0.88788870703764322</v>
      </c>
      <c r="K9" s="67">
        <f t="shared" si="0"/>
        <v>1.0638297872340425</v>
      </c>
      <c r="L9" s="67">
        <f t="shared" si="0"/>
        <v>1.0310965630114566</v>
      </c>
      <c r="M9" s="67">
        <f t="shared" si="0"/>
        <v>0.94517184942716859</v>
      </c>
      <c r="N9" s="67">
        <f t="shared" si="0"/>
        <v>1.0720130932896892</v>
      </c>
      <c r="O9" s="67">
        <f t="shared" si="0"/>
        <v>1</v>
      </c>
    </row>
    <row r="10" spans="1:15" hidden="1" x14ac:dyDescent="0.25">
      <c r="A10" s="66"/>
      <c r="B10" t="s">
        <v>51</v>
      </c>
      <c r="C10" s="67">
        <v>1.76</v>
      </c>
      <c r="D10" s="67">
        <v>2.4900000000000002</v>
      </c>
      <c r="E10" s="67">
        <v>1.85</v>
      </c>
      <c r="F10" s="67">
        <v>2.14</v>
      </c>
      <c r="G10" s="67">
        <v>0.48</v>
      </c>
      <c r="H10" s="67">
        <f t="shared" si="1"/>
        <v>1.7440000000000002</v>
      </c>
      <c r="J10" s="67">
        <f t="shared" si="0"/>
        <v>1.0091743119266054</v>
      </c>
      <c r="K10" s="67">
        <f t="shared" si="0"/>
        <v>1.4277522935779816</v>
      </c>
      <c r="L10" s="67">
        <f t="shared" si="0"/>
        <v>1.0607798165137614</v>
      </c>
      <c r="M10" s="67">
        <f t="shared" si="0"/>
        <v>1.2270642201834863</v>
      </c>
      <c r="N10" s="67">
        <f t="shared" si="0"/>
        <v>0.2752293577981651</v>
      </c>
      <c r="O10" s="67">
        <f t="shared" si="0"/>
        <v>1</v>
      </c>
    </row>
    <row r="11" spans="1:15" x14ac:dyDescent="0.25">
      <c r="A11" s="66" t="s">
        <v>5</v>
      </c>
      <c r="B11" t="s">
        <v>52</v>
      </c>
      <c r="C11" s="67">
        <v>1.37</v>
      </c>
      <c r="D11" s="67">
        <v>0.92</v>
      </c>
      <c r="E11" s="67">
        <v>0.97</v>
      </c>
      <c r="F11" s="67">
        <v>1.46</v>
      </c>
      <c r="G11" s="67">
        <v>1.21</v>
      </c>
      <c r="H11" s="67">
        <f t="shared" si="1"/>
        <v>1.1859999999999999</v>
      </c>
      <c r="J11" s="67">
        <f t="shared" si="0"/>
        <v>1.155143338954469</v>
      </c>
      <c r="K11" s="67">
        <f t="shared" si="0"/>
        <v>0.77571669477234406</v>
      </c>
      <c r="L11" s="67">
        <f t="shared" si="0"/>
        <v>0.81787521079258008</v>
      </c>
      <c r="M11" s="67">
        <f t="shared" si="0"/>
        <v>1.2310286677908937</v>
      </c>
      <c r="N11" s="67">
        <f t="shared" si="0"/>
        <v>1.0202360876897134</v>
      </c>
      <c r="O11" s="67">
        <f t="shared" si="0"/>
        <v>1</v>
      </c>
    </row>
    <row r="12" spans="1:15" x14ac:dyDescent="0.25">
      <c r="A12" s="66" t="s">
        <v>80</v>
      </c>
      <c r="B12" t="s">
        <v>53</v>
      </c>
      <c r="C12" s="67">
        <v>1.28</v>
      </c>
      <c r="D12" s="67">
        <v>1.21</v>
      </c>
      <c r="E12" s="67">
        <v>1.0900000000000001</v>
      </c>
      <c r="F12" s="67">
        <v>1.02</v>
      </c>
      <c r="G12" s="67">
        <v>0.97</v>
      </c>
      <c r="H12" s="67">
        <f t="shared" si="1"/>
        <v>1.1139999999999999</v>
      </c>
      <c r="J12" s="67">
        <f t="shared" si="0"/>
        <v>1.1490125673249552</v>
      </c>
      <c r="K12" s="67">
        <f t="shared" si="0"/>
        <v>1.0861759425493718</v>
      </c>
      <c r="L12" s="67">
        <f t="shared" si="0"/>
        <v>0.97845601436265728</v>
      </c>
      <c r="M12" s="67">
        <f t="shared" si="0"/>
        <v>0.91561938958707367</v>
      </c>
      <c r="N12" s="67">
        <f t="shared" si="0"/>
        <v>0.87073608617594267</v>
      </c>
      <c r="O12" s="67">
        <f t="shared" si="0"/>
        <v>1</v>
      </c>
    </row>
    <row r="13" spans="1:15" hidden="1" x14ac:dyDescent="0.25">
      <c r="A13" s="66" t="s">
        <v>75</v>
      </c>
      <c r="B13" t="s">
        <v>76</v>
      </c>
      <c r="C13" s="67">
        <v>1.1976643136627845</v>
      </c>
      <c r="D13" s="67">
        <v>1.0377610120897902</v>
      </c>
      <c r="E13" s="67">
        <v>1.1152554296247017</v>
      </c>
      <c r="F13" s="67">
        <v>1.2151117580464497</v>
      </c>
      <c r="G13" s="67">
        <v>1.1706160365792027</v>
      </c>
      <c r="H13" s="67">
        <f t="shared" si="1"/>
        <v>1.1472817100005857</v>
      </c>
      <c r="J13" s="67">
        <f t="shared" si="0"/>
        <v>1.0439147623665797</v>
      </c>
      <c r="K13" s="67">
        <f t="shared" si="0"/>
        <v>0.90453896636185416</v>
      </c>
      <c r="L13" s="67">
        <f t="shared" si="0"/>
        <v>0.97208507719009341</v>
      </c>
      <c r="M13" s="67">
        <f t="shared" si="0"/>
        <v>1.0591223998906332</v>
      </c>
      <c r="N13" s="67">
        <f t="shared" si="0"/>
        <v>1.0203387941908402</v>
      </c>
      <c r="O13" s="67">
        <f t="shared" si="0"/>
        <v>1</v>
      </c>
    </row>
    <row r="17" spans="1:21" s="19" customFormat="1" ht="30" x14ac:dyDescent="0.25">
      <c r="A17" s="69" t="s">
        <v>79</v>
      </c>
      <c r="C17" s="69" t="s">
        <v>54</v>
      </c>
      <c r="D17" s="69" t="s">
        <v>55</v>
      </c>
      <c r="E17" s="69" t="s">
        <v>56</v>
      </c>
      <c r="F17" s="69" t="s">
        <v>57</v>
      </c>
      <c r="G17" s="69" t="s">
        <v>58</v>
      </c>
      <c r="H17" s="69" t="s">
        <v>59</v>
      </c>
      <c r="I17" s="69" t="s">
        <v>60</v>
      </c>
      <c r="J17" s="69" t="s">
        <v>61</v>
      </c>
      <c r="K17" s="69" t="s">
        <v>75</v>
      </c>
      <c r="M17" s="69" t="s">
        <v>54</v>
      </c>
      <c r="N17" s="69" t="s">
        <v>55</v>
      </c>
      <c r="O17" s="69" t="s">
        <v>56</v>
      </c>
      <c r="P17" s="69" t="s">
        <v>57</v>
      </c>
      <c r="Q17" s="69" t="s">
        <v>58</v>
      </c>
      <c r="R17" s="69" t="s">
        <v>59</v>
      </c>
      <c r="S17" s="69" t="s">
        <v>60</v>
      </c>
      <c r="T17" s="69" t="s">
        <v>61</v>
      </c>
      <c r="U17" s="69"/>
    </row>
    <row r="18" spans="1:21" x14ac:dyDescent="0.25">
      <c r="A18" s="66" t="s">
        <v>4</v>
      </c>
      <c r="B18" t="s">
        <v>44</v>
      </c>
      <c r="C18" s="70">
        <v>1.27</v>
      </c>
      <c r="D18" s="70">
        <v>1.31</v>
      </c>
      <c r="E18" s="70">
        <v>1.0900000000000001</v>
      </c>
      <c r="F18" s="70">
        <v>1.24</v>
      </c>
      <c r="G18" s="70">
        <v>0.97</v>
      </c>
      <c r="H18" s="70">
        <v>1.1299999999999999</v>
      </c>
      <c r="I18" s="70">
        <v>1.1499999999999999</v>
      </c>
      <c r="J18" s="70">
        <v>0.91</v>
      </c>
      <c r="K18" s="70">
        <f>AVERAGE(C18:J18)</f>
        <v>1.13375</v>
      </c>
      <c r="L18" s="68"/>
      <c r="M18" s="71">
        <f>C18/$K18</f>
        <v>1.1201764057331862</v>
      </c>
      <c r="N18" s="71">
        <f t="shared" ref="N18:U18" si="2">D18/$K18</f>
        <v>1.155457552370452</v>
      </c>
      <c r="O18" s="71">
        <f t="shared" si="2"/>
        <v>0.96141124586549065</v>
      </c>
      <c r="P18" s="71">
        <f t="shared" si="2"/>
        <v>1.093715545755237</v>
      </c>
      <c r="Q18" s="71">
        <f t="shared" si="2"/>
        <v>0.85556780595369342</v>
      </c>
      <c r="R18" s="71">
        <f t="shared" si="2"/>
        <v>0.99669239250275621</v>
      </c>
      <c r="S18" s="71">
        <f t="shared" si="2"/>
        <v>1.0143329658213891</v>
      </c>
      <c r="T18" s="71">
        <f t="shared" si="2"/>
        <v>0.80264608599779497</v>
      </c>
      <c r="U18" s="71">
        <f t="shared" si="2"/>
        <v>1</v>
      </c>
    </row>
    <row r="19" spans="1:21" x14ac:dyDescent="0.25">
      <c r="A19" s="66" t="s">
        <v>2</v>
      </c>
      <c r="B19" t="s">
        <v>45</v>
      </c>
      <c r="C19" s="70">
        <v>1.03</v>
      </c>
      <c r="D19" s="70">
        <v>1.36</v>
      </c>
      <c r="E19" s="70">
        <v>1.75</v>
      </c>
      <c r="F19" s="70">
        <v>1.42</v>
      </c>
      <c r="G19" s="70">
        <v>1</v>
      </c>
      <c r="H19" s="70">
        <v>1.49</v>
      </c>
      <c r="I19" s="70">
        <v>1.07</v>
      </c>
      <c r="J19" s="70">
        <v>1.28</v>
      </c>
      <c r="K19" s="70">
        <f t="shared" ref="K19:K28" si="3">AVERAGE(C19:J19)</f>
        <v>1.3</v>
      </c>
      <c r="L19" s="68"/>
      <c r="M19" s="71">
        <f t="shared" ref="M19:M28" si="4">C19/$K19</f>
        <v>0.79230769230769227</v>
      </c>
      <c r="N19" s="71">
        <f t="shared" ref="N19:N28" si="5">D19/$K19</f>
        <v>1.0461538461538462</v>
      </c>
      <c r="O19" s="71">
        <f t="shared" ref="O19:O28" si="6">E19/$K19</f>
        <v>1.346153846153846</v>
      </c>
      <c r="P19" s="71">
        <f t="shared" ref="P19:P28" si="7">F19/$K19</f>
        <v>1.0923076923076922</v>
      </c>
      <c r="Q19" s="71">
        <f t="shared" ref="Q19:Q28" si="8">G19/$K19</f>
        <v>0.76923076923076916</v>
      </c>
      <c r="R19" s="71">
        <f t="shared" ref="R19:R28" si="9">H19/$K19</f>
        <v>1.1461538461538461</v>
      </c>
      <c r="S19" s="71">
        <f t="shared" ref="S19:S28" si="10">I19/$K19</f>
        <v>0.82307692307692315</v>
      </c>
      <c r="T19" s="71">
        <f t="shared" ref="T19:T28" si="11">J19/$K19</f>
        <v>0.98461538461538456</v>
      </c>
      <c r="U19" s="71">
        <f t="shared" ref="U19:U28" si="12">K19/$K19</f>
        <v>1</v>
      </c>
    </row>
    <row r="20" spans="1:21" x14ac:dyDescent="0.25">
      <c r="A20" s="66" t="s">
        <v>1</v>
      </c>
      <c r="B20" t="s">
        <v>46</v>
      </c>
      <c r="C20" s="70">
        <v>0.79</v>
      </c>
      <c r="D20" s="70">
        <v>0.83</v>
      </c>
      <c r="E20" s="70">
        <v>0.99</v>
      </c>
      <c r="F20" s="70">
        <v>0.77</v>
      </c>
      <c r="G20" s="70">
        <v>0.89</v>
      </c>
      <c r="H20" s="70">
        <v>0.86</v>
      </c>
      <c r="I20" s="70">
        <v>0.82</v>
      </c>
      <c r="J20" s="70">
        <v>1.08</v>
      </c>
      <c r="K20" s="70">
        <f t="shared" si="3"/>
        <v>0.87875000000000014</v>
      </c>
      <c r="L20" s="68"/>
      <c r="M20" s="71">
        <f t="shared" si="4"/>
        <v>0.89900426742531991</v>
      </c>
      <c r="N20" s="71">
        <f t="shared" si="5"/>
        <v>0.94452347083926014</v>
      </c>
      <c r="O20" s="71">
        <f t="shared" si="6"/>
        <v>1.1266002844950211</v>
      </c>
      <c r="P20" s="71">
        <f t="shared" si="7"/>
        <v>0.8762446657183498</v>
      </c>
      <c r="Q20" s="71">
        <f t="shared" si="8"/>
        <v>1.0128022759601705</v>
      </c>
      <c r="R20" s="71">
        <f t="shared" si="9"/>
        <v>0.97866287339971536</v>
      </c>
      <c r="S20" s="71">
        <f t="shared" si="10"/>
        <v>0.93314366998577503</v>
      </c>
      <c r="T20" s="71">
        <f t="shared" si="11"/>
        <v>1.2290184921763867</v>
      </c>
      <c r="U20" s="71">
        <f t="shared" si="12"/>
        <v>1</v>
      </c>
    </row>
    <row r="21" spans="1:21" x14ac:dyDescent="0.25">
      <c r="A21" s="66" t="s">
        <v>47</v>
      </c>
      <c r="B21" t="s">
        <v>47</v>
      </c>
      <c r="C21" s="70">
        <v>1.33</v>
      </c>
      <c r="D21" s="70">
        <v>1.28</v>
      </c>
      <c r="E21" s="70">
        <v>1.35</v>
      </c>
      <c r="F21" s="70">
        <v>1.49</v>
      </c>
      <c r="G21" s="70">
        <v>1.44</v>
      </c>
      <c r="H21" s="70">
        <v>1.21</v>
      </c>
      <c r="I21" s="70">
        <v>1.29</v>
      </c>
      <c r="J21" s="70">
        <v>0.74</v>
      </c>
      <c r="K21" s="70">
        <f t="shared" si="3"/>
        <v>1.2662500000000001</v>
      </c>
      <c r="L21" s="68"/>
      <c r="M21" s="71">
        <f t="shared" si="4"/>
        <v>1.0503455083909181</v>
      </c>
      <c r="N21" s="71">
        <f t="shared" si="5"/>
        <v>1.0108588351431391</v>
      </c>
      <c r="O21" s="71">
        <f t="shared" si="6"/>
        <v>1.0661401776900297</v>
      </c>
      <c r="P21" s="71">
        <f t="shared" si="7"/>
        <v>1.1767028627838103</v>
      </c>
      <c r="Q21" s="71">
        <f t="shared" si="8"/>
        <v>1.1372161895360315</v>
      </c>
      <c r="R21" s="71">
        <f t="shared" si="9"/>
        <v>0.95557749259624869</v>
      </c>
      <c r="S21" s="71">
        <f t="shared" si="10"/>
        <v>1.018756169792695</v>
      </c>
      <c r="T21" s="71">
        <f t="shared" si="11"/>
        <v>0.58440276406712732</v>
      </c>
      <c r="U21" s="71">
        <f t="shared" si="12"/>
        <v>1</v>
      </c>
    </row>
    <row r="22" spans="1:21" x14ac:dyDescent="0.25">
      <c r="A22" s="66" t="s">
        <v>8</v>
      </c>
      <c r="B22" t="s">
        <v>48</v>
      </c>
      <c r="C22" s="70">
        <v>0.45</v>
      </c>
      <c r="D22" s="70">
        <v>0.83</v>
      </c>
      <c r="E22" s="70">
        <v>0.76</v>
      </c>
      <c r="F22" s="70">
        <v>0.9</v>
      </c>
      <c r="G22" s="70">
        <v>0.85</v>
      </c>
      <c r="H22" s="70">
        <v>0.92</v>
      </c>
      <c r="I22" s="70">
        <v>0.69</v>
      </c>
      <c r="J22" s="70">
        <v>0.77</v>
      </c>
      <c r="K22" s="70">
        <f t="shared" si="3"/>
        <v>0.77124999999999999</v>
      </c>
      <c r="L22" s="68"/>
      <c r="M22" s="71">
        <f t="shared" si="4"/>
        <v>0.58346839546191254</v>
      </c>
      <c r="N22" s="71">
        <f t="shared" si="5"/>
        <v>1.0761750405186385</v>
      </c>
      <c r="O22" s="71">
        <f t="shared" si="6"/>
        <v>0.98541329011345224</v>
      </c>
      <c r="P22" s="71">
        <f t="shared" si="7"/>
        <v>1.1669367909238251</v>
      </c>
      <c r="Q22" s="71">
        <f t="shared" si="8"/>
        <v>1.1021069692058347</v>
      </c>
      <c r="R22" s="71">
        <f t="shared" si="9"/>
        <v>1.192868719611021</v>
      </c>
      <c r="S22" s="71">
        <f t="shared" si="10"/>
        <v>0.89465153970826572</v>
      </c>
      <c r="T22" s="71">
        <f t="shared" si="11"/>
        <v>0.99837925445705022</v>
      </c>
      <c r="U22" s="71">
        <f t="shared" si="12"/>
        <v>1</v>
      </c>
    </row>
    <row r="23" spans="1:21" x14ac:dyDescent="0.25">
      <c r="A23" s="66" t="s">
        <v>49</v>
      </c>
      <c r="B23" t="s">
        <v>49</v>
      </c>
      <c r="C23" s="70">
        <v>1.71</v>
      </c>
      <c r="D23" s="70">
        <v>1.08</v>
      </c>
      <c r="E23" s="70">
        <v>1.49</v>
      </c>
      <c r="F23" s="70">
        <v>1.61</v>
      </c>
      <c r="G23" s="70">
        <v>1.44</v>
      </c>
      <c r="H23" s="70">
        <v>0.76</v>
      </c>
      <c r="I23" s="70">
        <v>1.05</v>
      </c>
      <c r="J23" s="70">
        <v>1.01</v>
      </c>
      <c r="K23" s="70">
        <f t="shared" si="3"/>
        <v>1.26875</v>
      </c>
      <c r="L23" s="68"/>
      <c r="M23" s="71">
        <f t="shared" si="4"/>
        <v>1.3477832512315271</v>
      </c>
      <c r="N23" s="71">
        <f t="shared" si="5"/>
        <v>0.85123152709359606</v>
      </c>
      <c r="O23" s="71">
        <f t="shared" si="6"/>
        <v>1.174384236453202</v>
      </c>
      <c r="P23" s="71">
        <f t="shared" si="7"/>
        <v>1.2689655172413794</v>
      </c>
      <c r="Q23" s="71">
        <f t="shared" si="8"/>
        <v>1.1349753694581279</v>
      </c>
      <c r="R23" s="71">
        <f t="shared" si="9"/>
        <v>0.59901477832512318</v>
      </c>
      <c r="S23" s="71">
        <f t="shared" si="10"/>
        <v>0.82758620689655171</v>
      </c>
      <c r="T23" s="71">
        <f t="shared" si="11"/>
        <v>0.79605911330049262</v>
      </c>
      <c r="U23" s="71">
        <f t="shared" si="12"/>
        <v>1</v>
      </c>
    </row>
    <row r="24" spans="1:21" hidden="1" x14ac:dyDescent="0.25">
      <c r="A24" s="66"/>
      <c r="B24" t="s">
        <v>50</v>
      </c>
      <c r="C24" s="70">
        <v>1.99</v>
      </c>
      <c r="D24" s="70">
        <v>2.68</v>
      </c>
      <c r="E24" s="70">
        <v>2.41</v>
      </c>
      <c r="F24" s="70">
        <v>2.98</v>
      </c>
      <c r="G24" s="70">
        <v>2.08</v>
      </c>
      <c r="H24" s="70">
        <v>2.2400000000000002</v>
      </c>
      <c r="I24" s="70">
        <v>2.36</v>
      </c>
      <c r="J24" s="70">
        <v>2.4</v>
      </c>
      <c r="K24" s="70">
        <f t="shared" si="3"/>
        <v>2.3925000000000001</v>
      </c>
      <c r="L24" s="68"/>
      <c r="M24" s="71">
        <f t="shared" si="4"/>
        <v>0.83176593521421105</v>
      </c>
      <c r="N24" s="71">
        <f t="shared" si="5"/>
        <v>1.1201671891327063</v>
      </c>
      <c r="O24" s="71">
        <f t="shared" si="6"/>
        <v>1.0073145245559039</v>
      </c>
      <c r="P24" s="71">
        <f t="shared" si="7"/>
        <v>1.2455590386624869</v>
      </c>
      <c r="Q24" s="71">
        <f t="shared" si="8"/>
        <v>0.8693834900731453</v>
      </c>
      <c r="R24" s="71">
        <f t="shared" si="9"/>
        <v>0.93625914315569492</v>
      </c>
      <c r="S24" s="71">
        <f t="shared" si="10"/>
        <v>0.98641588296760707</v>
      </c>
      <c r="T24" s="71">
        <f t="shared" si="11"/>
        <v>1.0031347962382444</v>
      </c>
      <c r="U24" s="71">
        <f t="shared" si="12"/>
        <v>1</v>
      </c>
    </row>
    <row r="25" spans="1:21" hidden="1" x14ac:dyDescent="0.25">
      <c r="A25" s="66"/>
      <c r="B25" t="s">
        <v>51</v>
      </c>
      <c r="C25" s="70">
        <v>1.1399999999999999</v>
      </c>
      <c r="D25" s="70">
        <v>1.37</v>
      </c>
      <c r="E25" s="70">
        <v>3.18</v>
      </c>
      <c r="F25" s="70">
        <v>2.89</v>
      </c>
      <c r="G25" s="70">
        <v>1.59</v>
      </c>
      <c r="H25" s="70">
        <v>2.64</v>
      </c>
      <c r="I25" s="70">
        <v>2.2400000000000002</v>
      </c>
      <c r="J25" s="70">
        <v>1.01</v>
      </c>
      <c r="K25" s="70">
        <f t="shared" si="3"/>
        <v>2.0075000000000003</v>
      </c>
      <c r="L25" s="68"/>
      <c r="M25" s="71">
        <f t="shared" si="4"/>
        <v>0.56787048567870468</v>
      </c>
      <c r="N25" s="71">
        <f t="shared" si="5"/>
        <v>0.68244084682440842</v>
      </c>
      <c r="O25" s="71">
        <f t="shared" si="6"/>
        <v>1.5840597758405977</v>
      </c>
      <c r="P25" s="71">
        <f t="shared" si="7"/>
        <v>1.4396014943960147</v>
      </c>
      <c r="Q25" s="71">
        <f t="shared" si="8"/>
        <v>0.79202988792029883</v>
      </c>
      <c r="R25" s="71">
        <f t="shared" si="9"/>
        <v>1.3150684931506849</v>
      </c>
      <c r="S25" s="71">
        <f t="shared" si="10"/>
        <v>1.1158156911581569</v>
      </c>
      <c r="T25" s="71">
        <f t="shared" si="11"/>
        <v>0.50311332503113315</v>
      </c>
      <c r="U25" s="71">
        <f t="shared" si="12"/>
        <v>1</v>
      </c>
    </row>
    <row r="26" spans="1:21" x14ac:dyDescent="0.25">
      <c r="A26" s="66" t="s">
        <v>5</v>
      </c>
      <c r="B26" t="s">
        <v>52</v>
      </c>
      <c r="C26" s="70">
        <v>1.74</v>
      </c>
      <c r="D26" s="70">
        <v>1.1599999999999999</v>
      </c>
      <c r="E26" s="70">
        <v>1.33</v>
      </c>
      <c r="F26" s="70">
        <v>0.89</v>
      </c>
      <c r="G26" s="70">
        <v>1.23</v>
      </c>
      <c r="H26" s="70">
        <v>1.38</v>
      </c>
      <c r="I26" s="70">
        <v>1.34</v>
      </c>
      <c r="J26" s="70">
        <v>0.84</v>
      </c>
      <c r="K26" s="70">
        <f t="shared" si="3"/>
        <v>1.23875</v>
      </c>
      <c r="L26" s="68"/>
      <c r="M26" s="71">
        <f t="shared" si="4"/>
        <v>1.4046417759838548</v>
      </c>
      <c r="N26" s="71">
        <f t="shared" si="5"/>
        <v>0.93642785065590306</v>
      </c>
      <c r="O26" s="71">
        <f t="shared" si="6"/>
        <v>1.0736629667003028</v>
      </c>
      <c r="P26" s="71">
        <f t="shared" si="7"/>
        <v>0.71846619576185666</v>
      </c>
      <c r="Q26" s="71">
        <f t="shared" si="8"/>
        <v>0.99293642785065583</v>
      </c>
      <c r="R26" s="71">
        <f t="shared" si="9"/>
        <v>1.1140262361251261</v>
      </c>
      <c r="S26" s="71">
        <f t="shared" si="10"/>
        <v>1.0817356205852675</v>
      </c>
      <c r="T26" s="71">
        <f t="shared" si="11"/>
        <v>0.67810292633703328</v>
      </c>
      <c r="U26" s="71">
        <f t="shared" si="12"/>
        <v>1</v>
      </c>
    </row>
    <row r="27" spans="1:21" x14ac:dyDescent="0.25">
      <c r="A27" s="66" t="s">
        <v>80</v>
      </c>
      <c r="B27" t="s">
        <v>53</v>
      </c>
      <c r="C27" s="70">
        <v>1.04</v>
      </c>
      <c r="D27" s="70">
        <v>1.34</v>
      </c>
      <c r="E27" s="70">
        <v>1.05</v>
      </c>
      <c r="F27" s="70">
        <v>1.6</v>
      </c>
      <c r="G27" s="70">
        <v>0.91</v>
      </c>
      <c r="H27" s="70">
        <v>1.06</v>
      </c>
      <c r="I27" s="70">
        <v>1.42</v>
      </c>
      <c r="J27" s="70">
        <v>1.1000000000000001</v>
      </c>
      <c r="K27" s="70">
        <f t="shared" si="3"/>
        <v>1.19</v>
      </c>
      <c r="L27" s="68"/>
      <c r="M27" s="71">
        <f t="shared" si="4"/>
        <v>0.87394957983193289</v>
      </c>
      <c r="N27" s="71">
        <f t="shared" si="5"/>
        <v>1.1260504201680674</v>
      </c>
      <c r="O27" s="71">
        <f t="shared" si="6"/>
        <v>0.88235294117647067</v>
      </c>
      <c r="P27" s="71">
        <f t="shared" si="7"/>
        <v>1.3445378151260505</v>
      </c>
      <c r="Q27" s="71">
        <f t="shared" si="8"/>
        <v>0.76470588235294124</v>
      </c>
      <c r="R27" s="71">
        <f t="shared" si="9"/>
        <v>0.89075630252100846</v>
      </c>
      <c r="S27" s="71">
        <f t="shared" si="10"/>
        <v>1.1932773109243697</v>
      </c>
      <c r="T27" s="71">
        <f t="shared" si="11"/>
        <v>0.92436974789915982</v>
      </c>
      <c r="U27" s="71">
        <f t="shared" si="12"/>
        <v>1</v>
      </c>
    </row>
    <row r="28" spans="1:21" hidden="1" x14ac:dyDescent="0.25">
      <c r="A28" s="66" t="s">
        <v>75</v>
      </c>
      <c r="B28" t="s">
        <v>76</v>
      </c>
      <c r="C28" s="70">
        <v>1.1696658097686377</v>
      </c>
      <c r="D28" s="70">
        <v>1.2408759124087592</v>
      </c>
      <c r="E28" s="70">
        <v>1.1464510332434861</v>
      </c>
      <c r="F28" s="70">
        <v>1.1899148657498364</v>
      </c>
      <c r="G28" s="70">
        <v>0.99928315412186386</v>
      </c>
      <c r="H28" s="70">
        <v>1.1528013582342955</v>
      </c>
      <c r="I28" s="70">
        <v>1.1705762848730605</v>
      </c>
      <c r="J28" s="70">
        <v>0.99328211478113959</v>
      </c>
      <c r="K28" s="70">
        <f t="shared" si="3"/>
        <v>1.1328563166476349</v>
      </c>
      <c r="L28" s="68"/>
      <c r="M28" s="71">
        <f t="shared" si="4"/>
        <v>1.0324926405759294</v>
      </c>
      <c r="N28" s="71">
        <f t="shared" si="5"/>
        <v>1.0953515412093719</v>
      </c>
      <c r="O28" s="71">
        <f t="shared" si="6"/>
        <v>1.012000389101489</v>
      </c>
      <c r="P28" s="71">
        <f t="shared" si="7"/>
        <v>1.0503669779333094</v>
      </c>
      <c r="Q28" s="71">
        <f t="shared" si="8"/>
        <v>0.88209169992445058</v>
      </c>
      <c r="R28" s="71">
        <f t="shared" si="9"/>
        <v>1.0176059764098613</v>
      </c>
      <c r="S28" s="71">
        <f t="shared" si="10"/>
        <v>1.0332963392366008</v>
      </c>
      <c r="T28" s="71">
        <f t="shared" si="11"/>
        <v>0.87679443560898762</v>
      </c>
      <c r="U28" s="71">
        <f t="shared" si="1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D2F4D-30F1-4C00-AD9B-A09AE9C185C5}">
  <dimension ref="B2:D34"/>
  <sheetViews>
    <sheetView topLeftCell="A12" workbookViewId="0">
      <selection activeCell="P37" sqref="P37"/>
    </sheetView>
  </sheetViews>
  <sheetFormatPr defaultRowHeight="15" x14ac:dyDescent="0.25"/>
  <sheetData>
    <row r="2" spans="2:4" ht="72" x14ac:dyDescent="0.25">
      <c r="B2" s="31" t="s">
        <v>63</v>
      </c>
      <c r="C2" s="32" t="s">
        <v>67</v>
      </c>
      <c r="D2" s="33" t="s">
        <v>64</v>
      </c>
    </row>
    <row r="3" spans="2:4" x14ac:dyDescent="0.25">
      <c r="B3" s="34">
        <v>2019</v>
      </c>
      <c r="C3" s="37">
        <v>3149.9703</v>
      </c>
      <c r="D3" s="38">
        <v>1</v>
      </c>
    </row>
    <row r="4" spans="2:4" x14ac:dyDescent="0.25">
      <c r="B4" s="34">
        <v>2020</v>
      </c>
      <c r="C4" s="37">
        <v>2741.3560000000002</v>
      </c>
      <c r="D4" s="38">
        <v>0.87027995152843196</v>
      </c>
    </row>
    <row r="5" spans="2:4" x14ac:dyDescent="0.25">
      <c r="B5" s="34">
        <v>2021</v>
      </c>
      <c r="C5" s="37">
        <v>2864.2166999999999</v>
      </c>
      <c r="D5" s="38">
        <v>0.90928371610360892</v>
      </c>
    </row>
    <row r="6" spans="2:4" x14ac:dyDescent="0.25">
      <c r="B6" s="34">
        <v>2022</v>
      </c>
      <c r="C6" s="37">
        <v>3025.6021000000001</v>
      </c>
      <c r="D6" s="38">
        <v>0.96051765948396406</v>
      </c>
    </row>
    <row r="7" spans="2:4" x14ac:dyDescent="0.25">
      <c r="B7" s="34">
        <v>2023</v>
      </c>
      <c r="C7" s="37">
        <v>3049.5304000000001</v>
      </c>
      <c r="D7" s="38">
        <v>0.96811401682104758</v>
      </c>
    </row>
    <row r="8" spans="2:4" x14ac:dyDescent="0.25">
      <c r="B8" s="34">
        <v>2024</v>
      </c>
      <c r="C8" s="37">
        <v>3058.7024000000001</v>
      </c>
      <c r="D8" s="38">
        <v>0.97102579030665792</v>
      </c>
    </row>
    <row r="9" spans="2:4" x14ac:dyDescent="0.25">
      <c r="B9" s="34">
        <v>2025</v>
      </c>
      <c r="C9" s="37">
        <v>3056.5437000000002</v>
      </c>
      <c r="D9" s="38">
        <v>0.97034048225788039</v>
      </c>
    </row>
    <row r="10" spans="2:4" x14ac:dyDescent="0.25">
      <c r="B10" s="34">
        <v>2026</v>
      </c>
      <c r="C10" s="37">
        <v>3050.9576999999999</v>
      </c>
      <c r="D10" s="38">
        <v>0.96856713220438939</v>
      </c>
    </row>
    <row r="11" spans="2:4" x14ac:dyDescent="0.25">
      <c r="B11" s="34">
        <v>2027</v>
      </c>
      <c r="C11" s="37">
        <v>3035.0716000000002</v>
      </c>
      <c r="D11" s="38">
        <v>0.96352387830450348</v>
      </c>
    </row>
    <row r="12" spans="2:4" x14ac:dyDescent="0.25">
      <c r="B12" s="34">
        <v>2028</v>
      </c>
      <c r="C12" s="37">
        <v>3016.0641000000001</v>
      </c>
      <c r="D12" s="38">
        <v>0.95748969442664267</v>
      </c>
    </row>
    <row r="13" spans="2:4" x14ac:dyDescent="0.25">
      <c r="B13" s="34">
        <v>2029</v>
      </c>
      <c r="C13" s="37">
        <v>2997.3045999999999</v>
      </c>
      <c r="D13" s="38">
        <v>0.95153424144983212</v>
      </c>
    </row>
    <row r="14" spans="2:4" x14ac:dyDescent="0.25">
      <c r="B14" s="34">
        <v>2030</v>
      </c>
      <c r="C14" s="37">
        <v>2969.8834999999999</v>
      </c>
      <c r="D14" s="38">
        <v>0.94282904826118519</v>
      </c>
    </row>
    <row r="15" spans="2:4" x14ac:dyDescent="0.25">
      <c r="B15" s="34">
        <v>2031</v>
      </c>
      <c r="C15" s="37">
        <v>2939.0140000000001</v>
      </c>
      <c r="D15" s="38">
        <v>0.93302911459196936</v>
      </c>
    </row>
    <row r="16" spans="2:4" x14ac:dyDescent="0.25">
      <c r="B16" s="34">
        <v>2032</v>
      </c>
      <c r="C16" s="37">
        <v>2904.7193000000002</v>
      </c>
      <c r="D16" s="38">
        <v>0.92214180559099246</v>
      </c>
    </row>
    <row r="17" spans="2:4" x14ac:dyDescent="0.25">
      <c r="B17" s="34">
        <v>2033</v>
      </c>
      <c r="C17" s="37">
        <v>2872.2819</v>
      </c>
      <c r="D17" s="38">
        <v>0.91184412119695224</v>
      </c>
    </row>
    <row r="18" spans="2:4" x14ac:dyDescent="0.25">
      <c r="B18" s="34">
        <v>2034</v>
      </c>
      <c r="C18" s="37">
        <v>2834.6016</v>
      </c>
      <c r="D18" s="38">
        <v>0.89988200841131738</v>
      </c>
    </row>
    <row r="19" spans="2:4" x14ac:dyDescent="0.25">
      <c r="B19" s="34">
        <v>2035</v>
      </c>
      <c r="C19" s="37">
        <v>2795.9892</v>
      </c>
      <c r="D19" s="38">
        <v>0.88762398807379228</v>
      </c>
    </row>
    <row r="20" spans="2:4" x14ac:dyDescent="0.25">
      <c r="B20" s="34">
        <v>2036</v>
      </c>
      <c r="C20" s="37">
        <v>2756.2397000000001</v>
      </c>
      <c r="D20" s="38">
        <v>0.8750049802056864</v>
      </c>
    </row>
    <row r="21" spans="2:4" x14ac:dyDescent="0.25">
      <c r="B21" s="34">
        <v>2037</v>
      </c>
      <c r="C21" s="37">
        <v>2711.6867999999999</v>
      </c>
      <c r="D21" s="38">
        <v>0.86086106907103221</v>
      </c>
    </row>
    <row r="22" spans="2:4" x14ac:dyDescent="0.25">
      <c r="B22" s="34">
        <v>2038</v>
      </c>
      <c r="C22" s="37">
        <v>2664.9857999999999</v>
      </c>
      <c r="D22" s="38">
        <v>0.84603521499869383</v>
      </c>
    </row>
    <row r="23" spans="2:4" x14ac:dyDescent="0.25">
      <c r="B23" s="34">
        <v>2039</v>
      </c>
      <c r="C23" s="37">
        <v>2619.5472</v>
      </c>
      <c r="D23" s="38">
        <v>0.83161012660976519</v>
      </c>
    </row>
    <row r="24" spans="2:4" x14ac:dyDescent="0.25">
      <c r="B24" s="34">
        <v>2040</v>
      </c>
      <c r="C24" s="37">
        <v>2574.0349000000001</v>
      </c>
      <c r="D24" s="38">
        <v>0.81716164117483903</v>
      </c>
    </row>
    <row r="25" spans="2:4" x14ac:dyDescent="0.25">
      <c r="B25" s="34">
        <v>2041</v>
      </c>
      <c r="C25" s="37">
        <v>2531.2024999999999</v>
      </c>
      <c r="D25" s="38">
        <v>0.8035639256662197</v>
      </c>
    </row>
    <row r="26" spans="2:4" x14ac:dyDescent="0.25">
      <c r="B26" s="34">
        <v>2042</v>
      </c>
      <c r="C26" s="37">
        <v>2489.0812000000001</v>
      </c>
      <c r="D26" s="38">
        <v>0.79019195831782929</v>
      </c>
    </row>
    <row r="27" spans="2:4" x14ac:dyDescent="0.25">
      <c r="B27" s="34">
        <v>2043</v>
      </c>
      <c r="C27" s="37">
        <v>2448.1453999999999</v>
      </c>
      <c r="D27" s="38">
        <v>0.77719634372425672</v>
      </c>
    </row>
    <row r="28" spans="2:4" x14ac:dyDescent="0.25">
      <c r="B28" s="34">
        <v>2044</v>
      </c>
      <c r="C28" s="37">
        <v>2408.4733999999999</v>
      </c>
      <c r="D28" s="38">
        <v>0.7646019392627289</v>
      </c>
    </row>
    <row r="29" spans="2:4" x14ac:dyDescent="0.25">
      <c r="B29" s="34">
        <v>2045</v>
      </c>
      <c r="C29" s="37">
        <v>2371.0632999999998</v>
      </c>
      <c r="D29" s="38">
        <v>0.75272560506364139</v>
      </c>
    </row>
    <row r="30" spans="2:4" x14ac:dyDescent="0.25">
      <c r="B30" s="34">
        <v>2046</v>
      </c>
      <c r="C30" s="37">
        <v>2335.5133999999998</v>
      </c>
      <c r="D30" s="38">
        <v>0.74143981611509158</v>
      </c>
    </row>
    <row r="31" spans="2:4" x14ac:dyDescent="0.25">
      <c r="B31" s="34">
        <v>2047</v>
      </c>
      <c r="C31" s="37">
        <v>2302.7833999999998</v>
      </c>
      <c r="D31" s="38">
        <v>0.7310492419563448</v>
      </c>
    </row>
    <row r="32" spans="2:4" x14ac:dyDescent="0.25">
      <c r="B32" s="34">
        <v>2048</v>
      </c>
      <c r="C32" s="37">
        <v>2272.4603999999999</v>
      </c>
      <c r="D32" s="38">
        <v>0.72142280198641873</v>
      </c>
    </row>
    <row r="33" spans="2:4" x14ac:dyDescent="0.25">
      <c r="B33" s="34">
        <v>2049</v>
      </c>
      <c r="C33" s="37">
        <v>2244.3870999999999</v>
      </c>
      <c r="D33" s="38">
        <v>0.71251055922654249</v>
      </c>
    </row>
    <row r="34" spans="2:4" x14ac:dyDescent="0.25">
      <c r="B34" s="34">
        <v>2050</v>
      </c>
      <c r="C34" s="37">
        <v>2217.8633</v>
      </c>
      <c r="D34" s="38">
        <v>0.70409022586657399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76D0F-9727-434A-8A56-5E220B8EC995}">
  <dimension ref="B1:Q12"/>
  <sheetViews>
    <sheetView workbookViewId="0">
      <selection activeCell="I4" sqref="I4:Q12"/>
    </sheetView>
  </sheetViews>
  <sheetFormatPr defaultRowHeight="15" x14ac:dyDescent="0.25"/>
  <cols>
    <col min="2" max="2" width="32" bestFit="1" customWidth="1"/>
    <col min="3" max="3" width="15.140625" bestFit="1" customWidth="1"/>
    <col min="4" max="5" width="4.42578125" bestFit="1" customWidth="1"/>
    <col min="6" max="6" width="5.42578125" bestFit="1" customWidth="1"/>
    <col min="7" max="7" width="9.85546875" customWidth="1"/>
    <col min="9" max="9" width="23.5703125" customWidth="1"/>
    <col min="10" max="17" width="10" customWidth="1"/>
  </cols>
  <sheetData>
    <row r="1" spans="2:17" x14ac:dyDescent="0.25">
      <c r="B1" t="s">
        <v>71</v>
      </c>
    </row>
    <row r="2" spans="2:17" x14ac:dyDescent="0.25">
      <c r="B2" t="s">
        <v>72</v>
      </c>
      <c r="J2" t="s">
        <v>73</v>
      </c>
    </row>
    <row r="3" spans="2:17" ht="15.75" thickBot="1" x14ac:dyDescent="0.3">
      <c r="B3" t="s">
        <v>72</v>
      </c>
      <c r="C3" s="39" t="s">
        <v>43</v>
      </c>
      <c r="D3" s="40"/>
      <c r="E3" s="40"/>
      <c r="F3" s="40"/>
      <c r="G3" s="41"/>
      <c r="J3" s="39" t="s">
        <v>62</v>
      </c>
      <c r="K3" s="40"/>
      <c r="L3" s="40"/>
      <c r="M3" s="40"/>
      <c r="N3" s="40"/>
      <c r="O3" s="40"/>
      <c r="P3" s="40"/>
      <c r="Q3" s="41"/>
    </row>
    <row r="4" spans="2:17" ht="24" x14ac:dyDescent="0.25">
      <c r="B4" s="42" t="s">
        <v>68</v>
      </c>
      <c r="C4" s="43">
        <v>1</v>
      </c>
      <c r="D4" s="43">
        <v>2</v>
      </c>
      <c r="E4" s="43">
        <v>3</v>
      </c>
      <c r="F4" s="43" t="s">
        <v>41</v>
      </c>
      <c r="G4" s="44" t="s">
        <v>42</v>
      </c>
      <c r="I4" s="72" t="s">
        <v>62</v>
      </c>
      <c r="J4" s="73" t="s">
        <v>54</v>
      </c>
      <c r="K4" s="74" t="s">
        <v>55</v>
      </c>
      <c r="L4" s="74" t="s">
        <v>56</v>
      </c>
      <c r="M4" s="74" t="s">
        <v>57</v>
      </c>
      <c r="N4" s="74" t="s">
        <v>58</v>
      </c>
      <c r="O4" s="74" t="s">
        <v>59</v>
      </c>
      <c r="P4" s="74" t="s">
        <v>60</v>
      </c>
      <c r="Q4" s="75" t="s">
        <v>61</v>
      </c>
    </row>
    <row r="5" spans="2:17" x14ac:dyDescent="0.25">
      <c r="B5" s="45" t="s">
        <v>4</v>
      </c>
      <c r="C5" s="56">
        <v>1.1033274956217163</v>
      </c>
      <c r="D5" s="57">
        <v>0.89316987740805609</v>
      </c>
      <c r="E5" s="56">
        <v>0.99824868651488619</v>
      </c>
      <c r="F5" s="56">
        <v>1.0332749562171628</v>
      </c>
      <c r="G5" s="58">
        <v>0.97197898423817886</v>
      </c>
      <c r="I5" s="76" t="s">
        <v>4</v>
      </c>
      <c r="J5" s="77">
        <v>1.1201764057331862</v>
      </c>
      <c r="K5" s="78">
        <v>1.155457552370452</v>
      </c>
      <c r="L5" s="78">
        <v>0.96141124586549065</v>
      </c>
      <c r="M5" s="78">
        <v>1.093715545755237</v>
      </c>
      <c r="N5" s="78">
        <v>0.85556780595369342</v>
      </c>
      <c r="O5" s="79">
        <v>0.99669239250275621</v>
      </c>
      <c r="P5" s="78">
        <v>1.0143329658213891</v>
      </c>
      <c r="Q5" s="80">
        <v>0.80264608599779497</v>
      </c>
    </row>
    <row r="6" spans="2:17" ht="24" x14ac:dyDescent="0.25">
      <c r="B6" s="45" t="s">
        <v>2</v>
      </c>
      <c r="C6" s="56">
        <v>0.82840236686390545</v>
      </c>
      <c r="D6" s="56">
        <v>0.85059171597633143</v>
      </c>
      <c r="E6" s="56">
        <v>1.1020710059171599</v>
      </c>
      <c r="F6" s="56">
        <v>0.93195266272189359</v>
      </c>
      <c r="G6" s="58">
        <v>1.2869822485207101</v>
      </c>
      <c r="I6" s="76" t="s">
        <v>2</v>
      </c>
      <c r="J6" s="77">
        <v>0.79230769230769227</v>
      </c>
      <c r="K6" s="78">
        <v>1.0461538461538462</v>
      </c>
      <c r="L6" s="78">
        <v>1.346153846153846</v>
      </c>
      <c r="M6" s="78">
        <v>1.0923076923076922</v>
      </c>
      <c r="N6" s="78">
        <v>0.76923076923076916</v>
      </c>
      <c r="O6" s="78">
        <v>1.1461538461538461</v>
      </c>
      <c r="P6" s="78">
        <v>0.82307692307692315</v>
      </c>
      <c r="Q6" s="80">
        <v>0.98461538461538456</v>
      </c>
    </row>
    <row r="7" spans="2:17" x14ac:dyDescent="0.25">
      <c r="B7" s="45" t="s">
        <v>1</v>
      </c>
      <c r="C7" s="56">
        <v>1.0960451977401129</v>
      </c>
      <c r="D7" s="56">
        <v>0.9152542372881356</v>
      </c>
      <c r="E7" s="56">
        <v>1.0282485875706215</v>
      </c>
      <c r="F7" s="56">
        <v>0.96045197740112986</v>
      </c>
      <c r="G7" s="58">
        <v>1</v>
      </c>
      <c r="I7" s="76" t="s">
        <v>1</v>
      </c>
      <c r="J7" s="77">
        <v>0.89900426742531991</v>
      </c>
      <c r="K7" s="78">
        <v>0.94452347083926014</v>
      </c>
      <c r="L7" s="78">
        <v>1.1266002844950211</v>
      </c>
      <c r="M7" s="78">
        <v>0.8762446657183498</v>
      </c>
      <c r="N7" s="78">
        <v>1.0128022759601705</v>
      </c>
      <c r="O7" s="78">
        <v>0.97866287339971536</v>
      </c>
      <c r="P7" s="78">
        <v>0.93314366998577503</v>
      </c>
      <c r="Q7" s="80">
        <v>1.2290184921763867</v>
      </c>
    </row>
    <row r="8" spans="2:17" ht="24" x14ac:dyDescent="0.25">
      <c r="B8" s="45" t="s">
        <v>47</v>
      </c>
      <c r="C8" s="56">
        <v>1.4086687306501551</v>
      </c>
      <c r="D8" s="56">
        <v>0.95975232198142424</v>
      </c>
      <c r="E8" s="56">
        <v>0.87461300309597523</v>
      </c>
      <c r="F8" s="56">
        <v>1.0758513931888545</v>
      </c>
      <c r="G8" s="58">
        <v>0.68111455108359142</v>
      </c>
      <c r="I8" s="76" t="s">
        <v>47</v>
      </c>
      <c r="J8" s="77">
        <v>1.0503455083909181</v>
      </c>
      <c r="K8" s="78">
        <v>1.0108588351431391</v>
      </c>
      <c r="L8" s="78">
        <v>1.0661401776900297</v>
      </c>
      <c r="M8" s="78">
        <v>1.1767028627838103</v>
      </c>
      <c r="N8" s="78">
        <v>1.1372161895360315</v>
      </c>
      <c r="O8" s="78">
        <v>0.95557749259624869</v>
      </c>
      <c r="P8" s="78">
        <v>1.018756169792695</v>
      </c>
      <c r="Q8" s="80">
        <v>0.58440276406712732</v>
      </c>
    </row>
    <row r="9" spans="2:17" ht="24" x14ac:dyDescent="0.25">
      <c r="B9" s="45" t="s">
        <v>8</v>
      </c>
      <c r="C9" s="56">
        <v>1.1246612466124661</v>
      </c>
      <c r="D9" s="56">
        <v>1.1111111111111112</v>
      </c>
      <c r="E9" s="56">
        <v>1.056910569105691</v>
      </c>
      <c r="F9" s="56">
        <v>0.81300813008130079</v>
      </c>
      <c r="G9" s="58">
        <v>0.89430894308943099</v>
      </c>
      <c r="I9" s="76" t="s">
        <v>8</v>
      </c>
      <c r="J9" s="77">
        <v>0.58346839546191254</v>
      </c>
      <c r="K9" s="78">
        <v>1.0761750405186385</v>
      </c>
      <c r="L9" s="78">
        <v>0.98541329011345224</v>
      </c>
      <c r="M9" s="78">
        <v>1.1669367909238251</v>
      </c>
      <c r="N9" s="78">
        <v>1.1021069692058347</v>
      </c>
      <c r="O9" s="78">
        <v>1.192868719611021</v>
      </c>
      <c r="P9" s="78">
        <v>0.89465153970826572</v>
      </c>
      <c r="Q9" s="80">
        <v>0.99837925445705022</v>
      </c>
    </row>
    <row r="10" spans="2:17" x14ac:dyDescent="0.25">
      <c r="B10" s="45" t="s">
        <v>49</v>
      </c>
      <c r="C10" s="56">
        <v>0.8870967741935486</v>
      </c>
      <c r="D10" s="56">
        <v>1.1048387096774197</v>
      </c>
      <c r="E10" s="56">
        <v>0.76612903225806461</v>
      </c>
      <c r="F10" s="56">
        <v>1.0887096774193552</v>
      </c>
      <c r="G10" s="58">
        <v>1.153225806451613</v>
      </c>
      <c r="I10" s="76" t="s">
        <v>49</v>
      </c>
      <c r="J10" s="77">
        <v>1.3477832512315271</v>
      </c>
      <c r="K10" s="78">
        <v>0.85123152709359606</v>
      </c>
      <c r="L10" s="78">
        <v>1.174384236453202</v>
      </c>
      <c r="M10" s="78">
        <v>1.2689655172413794</v>
      </c>
      <c r="N10" s="78">
        <v>1.1349753694581279</v>
      </c>
      <c r="O10" s="78">
        <v>0.59901477832512318</v>
      </c>
      <c r="P10" s="78">
        <v>0.82758620689655171</v>
      </c>
      <c r="Q10" s="80">
        <v>0.79605911330049262</v>
      </c>
    </row>
    <row r="11" spans="2:17" x14ac:dyDescent="0.25">
      <c r="B11" s="45" t="s">
        <v>5</v>
      </c>
      <c r="C11" s="56">
        <v>1.155143338954469</v>
      </c>
      <c r="D11" s="56">
        <v>0.77571669477234406</v>
      </c>
      <c r="E11" s="56">
        <v>0.81787521079258008</v>
      </c>
      <c r="F11" s="56">
        <v>1.2310286677908937</v>
      </c>
      <c r="G11" s="58">
        <v>1.0202360876897134</v>
      </c>
      <c r="I11" s="76" t="s">
        <v>5</v>
      </c>
      <c r="J11" s="77">
        <v>1.4046417759838548</v>
      </c>
      <c r="K11" s="78">
        <v>0.93642785065590306</v>
      </c>
      <c r="L11" s="78">
        <v>1.0736629667003028</v>
      </c>
      <c r="M11" s="78">
        <v>0.71846619576185666</v>
      </c>
      <c r="N11" s="78">
        <v>0.99293642785065583</v>
      </c>
      <c r="O11" s="78">
        <v>1.1140262361251261</v>
      </c>
      <c r="P11" s="78">
        <v>1.0817356205852675</v>
      </c>
      <c r="Q11" s="80">
        <v>0.67810292633703328</v>
      </c>
    </row>
    <row r="12" spans="2:17" ht="15.75" thickBot="1" x14ac:dyDescent="0.3">
      <c r="B12" s="47" t="s">
        <v>80</v>
      </c>
      <c r="C12" s="59">
        <v>1.1490125673249552</v>
      </c>
      <c r="D12" s="59">
        <v>1.0861759425493718</v>
      </c>
      <c r="E12" s="59">
        <v>0.97845601436265728</v>
      </c>
      <c r="F12" s="59">
        <v>0.91561938958707367</v>
      </c>
      <c r="G12" s="60">
        <v>0.87073608617594267</v>
      </c>
      <c r="I12" s="81" t="s">
        <v>80</v>
      </c>
      <c r="J12" s="82">
        <v>0.87394957983193289</v>
      </c>
      <c r="K12" s="83">
        <v>1.1260504201680674</v>
      </c>
      <c r="L12" s="83">
        <v>0.88235294117647067</v>
      </c>
      <c r="M12" s="83">
        <v>1.3445378151260505</v>
      </c>
      <c r="N12" s="83">
        <v>0.76470588235294124</v>
      </c>
      <c r="O12" s="83">
        <v>0.89075630252100846</v>
      </c>
      <c r="P12" s="83">
        <v>1.1932773109243697</v>
      </c>
      <c r="Q12" s="84">
        <v>0.92436974789915982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8ECE-19CF-481F-A1A1-5A119C899A64}">
  <dimension ref="A1:M19"/>
  <sheetViews>
    <sheetView workbookViewId="0">
      <selection activeCell="O7" sqref="O7"/>
    </sheetView>
  </sheetViews>
  <sheetFormatPr defaultRowHeight="15" x14ac:dyDescent="0.25"/>
  <cols>
    <col min="1" max="1" width="29.28515625" bestFit="1" customWidth="1"/>
    <col min="8" max="8" width="31.7109375" bestFit="1" customWidth="1"/>
    <col min="9" max="12" width="5.42578125" bestFit="1" customWidth="1"/>
  </cols>
  <sheetData>
    <row r="1" spans="1:13" x14ac:dyDescent="0.25">
      <c r="A1" s="8" t="s">
        <v>12</v>
      </c>
      <c r="G1" t="s">
        <v>74</v>
      </c>
      <c r="H1" s="8" t="s">
        <v>70</v>
      </c>
    </row>
    <row r="2" spans="1:13" x14ac:dyDescent="0.25">
      <c r="A2" s="4" t="s">
        <v>0</v>
      </c>
      <c r="B2" s="1"/>
      <c r="C2" s="1"/>
      <c r="D2" s="1"/>
      <c r="E2" s="1"/>
      <c r="F2" s="50"/>
      <c r="H2" s="4" t="s">
        <v>0</v>
      </c>
      <c r="I2" s="1"/>
      <c r="J2" s="1"/>
      <c r="K2" s="1"/>
      <c r="L2" s="1"/>
      <c r="M2" s="50"/>
    </row>
    <row r="3" spans="1:13" x14ac:dyDescent="0.25">
      <c r="A3" s="7" t="s">
        <v>11</v>
      </c>
      <c r="B3" s="3">
        <v>2015</v>
      </c>
      <c r="C3" s="3">
        <v>2016</v>
      </c>
      <c r="D3" s="3">
        <v>2017</v>
      </c>
      <c r="E3" s="3">
        <v>2018</v>
      </c>
      <c r="F3" s="51">
        <v>2019</v>
      </c>
      <c r="H3" s="7" t="s">
        <v>11</v>
      </c>
      <c r="I3" s="3">
        <v>2015</v>
      </c>
      <c r="J3" s="3">
        <v>2016</v>
      </c>
      <c r="K3" s="3">
        <v>2017</v>
      </c>
      <c r="L3" s="3">
        <v>2018</v>
      </c>
      <c r="M3" s="51">
        <v>2019</v>
      </c>
    </row>
    <row r="4" spans="1:13" x14ac:dyDescent="0.25">
      <c r="A4" s="5" t="s">
        <v>1</v>
      </c>
      <c r="B4" s="9">
        <v>1.45</v>
      </c>
      <c r="C4" s="9">
        <v>1.38</v>
      </c>
      <c r="D4" s="9">
        <v>1.46</v>
      </c>
      <c r="E4" s="9">
        <v>1.51</v>
      </c>
      <c r="F4" s="52">
        <v>1.52</v>
      </c>
      <c r="H4" s="5" t="s">
        <v>1</v>
      </c>
      <c r="I4" s="49">
        <f>(B4*277.778)/365</f>
        <v>1.1035016438356164</v>
      </c>
      <c r="J4" s="49">
        <f t="shared" ref="J4:M4" si="0">(C4*277.778)/365</f>
        <v>1.0502291506849315</v>
      </c>
      <c r="K4" s="49">
        <f t="shared" si="0"/>
        <v>1.1111120000000001</v>
      </c>
      <c r="L4" s="49">
        <f t="shared" si="0"/>
        <v>1.1491637808219179</v>
      </c>
      <c r="M4" s="54">
        <f t="shared" si="0"/>
        <v>1.1567741369863014</v>
      </c>
    </row>
    <row r="5" spans="1:13" x14ac:dyDescent="0.25">
      <c r="A5" s="5" t="s">
        <v>2</v>
      </c>
      <c r="B5" s="9">
        <v>2.4300000000000002</v>
      </c>
      <c r="C5" s="9">
        <v>2.3199999999999998</v>
      </c>
      <c r="D5" s="9">
        <v>2.46</v>
      </c>
      <c r="E5" s="9">
        <v>2.5499999999999998</v>
      </c>
      <c r="F5" s="52">
        <v>2.57</v>
      </c>
      <c r="H5" s="5" t="s">
        <v>2</v>
      </c>
      <c r="I5" s="49">
        <f t="shared" ref="I5:I13" si="1">(B5*277.778)/365</f>
        <v>1.8493165479452058</v>
      </c>
      <c r="J5" s="49">
        <f t="shared" ref="J5:J13" si="2">(C5*277.778)/365</f>
        <v>1.7656026301369865</v>
      </c>
      <c r="K5" s="49">
        <f t="shared" ref="K5:K13" si="3">(D5*277.778)/365</f>
        <v>1.8721476164383561</v>
      </c>
      <c r="L5" s="49">
        <f t="shared" ref="L5:L13" si="4">(E5*277.778)/365</f>
        <v>1.9406408219178082</v>
      </c>
      <c r="M5" s="54">
        <f t="shared" ref="M5:M12" si="5">(F5*277.778)/365</f>
        <v>1.9558615342465753</v>
      </c>
    </row>
    <row r="6" spans="1:13" x14ac:dyDescent="0.25">
      <c r="A6" s="5" t="s">
        <v>3</v>
      </c>
      <c r="B6" s="9">
        <v>1.35</v>
      </c>
      <c r="C6" s="9">
        <v>1.29</v>
      </c>
      <c r="D6" s="9">
        <v>1.36</v>
      </c>
      <c r="E6" s="9">
        <v>1.4</v>
      </c>
      <c r="F6" s="52">
        <v>1.41</v>
      </c>
      <c r="H6" s="5" t="s">
        <v>3</v>
      </c>
      <c r="I6" s="49">
        <f t="shared" si="1"/>
        <v>1.027398082191781</v>
      </c>
      <c r="J6" s="49">
        <f t="shared" si="2"/>
        <v>0.98173594520547958</v>
      </c>
      <c r="K6" s="49">
        <f t="shared" si="3"/>
        <v>1.0350084383561644</v>
      </c>
      <c r="L6" s="49">
        <f t="shared" si="4"/>
        <v>1.0654498630136986</v>
      </c>
      <c r="M6" s="54">
        <f t="shared" si="5"/>
        <v>1.0730602191780823</v>
      </c>
    </row>
    <row r="7" spans="1:13" x14ac:dyDescent="0.25">
      <c r="A7" s="5" t="s">
        <v>4</v>
      </c>
      <c r="B7" s="9">
        <v>1.28</v>
      </c>
      <c r="C7" s="9">
        <v>1.22</v>
      </c>
      <c r="D7" s="9">
        <v>1.31</v>
      </c>
      <c r="E7" s="9">
        <v>1.35</v>
      </c>
      <c r="F7" s="52">
        <v>1.36</v>
      </c>
      <c r="H7" s="5" t="s">
        <v>4</v>
      </c>
      <c r="I7" s="49">
        <f t="shared" si="1"/>
        <v>0.97412558904109603</v>
      </c>
      <c r="J7" s="49">
        <f t="shared" si="2"/>
        <v>0.92846345205479452</v>
      </c>
      <c r="K7" s="49">
        <f t="shared" si="3"/>
        <v>0.99695665753424678</v>
      </c>
      <c r="L7" s="49">
        <f t="shared" si="4"/>
        <v>1.027398082191781</v>
      </c>
      <c r="M7" s="55">
        <f t="shared" si="5"/>
        <v>1.0350084383561644</v>
      </c>
    </row>
    <row r="8" spans="1:13" x14ac:dyDescent="0.25">
      <c r="A8" s="5" t="s">
        <v>5</v>
      </c>
      <c r="B8" s="9">
        <v>1.43</v>
      </c>
      <c r="C8" s="9">
        <v>1.36</v>
      </c>
      <c r="D8" s="9">
        <v>1.44</v>
      </c>
      <c r="E8" s="9">
        <v>1.48</v>
      </c>
      <c r="F8" s="52">
        <v>1.49</v>
      </c>
      <c r="H8" s="5" t="s">
        <v>5</v>
      </c>
      <c r="I8" s="49">
        <f t="shared" si="1"/>
        <v>1.0882809315068493</v>
      </c>
      <c r="J8" s="49">
        <f t="shared" si="2"/>
        <v>1.0350084383561644</v>
      </c>
      <c r="K8" s="49">
        <f t="shared" si="3"/>
        <v>1.0958912876712328</v>
      </c>
      <c r="L8" s="49">
        <f t="shared" si="4"/>
        <v>1.1263327123287672</v>
      </c>
      <c r="M8" s="54">
        <f t="shared" si="5"/>
        <v>1.1339430684931509</v>
      </c>
    </row>
    <row r="9" spans="1:13" x14ac:dyDescent="0.25">
      <c r="A9" s="5" t="s">
        <v>6</v>
      </c>
      <c r="B9" s="9">
        <v>2.0699999999999998</v>
      </c>
      <c r="C9" s="9">
        <v>1.98</v>
      </c>
      <c r="D9" s="9">
        <v>2.09</v>
      </c>
      <c r="E9" s="9">
        <v>2.16</v>
      </c>
      <c r="F9" s="52">
        <v>2.17</v>
      </c>
      <c r="H9" s="5" t="s">
        <v>6</v>
      </c>
      <c r="I9" s="49">
        <f t="shared" si="1"/>
        <v>1.5753437260273973</v>
      </c>
      <c r="J9" s="49">
        <f t="shared" si="2"/>
        <v>1.5068505205479452</v>
      </c>
      <c r="K9" s="49">
        <f t="shared" si="3"/>
        <v>1.5905644383561643</v>
      </c>
      <c r="L9" s="49">
        <f t="shared" si="4"/>
        <v>1.6438369315068495</v>
      </c>
      <c r="M9" s="54">
        <f t="shared" si="5"/>
        <v>1.6514472876712329</v>
      </c>
    </row>
    <row r="10" spans="1:13" x14ac:dyDescent="0.25">
      <c r="A10" s="5" t="s">
        <v>7</v>
      </c>
      <c r="B10" s="9">
        <v>1.53</v>
      </c>
      <c r="C10" s="9">
        <v>1.46</v>
      </c>
      <c r="D10" s="9">
        <v>1.53</v>
      </c>
      <c r="E10" s="9">
        <v>1.58</v>
      </c>
      <c r="F10" s="52">
        <v>1.59</v>
      </c>
      <c r="H10" s="5" t="s">
        <v>7</v>
      </c>
      <c r="I10" s="49">
        <f t="shared" si="1"/>
        <v>1.164384493150685</v>
      </c>
      <c r="J10" s="49">
        <f t="shared" si="2"/>
        <v>1.1111120000000001</v>
      </c>
      <c r="K10" s="49">
        <f t="shared" si="3"/>
        <v>1.164384493150685</v>
      </c>
      <c r="L10" s="49">
        <f t="shared" si="4"/>
        <v>1.2024362739726029</v>
      </c>
      <c r="M10" s="54">
        <f t="shared" si="5"/>
        <v>1.2100466301369863</v>
      </c>
    </row>
    <row r="11" spans="1:13" x14ac:dyDescent="0.25">
      <c r="A11" s="5" t="s">
        <v>8</v>
      </c>
      <c r="B11" s="9">
        <v>1.32</v>
      </c>
      <c r="C11" s="9">
        <v>1.25</v>
      </c>
      <c r="D11" s="9">
        <v>1.31</v>
      </c>
      <c r="E11" s="9">
        <v>1.34</v>
      </c>
      <c r="F11" s="52">
        <v>1.35</v>
      </c>
      <c r="H11" s="5" t="s">
        <v>8</v>
      </c>
      <c r="I11" s="49">
        <f t="shared" si="1"/>
        <v>1.0045670136986302</v>
      </c>
      <c r="J11" s="49">
        <f t="shared" si="2"/>
        <v>0.95129452054794528</v>
      </c>
      <c r="K11" s="49">
        <f t="shared" si="3"/>
        <v>0.99695665753424678</v>
      </c>
      <c r="L11" s="49">
        <f t="shared" si="4"/>
        <v>1.0197877260273973</v>
      </c>
      <c r="M11" s="54">
        <f t="shared" si="5"/>
        <v>1.027398082191781</v>
      </c>
    </row>
    <row r="12" spans="1:13" x14ac:dyDescent="0.25">
      <c r="A12" s="5" t="s">
        <v>9</v>
      </c>
      <c r="B12" s="9">
        <v>1.34</v>
      </c>
      <c r="C12" s="9">
        <v>1.27</v>
      </c>
      <c r="D12" s="9">
        <v>1.33</v>
      </c>
      <c r="E12" s="9">
        <v>1.37</v>
      </c>
      <c r="F12" s="52">
        <v>1.38</v>
      </c>
      <c r="H12" s="5" t="s">
        <v>9</v>
      </c>
      <c r="I12" s="49">
        <f t="shared" si="1"/>
        <v>1.0197877260273973</v>
      </c>
      <c r="J12" s="49">
        <f t="shared" si="2"/>
        <v>0.96651523287671248</v>
      </c>
      <c r="K12" s="49">
        <f t="shared" si="3"/>
        <v>1.0121773698630139</v>
      </c>
      <c r="L12" s="49">
        <f t="shared" si="4"/>
        <v>1.0426187945205481</v>
      </c>
      <c r="M12" s="54">
        <f t="shared" si="5"/>
        <v>1.0502291506849315</v>
      </c>
    </row>
    <row r="13" spans="1:13" x14ac:dyDescent="0.25">
      <c r="A13" s="5" t="s">
        <v>10</v>
      </c>
      <c r="B13" s="9">
        <v>1.32</v>
      </c>
      <c r="C13" s="9">
        <v>1.27</v>
      </c>
      <c r="D13" s="9">
        <v>1.32</v>
      </c>
      <c r="E13" s="9">
        <v>1.36</v>
      </c>
      <c r="F13" s="52">
        <v>1.37</v>
      </c>
      <c r="H13" s="5" t="s">
        <v>10</v>
      </c>
      <c r="I13" s="49">
        <f t="shared" si="1"/>
        <v>1.0045670136986302</v>
      </c>
      <c r="J13" s="49">
        <f t="shared" si="2"/>
        <v>0.96651523287671248</v>
      </c>
      <c r="K13" s="49">
        <f t="shared" si="3"/>
        <v>1.0045670136986302</v>
      </c>
      <c r="L13" s="49">
        <f t="shared" si="4"/>
        <v>1.0350084383561644</v>
      </c>
      <c r="M13" s="54">
        <f>(F13*277.778)/365</f>
        <v>1.0426187945205481</v>
      </c>
    </row>
    <row r="14" spans="1:13" x14ac:dyDescent="0.25">
      <c r="F14" s="53"/>
      <c r="M14" s="53"/>
    </row>
    <row r="15" spans="1:13" x14ac:dyDescent="0.25">
      <c r="A15" s="7" t="s">
        <v>18</v>
      </c>
      <c r="B15" s="3">
        <v>2015</v>
      </c>
      <c r="C15" s="3">
        <v>2016</v>
      </c>
      <c r="D15" s="3">
        <v>2017</v>
      </c>
      <c r="E15" s="3">
        <v>2018</v>
      </c>
      <c r="F15" s="51">
        <v>2019</v>
      </c>
      <c r="H15" s="7" t="s">
        <v>18</v>
      </c>
      <c r="I15" s="3">
        <v>2015</v>
      </c>
      <c r="J15" s="3">
        <v>2016</v>
      </c>
      <c r="K15" s="3">
        <v>2017</v>
      </c>
      <c r="L15" s="3">
        <v>2018</v>
      </c>
      <c r="M15" s="51">
        <v>2019</v>
      </c>
    </row>
    <row r="16" spans="1:13" x14ac:dyDescent="0.25">
      <c r="A16" s="5" t="s">
        <v>14</v>
      </c>
      <c r="B16" s="9">
        <v>0.78500000000000003</v>
      </c>
      <c r="C16" s="9">
        <v>0.73499999999999999</v>
      </c>
      <c r="D16" s="9">
        <v>0.72799999999999998</v>
      </c>
      <c r="E16" s="9">
        <v>0.74299999999999999</v>
      </c>
      <c r="F16" s="52">
        <v>0.70899999999999996</v>
      </c>
      <c r="H16" s="5" t="s">
        <v>14</v>
      </c>
      <c r="I16" s="49">
        <f>(B16*277.778)/365</f>
        <v>0.59741295890410961</v>
      </c>
      <c r="J16" s="49">
        <f t="shared" ref="J16" si="6">(C16*277.778)/365</f>
        <v>0.55936117808219177</v>
      </c>
      <c r="K16" s="49">
        <f t="shared" ref="K16" si="7">(D16*277.778)/365</f>
        <v>0.55403392876712332</v>
      </c>
      <c r="L16" s="49">
        <f t="shared" ref="L16" si="8">(E16*277.778)/365</f>
        <v>0.56544946301369869</v>
      </c>
      <c r="M16" s="55">
        <f t="shared" ref="M16" si="9">(F16*277.778)/365</f>
        <v>0.53957425205479448</v>
      </c>
    </row>
    <row r="17" spans="1:13" x14ac:dyDescent="0.25">
      <c r="A17" s="5" t="s">
        <v>15</v>
      </c>
      <c r="B17" s="9">
        <v>0.69499999999999995</v>
      </c>
      <c r="C17" s="9">
        <v>0.64600000000000002</v>
      </c>
      <c r="D17" s="9">
        <v>0.64</v>
      </c>
      <c r="E17" s="9">
        <v>0.65400000000000003</v>
      </c>
      <c r="F17" s="52">
        <v>0.63500000000000001</v>
      </c>
      <c r="H17" s="5" t="s">
        <v>15</v>
      </c>
      <c r="I17" s="49">
        <f t="shared" ref="I17:I19" si="10">(B17*277.778)/365</f>
        <v>0.52891975342465758</v>
      </c>
      <c r="J17" s="49">
        <f t="shared" ref="J17:J19" si="11">(C17*277.778)/365</f>
        <v>0.4916290082191781</v>
      </c>
      <c r="K17" s="49">
        <f t="shared" ref="K17:K19" si="12">(D17*277.778)/365</f>
        <v>0.48706279452054801</v>
      </c>
      <c r="L17" s="49">
        <f t="shared" ref="L17:L19" si="13">(E17*277.778)/365</f>
        <v>0.49771729315068497</v>
      </c>
      <c r="M17" s="54">
        <f t="shared" ref="M17:M18" si="14">(F17*277.778)/365</f>
        <v>0.48325761643835624</v>
      </c>
    </row>
    <row r="18" spans="1:13" x14ac:dyDescent="0.25">
      <c r="A18" s="5" t="s">
        <v>16</v>
      </c>
      <c r="B18" s="9">
        <v>0.64500000000000002</v>
      </c>
      <c r="C18" s="9">
        <v>0.59199999999999997</v>
      </c>
      <c r="D18" s="9">
        <v>0.58599999999999997</v>
      </c>
      <c r="E18" s="9">
        <v>0.59299999999999997</v>
      </c>
      <c r="F18" s="52">
        <v>0.57699999999999996</v>
      </c>
      <c r="H18" s="5" t="s">
        <v>16</v>
      </c>
      <c r="I18" s="49">
        <f t="shared" si="10"/>
        <v>0.49086797260273979</v>
      </c>
      <c r="J18" s="49">
        <f t="shared" si="11"/>
        <v>0.4505330849315069</v>
      </c>
      <c r="K18" s="49">
        <f t="shared" si="12"/>
        <v>0.4459668712328767</v>
      </c>
      <c r="L18" s="49">
        <f t="shared" si="13"/>
        <v>0.45129412054794521</v>
      </c>
      <c r="M18" s="54">
        <f t="shared" si="14"/>
        <v>0.43911755068493152</v>
      </c>
    </row>
    <row r="19" spans="1:13" x14ac:dyDescent="0.25">
      <c r="A19" s="5" t="s">
        <v>17</v>
      </c>
      <c r="B19" s="9">
        <v>1.046</v>
      </c>
      <c r="C19" s="9">
        <v>0.96499999999999997</v>
      </c>
      <c r="D19" s="9">
        <v>0.96199999999999997</v>
      </c>
      <c r="E19" s="9">
        <v>0.996</v>
      </c>
      <c r="F19" s="52">
        <v>0.96399999999999997</v>
      </c>
      <c r="H19" s="5" t="s">
        <v>17</v>
      </c>
      <c r="I19" s="49">
        <f t="shared" si="10"/>
        <v>0.79604325479452054</v>
      </c>
      <c r="J19" s="49">
        <f t="shared" si="11"/>
        <v>0.73439936986301368</v>
      </c>
      <c r="K19" s="49">
        <f t="shared" si="12"/>
        <v>0.7321162630136987</v>
      </c>
      <c r="L19" s="49">
        <f t="shared" si="13"/>
        <v>0.7579914739726028</v>
      </c>
      <c r="M19" s="54">
        <f>(F19*277.778)/365</f>
        <v>0.73363833424657532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CE84-257A-42EA-B9C6-B8D43798CEBD}">
  <dimension ref="A2:M23"/>
  <sheetViews>
    <sheetView workbookViewId="0">
      <selection activeCell="P30" sqref="P30"/>
    </sheetView>
  </sheetViews>
  <sheetFormatPr defaultRowHeight="15" x14ac:dyDescent="0.25"/>
  <cols>
    <col min="1" max="1" width="9.140625" style="19"/>
  </cols>
  <sheetData>
    <row r="2" spans="1:13" ht="15.75" thickBot="1" x14ac:dyDescent="0.3">
      <c r="B2" s="8" t="s">
        <v>19</v>
      </c>
    </row>
    <row r="3" spans="1:13" x14ac:dyDescent="0.25">
      <c r="B3" s="11" t="s">
        <v>20</v>
      </c>
      <c r="C3" s="12" t="s">
        <v>21</v>
      </c>
      <c r="D3" s="12" t="s">
        <v>22</v>
      </c>
      <c r="E3" s="12" t="s">
        <v>23</v>
      </c>
      <c r="F3" s="12" t="s">
        <v>24</v>
      </c>
      <c r="G3" s="12" t="s">
        <v>25</v>
      </c>
      <c r="H3" s="12" t="s">
        <v>26</v>
      </c>
      <c r="I3" s="12" t="s">
        <v>27</v>
      </c>
      <c r="J3" s="12" t="s">
        <v>28</v>
      </c>
      <c r="K3" s="12" t="s">
        <v>29</v>
      </c>
      <c r="L3" s="12" t="s">
        <v>30</v>
      </c>
      <c r="M3" s="13" t="s">
        <v>31</v>
      </c>
    </row>
    <row r="4" spans="1:13" ht="15.75" thickBot="1" x14ac:dyDescent="0.3">
      <c r="B4" s="14">
        <v>1.1299999999999999</v>
      </c>
      <c r="C4" s="15">
        <v>1</v>
      </c>
      <c r="D4" s="15">
        <v>1.04</v>
      </c>
      <c r="E4" s="15">
        <v>0.91</v>
      </c>
      <c r="F4" s="15">
        <v>0.91</v>
      </c>
      <c r="G4" s="15">
        <v>0.92</v>
      </c>
      <c r="H4" s="15">
        <v>1.1399999999999999</v>
      </c>
      <c r="I4" s="15">
        <v>1.05</v>
      </c>
      <c r="J4" s="15">
        <v>0.92</v>
      </c>
      <c r="K4" s="15">
        <v>0.92</v>
      </c>
      <c r="L4" s="15">
        <v>1</v>
      </c>
      <c r="M4" s="16">
        <v>1.06</v>
      </c>
    </row>
    <row r="6" spans="1:13" x14ac:dyDescent="0.25">
      <c r="A6" s="8" t="s">
        <v>39</v>
      </c>
      <c r="B6" s="17" t="s">
        <v>20</v>
      </c>
      <c r="C6" s="17" t="s">
        <v>21</v>
      </c>
      <c r="D6" s="17" t="s">
        <v>22</v>
      </c>
      <c r="E6" s="17" t="s">
        <v>23</v>
      </c>
      <c r="F6" s="17" t="s">
        <v>24</v>
      </c>
      <c r="G6" s="17" t="s">
        <v>25</v>
      </c>
      <c r="H6" s="17" t="s">
        <v>26</v>
      </c>
      <c r="I6" s="17" t="s">
        <v>27</v>
      </c>
      <c r="J6" s="17" t="s">
        <v>28</v>
      </c>
      <c r="K6" s="17" t="s">
        <v>29</v>
      </c>
      <c r="L6" s="17" t="s">
        <v>30</v>
      </c>
      <c r="M6" s="17" t="s">
        <v>31</v>
      </c>
    </row>
    <row r="7" spans="1:13" x14ac:dyDescent="0.25">
      <c r="A7" s="18" t="s">
        <v>32</v>
      </c>
      <c r="B7" s="18">
        <v>0.9636367969360462</v>
      </c>
      <c r="C7" s="18">
        <v>0.94117232909283088</v>
      </c>
      <c r="D7" s="18">
        <v>0.95711946071415654</v>
      </c>
      <c r="E7" s="18">
        <v>0.93130087617474</v>
      </c>
      <c r="F7" s="18">
        <v>0.91657781744028133</v>
      </c>
      <c r="G7" s="18">
        <v>0.91754751935219692</v>
      </c>
      <c r="H7" s="18">
        <v>0.94009831415661005</v>
      </c>
      <c r="I7" s="18">
        <v>0.93130144374840818</v>
      </c>
      <c r="J7" s="18">
        <v>0.93474915474903275</v>
      </c>
      <c r="K7" s="18">
        <v>0.92675730964491532</v>
      </c>
      <c r="L7" s="18">
        <v>0.92799608185458882</v>
      </c>
      <c r="M7" s="18">
        <v>0.95275823615707245</v>
      </c>
    </row>
    <row r="8" spans="1:13" x14ac:dyDescent="0.25">
      <c r="A8" s="18" t="s">
        <v>33</v>
      </c>
      <c r="B8" s="18">
        <v>1.0561536253280841</v>
      </c>
      <c r="C8" s="18">
        <v>0.98448875567848493</v>
      </c>
      <c r="D8" s="18">
        <v>1.0278203712290537</v>
      </c>
      <c r="E8" s="18">
        <v>1.0283321017428506</v>
      </c>
      <c r="F8" s="18">
        <v>1.0002237865426693</v>
      </c>
      <c r="G8" s="18">
        <v>1.001100850803025</v>
      </c>
      <c r="H8" s="18">
        <v>0.96621640699126365</v>
      </c>
      <c r="I8" s="18">
        <v>1.0330956895580672</v>
      </c>
      <c r="J8" s="18">
        <v>1.0079467691773627</v>
      </c>
      <c r="K8" s="18">
        <v>0.98877947164780389</v>
      </c>
      <c r="L8" s="18">
        <v>1.0121675740149663</v>
      </c>
      <c r="M8" s="18">
        <v>0.99669751641021787</v>
      </c>
    </row>
    <row r="9" spans="1:13" x14ac:dyDescent="0.25">
      <c r="A9" s="18" t="s">
        <v>34</v>
      </c>
      <c r="B9" s="18">
        <v>0.98735793462362997</v>
      </c>
      <c r="C9" s="18">
        <v>1.0300468200483468</v>
      </c>
      <c r="D9" s="18">
        <v>1.0272453703584574</v>
      </c>
      <c r="E9" s="18">
        <v>1.028799148132326</v>
      </c>
      <c r="F9" s="18">
        <v>1.0261828542520424</v>
      </c>
      <c r="G9" s="18">
        <v>1.024037975927921</v>
      </c>
      <c r="H9" s="18">
        <v>1.0050532621326771</v>
      </c>
      <c r="I9" s="18">
        <v>1.0699756965127936</v>
      </c>
      <c r="J9" s="18">
        <v>1.030518582438027</v>
      </c>
      <c r="K9" s="18">
        <v>1.035799904357529</v>
      </c>
      <c r="L9" s="18">
        <v>1.0142939008869136</v>
      </c>
      <c r="M9" s="18">
        <v>0.99894022463305021</v>
      </c>
    </row>
    <row r="10" spans="1:13" x14ac:dyDescent="0.25">
      <c r="A10" s="18" t="s">
        <v>35</v>
      </c>
      <c r="B10" s="18">
        <v>1.0069853558083388</v>
      </c>
      <c r="C10" s="18">
        <v>1.0506753429762488</v>
      </c>
      <c r="D10" s="18">
        <v>1.0235301335194265</v>
      </c>
      <c r="E10" s="18">
        <v>1.0209245355718566</v>
      </c>
      <c r="F10" s="18">
        <v>1.0310564642704774</v>
      </c>
      <c r="G10" s="18">
        <v>1.057637995376832</v>
      </c>
      <c r="H10" s="18">
        <v>1.0106402946790396</v>
      </c>
      <c r="I10" s="18">
        <v>1.0792271568869212</v>
      </c>
      <c r="J10" s="18">
        <v>1.0589339589261382</v>
      </c>
      <c r="K10" s="18">
        <v>1.0339634529830308</v>
      </c>
      <c r="L10" s="18">
        <v>1.0270718526564093</v>
      </c>
      <c r="M10" s="18">
        <v>1.0262440588154631</v>
      </c>
    </row>
    <row r="11" spans="1:13" x14ac:dyDescent="0.25">
      <c r="A11" s="18" t="s">
        <v>36</v>
      </c>
      <c r="B11" s="18">
        <v>1.0204429666055581</v>
      </c>
      <c r="C11" s="18">
        <v>1.0147353677164483</v>
      </c>
      <c r="D11" s="18">
        <v>1.0158005264404764</v>
      </c>
      <c r="E11" s="18">
        <v>1.0289780169623377</v>
      </c>
      <c r="F11" s="18">
        <v>1.0337276751640971</v>
      </c>
      <c r="G11" s="18">
        <v>1.0575461050613573</v>
      </c>
      <c r="H11" s="18">
        <v>1.0361526975479736</v>
      </c>
      <c r="I11" s="18">
        <v>1.009801225398417</v>
      </c>
      <c r="J11" s="18">
        <v>1.0175894189610093</v>
      </c>
      <c r="K11" s="18">
        <v>1.0335896937991798</v>
      </c>
      <c r="L11" s="18">
        <v>1.0359296599609518</v>
      </c>
      <c r="M11" s="18">
        <v>1.0461769431586792</v>
      </c>
    </row>
    <row r="12" spans="1:13" x14ac:dyDescent="0.25">
      <c r="A12" s="18" t="s">
        <v>37</v>
      </c>
      <c r="B12" s="18">
        <v>0.99230652045015133</v>
      </c>
      <c r="C12" s="18">
        <v>1.0180910052512702</v>
      </c>
      <c r="D12" s="18">
        <v>1.0056572451868042</v>
      </c>
      <c r="E12" s="18">
        <v>1.0093967025199948</v>
      </c>
      <c r="F12" s="18">
        <v>1.0239759050291792</v>
      </c>
      <c r="G12" s="18">
        <v>1.0270493735106414</v>
      </c>
      <c r="H12" s="18">
        <v>1.0460861826128922</v>
      </c>
      <c r="I12" s="18">
        <v>0.98547531122907539</v>
      </c>
      <c r="J12" s="18">
        <v>1.0087698512957219</v>
      </c>
      <c r="K12" s="18">
        <v>1.0188965853705663</v>
      </c>
      <c r="L12" s="18">
        <v>1.018818559215305</v>
      </c>
      <c r="M12" s="18">
        <v>1.0193255057607173</v>
      </c>
    </row>
    <row r="13" spans="1:13" x14ac:dyDescent="0.25">
      <c r="A13" s="18" t="s">
        <v>38</v>
      </c>
      <c r="B13" s="18">
        <v>0.96942023598881011</v>
      </c>
      <c r="C13" s="18">
        <v>0.96079037923636934</v>
      </c>
      <c r="D13" s="18">
        <v>0.96170617286110838</v>
      </c>
      <c r="E13" s="18">
        <v>0.93798580642709994</v>
      </c>
      <c r="F13" s="18">
        <v>0.94606548618531527</v>
      </c>
      <c r="G13" s="18">
        <v>0.94855464010398216</v>
      </c>
      <c r="H13" s="18">
        <v>1.0002753509287983</v>
      </c>
      <c r="I13" s="18">
        <v>0.91384347400755617</v>
      </c>
      <c r="J13" s="18">
        <v>0.95581828347110975</v>
      </c>
      <c r="K13" s="18">
        <v>0.93637531941204044</v>
      </c>
      <c r="L13" s="18">
        <v>0.96721418528563152</v>
      </c>
      <c r="M13" s="18">
        <v>0.97275852076471481</v>
      </c>
    </row>
    <row r="16" spans="1:13" x14ac:dyDescent="0.25">
      <c r="A16" s="8" t="s">
        <v>69</v>
      </c>
      <c r="B16" s="17" t="s">
        <v>20</v>
      </c>
      <c r="C16" s="17" t="s">
        <v>21</v>
      </c>
      <c r="D16" s="17" t="s">
        <v>22</v>
      </c>
      <c r="E16" s="17" t="s">
        <v>23</v>
      </c>
      <c r="F16" s="17" t="s">
        <v>24</v>
      </c>
      <c r="G16" s="17" t="s">
        <v>25</v>
      </c>
      <c r="H16" s="17" t="s">
        <v>26</v>
      </c>
      <c r="I16" s="17" t="s">
        <v>27</v>
      </c>
      <c r="J16" s="17" t="s">
        <v>28</v>
      </c>
      <c r="K16" s="17" t="s">
        <v>29</v>
      </c>
      <c r="L16" s="17" t="s">
        <v>30</v>
      </c>
      <c r="M16" s="17" t="s">
        <v>31</v>
      </c>
    </row>
    <row r="17" spans="1:13" x14ac:dyDescent="0.25">
      <c r="A17" s="18" t="s">
        <v>32</v>
      </c>
      <c r="B17" s="48">
        <f>B7*B$4</f>
        <v>1.088909580537732</v>
      </c>
      <c r="C17" s="48">
        <f t="shared" ref="C17:L17" si="0">C7*C$4</f>
        <v>0.94117232909283088</v>
      </c>
      <c r="D17" s="48">
        <f t="shared" si="0"/>
        <v>0.9954042391427228</v>
      </c>
      <c r="E17" s="48">
        <f t="shared" si="0"/>
        <v>0.84748379731901347</v>
      </c>
      <c r="F17" s="48">
        <f t="shared" si="0"/>
        <v>0.83408581387065606</v>
      </c>
      <c r="G17" s="48">
        <f t="shared" si="0"/>
        <v>0.8441437178040212</v>
      </c>
      <c r="H17" s="48">
        <f t="shared" si="0"/>
        <v>1.0717120781385354</v>
      </c>
      <c r="I17" s="48">
        <f t="shared" si="0"/>
        <v>0.97786651593582863</v>
      </c>
      <c r="J17" s="48">
        <f t="shared" si="0"/>
        <v>0.85996922236911022</v>
      </c>
      <c r="K17" s="48">
        <f t="shared" si="0"/>
        <v>0.85261672487332207</v>
      </c>
      <c r="L17" s="48">
        <f t="shared" si="0"/>
        <v>0.92799608185458882</v>
      </c>
      <c r="M17" s="48">
        <f>M7*M$4</f>
        <v>1.0099237303264967</v>
      </c>
    </row>
    <row r="18" spans="1:13" x14ac:dyDescent="0.25">
      <c r="A18" s="18" t="s">
        <v>33</v>
      </c>
      <c r="B18" s="48">
        <f t="shared" ref="B18:M22" si="1">B8*B$4</f>
        <v>1.1934535966207349</v>
      </c>
      <c r="C18" s="48">
        <f t="shared" si="1"/>
        <v>0.98448875567848493</v>
      </c>
      <c r="D18" s="48">
        <f t="shared" si="1"/>
        <v>1.0689331860782159</v>
      </c>
      <c r="E18" s="48">
        <f t="shared" si="1"/>
        <v>0.93578221258599414</v>
      </c>
      <c r="F18" s="48">
        <f t="shared" si="1"/>
        <v>0.91020364575382906</v>
      </c>
      <c r="G18" s="48">
        <f t="shared" si="1"/>
        <v>0.92101278273878306</v>
      </c>
      <c r="H18" s="48">
        <f t="shared" si="1"/>
        <v>1.1014867039700404</v>
      </c>
      <c r="I18" s="48">
        <f t="shared" si="1"/>
        <v>1.0847504740359706</v>
      </c>
      <c r="J18" s="48">
        <f t="shared" si="1"/>
        <v>0.92731102764317375</v>
      </c>
      <c r="K18" s="48">
        <f t="shared" si="1"/>
        <v>0.90967711391597961</v>
      </c>
      <c r="L18" s="48">
        <f t="shared" si="1"/>
        <v>1.0121675740149663</v>
      </c>
      <c r="M18" s="48">
        <f t="shared" si="1"/>
        <v>1.0564993673948311</v>
      </c>
    </row>
    <row r="19" spans="1:13" x14ac:dyDescent="0.25">
      <c r="A19" s="18" t="s">
        <v>34</v>
      </c>
      <c r="B19" s="48">
        <f t="shared" si="1"/>
        <v>1.1157144661247018</v>
      </c>
      <c r="C19" s="48">
        <f t="shared" si="1"/>
        <v>1.0300468200483468</v>
      </c>
      <c r="D19" s="48">
        <f t="shared" si="1"/>
        <v>1.0683351851727958</v>
      </c>
      <c r="E19" s="48">
        <f t="shared" si="1"/>
        <v>0.93620722480041663</v>
      </c>
      <c r="F19" s="48">
        <f t="shared" si="1"/>
        <v>0.93382639736935857</v>
      </c>
      <c r="G19" s="48">
        <f t="shared" si="1"/>
        <v>0.94211493785368738</v>
      </c>
      <c r="H19" s="48">
        <f t="shared" si="1"/>
        <v>1.1457607188312517</v>
      </c>
      <c r="I19" s="48">
        <f t="shared" si="1"/>
        <v>1.1234744813384332</v>
      </c>
      <c r="J19" s="48">
        <f t="shared" si="1"/>
        <v>0.94807709584298483</v>
      </c>
      <c r="K19" s="48">
        <f t="shared" si="1"/>
        <v>0.95293591200892669</v>
      </c>
      <c r="L19" s="48">
        <f t="shared" si="1"/>
        <v>1.0142939008869136</v>
      </c>
      <c r="M19" s="48">
        <f t="shared" si="1"/>
        <v>1.0588766381110333</v>
      </c>
    </row>
    <row r="20" spans="1:13" x14ac:dyDescent="0.25">
      <c r="A20" s="18" t="s">
        <v>35</v>
      </c>
      <c r="B20" s="48">
        <f t="shared" si="1"/>
        <v>1.1378934520634227</v>
      </c>
      <c r="C20" s="48">
        <f t="shared" si="1"/>
        <v>1.0506753429762488</v>
      </c>
      <c r="D20" s="48">
        <f t="shared" si="1"/>
        <v>1.0644713388602036</v>
      </c>
      <c r="E20" s="48">
        <f t="shared" si="1"/>
        <v>0.92904132737038947</v>
      </c>
      <c r="F20" s="48">
        <f t="shared" si="1"/>
        <v>0.93826138248613444</v>
      </c>
      <c r="G20" s="48">
        <f t="shared" si="1"/>
        <v>0.97302695574668552</v>
      </c>
      <c r="H20" s="48">
        <f t="shared" si="1"/>
        <v>1.1521299359341051</v>
      </c>
      <c r="I20" s="48">
        <f>I10*I$4</f>
        <v>1.1331885147312672</v>
      </c>
      <c r="J20" s="48">
        <f t="shared" si="1"/>
        <v>0.97421924221204714</v>
      </c>
      <c r="K20" s="48">
        <f t="shared" si="1"/>
        <v>0.95124637674438839</v>
      </c>
      <c r="L20" s="48">
        <f t="shared" si="1"/>
        <v>1.0270718526564093</v>
      </c>
      <c r="M20" s="48">
        <f t="shared" si="1"/>
        <v>1.087818702344391</v>
      </c>
    </row>
    <row r="21" spans="1:13" x14ac:dyDescent="0.25">
      <c r="A21" s="18" t="s">
        <v>36</v>
      </c>
      <c r="B21" s="48">
        <f t="shared" si="1"/>
        <v>1.1531005522642805</v>
      </c>
      <c r="C21" s="48">
        <f t="shared" si="1"/>
        <v>1.0147353677164483</v>
      </c>
      <c r="D21" s="48">
        <f t="shared" si="1"/>
        <v>1.0564325474980953</v>
      </c>
      <c r="E21" s="48">
        <f t="shared" si="1"/>
        <v>0.9363699954357273</v>
      </c>
      <c r="F21" s="48">
        <f t="shared" si="1"/>
        <v>0.94069218439932845</v>
      </c>
      <c r="G21" s="48">
        <f t="shared" si="1"/>
        <v>0.97294241665644876</v>
      </c>
      <c r="H21" s="48">
        <f t="shared" si="1"/>
        <v>1.1812140752046898</v>
      </c>
      <c r="I21" s="48">
        <f t="shared" si="1"/>
        <v>1.0602912866683378</v>
      </c>
      <c r="J21" s="48">
        <f t="shared" si="1"/>
        <v>0.93618226544412864</v>
      </c>
      <c r="K21" s="48">
        <f t="shared" si="1"/>
        <v>0.95090251829524541</v>
      </c>
      <c r="L21" s="48">
        <f t="shared" si="1"/>
        <v>1.0359296599609518</v>
      </c>
      <c r="M21" s="48">
        <f t="shared" si="1"/>
        <v>1.1089475597481999</v>
      </c>
    </row>
    <row r="22" spans="1:13" x14ac:dyDescent="0.25">
      <c r="A22" s="18" t="s">
        <v>37</v>
      </c>
      <c r="B22" s="48">
        <f t="shared" si="1"/>
        <v>1.1213063681086708</v>
      </c>
      <c r="C22" s="48">
        <f t="shared" si="1"/>
        <v>1.0180910052512702</v>
      </c>
      <c r="D22" s="48">
        <f t="shared" si="1"/>
        <v>1.0458835349942763</v>
      </c>
      <c r="E22" s="48">
        <f t="shared" si="1"/>
        <v>0.91855099929319528</v>
      </c>
      <c r="F22" s="48">
        <f t="shared" si="1"/>
        <v>0.93181807357655311</v>
      </c>
      <c r="G22" s="48">
        <f t="shared" si="1"/>
        <v>0.94488542362979011</v>
      </c>
      <c r="H22" s="48">
        <f t="shared" si="1"/>
        <v>1.192538248178697</v>
      </c>
      <c r="I22" s="48">
        <f t="shared" si="1"/>
        <v>1.0347490767905292</v>
      </c>
      <c r="J22" s="48">
        <f t="shared" si="1"/>
        <v>0.92806826319206426</v>
      </c>
      <c r="K22" s="48">
        <f t="shared" si="1"/>
        <v>0.93738485854092102</v>
      </c>
      <c r="L22" s="48">
        <f t="shared" si="1"/>
        <v>1.018818559215305</v>
      </c>
      <c r="M22" s="48">
        <f t="shared" si="1"/>
        <v>1.0804850361063605</v>
      </c>
    </row>
    <row r="23" spans="1:13" x14ac:dyDescent="0.25">
      <c r="A23" s="18" t="s">
        <v>38</v>
      </c>
      <c r="B23" s="48">
        <f>B13*B$4</f>
        <v>1.0954448666673553</v>
      </c>
      <c r="C23" s="48">
        <f t="shared" ref="C23:L23" si="2">C13*C$4</f>
        <v>0.96079037923636934</v>
      </c>
      <c r="D23" s="48">
        <f t="shared" si="2"/>
        <v>1.0001744197755527</v>
      </c>
      <c r="E23" s="48">
        <f t="shared" si="2"/>
        <v>0.85356708384866098</v>
      </c>
      <c r="F23" s="48">
        <f t="shared" si="2"/>
        <v>0.86091959242863692</v>
      </c>
      <c r="G23" s="48">
        <f t="shared" si="2"/>
        <v>0.87267026889566368</v>
      </c>
      <c r="H23" s="48">
        <f t="shared" si="2"/>
        <v>1.1403139000588298</v>
      </c>
      <c r="I23" s="48">
        <f t="shared" si="2"/>
        <v>0.95953564770793398</v>
      </c>
      <c r="J23" s="48">
        <f t="shared" si="2"/>
        <v>0.87935282079342103</v>
      </c>
      <c r="K23" s="48">
        <f t="shared" si="2"/>
        <v>0.86146529385907722</v>
      </c>
      <c r="L23" s="48">
        <f t="shared" si="2"/>
        <v>0.96721418528563152</v>
      </c>
      <c r="M23" s="48">
        <f>M13*M$4</f>
        <v>1.0311240320105977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nff,ycf (2)</vt:lpstr>
      <vt:lpstr>Sheet1</vt:lpstr>
      <vt:lpstr>EI_nof_yoc</vt:lpstr>
      <vt:lpstr>yf</vt:lpstr>
      <vt:lpstr>nff,ycf</vt:lpstr>
      <vt:lpstr>EI per day(eid) in kwh</vt:lpstr>
      <vt:lpstr>dmf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Abu Adnan Abir</dc:creator>
  <cp:lastModifiedBy>S M Abu Adnan Abir</cp:lastModifiedBy>
  <dcterms:created xsi:type="dcterms:W3CDTF">2023-01-29T19:09:41Z</dcterms:created>
  <dcterms:modified xsi:type="dcterms:W3CDTF">2023-04-02T14:50:54Z</dcterms:modified>
</cp:coreProperties>
</file>