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7f141748441cb5/Desktop/FAB/"/>
    </mc:Choice>
  </mc:AlternateContent>
  <xr:revisionPtr revIDLastSave="24" documentId="8_{0E573C4E-82E0-4F7C-A7BB-B11939E9262E}" xr6:coauthVersionLast="47" xr6:coauthVersionMax="47" xr10:uidLastSave="{FA161D5A-07E0-461E-A6E6-017416938058}"/>
  <bookViews>
    <workbookView xWindow="-108" yWindow="-108" windowWidth="23256" windowHeight="13896" activeTab="1" xr2:uid="{00000000-000D-0000-FFFF-FFFF00000000}"/>
  </bookViews>
  <sheets>
    <sheet name="Cover Page" sheetId="3" r:id="rId1"/>
    <sheet name="Assignment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2" l="1"/>
  <c r="C72" i="2"/>
  <c r="C75" i="2" s="1"/>
  <c r="B97" i="2" s="1"/>
  <c r="B85" i="2"/>
  <c r="E61" i="2"/>
  <c r="E66" i="2" s="1"/>
  <c r="C61" i="2"/>
  <c r="C66" i="2" s="1"/>
  <c r="B117" i="2" s="1"/>
  <c r="C77" i="2" l="1"/>
  <c r="B91" i="2"/>
  <c r="C78" i="2" l="1"/>
  <c r="C79" i="2"/>
  <c r="B130" i="2" l="1"/>
  <c r="B124" i="2"/>
</calcChain>
</file>

<file path=xl/sharedStrings.xml><?xml version="1.0" encoding="utf-8"?>
<sst xmlns="http://schemas.openxmlformats.org/spreadsheetml/2006/main" count="171" uniqueCount="138">
  <si>
    <t>Revenue</t>
  </si>
  <si>
    <t>Cost of sales</t>
  </si>
  <si>
    <t>Retained earnings</t>
  </si>
  <si>
    <t>Inventories</t>
  </si>
  <si>
    <t>Trade receivables</t>
  </si>
  <si>
    <t>Prepaid expenses</t>
  </si>
  <si>
    <t xml:space="preserve">Trade/other payables </t>
  </si>
  <si>
    <t>Cash</t>
  </si>
  <si>
    <t>Accruals</t>
  </si>
  <si>
    <t>Benchmark</t>
  </si>
  <si>
    <t>Selling and marketing expenses</t>
  </si>
  <si>
    <t>Adminsitrative expenses</t>
  </si>
  <si>
    <t>Interest expenses</t>
  </si>
  <si>
    <t>Marketable securities</t>
  </si>
  <si>
    <t>Equipment (net)</t>
  </si>
  <si>
    <t>Building (net)</t>
  </si>
  <si>
    <t>Notes payable (due in 1 year)</t>
  </si>
  <si>
    <r>
      <t>Income tax payable</t>
    </r>
    <r>
      <rPr>
        <u/>
        <sz val="11"/>
        <color theme="1"/>
        <rFont val="Times New Roman"/>
        <family val="1"/>
      </rPr>
      <t xml:space="preserve">   </t>
    </r>
  </si>
  <si>
    <t>Common Shares</t>
  </si>
  <si>
    <t>The company's income tax rate is:</t>
  </si>
  <si>
    <t>Loan payable (long term)</t>
  </si>
  <si>
    <t>Calculate the following ratios and compare against insdustry benchmark</t>
  </si>
  <si>
    <t>1) current ratio</t>
  </si>
  <si>
    <t>3) times-interest-earned ratio</t>
  </si>
  <si>
    <t>4) average collection period</t>
  </si>
  <si>
    <t>5) inventory turnover ratio</t>
  </si>
  <si>
    <t>6)  total asset turnover ratio</t>
  </si>
  <si>
    <t>2) debt ratio</t>
  </si>
  <si>
    <t>7) Return on Assets ratio</t>
  </si>
  <si>
    <t>9) Return on equity ratio</t>
  </si>
  <si>
    <t>10) Quick ratio</t>
  </si>
  <si>
    <t>(Note: 2 digits after decimal)</t>
  </si>
  <si>
    <t xml:space="preserve">8) Profit margin on revenue </t>
  </si>
  <si>
    <t>times</t>
  </si>
  <si>
    <t>days</t>
  </si>
  <si>
    <t>Group #</t>
  </si>
  <si>
    <t>FIN 1013 Assignment # 1</t>
  </si>
  <si>
    <t>The following account information was taken from Zazabor Company's latest income statement</t>
  </si>
  <si>
    <t>Additionally, the following account information was taken from Zazabor Company's latest Statement of Financial Position</t>
  </si>
  <si>
    <t>.5 for # and .5 for F/U</t>
  </si>
  <si>
    <t>10 marks</t>
  </si>
  <si>
    <t>RUBRICS</t>
  </si>
  <si>
    <t>Professor:</t>
  </si>
  <si>
    <t>Date:</t>
  </si>
  <si>
    <t xml:space="preserve">Name   </t>
  </si>
  <si>
    <t>Student ID</t>
  </si>
  <si>
    <t>FIN 1013 4</t>
  </si>
  <si>
    <t>FINANCIAL ANALYSIS AND BUDGETING</t>
  </si>
  <si>
    <t xml:space="preserve"> ASSIGNMENT 1</t>
  </si>
  <si>
    <t>Abdul Rehman</t>
  </si>
  <si>
    <t>Question:</t>
  </si>
  <si>
    <t>Answer:</t>
  </si>
  <si>
    <t>1. Current Ratio</t>
  </si>
  <si>
    <t>Total Current Assets</t>
  </si>
  <si>
    <t>Total Current Liabilities</t>
  </si>
  <si>
    <t>Assets</t>
  </si>
  <si>
    <t>Liabilities</t>
  </si>
  <si>
    <t>Amount</t>
  </si>
  <si>
    <t xml:space="preserve">  = Current Assets / Current Liabilties</t>
  </si>
  <si>
    <t xml:space="preserve"> = 164600 / 92900</t>
  </si>
  <si>
    <t>2. Debt Ratio</t>
  </si>
  <si>
    <t>Total Assets</t>
  </si>
  <si>
    <r>
      <t>Income tax payable</t>
    </r>
    <r>
      <rPr>
        <u/>
        <sz val="12"/>
        <color theme="1"/>
        <rFont val="Times New Roman"/>
        <family val="1"/>
      </rPr>
      <t xml:space="preserve">   </t>
    </r>
  </si>
  <si>
    <t xml:space="preserve"> = Total Debt / Total Assets</t>
  </si>
  <si>
    <t>Total Debt</t>
  </si>
  <si>
    <t xml:space="preserve"> = 220900/426400 * 100</t>
  </si>
  <si>
    <t>3. Time Interest Earned Ratio</t>
  </si>
  <si>
    <t>Income Statement</t>
  </si>
  <si>
    <t>Gross Profit</t>
  </si>
  <si>
    <t>Income before interest and taxed</t>
  </si>
  <si>
    <t xml:space="preserve"> = Interest before interest and taxes / Interest</t>
  </si>
  <si>
    <t xml:space="preserve"> = 116800 / 18000</t>
  </si>
  <si>
    <t>4. Average Collection Period</t>
  </si>
  <si>
    <t xml:space="preserve"> =  Accounts Receivable / Average Credit sales (net sales/365)</t>
  </si>
  <si>
    <t xml:space="preserve"> = 28500/ ( 653000/365)</t>
  </si>
  <si>
    <t xml:space="preserve"> = 16 days</t>
  </si>
  <si>
    <t>5. Inventory Turnover Ratio</t>
  </si>
  <si>
    <t xml:space="preserve"> = Cost of goods sold / Inventory</t>
  </si>
  <si>
    <t xml:space="preserve"> = 328100 / 37000</t>
  </si>
  <si>
    <t>6.Total Asset Turnover Ratio</t>
  </si>
  <si>
    <t xml:space="preserve"> = Sales / Total Assets</t>
  </si>
  <si>
    <t xml:space="preserve"> = 653000 / 426400</t>
  </si>
  <si>
    <t xml:space="preserve"> = 8.86 times</t>
  </si>
  <si>
    <t xml:space="preserve"> = 1.53 times</t>
  </si>
  <si>
    <t>7. Return on Asset Ratio</t>
  </si>
  <si>
    <t>Income before tax</t>
  </si>
  <si>
    <t>Tax(26%)</t>
  </si>
  <si>
    <t>Net Income</t>
  </si>
  <si>
    <t xml:space="preserve"> = 73112 / 426400</t>
  </si>
  <si>
    <t>8. Profit Margin on Revenue</t>
  </si>
  <si>
    <t>9. Return on Equity Ratio</t>
  </si>
  <si>
    <t xml:space="preserve"> = Net Income / Shareholders Equity *100%</t>
  </si>
  <si>
    <t xml:space="preserve"> = Net Income/ Revenue *100%</t>
  </si>
  <si>
    <t xml:space="preserve"> = Net Income / Total Asset *100%</t>
  </si>
  <si>
    <t xml:space="preserve"> = 73112 / (13500+70500)</t>
  </si>
  <si>
    <t>10. Quick Ratio</t>
  </si>
  <si>
    <t xml:space="preserve"> = Current Assets- Inventory / Current Liabilities</t>
  </si>
  <si>
    <t xml:space="preserve"> = 164600-37000 / 92900</t>
  </si>
  <si>
    <t>5 times</t>
  </si>
  <si>
    <t>20 days</t>
  </si>
  <si>
    <t>7.5 times</t>
  </si>
  <si>
    <t>1.5 times</t>
  </si>
  <si>
    <t>Company</t>
  </si>
  <si>
    <t>Ratios</t>
  </si>
  <si>
    <t>6.49 times</t>
  </si>
  <si>
    <t>16 days</t>
  </si>
  <si>
    <t>8.86 times</t>
  </si>
  <si>
    <t>1.53 times</t>
  </si>
  <si>
    <t>Conclusion(F/U)</t>
  </si>
  <si>
    <t xml:space="preserve">Company has $1 of Liability and $1.77 of Assets. Higher the better </t>
  </si>
  <si>
    <t>Companies half capital structure is financed by debt. Closer to industry is better</t>
  </si>
  <si>
    <t>Company is able to collect their money in less time. Lower the better</t>
  </si>
  <si>
    <t>Company is efficiently managing their investory. Higher the better because of low inventory.</t>
  </si>
  <si>
    <t xml:space="preserve">Company has assets of $1 and sales of $1.53. Higher the better </t>
  </si>
  <si>
    <t>Company is effectly generating sales from its assets. Higher the better</t>
  </si>
  <si>
    <t xml:space="preserve"> </t>
  </si>
  <si>
    <t>It is not good because company is operating at lower profit compared to its peers</t>
  </si>
  <si>
    <t>It is good because company is better converting its equity finances into profit. Higher the better.</t>
  </si>
  <si>
    <t>Higher the better. Company is in better position to meet its short-term liabilities.</t>
  </si>
  <si>
    <t>Company is in good position to meet its debt obligation by the current level of income.</t>
  </si>
  <si>
    <t>1.Syed Adnan</t>
  </si>
  <si>
    <t>C0908413</t>
  </si>
  <si>
    <t>6)  Total Asset Turnover Ratio</t>
  </si>
  <si>
    <t>5) Inventory Turnover Ratio</t>
  </si>
  <si>
    <t>4) Average Collection Period</t>
  </si>
  <si>
    <t>3) Times-interest-earned Ratio</t>
  </si>
  <si>
    <t>2) Debt Ratio</t>
  </si>
  <si>
    <t>1) Current Ratio</t>
  </si>
  <si>
    <t>2. Syam Prasad Ravi</t>
  </si>
  <si>
    <t>C0913013</t>
  </si>
  <si>
    <t>3.Janki Navinbhai Thakkar</t>
  </si>
  <si>
    <t>C0904860</t>
  </si>
  <si>
    <t>4.Yuvraj Sandhu</t>
  </si>
  <si>
    <t>C0914587</t>
  </si>
  <si>
    <t>Comparison</t>
  </si>
  <si>
    <t>Favorable</t>
  </si>
  <si>
    <t>Unfavorbale</t>
  </si>
  <si>
    <t xml:space="preserve"> = 73112 / 653000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</si>
</sst>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Aparajita"/>
      <family val="1"/>
    </font>
    <font>
      <b/>
      <sz val="20"/>
      <color theme="1"/>
      <name val="Bembo"/>
      <family val="1"/>
    </font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indent="1"/>
    </xf>
    <xf numFmtId="164" fontId="0" fillId="0" borderId="0" xfId="0" applyNumberFormat="1"/>
    <xf numFmtId="9" fontId="0" fillId="0" borderId="0" xfId="0" applyNumberForma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center"/>
    </xf>
    <xf numFmtId="0" fontId="11" fillId="0" borderId="0" xfId="0" applyFont="1"/>
    <xf numFmtId="15" fontId="1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11" fillId="2" borderId="3" xfId="0" applyFont="1" applyFill="1" applyBorder="1"/>
    <xf numFmtId="0" fontId="12" fillId="0" borderId="3" xfId="0" applyFont="1" applyBorder="1" applyAlignment="1">
      <alignment vertical="center" wrapText="1"/>
    </xf>
    <xf numFmtId="0" fontId="1" fillId="0" borderId="3" xfId="0" applyFont="1" applyBorder="1"/>
    <xf numFmtId="0" fontId="0" fillId="0" borderId="0" xfId="0" applyAlignment="1">
      <alignment horizontal="left"/>
    </xf>
    <xf numFmtId="164" fontId="1" fillId="0" borderId="3" xfId="0" applyNumberFormat="1" applyFont="1" applyBorder="1"/>
    <xf numFmtId="164" fontId="11" fillId="0" borderId="0" xfId="0" applyNumberFormat="1" applyFont="1"/>
    <xf numFmtId="0" fontId="2" fillId="0" borderId="3" xfId="0" applyFont="1" applyBorder="1" applyAlignment="1">
      <alignment horizontal="left" indent="1"/>
    </xf>
    <xf numFmtId="164" fontId="0" fillId="0" borderId="3" xfId="0" applyNumberFormat="1" applyBorder="1"/>
    <xf numFmtId="0" fontId="0" fillId="0" borderId="3" xfId="0" applyBorder="1"/>
    <xf numFmtId="0" fontId="2" fillId="0" borderId="3" xfId="0" applyFont="1" applyBorder="1"/>
    <xf numFmtId="43" fontId="0" fillId="0" borderId="0" xfId="0" applyNumberFormat="1"/>
    <xf numFmtId="0" fontId="0" fillId="0" borderId="0" xfId="0" applyAlignment="1">
      <alignment horizontal="right"/>
    </xf>
    <xf numFmtId="0" fontId="5" fillId="0" borderId="3" xfId="0" applyFont="1" applyBorder="1" applyAlignment="1">
      <alignment horizontal="right"/>
    </xf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5" fillId="0" borderId="3" xfId="0" applyFont="1" applyBorder="1"/>
    <xf numFmtId="10" fontId="0" fillId="0" borderId="3" xfId="0" applyNumberFormat="1" applyBorder="1" applyAlignment="1">
      <alignment horizontal="center"/>
    </xf>
    <xf numFmtId="10" fontId="0" fillId="0" borderId="0" xfId="0" applyNumberFormat="1"/>
    <xf numFmtId="0" fontId="11" fillId="3" borderId="3" xfId="0" applyFont="1" applyFill="1" applyBorder="1"/>
    <xf numFmtId="0" fontId="0" fillId="3" borderId="0" xfId="0" applyFill="1"/>
    <xf numFmtId="164" fontId="11" fillId="3" borderId="3" xfId="0" applyNumberFormat="1" applyFont="1" applyFill="1" applyBorder="1"/>
    <xf numFmtId="43" fontId="0" fillId="3" borderId="0" xfId="1" applyFont="1" applyFill="1" applyAlignment="1">
      <alignment horizontal="center"/>
    </xf>
    <xf numFmtId="43" fontId="0" fillId="3" borderId="0" xfId="1" applyFont="1" applyFill="1"/>
    <xf numFmtId="43" fontId="0" fillId="3" borderId="0" xfId="0" applyNumberFormat="1" applyFill="1"/>
    <xf numFmtId="0" fontId="11" fillId="4" borderId="3" xfId="0" applyFont="1" applyFill="1" applyBorder="1"/>
    <xf numFmtId="164" fontId="11" fillId="4" borderId="3" xfId="0" applyNumberFormat="1" applyFont="1" applyFill="1" applyBorder="1"/>
    <xf numFmtId="0" fontId="1" fillId="0" borderId="4" xfId="0" applyFont="1" applyBorder="1"/>
    <xf numFmtId="0" fontId="12" fillId="0" borderId="4" xfId="0" applyFont="1" applyBorder="1" applyAlignment="1">
      <alignment vertical="center" wrapText="1"/>
    </xf>
    <xf numFmtId="0" fontId="5" fillId="0" borderId="2" xfId="0" applyFont="1" applyBorder="1"/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0</xdr:row>
      <xdr:rowOff>0</xdr:rowOff>
    </xdr:from>
    <xdr:to>
      <xdr:col>4</xdr:col>
      <xdr:colOff>2771775</xdr:colOff>
      <xdr:row>11</xdr:row>
      <xdr:rowOff>155074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1643A5-0D8D-4E6E-84C5-AF27EEE7A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0"/>
          <a:ext cx="2524125" cy="22505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G33"/>
  <sheetViews>
    <sheetView topLeftCell="A9" workbookViewId="0">
      <selection activeCell="E32" sqref="E32"/>
    </sheetView>
  </sheetViews>
  <sheetFormatPr defaultRowHeight="14.4" x14ac:dyDescent="0.3"/>
  <cols>
    <col min="4" max="4" width="10.88671875" bestFit="1" customWidth="1"/>
    <col min="5" max="5" width="44.6640625" customWidth="1"/>
    <col min="6" max="6" width="11.44140625" bestFit="1" customWidth="1"/>
  </cols>
  <sheetData>
    <row r="5" spans="3:6" x14ac:dyDescent="0.3">
      <c r="C5" s="16"/>
      <c r="D5" s="16"/>
      <c r="E5" s="16"/>
      <c r="F5" s="16"/>
    </row>
    <row r="6" spans="3:6" x14ac:dyDescent="0.3">
      <c r="C6" s="16"/>
      <c r="D6" s="16"/>
      <c r="E6" s="16"/>
      <c r="F6" s="16"/>
    </row>
    <row r="7" spans="3:6" x14ac:dyDescent="0.3">
      <c r="C7" s="16"/>
      <c r="D7" s="16"/>
      <c r="E7" s="16"/>
      <c r="F7" s="16"/>
    </row>
    <row r="8" spans="3:6" x14ac:dyDescent="0.3">
      <c r="C8" s="16"/>
      <c r="D8" s="16"/>
      <c r="E8" s="16"/>
      <c r="F8" s="16"/>
    </row>
    <row r="9" spans="3:6" x14ac:dyDescent="0.3">
      <c r="C9" s="16"/>
      <c r="D9" s="16"/>
      <c r="E9" s="16"/>
      <c r="F9" s="16"/>
    </row>
    <row r="10" spans="3:6" x14ac:dyDescent="0.3">
      <c r="C10" s="16"/>
      <c r="D10" s="16"/>
      <c r="E10" s="16"/>
      <c r="F10" s="16"/>
    </row>
    <row r="11" spans="3:6" x14ac:dyDescent="0.3">
      <c r="C11" s="16"/>
      <c r="D11" s="16"/>
      <c r="E11" s="16"/>
      <c r="F11" s="16"/>
    </row>
    <row r="12" spans="3:6" x14ac:dyDescent="0.3">
      <c r="C12" s="16"/>
      <c r="D12" s="16"/>
      <c r="E12" s="16"/>
      <c r="F12" s="16"/>
    </row>
    <row r="13" spans="3:6" ht="24.6" x14ac:dyDescent="0.4">
      <c r="C13" s="16"/>
      <c r="D13" s="16"/>
      <c r="E13" s="13" t="s">
        <v>46</v>
      </c>
      <c r="F13" s="16"/>
    </row>
    <row r="14" spans="3:6" ht="24.6" x14ac:dyDescent="0.4">
      <c r="C14" s="16"/>
      <c r="D14" s="16"/>
      <c r="E14" s="13" t="s">
        <v>47</v>
      </c>
      <c r="F14" s="16"/>
    </row>
    <row r="15" spans="3:6" x14ac:dyDescent="0.3">
      <c r="C15" s="16"/>
      <c r="D15" s="16"/>
      <c r="E15" s="16"/>
      <c r="F15" s="16"/>
    </row>
    <row r="16" spans="3:6" x14ac:dyDescent="0.3">
      <c r="C16" s="16"/>
      <c r="D16" s="50" t="s">
        <v>48</v>
      </c>
      <c r="E16" s="50"/>
      <c r="F16" s="16"/>
    </row>
    <row r="17" spans="3:7" x14ac:dyDescent="0.3">
      <c r="C17" s="16"/>
      <c r="D17" s="50"/>
      <c r="E17" s="50"/>
      <c r="F17" s="16"/>
    </row>
    <row r="18" spans="3:7" x14ac:dyDescent="0.3">
      <c r="C18" s="16"/>
      <c r="D18" s="16"/>
      <c r="E18" s="16"/>
      <c r="F18" s="16"/>
    </row>
    <row r="19" spans="3:7" x14ac:dyDescent="0.3">
      <c r="C19" s="16"/>
      <c r="D19" s="16"/>
      <c r="E19" s="16"/>
      <c r="F19" s="16"/>
    </row>
    <row r="20" spans="3:7" x14ac:dyDescent="0.3">
      <c r="C20" s="16"/>
      <c r="D20" s="16"/>
      <c r="E20" s="16"/>
      <c r="F20" s="16"/>
    </row>
    <row r="21" spans="3:7" ht="15.6" x14ac:dyDescent="0.3">
      <c r="D21" s="14" t="s">
        <v>42</v>
      </c>
      <c r="E21" s="14" t="s">
        <v>49</v>
      </c>
      <c r="F21" s="1"/>
      <c r="G21" s="1"/>
    </row>
    <row r="22" spans="3:7" ht="15.6" x14ac:dyDescent="0.3">
      <c r="D22" s="14" t="s">
        <v>43</v>
      </c>
      <c r="E22" s="15">
        <v>45344</v>
      </c>
      <c r="F22" s="1"/>
      <c r="G22" s="1"/>
    </row>
    <row r="23" spans="3:7" ht="15.6" x14ac:dyDescent="0.3">
      <c r="D23" s="14"/>
      <c r="E23" s="15"/>
      <c r="F23" s="1"/>
      <c r="G23" s="1"/>
    </row>
    <row r="24" spans="3:7" ht="15.6" x14ac:dyDescent="0.3">
      <c r="D24" s="14"/>
      <c r="E24" s="15"/>
      <c r="F24" s="1"/>
      <c r="G24" s="1"/>
    </row>
    <row r="25" spans="3:7" ht="15.6" x14ac:dyDescent="0.3">
      <c r="D25" s="1"/>
      <c r="E25" s="1"/>
      <c r="F25" s="1"/>
      <c r="G25" s="1"/>
    </row>
    <row r="26" spans="3:7" ht="15.6" x14ac:dyDescent="0.3">
      <c r="D26" s="1"/>
      <c r="E26" s="1"/>
      <c r="F26" s="1"/>
      <c r="G26" s="1"/>
    </row>
    <row r="27" spans="3:7" ht="15.6" x14ac:dyDescent="0.3">
      <c r="D27" s="1"/>
      <c r="E27" s="17" t="s">
        <v>44</v>
      </c>
      <c r="F27" s="17" t="s">
        <v>45</v>
      </c>
      <c r="G27" s="1"/>
    </row>
    <row r="28" spans="3:7" ht="15.6" x14ac:dyDescent="0.3">
      <c r="D28" s="1"/>
      <c r="E28" s="18" t="s">
        <v>120</v>
      </c>
      <c r="F28" s="19" t="s">
        <v>121</v>
      </c>
      <c r="G28" s="1"/>
    </row>
    <row r="29" spans="3:7" ht="15.6" x14ac:dyDescent="0.3">
      <c r="D29" s="1"/>
      <c r="E29" s="18" t="s">
        <v>128</v>
      </c>
      <c r="F29" s="19" t="s">
        <v>129</v>
      </c>
      <c r="G29" s="1"/>
    </row>
    <row r="30" spans="3:7" ht="15.6" x14ac:dyDescent="0.3">
      <c r="D30" s="1"/>
      <c r="E30" s="18" t="s">
        <v>130</v>
      </c>
      <c r="F30" s="19" t="s">
        <v>131</v>
      </c>
      <c r="G30" s="1"/>
    </row>
    <row r="31" spans="3:7" ht="15.6" x14ac:dyDescent="0.3">
      <c r="D31" s="1"/>
      <c r="E31" s="18" t="s">
        <v>132</v>
      </c>
      <c r="F31" s="19" t="s">
        <v>133</v>
      </c>
      <c r="G31" s="1"/>
    </row>
    <row r="32" spans="3:7" ht="15.6" x14ac:dyDescent="0.3">
      <c r="D32" s="1"/>
      <c r="E32" s="48"/>
      <c r="F32" s="47"/>
      <c r="G32" s="1"/>
    </row>
    <row r="33" spans="4:7" ht="15.6" x14ac:dyDescent="0.3">
      <c r="D33" s="1"/>
      <c r="E33" s="1"/>
      <c r="F33" s="1"/>
      <c r="G33" s="1"/>
    </row>
  </sheetData>
  <mergeCells count="1">
    <mergeCell ref="D16:E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7"/>
  <sheetViews>
    <sheetView tabSelected="1" topLeftCell="A129" zoomScaleNormal="100" workbookViewId="0">
      <selection activeCell="E24" sqref="E24"/>
    </sheetView>
  </sheetViews>
  <sheetFormatPr defaultRowHeight="14.4" x14ac:dyDescent="0.3"/>
  <cols>
    <col min="1" max="1" width="9.6640625" bestFit="1" customWidth="1"/>
    <col min="2" max="2" width="31" customWidth="1"/>
    <col min="3" max="3" width="10.88671875" bestFit="1" customWidth="1"/>
    <col min="4" max="4" width="26.88671875" customWidth="1"/>
    <col min="5" max="5" width="85.109375" bestFit="1" customWidth="1"/>
    <col min="6" max="6" width="13.77734375" customWidth="1"/>
  </cols>
  <sheetData>
    <row r="1" spans="1:11" ht="28.2" x14ac:dyDescent="0.7">
      <c r="B1" s="9" t="s">
        <v>36</v>
      </c>
      <c r="C1" s="7"/>
      <c r="D1" s="7"/>
    </row>
    <row r="2" spans="1:11" ht="25.2" x14ac:dyDescent="0.45">
      <c r="B2" s="10" t="s">
        <v>35</v>
      </c>
      <c r="C2" s="11">
        <v>7</v>
      </c>
      <c r="D2" s="10"/>
    </row>
    <row r="4" spans="1:11" x14ac:dyDescent="0.3">
      <c r="A4" s="7" t="s">
        <v>50</v>
      </c>
      <c r="B4" s="8" t="s">
        <v>37</v>
      </c>
      <c r="C4" s="7"/>
      <c r="D4" s="7"/>
      <c r="E4" s="7"/>
      <c r="F4" s="7"/>
      <c r="G4" s="7"/>
      <c r="H4" s="7"/>
    </row>
    <row r="5" spans="1:11" x14ac:dyDescent="0.3">
      <c r="B5" s="2"/>
    </row>
    <row r="6" spans="1:11" x14ac:dyDescent="0.3">
      <c r="B6" s="2" t="s">
        <v>0</v>
      </c>
      <c r="C6" s="4">
        <v>653000</v>
      </c>
    </row>
    <row r="7" spans="1:11" x14ac:dyDescent="0.3">
      <c r="B7" s="2" t="s">
        <v>1</v>
      </c>
      <c r="C7" s="4">
        <v>328100</v>
      </c>
    </row>
    <row r="8" spans="1:11" x14ac:dyDescent="0.3">
      <c r="B8" s="2" t="s">
        <v>10</v>
      </c>
      <c r="C8" s="4">
        <v>110100</v>
      </c>
    </row>
    <row r="9" spans="1:11" x14ac:dyDescent="0.3">
      <c r="B9" s="2" t="s">
        <v>11</v>
      </c>
      <c r="C9" s="4">
        <v>98000</v>
      </c>
    </row>
    <row r="10" spans="1:11" x14ac:dyDescent="0.3">
      <c r="B10" s="2" t="s">
        <v>12</v>
      </c>
      <c r="C10" s="4">
        <v>18000</v>
      </c>
    </row>
    <row r="12" spans="1:11" x14ac:dyDescent="0.3">
      <c r="B12" s="2" t="s">
        <v>19</v>
      </c>
      <c r="C12" s="5">
        <v>0.26</v>
      </c>
    </row>
    <row r="15" spans="1:11" x14ac:dyDescent="0.3">
      <c r="B15" s="8" t="s">
        <v>38</v>
      </c>
      <c r="C15" s="7"/>
      <c r="D15" s="7"/>
      <c r="E15" s="7"/>
      <c r="F15" s="7"/>
      <c r="G15" s="7"/>
      <c r="H15" s="7"/>
      <c r="I15" s="7"/>
      <c r="J15" s="7"/>
      <c r="K15" s="7"/>
    </row>
    <row r="18" spans="2:6" x14ac:dyDescent="0.3">
      <c r="B18" s="3" t="s">
        <v>7</v>
      </c>
      <c r="C18" s="4">
        <v>36100</v>
      </c>
    </row>
    <row r="19" spans="2:6" x14ac:dyDescent="0.3">
      <c r="B19" s="3" t="s">
        <v>13</v>
      </c>
      <c r="C19" s="4">
        <v>45000</v>
      </c>
    </row>
    <row r="20" spans="2:6" x14ac:dyDescent="0.3">
      <c r="B20" s="3" t="s">
        <v>4</v>
      </c>
      <c r="C20" s="4">
        <v>28500</v>
      </c>
    </row>
    <row r="21" spans="2:6" x14ac:dyDescent="0.3">
      <c r="B21" s="3" t="s">
        <v>5</v>
      </c>
      <c r="C21" s="4">
        <v>18000</v>
      </c>
    </row>
    <row r="22" spans="2:6" x14ac:dyDescent="0.3">
      <c r="B22" s="3" t="s">
        <v>3</v>
      </c>
      <c r="C22" s="4">
        <v>37000</v>
      </c>
    </row>
    <row r="23" spans="2:6" x14ac:dyDescent="0.3">
      <c r="B23" s="3" t="s">
        <v>14</v>
      </c>
      <c r="C23" s="4">
        <v>85600</v>
      </c>
    </row>
    <row r="24" spans="2:6" x14ac:dyDescent="0.3">
      <c r="B24" s="3" t="s">
        <v>15</v>
      </c>
      <c r="C24" s="4">
        <v>176200</v>
      </c>
    </row>
    <row r="25" spans="2:6" x14ac:dyDescent="0.3">
      <c r="C25" s="4"/>
    </row>
    <row r="26" spans="2:6" x14ac:dyDescent="0.3">
      <c r="B26" s="3" t="s">
        <v>6</v>
      </c>
      <c r="C26" s="4">
        <v>22300</v>
      </c>
      <c r="F26" s="4"/>
    </row>
    <row r="27" spans="2:6" x14ac:dyDescent="0.3">
      <c r="B27" s="3" t="s">
        <v>16</v>
      </c>
      <c r="C27" s="4">
        <v>42000</v>
      </c>
    </row>
    <row r="28" spans="2:6" x14ac:dyDescent="0.3">
      <c r="B28" s="3" t="s">
        <v>8</v>
      </c>
      <c r="C28" s="4">
        <v>17200</v>
      </c>
    </row>
    <row r="29" spans="2:6" x14ac:dyDescent="0.3">
      <c r="B29" s="3" t="s">
        <v>17</v>
      </c>
      <c r="C29" s="4">
        <v>11400</v>
      </c>
    </row>
    <row r="30" spans="2:6" x14ac:dyDescent="0.3">
      <c r="B30" s="3" t="s">
        <v>20</v>
      </c>
      <c r="C30" s="4">
        <v>128000</v>
      </c>
    </row>
    <row r="31" spans="2:6" x14ac:dyDescent="0.3">
      <c r="B31" s="3"/>
      <c r="C31" s="4"/>
    </row>
    <row r="32" spans="2:6" x14ac:dyDescent="0.3">
      <c r="C32" s="4"/>
    </row>
    <row r="33" spans="2:8" x14ac:dyDescent="0.3">
      <c r="B33" s="3" t="s">
        <v>18</v>
      </c>
      <c r="C33" s="4">
        <v>135000</v>
      </c>
    </row>
    <row r="34" spans="2:8" x14ac:dyDescent="0.3">
      <c r="B34" s="3" t="s">
        <v>2</v>
      </c>
      <c r="C34" s="4">
        <v>70500</v>
      </c>
    </row>
    <row r="35" spans="2:8" x14ac:dyDescent="0.3">
      <c r="C35" s="4"/>
    </row>
    <row r="37" spans="2:8" ht="18" x14ac:dyDescent="0.35">
      <c r="B37" s="6" t="s">
        <v>21</v>
      </c>
    </row>
    <row r="38" spans="2:8" x14ac:dyDescent="0.3">
      <c r="B38" t="s">
        <v>31</v>
      </c>
    </row>
    <row r="39" spans="2:8" x14ac:dyDescent="0.3">
      <c r="G39" s="49" t="s">
        <v>41</v>
      </c>
    </row>
    <row r="40" spans="2:8" x14ac:dyDescent="0.3">
      <c r="E40" s="7" t="s">
        <v>9</v>
      </c>
    </row>
    <row r="41" spans="2:8" ht="15.6" x14ac:dyDescent="0.3">
      <c r="B41" s="1" t="s">
        <v>22</v>
      </c>
      <c r="E41">
        <v>1.5</v>
      </c>
      <c r="G41">
        <v>1</v>
      </c>
      <c r="H41" t="s">
        <v>39</v>
      </c>
    </row>
    <row r="42" spans="2:8" ht="15.6" x14ac:dyDescent="0.3">
      <c r="B42" s="1" t="s">
        <v>27</v>
      </c>
      <c r="E42" s="5">
        <v>0.45</v>
      </c>
      <c r="G42">
        <v>1</v>
      </c>
    </row>
    <row r="43" spans="2:8" ht="15.6" x14ac:dyDescent="0.3">
      <c r="B43" s="1" t="s">
        <v>23</v>
      </c>
      <c r="E43">
        <v>5</v>
      </c>
      <c r="F43" t="s">
        <v>33</v>
      </c>
      <c r="G43">
        <v>1</v>
      </c>
    </row>
    <row r="44" spans="2:8" ht="15.6" x14ac:dyDescent="0.3">
      <c r="B44" s="1" t="s">
        <v>24</v>
      </c>
      <c r="E44">
        <v>20</v>
      </c>
      <c r="F44" t="s">
        <v>34</v>
      </c>
      <c r="G44">
        <v>1</v>
      </c>
    </row>
    <row r="45" spans="2:8" ht="15.6" x14ac:dyDescent="0.3">
      <c r="B45" s="1" t="s">
        <v>25</v>
      </c>
      <c r="E45">
        <v>7.5</v>
      </c>
      <c r="F45" t="s">
        <v>33</v>
      </c>
      <c r="G45">
        <v>1</v>
      </c>
    </row>
    <row r="46" spans="2:8" ht="15.6" x14ac:dyDescent="0.3">
      <c r="B46" s="1" t="s">
        <v>26</v>
      </c>
      <c r="E46">
        <v>1.5</v>
      </c>
      <c r="F46" t="s">
        <v>33</v>
      </c>
      <c r="G46">
        <v>1</v>
      </c>
    </row>
    <row r="47" spans="2:8" ht="15.6" x14ac:dyDescent="0.3">
      <c r="B47" s="1" t="s">
        <v>28</v>
      </c>
      <c r="E47" s="5">
        <v>0.11</v>
      </c>
      <c r="G47">
        <v>1</v>
      </c>
    </row>
    <row r="48" spans="2:8" ht="15.6" x14ac:dyDescent="0.3">
      <c r="B48" s="1" t="s">
        <v>32</v>
      </c>
      <c r="E48" s="5">
        <v>0.14000000000000001</v>
      </c>
      <c r="G48">
        <v>1</v>
      </c>
    </row>
    <row r="49" spans="1:7" ht="15.6" x14ac:dyDescent="0.3">
      <c r="B49" s="1" t="s">
        <v>29</v>
      </c>
      <c r="E49" s="5">
        <v>0.3</v>
      </c>
      <c r="G49">
        <v>1</v>
      </c>
    </row>
    <row r="50" spans="1:7" ht="16.2" thickBot="1" x14ac:dyDescent="0.35">
      <c r="B50" s="1" t="s">
        <v>30</v>
      </c>
      <c r="E50">
        <v>1.25</v>
      </c>
      <c r="G50" s="12">
        <v>1</v>
      </c>
    </row>
    <row r="51" spans="1:7" x14ac:dyDescent="0.3">
      <c r="G51" t="s">
        <v>40</v>
      </c>
    </row>
    <row r="55" spans="1:7" ht="15.6" x14ac:dyDescent="0.3">
      <c r="A55" s="7" t="s">
        <v>51</v>
      </c>
      <c r="B55" s="39" t="s">
        <v>55</v>
      </c>
      <c r="C55" s="39" t="s">
        <v>57</v>
      </c>
      <c r="D55" s="39" t="s">
        <v>56</v>
      </c>
      <c r="E55" s="39" t="s">
        <v>57</v>
      </c>
      <c r="F55" s="40"/>
    </row>
    <row r="56" spans="1:7" ht="15.6" x14ac:dyDescent="0.3">
      <c r="B56" s="19" t="s">
        <v>7</v>
      </c>
      <c r="C56" s="21">
        <v>36100</v>
      </c>
      <c r="D56" s="19" t="s">
        <v>6</v>
      </c>
      <c r="E56" s="21">
        <v>22300</v>
      </c>
    </row>
    <row r="57" spans="1:7" ht="15.6" x14ac:dyDescent="0.3">
      <c r="B57" s="19" t="s">
        <v>13</v>
      </c>
      <c r="C57" s="21">
        <v>45000</v>
      </c>
      <c r="D57" s="19" t="s">
        <v>16</v>
      </c>
      <c r="E57" s="21">
        <v>42000</v>
      </c>
    </row>
    <row r="58" spans="1:7" ht="15.6" x14ac:dyDescent="0.3">
      <c r="B58" s="19" t="s">
        <v>4</v>
      </c>
      <c r="C58" s="21">
        <v>28500</v>
      </c>
      <c r="D58" s="19" t="s">
        <v>8</v>
      </c>
      <c r="E58" s="21">
        <v>17200</v>
      </c>
    </row>
    <row r="59" spans="1:7" ht="15.6" x14ac:dyDescent="0.3">
      <c r="B59" s="19" t="s">
        <v>5</v>
      </c>
      <c r="C59" s="21">
        <v>18000</v>
      </c>
      <c r="D59" s="19" t="s">
        <v>62</v>
      </c>
      <c r="E59" s="21">
        <v>11400</v>
      </c>
    </row>
    <row r="60" spans="1:7" ht="15.6" x14ac:dyDescent="0.3">
      <c r="B60" s="19" t="s">
        <v>3</v>
      </c>
      <c r="C60" s="21">
        <v>37000</v>
      </c>
      <c r="D60" s="19"/>
      <c r="E60" s="19"/>
    </row>
    <row r="61" spans="1:7" ht="15.6" x14ac:dyDescent="0.3">
      <c r="B61" s="39" t="s">
        <v>53</v>
      </c>
      <c r="C61" s="41">
        <f>SUM(C56:C60)</f>
        <v>164600</v>
      </c>
      <c r="D61" s="39" t="s">
        <v>54</v>
      </c>
      <c r="E61" s="41">
        <f>SUM(E56:E59)</f>
        <v>92900</v>
      </c>
    </row>
    <row r="62" spans="1:7" ht="15.6" x14ac:dyDescent="0.3">
      <c r="B62" s="19" t="s">
        <v>14</v>
      </c>
      <c r="C62" s="21">
        <v>85600</v>
      </c>
      <c r="D62" s="19" t="s">
        <v>20</v>
      </c>
      <c r="E62" s="21">
        <v>128000</v>
      </c>
    </row>
    <row r="63" spans="1:7" ht="15.6" x14ac:dyDescent="0.3">
      <c r="B63" s="19" t="s">
        <v>15</v>
      </c>
      <c r="C63" s="21">
        <v>176200</v>
      </c>
      <c r="D63" s="23"/>
      <c r="E63" s="24"/>
    </row>
    <row r="64" spans="1:7" ht="15.6" x14ac:dyDescent="0.3">
      <c r="B64" s="19"/>
      <c r="C64" s="21"/>
      <c r="D64" s="23"/>
      <c r="E64" s="24"/>
    </row>
    <row r="65" spans="2:5" ht="15.6" x14ac:dyDescent="0.3">
      <c r="B65" s="25"/>
      <c r="C65" s="25"/>
      <c r="D65" s="19"/>
      <c r="E65" s="19"/>
    </row>
    <row r="66" spans="2:5" ht="15.6" x14ac:dyDescent="0.3">
      <c r="B66" s="39" t="s">
        <v>61</v>
      </c>
      <c r="C66" s="41">
        <f>SUM(C61:C64)</f>
        <v>426400</v>
      </c>
      <c r="D66" s="39" t="s">
        <v>64</v>
      </c>
      <c r="E66" s="41">
        <f>SUM(E61:E64)</f>
        <v>220900</v>
      </c>
    </row>
    <row r="67" spans="2:5" ht="15.6" x14ac:dyDescent="0.3">
      <c r="B67" s="14"/>
      <c r="C67" s="22"/>
      <c r="D67" s="14"/>
      <c r="E67" s="22"/>
    </row>
    <row r="68" spans="2:5" ht="15.6" x14ac:dyDescent="0.3">
      <c r="B68" s="14"/>
      <c r="C68" s="22"/>
      <c r="D68" s="14"/>
      <c r="E68" s="22"/>
    </row>
    <row r="69" spans="2:5" ht="15.6" x14ac:dyDescent="0.3">
      <c r="B69" s="45" t="s">
        <v>67</v>
      </c>
      <c r="C69" s="46" t="s">
        <v>57</v>
      </c>
      <c r="D69" s="14"/>
      <c r="E69" s="22"/>
    </row>
    <row r="70" spans="2:5" ht="15.6" x14ac:dyDescent="0.3">
      <c r="B70" s="26" t="s">
        <v>0</v>
      </c>
      <c r="C70" s="24">
        <v>653000</v>
      </c>
      <c r="D70" s="14"/>
      <c r="E70" s="22"/>
    </row>
    <row r="71" spans="2:5" ht="15.6" x14ac:dyDescent="0.3">
      <c r="B71" s="26" t="s">
        <v>1</v>
      </c>
      <c r="C71" s="24">
        <v>328100</v>
      </c>
      <c r="D71" s="14"/>
      <c r="E71" s="22"/>
    </row>
    <row r="72" spans="2:5" ht="15.6" x14ac:dyDescent="0.3">
      <c r="B72" s="26" t="s">
        <v>68</v>
      </c>
      <c r="C72" s="24">
        <f>C70-C71</f>
        <v>324900</v>
      </c>
      <c r="D72" s="14"/>
      <c r="E72" s="22"/>
    </row>
    <row r="73" spans="2:5" ht="15.6" x14ac:dyDescent="0.3">
      <c r="B73" s="26" t="s">
        <v>10</v>
      </c>
      <c r="C73" s="24">
        <v>110100</v>
      </c>
      <c r="D73" s="14"/>
      <c r="E73" s="22"/>
    </row>
    <row r="74" spans="2:5" ht="15.6" x14ac:dyDescent="0.3">
      <c r="B74" s="26" t="s">
        <v>11</v>
      </c>
      <c r="C74" s="24">
        <v>98000</v>
      </c>
      <c r="D74" s="14"/>
      <c r="E74" s="22"/>
    </row>
    <row r="75" spans="2:5" ht="15.6" x14ac:dyDescent="0.3">
      <c r="B75" s="26" t="s">
        <v>69</v>
      </c>
      <c r="C75" s="24">
        <f>C72-C73-C74</f>
        <v>116800</v>
      </c>
      <c r="D75" s="14"/>
      <c r="E75" s="22"/>
    </row>
    <row r="76" spans="2:5" ht="15.6" x14ac:dyDescent="0.3">
      <c r="B76" s="26" t="s">
        <v>12</v>
      </c>
      <c r="C76" s="24">
        <v>18000</v>
      </c>
      <c r="D76" s="14"/>
      <c r="E76" s="22"/>
    </row>
    <row r="77" spans="2:5" x14ac:dyDescent="0.3">
      <c r="B77" s="26" t="s">
        <v>85</v>
      </c>
      <c r="C77" s="24">
        <f>C75-C76</f>
        <v>98800</v>
      </c>
    </row>
    <row r="78" spans="2:5" x14ac:dyDescent="0.3">
      <c r="B78" s="26" t="s">
        <v>86</v>
      </c>
      <c r="C78" s="24">
        <f xml:space="preserve"> C77*26/100</f>
        <v>25688</v>
      </c>
    </row>
    <row r="79" spans="2:5" x14ac:dyDescent="0.3">
      <c r="B79" s="26" t="s">
        <v>87</v>
      </c>
      <c r="C79" s="24">
        <f>C77-C78</f>
        <v>73112</v>
      </c>
    </row>
    <row r="80" spans="2:5" x14ac:dyDescent="0.3">
      <c r="B80" s="2"/>
      <c r="C80" s="4"/>
    </row>
    <row r="81" spans="2:2" x14ac:dyDescent="0.3">
      <c r="B81" t="s">
        <v>52</v>
      </c>
    </row>
    <row r="83" spans="2:2" x14ac:dyDescent="0.3">
      <c r="B83" t="s">
        <v>58</v>
      </c>
    </row>
    <row r="84" spans="2:2" x14ac:dyDescent="0.3">
      <c r="B84" s="20" t="s">
        <v>59</v>
      </c>
    </row>
    <row r="85" spans="2:2" x14ac:dyDescent="0.3">
      <c r="B85" s="42">
        <f>164600/92900</f>
        <v>1.7717976318622175</v>
      </c>
    </row>
    <row r="88" spans="2:2" x14ac:dyDescent="0.3">
      <c r="B88" t="s">
        <v>60</v>
      </c>
    </row>
    <row r="89" spans="2:2" x14ac:dyDescent="0.3">
      <c r="B89" t="s">
        <v>63</v>
      </c>
    </row>
    <row r="90" spans="2:2" x14ac:dyDescent="0.3">
      <c r="B90" t="s">
        <v>65</v>
      </c>
    </row>
    <row r="91" spans="2:2" x14ac:dyDescent="0.3">
      <c r="B91" s="43">
        <f>E66/C66*100</f>
        <v>51.805816135084427</v>
      </c>
    </row>
    <row r="94" spans="2:2" x14ac:dyDescent="0.3">
      <c r="B94" t="s">
        <v>66</v>
      </c>
    </row>
    <row r="95" spans="2:2" x14ac:dyDescent="0.3">
      <c r="B95" t="s">
        <v>70</v>
      </c>
    </row>
    <row r="96" spans="2:2" x14ac:dyDescent="0.3">
      <c r="B96" t="s">
        <v>71</v>
      </c>
    </row>
    <row r="97" spans="2:4" x14ac:dyDescent="0.3">
      <c r="B97" s="43">
        <f>C75/C76</f>
        <v>6.4888888888888889</v>
      </c>
    </row>
    <row r="100" spans="2:4" x14ac:dyDescent="0.3">
      <c r="B100" t="s">
        <v>72</v>
      </c>
    </row>
    <row r="101" spans="2:4" x14ac:dyDescent="0.3">
      <c r="B101" t="s">
        <v>73</v>
      </c>
    </row>
    <row r="102" spans="2:4" x14ac:dyDescent="0.3">
      <c r="B102" t="s">
        <v>74</v>
      </c>
    </row>
    <row r="103" spans="2:4" x14ac:dyDescent="0.3">
      <c r="B103" s="44">
        <v>15.930331350892098</v>
      </c>
      <c r="D103" s="27"/>
    </row>
    <row r="104" spans="2:4" x14ac:dyDescent="0.3">
      <c r="B104" t="s">
        <v>75</v>
      </c>
    </row>
    <row r="107" spans="2:4" x14ac:dyDescent="0.3">
      <c r="B107" t="s">
        <v>76</v>
      </c>
    </row>
    <row r="108" spans="2:4" x14ac:dyDescent="0.3">
      <c r="B108" t="s">
        <v>77</v>
      </c>
    </row>
    <row r="109" spans="2:4" x14ac:dyDescent="0.3">
      <c r="B109" t="s">
        <v>78</v>
      </c>
    </row>
    <row r="110" spans="2:4" x14ac:dyDescent="0.3">
      <c r="B110" s="40">
        <f>C71/C60</f>
        <v>8.8675675675675674</v>
      </c>
    </row>
    <row r="111" spans="2:4" x14ac:dyDescent="0.3">
      <c r="B111" t="s">
        <v>82</v>
      </c>
    </row>
    <row r="114" spans="2:2" x14ac:dyDescent="0.3">
      <c r="B114" t="s">
        <v>79</v>
      </c>
    </row>
    <row r="115" spans="2:2" x14ac:dyDescent="0.3">
      <c r="B115" t="s">
        <v>80</v>
      </c>
    </row>
    <row r="116" spans="2:2" x14ac:dyDescent="0.3">
      <c r="B116" t="s">
        <v>81</v>
      </c>
    </row>
    <row r="117" spans="2:2" x14ac:dyDescent="0.3">
      <c r="B117" s="43">
        <f>C70/C66</f>
        <v>1.5314258911819887</v>
      </c>
    </row>
    <row r="118" spans="2:2" x14ac:dyDescent="0.3">
      <c r="B118" t="s">
        <v>83</v>
      </c>
    </row>
    <row r="121" spans="2:2" x14ac:dyDescent="0.3">
      <c r="B121" t="s">
        <v>84</v>
      </c>
    </row>
    <row r="122" spans="2:2" x14ac:dyDescent="0.3">
      <c r="B122" t="s">
        <v>93</v>
      </c>
    </row>
    <row r="123" spans="2:2" x14ac:dyDescent="0.3">
      <c r="B123" t="s">
        <v>88</v>
      </c>
    </row>
    <row r="124" spans="2:2" x14ac:dyDescent="0.3">
      <c r="B124" s="43">
        <f>C79/C66*100</f>
        <v>17.146341463414636</v>
      </c>
    </row>
    <row r="127" spans="2:2" x14ac:dyDescent="0.3">
      <c r="B127" t="s">
        <v>89</v>
      </c>
    </row>
    <row r="128" spans="2:2" x14ac:dyDescent="0.3">
      <c r="B128" t="s">
        <v>92</v>
      </c>
    </row>
    <row r="129" spans="2:4" x14ac:dyDescent="0.3">
      <c r="B129" t="s">
        <v>137</v>
      </c>
    </row>
    <row r="130" spans="2:4" x14ac:dyDescent="0.3">
      <c r="B130" s="43">
        <f>C79/C70*100</f>
        <v>11.196324655436447</v>
      </c>
    </row>
    <row r="133" spans="2:4" x14ac:dyDescent="0.3">
      <c r="B133" t="s">
        <v>90</v>
      </c>
    </row>
    <row r="134" spans="2:4" x14ac:dyDescent="0.3">
      <c r="B134" t="s">
        <v>91</v>
      </c>
    </row>
    <row r="135" spans="2:4" x14ac:dyDescent="0.3">
      <c r="B135" t="s">
        <v>94</v>
      </c>
      <c r="D135" s="4"/>
    </row>
    <row r="136" spans="2:4" x14ac:dyDescent="0.3">
      <c r="B136" s="43">
        <v>35.577615571776157</v>
      </c>
      <c r="D136" s="4"/>
    </row>
    <row r="137" spans="2:4" x14ac:dyDescent="0.3">
      <c r="D137" s="4"/>
    </row>
    <row r="139" spans="2:4" x14ac:dyDescent="0.3">
      <c r="B139" t="s">
        <v>95</v>
      </c>
    </row>
    <row r="140" spans="2:4" x14ac:dyDescent="0.3">
      <c r="B140" t="s">
        <v>96</v>
      </c>
    </row>
    <row r="141" spans="2:4" x14ac:dyDescent="0.3">
      <c r="B141" t="s">
        <v>97</v>
      </c>
    </row>
    <row r="142" spans="2:4" x14ac:dyDescent="0.3">
      <c r="B142" s="44">
        <v>1.3735199138858989</v>
      </c>
      <c r="D142" s="4"/>
    </row>
    <row r="145" spans="2:12" x14ac:dyDescent="0.3">
      <c r="B145" s="20"/>
      <c r="D145" s="38"/>
    </row>
    <row r="146" spans="2:12" x14ac:dyDescent="0.3">
      <c r="B146" s="35" t="s">
        <v>103</v>
      </c>
      <c r="C146" s="29" t="s">
        <v>9</v>
      </c>
      <c r="D146" s="30" t="s">
        <v>102</v>
      </c>
      <c r="E146" s="36" t="s">
        <v>108</v>
      </c>
      <c r="F146" s="25" t="s">
        <v>134</v>
      </c>
    </row>
    <row r="147" spans="2:12" ht="15.6" x14ac:dyDescent="0.3">
      <c r="B147" s="31" t="s">
        <v>127</v>
      </c>
      <c r="C147" s="32">
        <v>1.5</v>
      </c>
      <c r="D147" s="33">
        <v>1.77</v>
      </c>
      <c r="E147" s="19" t="s">
        <v>109</v>
      </c>
      <c r="F147" s="19" t="s">
        <v>135</v>
      </c>
      <c r="G147" s="1"/>
      <c r="H147" s="1"/>
      <c r="I147" s="1"/>
      <c r="J147" s="1"/>
      <c r="K147" s="1"/>
      <c r="L147" s="1"/>
    </row>
    <row r="148" spans="2:12" ht="15.6" x14ac:dyDescent="0.3">
      <c r="B148" s="31" t="s">
        <v>126</v>
      </c>
      <c r="C148" s="34">
        <v>0.45</v>
      </c>
      <c r="D148" s="37">
        <v>0.5181</v>
      </c>
      <c r="E148" s="19" t="s">
        <v>110</v>
      </c>
      <c r="F148" s="19" t="s">
        <v>136</v>
      </c>
      <c r="G148" s="1"/>
      <c r="H148" s="1"/>
      <c r="I148" s="1"/>
      <c r="J148" s="1"/>
      <c r="K148" s="1"/>
      <c r="L148" s="1"/>
    </row>
    <row r="149" spans="2:12" ht="15.6" x14ac:dyDescent="0.3">
      <c r="B149" s="31" t="s">
        <v>125</v>
      </c>
      <c r="C149" s="32" t="s">
        <v>98</v>
      </c>
      <c r="D149" s="33" t="s">
        <v>104</v>
      </c>
      <c r="E149" s="19" t="s">
        <v>119</v>
      </c>
      <c r="F149" s="19" t="s">
        <v>135</v>
      </c>
      <c r="G149" s="1"/>
      <c r="H149" s="1"/>
      <c r="I149" s="1"/>
      <c r="J149" s="1"/>
      <c r="K149" s="1"/>
      <c r="L149" s="1"/>
    </row>
    <row r="150" spans="2:12" ht="15.6" x14ac:dyDescent="0.3">
      <c r="B150" s="31" t="s">
        <v>124</v>
      </c>
      <c r="C150" s="32" t="s">
        <v>99</v>
      </c>
      <c r="D150" s="33" t="s">
        <v>105</v>
      </c>
      <c r="E150" s="19" t="s">
        <v>111</v>
      </c>
      <c r="F150" s="19" t="s">
        <v>135</v>
      </c>
      <c r="G150" s="1"/>
      <c r="H150" s="1"/>
      <c r="I150" s="1"/>
      <c r="J150" s="1"/>
      <c r="K150" s="1"/>
      <c r="L150" s="1"/>
    </row>
    <row r="151" spans="2:12" ht="15.6" x14ac:dyDescent="0.3">
      <c r="B151" s="31" t="s">
        <v>123</v>
      </c>
      <c r="C151" s="32" t="s">
        <v>100</v>
      </c>
      <c r="D151" s="33" t="s">
        <v>106</v>
      </c>
      <c r="E151" s="19" t="s">
        <v>112</v>
      </c>
      <c r="F151" s="19" t="s">
        <v>135</v>
      </c>
      <c r="G151" s="1"/>
      <c r="H151" s="1"/>
      <c r="I151" s="1"/>
      <c r="J151" s="1"/>
      <c r="K151" s="1"/>
      <c r="L151" s="1"/>
    </row>
    <row r="152" spans="2:12" ht="15.6" x14ac:dyDescent="0.3">
      <c r="B152" s="31" t="s">
        <v>122</v>
      </c>
      <c r="C152" s="32" t="s">
        <v>101</v>
      </c>
      <c r="D152" s="33" t="s">
        <v>107</v>
      </c>
      <c r="E152" s="19" t="s">
        <v>113</v>
      </c>
      <c r="F152" s="19" t="s">
        <v>135</v>
      </c>
      <c r="G152" s="1"/>
      <c r="H152" s="1"/>
      <c r="I152" s="1"/>
      <c r="J152" s="1"/>
      <c r="K152" s="1"/>
      <c r="L152" s="1"/>
    </row>
    <row r="153" spans="2:12" ht="15.6" x14ac:dyDescent="0.3">
      <c r="B153" s="31" t="s">
        <v>28</v>
      </c>
      <c r="C153" s="34">
        <v>0.11</v>
      </c>
      <c r="D153" s="37">
        <v>0.17150000000000001</v>
      </c>
      <c r="E153" s="19" t="s">
        <v>114</v>
      </c>
      <c r="F153" s="19" t="s">
        <v>135</v>
      </c>
      <c r="G153" s="1"/>
      <c r="H153" s="1"/>
      <c r="I153" s="1"/>
      <c r="J153" s="1"/>
      <c r="K153" s="1"/>
      <c r="L153" s="1"/>
    </row>
    <row r="154" spans="2:12" ht="15.6" x14ac:dyDescent="0.3">
      <c r="B154" s="31" t="s">
        <v>32</v>
      </c>
      <c r="C154" s="34">
        <v>0.14000000000000001</v>
      </c>
      <c r="D154" s="37">
        <v>0.112</v>
      </c>
      <c r="E154" s="19" t="s">
        <v>116</v>
      </c>
      <c r="F154" s="19" t="s">
        <v>135</v>
      </c>
      <c r="G154" s="1"/>
      <c r="H154" s="1" t="s">
        <v>115</v>
      </c>
      <c r="I154" s="1"/>
      <c r="J154" s="1"/>
      <c r="K154" s="1"/>
      <c r="L154" s="1"/>
    </row>
    <row r="155" spans="2:12" ht="15.6" x14ac:dyDescent="0.3">
      <c r="B155" s="31" t="s">
        <v>29</v>
      </c>
      <c r="C155" s="34">
        <v>0.3</v>
      </c>
      <c r="D155" s="37">
        <v>0.35580000000000001</v>
      </c>
      <c r="E155" s="19" t="s">
        <v>117</v>
      </c>
      <c r="F155" s="19" t="s">
        <v>135</v>
      </c>
      <c r="G155" s="1"/>
      <c r="H155" s="1"/>
      <c r="I155" s="1"/>
      <c r="J155" s="1"/>
      <c r="K155" s="1"/>
      <c r="L155" s="1"/>
    </row>
    <row r="156" spans="2:12" ht="15.6" x14ac:dyDescent="0.3">
      <c r="B156" s="31" t="s">
        <v>30</v>
      </c>
      <c r="C156" s="32">
        <v>1.25</v>
      </c>
      <c r="D156" s="33">
        <v>1.37</v>
      </c>
      <c r="E156" s="26" t="s">
        <v>118</v>
      </c>
      <c r="F156" s="19" t="s">
        <v>136</v>
      </c>
    </row>
    <row r="157" spans="2:12" x14ac:dyDescent="0.3">
      <c r="B157" s="16"/>
      <c r="C157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Assignment 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</dc:creator>
  <cp:lastModifiedBy>Syed Adnan</cp:lastModifiedBy>
  <cp:lastPrinted>2020-11-21T21:38:44Z</cp:lastPrinted>
  <dcterms:created xsi:type="dcterms:W3CDTF">2013-09-08T10:12:26Z</dcterms:created>
  <dcterms:modified xsi:type="dcterms:W3CDTF">2024-02-22T21:26:03Z</dcterms:modified>
</cp:coreProperties>
</file>