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4820" windowHeight="15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7" i="1" l="1"/>
  <c r="S18" i="1"/>
  <c r="S19" i="1"/>
  <c r="S20" i="1"/>
  <c r="S21" i="1"/>
  <c r="S22" i="1"/>
  <c r="S23" i="1"/>
  <c r="S24" i="1"/>
  <c r="S25" i="1"/>
  <c r="S16" i="1"/>
  <c r="P17" i="1"/>
  <c r="P18" i="1"/>
  <c r="P19" i="1"/>
  <c r="P21" i="1"/>
  <c r="P22" i="1"/>
  <c r="P23" i="1"/>
  <c r="P24" i="1"/>
  <c r="P25" i="1"/>
  <c r="P16" i="1"/>
  <c r="M17" i="1"/>
  <c r="M18" i="1"/>
  <c r="M19" i="1"/>
  <c r="M20" i="1"/>
  <c r="M21" i="1"/>
  <c r="M22" i="1"/>
  <c r="M23" i="1"/>
  <c r="M24" i="1"/>
  <c r="M25" i="1"/>
  <c r="M16" i="1"/>
  <c r="Q17" i="1"/>
  <c r="R17" i="1"/>
  <c r="Q18" i="1"/>
  <c r="R18" i="1"/>
  <c r="Q19" i="1"/>
  <c r="R19" i="1"/>
  <c r="Q20" i="1"/>
  <c r="R20" i="1"/>
  <c r="Q21" i="1"/>
  <c r="Q22" i="1"/>
  <c r="R22" i="1"/>
  <c r="Q23" i="1"/>
  <c r="R23" i="1"/>
  <c r="Q24" i="1"/>
  <c r="R24" i="1"/>
  <c r="Q25" i="1"/>
  <c r="R25" i="1"/>
  <c r="R16" i="1"/>
  <c r="Q16" i="1"/>
  <c r="N17" i="1"/>
  <c r="O17" i="1"/>
  <c r="N18" i="1"/>
  <c r="O18" i="1"/>
  <c r="N19" i="1"/>
  <c r="O19" i="1"/>
  <c r="N20" i="1"/>
  <c r="N21" i="1"/>
  <c r="O21" i="1"/>
  <c r="N22" i="1"/>
  <c r="O22" i="1"/>
  <c r="N23" i="1"/>
  <c r="O23" i="1"/>
  <c r="N24" i="1"/>
  <c r="O24" i="1"/>
  <c r="N25" i="1"/>
  <c r="O25" i="1"/>
  <c r="O16" i="1"/>
  <c r="N16" i="1"/>
  <c r="L17" i="1"/>
  <c r="L18" i="1"/>
  <c r="L19" i="1"/>
  <c r="L20" i="1"/>
  <c r="L21" i="1"/>
  <c r="L22" i="1"/>
  <c r="L23" i="1"/>
  <c r="L24" i="1"/>
  <c r="L25" i="1"/>
  <c r="L16" i="1"/>
  <c r="K17" i="1"/>
  <c r="K18" i="1"/>
  <c r="K19" i="1"/>
  <c r="K20" i="1"/>
  <c r="K21" i="1"/>
  <c r="K22" i="1"/>
  <c r="K23" i="1"/>
  <c r="K24" i="1"/>
  <c r="K25" i="1"/>
  <c r="K16" i="1"/>
</calcChain>
</file>

<file path=xl/sharedStrings.xml><?xml version="1.0" encoding="utf-8"?>
<sst xmlns="http://schemas.openxmlformats.org/spreadsheetml/2006/main" count="28" uniqueCount="22">
  <si>
    <t>Standard #</t>
  </si>
  <si>
    <t>ug BSA</t>
  </si>
  <si>
    <t>OD (A)</t>
  </si>
  <si>
    <t>OD (B)</t>
  </si>
  <si>
    <t>OD [C]</t>
  </si>
  <si>
    <t>Sample #</t>
  </si>
  <si>
    <t xml:space="preserve">Temperature </t>
  </si>
  <si>
    <t>C</t>
  </si>
  <si>
    <t>B</t>
  </si>
  <si>
    <t>A</t>
  </si>
  <si>
    <t>Total</t>
  </si>
  <si>
    <t xml:space="preserve">Native </t>
  </si>
  <si>
    <t xml:space="preserve">Total </t>
  </si>
  <si>
    <t>Native</t>
  </si>
  <si>
    <t>-</t>
  </si>
  <si>
    <t>A conc (T)</t>
  </si>
  <si>
    <t>A conc (N)</t>
  </si>
  <si>
    <t>B conc (T)</t>
  </si>
  <si>
    <t>B conc (N)</t>
  </si>
  <si>
    <t>C conc (T)</t>
  </si>
  <si>
    <t>C conc (N)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</si>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</sst>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Standards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31837851020835"/>
                  <c:y val="-0.1937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A = 0.0515x - 0.0294
R² = 0.99499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Sheet1!$B$2:$B$8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2.5</c:v>
                </c:pt>
                <c:pt idx="3">
                  <c:v>5.0</c:v>
                </c:pt>
                <c:pt idx="4">
                  <c:v>10.0</c:v>
                </c:pt>
                <c:pt idx="5">
                  <c:v>15.0</c:v>
                </c:pt>
                <c:pt idx="6">
                  <c:v>25.0</c:v>
                </c:pt>
              </c:numCache>
            </c:numRef>
          </c:xVal>
          <c:yVal>
            <c:numRef>
              <c:f>Sheet1!$C$2:$C$8</c:f>
              <c:numCache>
                <c:formatCode>0.000</c:formatCode>
                <c:ptCount val="7"/>
                <c:pt idx="0" formatCode="General">
                  <c:v>0.0</c:v>
                </c:pt>
                <c:pt idx="1">
                  <c:v>0.035</c:v>
                </c:pt>
                <c:pt idx="2">
                  <c:v>0.116</c:v>
                </c:pt>
                <c:pt idx="3">
                  <c:v>0.198</c:v>
                </c:pt>
                <c:pt idx="4">
                  <c:v>0.424</c:v>
                </c:pt>
                <c:pt idx="5">
                  <c:v>0.753</c:v>
                </c:pt>
                <c:pt idx="6">
                  <c:v>1.28</c:v>
                </c:pt>
              </c:numCache>
            </c:numRef>
          </c:yVal>
          <c:smooth val="0"/>
        </c:ser>
        <c:ser>
          <c:idx val="1"/>
          <c:order val="1"/>
          <c:tx>
            <c:v>B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16978956170302"/>
                  <c:y val="-0.076562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B = 0.0526x - 0.028
R² = 0.99803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Sheet1!$B$2:$B$8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2.5</c:v>
                </c:pt>
                <c:pt idx="3">
                  <c:v>5.0</c:v>
                </c:pt>
                <c:pt idx="4">
                  <c:v>10.0</c:v>
                </c:pt>
                <c:pt idx="5">
                  <c:v>15.0</c:v>
                </c:pt>
                <c:pt idx="6">
                  <c:v>25.0</c:v>
                </c:pt>
              </c:numCache>
            </c:numRef>
          </c:xVal>
          <c:yVal>
            <c:numRef>
              <c:f>Sheet1!$D$2:$D$8</c:f>
              <c:numCache>
                <c:formatCode>0.000</c:formatCode>
                <c:ptCount val="7"/>
                <c:pt idx="0" formatCode="General">
                  <c:v>0.0</c:v>
                </c:pt>
                <c:pt idx="1">
                  <c:v>0.028</c:v>
                </c:pt>
                <c:pt idx="2">
                  <c:v>0.112</c:v>
                </c:pt>
                <c:pt idx="3">
                  <c:v>0.213</c:v>
                </c:pt>
                <c:pt idx="4">
                  <c:v>0.469</c:v>
                </c:pt>
                <c:pt idx="5">
                  <c:v>0.753</c:v>
                </c:pt>
                <c:pt idx="6">
                  <c:v>1.308</c:v>
                </c:pt>
              </c:numCache>
            </c:numRef>
          </c:yVal>
          <c:smooth val="0"/>
        </c:ser>
        <c:ser>
          <c:idx val="2"/>
          <c:order val="2"/>
          <c:tx>
            <c:v>C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25742108563863"/>
                  <c:y val="0.040625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baseline="0"/>
                      <a:t>C = 0.0501x - 0.0227
R² = 0.998</a:t>
                    </a:r>
                    <a:endParaRPr lang="en-US"/>
                  </a:p>
                </c:rich>
              </c:tx>
              <c:numFmt formatCode="General" sourceLinked="0"/>
            </c:trendlineLbl>
          </c:trendline>
          <c:xVal>
            <c:numRef>
              <c:f>Sheet1!$B$2:$B$8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2.5</c:v>
                </c:pt>
                <c:pt idx="3">
                  <c:v>5.0</c:v>
                </c:pt>
                <c:pt idx="4">
                  <c:v>10.0</c:v>
                </c:pt>
                <c:pt idx="5">
                  <c:v>15.0</c:v>
                </c:pt>
                <c:pt idx="6">
                  <c:v>25.0</c:v>
                </c:pt>
              </c:numCache>
            </c:numRef>
          </c:xVal>
          <c:yVal>
            <c:numRef>
              <c:f>Sheet1!$E$2:$E$8</c:f>
              <c:numCache>
                <c:formatCode>0.000</c:formatCode>
                <c:ptCount val="7"/>
                <c:pt idx="0" formatCode="General">
                  <c:v>0.0</c:v>
                </c:pt>
                <c:pt idx="1">
                  <c:v>0.039</c:v>
                </c:pt>
                <c:pt idx="2">
                  <c:v>0.102</c:v>
                </c:pt>
                <c:pt idx="3">
                  <c:v>0.214</c:v>
                </c:pt>
                <c:pt idx="4">
                  <c:v>0.442</c:v>
                </c:pt>
                <c:pt idx="5">
                  <c:v>0.729</c:v>
                </c:pt>
                <c:pt idx="6">
                  <c:v>1.248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9430136"/>
        <c:axId val="-2101229160"/>
      </c:scatterChart>
      <c:valAx>
        <c:axId val="-2119430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Amount of BSA (ug)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1229160"/>
        <c:crosses val="autoZero"/>
        <c:crossBetween val="midCat"/>
      </c:valAx>
      <c:valAx>
        <c:axId val="-21012291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4301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4964288202913"/>
          <c:y val="0.351762733759842"/>
          <c:w val="0.15733659675284"/>
          <c:h val="0.447255782480315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</c:v>
          </c:tx>
          <c:spPr>
            <a:ln w="47625">
              <a:noFill/>
            </a:ln>
          </c:spPr>
          <c:xVal>
            <c:numRef>
              <c:f>Sheet1!$I$16:$I$25</c:f>
              <c:numCache>
                <c:formatCode>General</c:formatCode>
                <c:ptCount val="10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  <c:pt idx="5">
                  <c:v>40.0</c:v>
                </c:pt>
                <c:pt idx="6">
                  <c:v>45.0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</c:numCache>
            </c:numRef>
          </c:xVal>
          <c:yVal>
            <c:numRef>
              <c:f>Sheet1!$K$16:$K$25</c:f>
              <c:numCache>
                <c:formatCode>0.000</c:formatCode>
                <c:ptCount val="10"/>
                <c:pt idx="0">
                  <c:v>0.913398058252427</c:v>
                </c:pt>
                <c:pt idx="1">
                  <c:v>0.97747572815534</c:v>
                </c:pt>
                <c:pt idx="2">
                  <c:v>0.958058252427185</c:v>
                </c:pt>
                <c:pt idx="3">
                  <c:v>0.934757281553398</c:v>
                </c:pt>
                <c:pt idx="4">
                  <c:v>0.919223300970874</c:v>
                </c:pt>
                <c:pt idx="5">
                  <c:v>0.911456310679612</c:v>
                </c:pt>
                <c:pt idx="6">
                  <c:v>0.940582524271845</c:v>
                </c:pt>
                <c:pt idx="7">
                  <c:v>0.866796116504854</c:v>
                </c:pt>
                <c:pt idx="8">
                  <c:v>0.831844660194175</c:v>
                </c:pt>
                <c:pt idx="9">
                  <c:v>0.793009708737864</c:v>
                </c:pt>
              </c:numCache>
            </c:numRef>
          </c:yVal>
          <c:smooth val="0"/>
        </c:ser>
        <c:ser>
          <c:idx val="1"/>
          <c:order val="1"/>
          <c:tx>
            <c:v>Native</c:v>
          </c:tx>
          <c:spPr>
            <a:ln w="47625">
              <a:noFill/>
            </a:ln>
          </c:spPr>
          <c:xVal>
            <c:numRef>
              <c:f>Sheet1!$I$16:$I$25</c:f>
              <c:numCache>
                <c:formatCode>General</c:formatCode>
                <c:ptCount val="10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  <c:pt idx="5">
                  <c:v>40.0</c:v>
                </c:pt>
                <c:pt idx="6">
                  <c:v>45.0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</c:numCache>
            </c:numRef>
          </c:xVal>
          <c:yVal>
            <c:numRef>
              <c:f>Sheet1!$L$16:$L$25</c:f>
              <c:numCache>
                <c:formatCode>0.000</c:formatCode>
                <c:ptCount val="10"/>
                <c:pt idx="0">
                  <c:v>0.835728155339806</c:v>
                </c:pt>
                <c:pt idx="1">
                  <c:v>0.864854368932039</c:v>
                </c:pt>
                <c:pt idx="2">
                  <c:v>0.822135922330097</c:v>
                </c:pt>
                <c:pt idx="3">
                  <c:v>0.897864077669903</c:v>
                </c:pt>
                <c:pt idx="4">
                  <c:v>0.880388349514563</c:v>
                </c:pt>
                <c:pt idx="5">
                  <c:v>0.765825242718446</c:v>
                </c:pt>
                <c:pt idx="6">
                  <c:v>0.583300970873786</c:v>
                </c:pt>
                <c:pt idx="7">
                  <c:v>0.474563106796116</c:v>
                </c:pt>
                <c:pt idx="8">
                  <c:v>0.373592233009709</c:v>
                </c:pt>
                <c:pt idx="9">
                  <c:v>0.336699029126214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429288"/>
        <c:axId val="-2087263800"/>
      </c:scatterChart>
      <c:valAx>
        <c:axId val="-2084429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7263800"/>
        <c:crosses val="autoZero"/>
        <c:crossBetween val="midCat"/>
      </c:valAx>
      <c:valAx>
        <c:axId val="-208726380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Concentration</a:t>
                </a:r>
                <a:r>
                  <a:rPr lang="en-US" baseline="0"/>
                  <a:t> (ug/uL)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-2084429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</c:v>
          </c:tx>
          <c:spPr>
            <a:ln w="47625">
              <a:noFill/>
            </a:ln>
          </c:spPr>
          <c:xVal>
            <c:numRef>
              <c:f>Sheet1!$I$16:$I$25</c:f>
              <c:numCache>
                <c:formatCode>General</c:formatCode>
                <c:ptCount val="10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  <c:pt idx="5">
                  <c:v>40.0</c:v>
                </c:pt>
                <c:pt idx="6">
                  <c:v>45.0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</c:numCache>
            </c:numRef>
          </c:xVal>
          <c:yVal>
            <c:numRef>
              <c:f>Sheet1!$N$16:$N$25</c:f>
              <c:numCache>
                <c:formatCode>0.000</c:formatCode>
                <c:ptCount val="10"/>
                <c:pt idx="0">
                  <c:v>0.939163498098859</c:v>
                </c:pt>
                <c:pt idx="1">
                  <c:v>0.865019011406844</c:v>
                </c:pt>
                <c:pt idx="2">
                  <c:v>1.045627376425856</c:v>
                </c:pt>
                <c:pt idx="3">
                  <c:v>0.965779467680608</c:v>
                </c:pt>
                <c:pt idx="4">
                  <c:v>0.954372623574145</c:v>
                </c:pt>
                <c:pt idx="5">
                  <c:v>0.935361216730038</c:v>
                </c:pt>
                <c:pt idx="6">
                  <c:v>0.927756653992395</c:v>
                </c:pt>
                <c:pt idx="7">
                  <c:v>0.931558935361217</c:v>
                </c:pt>
                <c:pt idx="8">
                  <c:v>0.899239543726236</c:v>
                </c:pt>
                <c:pt idx="9">
                  <c:v>0.937262357414449</c:v>
                </c:pt>
              </c:numCache>
            </c:numRef>
          </c:yVal>
          <c:smooth val="0"/>
        </c:ser>
        <c:ser>
          <c:idx val="1"/>
          <c:order val="1"/>
          <c:tx>
            <c:v>Native</c:v>
          </c:tx>
          <c:spPr>
            <a:ln w="47625">
              <a:noFill/>
            </a:ln>
          </c:spPr>
          <c:xVal>
            <c:numRef>
              <c:f>Sheet1!$I$16:$I$25</c:f>
              <c:numCache>
                <c:formatCode>General</c:formatCode>
                <c:ptCount val="10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  <c:pt idx="5">
                  <c:v>40.0</c:v>
                </c:pt>
                <c:pt idx="6">
                  <c:v>45.0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</c:numCache>
            </c:numRef>
          </c:xVal>
          <c:yVal>
            <c:numRef>
              <c:f>Sheet1!$O$16:$O$25</c:f>
              <c:numCache>
                <c:formatCode>0.000</c:formatCode>
                <c:ptCount val="10"/>
                <c:pt idx="0">
                  <c:v>0.562737642585551</c:v>
                </c:pt>
                <c:pt idx="1">
                  <c:v>0.564638783269962</c:v>
                </c:pt>
                <c:pt idx="2">
                  <c:v>0.576045627376426</c:v>
                </c:pt>
                <c:pt idx="3">
                  <c:v>0.574144486692015</c:v>
                </c:pt>
                <c:pt idx="5">
                  <c:v>0.496197718631179</c:v>
                </c:pt>
                <c:pt idx="6">
                  <c:v>0.414448669201521</c:v>
                </c:pt>
                <c:pt idx="7">
                  <c:v>0.332699619771863</c:v>
                </c:pt>
                <c:pt idx="8">
                  <c:v>0.247148288973384</c:v>
                </c:pt>
                <c:pt idx="9">
                  <c:v>0.209125475285171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209720"/>
        <c:axId val="-2121677016"/>
      </c:scatterChart>
      <c:valAx>
        <c:axId val="-2118209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1677016"/>
        <c:crosses val="autoZero"/>
        <c:crossBetween val="midCat"/>
      </c:valAx>
      <c:valAx>
        <c:axId val="-21216770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Concentration</a:t>
                </a:r>
                <a:r>
                  <a:rPr lang="en-US" baseline="0"/>
                  <a:t> (ug/uL)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-2118209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</c:v>
          </c:tx>
          <c:spPr>
            <a:ln w="47625">
              <a:noFill/>
            </a:ln>
          </c:spPr>
          <c:xVal>
            <c:numRef>
              <c:f>Sheet1!$I$16:$I$25</c:f>
              <c:numCache>
                <c:formatCode>General</c:formatCode>
                <c:ptCount val="10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  <c:pt idx="5">
                  <c:v>40.0</c:v>
                </c:pt>
                <c:pt idx="6">
                  <c:v>45.0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</c:numCache>
            </c:numRef>
          </c:xVal>
          <c:yVal>
            <c:numRef>
              <c:f>Sheet1!$Q$16:$Q$25</c:f>
              <c:numCache>
                <c:formatCode>0.000</c:formatCode>
                <c:ptCount val="10"/>
                <c:pt idx="0">
                  <c:v>0.971457085828343</c:v>
                </c:pt>
                <c:pt idx="1">
                  <c:v>0.95748502994012</c:v>
                </c:pt>
                <c:pt idx="2">
                  <c:v>0.933532934131737</c:v>
                </c:pt>
                <c:pt idx="3">
                  <c:v>1.029341317365269</c:v>
                </c:pt>
                <c:pt idx="4">
                  <c:v>0.967465069860279</c:v>
                </c:pt>
                <c:pt idx="5">
                  <c:v>0.959481037924152</c:v>
                </c:pt>
                <c:pt idx="6">
                  <c:v>0.979441117764471</c:v>
                </c:pt>
                <c:pt idx="7">
                  <c:v>0.969461077844312</c:v>
                </c:pt>
                <c:pt idx="8">
                  <c:v>0.961477045908184</c:v>
                </c:pt>
                <c:pt idx="9">
                  <c:v>0.94750499001996</c:v>
                </c:pt>
              </c:numCache>
            </c:numRef>
          </c:yVal>
          <c:smooth val="0"/>
        </c:ser>
        <c:ser>
          <c:idx val="1"/>
          <c:order val="1"/>
          <c:tx>
            <c:v>Native</c:v>
          </c:tx>
          <c:spPr>
            <a:ln w="47625">
              <a:noFill/>
            </a:ln>
          </c:spPr>
          <c:xVal>
            <c:numRef>
              <c:f>Sheet1!$I$16:$I$25</c:f>
              <c:numCache>
                <c:formatCode>General</c:formatCode>
                <c:ptCount val="10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  <c:pt idx="5">
                  <c:v>40.0</c:v>
                </c:pt>
                <c:pt idx="6">
                  <c:v>45.0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</c:numCache>
            </c:numRef>
          </c:xVal>
          <c:yVal>
            <c:numRef>
              <c:f>Sheet1!$R$16:$R$25</c:f>
              <c:numCache>
                <c:formatCode>0.000</c:formatCode>
                <c:ptCount val="10"/>
                <c:pt idx="0">
                  <c:v>0.713972055888224</c:v>
                </c:pt>
                <c:pt idx="1">
                  <c:v>0.727944111776447</c:v>
                </c:pt>
                <c:pt idx="2">
                  <c:v>0.668063872255489</c:v>
                </c:pt>
                <c:pt idx="3">
                  <c:v>0.753892215568862</c:v>
                </c:pt>
                <c:pt idx="4">
                  <c:v>0.891616766467066</c:v>
                </c:pt>
                <c:pt idx="6">
                  <c:v>0.422554890219561</c:v>
                </c:pt>
                <c:pt idx="7">
                  <c:v>0.368662674650699</c:v>
                </c:pt>
                <c:pt idx="8">
                  <c:v>0.25688622754491</c:v>
                </c:pt>
                <c:pt idx="9">
                  <c:v>0.280838323353293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4680488"/>
        <c:axId val="-2085138904"/>
      </c:scatterChart>
      <c:valAx>
        <c:axId val="-2084680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85138904"/>
        <c:crosses val="autoZero"/>
        <c:crossBetween val="midCat"/>
      </c:valAx>
      <c:valAx>
        <c:axId val="-20851389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Concentration</a:t>
                </a:r>
                <a:r>
                  <a:rPr lang="en-US" baseline="0"/>
                  <a:t> (ug/uL)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-2084680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Difference</a:t>
            </a:r>
            <a:r>
              <a:rPr lang="en-US" baseline="0"/>
              <a:t> in Concentration (Total-Native)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</c:v>
          </c:tx>
          <c:spPr>
            <a:ln w="47625">
              <a:noFill/>
            </a:ln>
          </c:spPr>
          <c:xVal>
            <c:numRef>
              <c:f>Sheet1!$I$16:$I$25</c:f>
              <c:numCache>
                <c:formatCode>General</c:formatCode>
                <c:ptCount val="10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  <c:pt idx="5">
                  <c:v>40.0</c:v>
                </c:pt>
                <c:pt idx="6">
                  <c:v>45.0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</c:numCache>
            </c:numRef>
          </c:xVal>
          <c:yVal>
            <c:numRef>
              <c:f>Sheet1!$M$16:$M$25</c:f>
              <c:numCache>
                <c:formatCode>0.000</c:formatCode>
                <c:ptCount val="10"/>
                <c:pt idx="0">
                  <c:v>0.0776699029126213</c:v>
                </c:pt>
                <c:pt idx="1">
                  <c:v>0.112621359223301</c:v>
                </c:pt>
                <c:pt idx="2">
                  <c:v>0.135922330097087</c:v>
                </c:pt>
                <c:pt idx="3">
                  <c:v>0.0368932038834951</c:v>
                </c:pt>
                <c:pt idx="4">
                  <c:v>0.0388349514563109</c:v>
                </c:pt>
                <c:pt idx="5">
                  <c:v>0.145631067961165</c:v>
                </c:pt>
                <c:pt idx="6">
                  <c:v>0.357281553398058</c:v>
                </c:pt>
                <c:pt idx="7">
                  <c:v>0.392233009708738</c:v>
                </c:pt>
                <c:pt idx="8">
                  <c:v>0.458252427184466</c:v>
                </c:pt>
                <c:pt idx="9">
                  <c:v>0.45631067961165</c:v>
                </c:pt>
              </c:numCache>
            </c:numRef>
          </c:yVal>
          <c:smooth val="0"/>
        </c:ser>
        <c:ser>
          <c:idx val="1"/>
          <c:order val="1"/>
          <c:tx>
            <c:v>B</c:v>
          </c:tx>
          <c:spPr>
            <a:ln w="47625">
              <a:noFill/>
            </a:ln>
          </c:spPr>
          <c:xVal>
            <c:numRef>
              <c:f>Sheet1!$I$16:$I$25</c:f>
              <c:numCache>
                <c:formatCode>General</c:formatCode>
                <c:ptCount val="10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  <c:pt idx="5">
                  <c:v>40.0</c:v>
                </c:pt>
                <c:pt idx="6">
                  <c:v>45.0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</c:numCache>
            </c:numRef>
          </c:xVal>
          <c:yVal>
            <c:numRef>
              <c:f>(Sheet1!$P$16:$P$19,Sheet1!$P$21:$P$25)</c:f>
              <c:numCache>
                <c:formatCode>0.000</c:formatCode>
                <c:ptCount val="9"/>
                <c:pt idx="0">
                  <c:v>0.376425855513308</c:v>
                </c:pt>
                <c:pt idx="1">
                  <c:v>0.300380228136882</c:v>
                </c:pt>
                <c:pt idx="2">
                  <c:v>0.46958174904943</c:v>
                </c:pt>
                <c:pt idx="3">
                  <c:v>0.391634980988593</c:v>
                </c:pt>
                <c:pt idx="4">
                  <c:v>0.439163498098859</c:v>
                </c:pt>
                <c:pt idx="5">
                  <c:v>0.513307984790875</c:v>
                </c:pt>
                <c:pt idx="6">
                  <c:v>0.598859315589354</c:v>
                </c:pt>
                <c:pt idx="7">
                  <c:v>0.652091254752852</c:v>
                </c:pt>
                <c:pt idx="8">
                  <c:v>0.728136882129278</c:v>
                </c:pt>
              </c:numCache>
            </c:numRef>
          </c:yVal>
          <c:smooth val="0"/>
        </c:ser>
        <c:ser>
          <c:idx val="2"/>
          <c:order val="2"/>
          <c:tx>
            <c:v>C</c:v>
          </c:tx>
          <c:spPr>
            <a:ln w="47625">
              <a:noFill/>
            </a:ln>
          </c:spPr>
          <c:xVal>
            <c:numRef>
              <c:f>Sheet1!$I$16:$I$25</c:f>
              <c:numCache>
                <c:formatCode>General</c:formatCode>
                <c:ptCount val="10"/>
                <c:pt idx="0">
                  <c:v>15.0</c:v>
                </c:pt>
                <c:pt idx="1">
                  <c:v>20.0</c:v>
                </c:pt>
                <c:pt idx="2">
                  <c:v>25.0</c:v>
                </c:pt>
                <c:pt idx="3">
                  <c:v>30.0</c:v>
                </c:pt>
                <c:pt idx="4">
                  <c:v>35.0</c:v>
                </c:pt>
                <c:pt idx="5">
                  <c:v>40.0</c:v>
                </c:pt>
                <c:pt idx="6">
                  <c:v>45.0</c:v>
                </c:pt>
                <c:pt idx="7">
                  <c:v>50.0</c:v>
                </c:pt>
                <c:pt idx="8">
                  <c:v>55.0</c:v>
                </c:pt>
                <c:pt idx="9">
                  <c:v>60.0</c:v>
                </c:pt>
              </c:numCache>
            </c:numRef>
          </c:xVal>
          <c:yVal>
            <c:numRef>
              <c:f>Sheet1!$S$16:$S$25</c:f>
              <c:numCache>
                <c:formatCode>0.000</c:formatCode>
                <c:ptCount val="10"/>
                <c:pt idx="0">
                  <c:v>0.25748502994012</c:v>
                </c:pt>
                <c:pt idx="1">
                  <c:v>0.229540918163673</c:v>
                </c:pt>
                <c:pt idx="2">
                  <c:v>0.265469061876248</c:v>
                </c:pt>
                <c:pt idx="3">
                  <c:v>0.275449101796407</c:v>
                </c:pt>
                <c:pt idx="4">
                  <c:v>0.0758483033932137</c:v>
                </c:pt>
                <c:pt idx="5">
                  <c:v>0.959481037924152</c:v>
                </c:pt>
                <c:pt idx="6">
                  <c:v>0.55688622754491</c:v>
                </c:pt>
                <c:pt idx="7">
                  <c:v>0.600798403193613</c:v>
                </c:pt>
                <c:pt idx="8">
                  <c:v>0.704590818363273</c:v>
                </c:pt>
                <c:pt idx="9">
                  <c:v>0.666666666666667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0089544"/>
        <c:axId val="-2119231576"/>
      </c:scatterChart>
      <c:valAx>
        <c:axId val="-2120089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9231576"/>
        <c:crosses val="autoZero"/>
        <c:crossBetween val="midCat"/>
        <c:majorUnit val="5.0"/>
      </c:valAx>
      <c:valAx>
        <c:axId val="-211923157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Conc</a:t>
                </a:r>
                <a:r>
                  <a:rPr lang="en-US" baseline="0"/>
                  <a:t> difference in Ttotal and Native Protein </a:t>
                </a:r>
                <a:endParaRPr lang="en-US"/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-2120089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13</xdr:row>
      <xdr:rowOff>114300</xdr:rowOff>
    </xdr:from>
    <xdr:to>
      <xdr:col>7</xdr:col>
      <xdr:colOff>114300</xdr:colOff>
      <xdr:row>30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647700</xdr:colOff>
      <xdr:row>26</xdr:row>
      <xdr:rowOff>95250</xdr:rowOff>
    </xdr:from>
    <xdr:to>
      <xdr:col>13</xdr:col>
      <xdr:colOff>114300</xdr:colOff>
      <xdr:row>40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279400</xdr:colOff>
      <xdr:row>26</xdr:row>
      <xdr:rowOff>158750</xdr:rowOff>
    </xdr:from>
    <xdr:to>
      <xdr:col>18</xdr:col>
      <xdr:colOff>571500</xdr:colOff>
      <xdr:row>41</xdr:row>
      <xdr:rowOff>44450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774700</xdr:colOff>
      <xdr:row>27</xdr:row>
      <xdr:rowOff>31750</xdr:rowOff>
    </xdr:from>
    <xdr:to>
      <xdr:col>24</xdr:col>
      <xdr:colOff>393700</xdr:colOff>
      <xdr:row>41</xdr:row>
      <xdr:rowOff>107950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736600</xdr:colOff>
      <xdr:row>1</xdr:row>
      <xdr:rowOff>171450</xdr:rowOff>
    </xdr:from>
    <xdr:to>
      <xdr:col>31</xdr:col>
      <xdr:colOff>685800</xdr:colOff>
      <xdr:row>24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tabSelected="1" topLeftCell="G13" workbookViewId="0">
      <selection activeCell="T23" sqref="T23"/>
    </sheetView>
  </sheetViews>
  <sheetFormatPr baseColWidth="10" defaultRowHeight="15" x14ac:dyDescent="0"/>
  <cols>
    <col min="11" max="12" width="11.83203125" bestFit="1" customWidth="1"/>
    <col min="17" max="18" width="11.8320312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I1" s="2" t="s">
        <v>9</v>
      </c>
      <c r="J1" s="2"/>
      <c r="K1" s="2" t="s">
        <v>8</v>
      </c>
      <c r="L1" s="2"/>
      <c r="M1" s="2" t="s">
        <v>7</v>
      </c>
      <c r="N1" s="2"/>
    </row>
    <row r="2" spans="1:19">
      <c r="A2">
        <v>1</v>
      </c>
      <c r="B2">
        <v>0</v>
      </c>
      <c r="C2">
        <v>0</v>
      </c>
      <c r="D2">
        <v>0</v>
      </c>
      <c r="E2">
        <v>0</v>
      </c>
      <c r="G2" t="s">
        <v>6</v>
      </c>
      <c r="H2" t="s">
        <v>5</v>
      </c>
      <c r="I2" t="s">
        <v>10</v>
      </c>
      <c r="J2" t="s">
        <v>11</v>
      </c>
      <c r="K2" t="s">
        <v>12</v>
      </c>
      <c r="L2" t="s">
        <v>13</v>
      </c>
      <c r="M2" t="s">
        <v>12</v>
      </c>
      <c r="N2" t="s">
        <v>11</v>
      </c>
    </row>
    <row r="3" spans="1:19">
      <c r="A3">
        <v>2</v>
      </c>
      <c r="B3">
        <v>1</v>
      </c>
      <c r="C3" s="1">
        <v>3.5000000000000003E-2</v>
      </c>
      <c r="D3" s="1">
        <v>2.8000000000000001E-2</v>
      </c>
      <c r="E3" s="1">
        <v>3.9E-2</v>
      </c>
      <c r="G3">
        <v>15</v>
      </c>
      <c r="H3">
        <v>1</v>
      </c>
      <c r="I3" s="1">
        <v>0.441</v>
      </c>
      <c r="J3" s="1">
        <v>0.40100000000000002</v>
      </c>
      <c r="K3" s="1">
        <v>0.46600000000000003</v>
      </c>
      <c r="L3" s="1">
        <v>0.26800000000000002</v>
      </c>
      <c r="M3" s="1">
        <v>0.46400000000000002</v>
      </c>
      <c r="N3" s="1">
        <v>0.33500000000000002</v>
      </c>
    </row>
    <row r="4" spans="1:19">
      <c r="A4">
        <v>3</v>
      </c>
      <c r="B4">
        <v>2.5</v>
      </c>
      <c r="C4" s="1">
        <v>0.11600000000000001</v>
      </c>
      <c r="D4" s="1">
        <v>0.112</v>
      </c>
      <c r="E4" s="1">
        <v>0.10199999999999999</v>
      </c>
      <c r="G4">
        <v>20</v>
      </c>
      <c r="H4">
        <v>2</v>
      </c>
      <c r="I4" s="1">
        <v>0.47399999999999998</v>
      </c>
      <c r="J4" s="1">
        <v>0.41599999999999998</v>
      </c>
      <c r="K4" s="1">
        <v>0.42699999999999999</v>
      </c>
      <c r="L4" s="1">
        <v>0.26900000000000002</v>
      </c>
      <c r="M4" s="1">
        <v>0.45700000000000002</v>
      </c>
      <c r="N4" s="1">
        <v>0.34200000000000003</v>
      </c>
    </row>
    <row r="5" spans="1:19">
      <c r="A5">
        <v>4</v>
      </c>
      <c r="B5">
        <v>5</v>
      </c>
      <c r="C5" s="1">
        <v>0.19800000000000001</v>
      </c>
      <c r="D5" s="1">
        <v>0.21299999999999999</v>
      </c>
      <c r="E5" s="1">
        <v>0.214</v>
      </c>
      <c r="G5">
        <v>25</v>
      </c>
      <c r="H5">
        <v>3</v>
      </c>
      <c r="I5" s="1">
        <v>0.46400000000000002</v>
      </c>
      <c r="J5" s="1">
        <v>0.39400000000000002</v>
      </c>
      <c r="K5" s="1">
        <v>0.52200000000000002</v>
      </c>
      <c r="L5" s="1">
        <v>0.27500000000000002</v>
      </c>
      <c r="M5" s="1">
        <v>0.44500000000000001</v>
      </c>
      <c r="N5" s="1">
        <v>0.312</v>
      </c>
    </row>
    <row r="6" spans="1:19">
      <c r="A6">
        <v>5</v>
      </c>
      <c r="B6">
        <v>10</v>
      </c>
      <c r="C6" s="1">
        <v>0.42399999999999999</v>
      </c>
      <c r="D6" s="1">
        <v>0.46899999999999997</v>
      </c>
      <c r="E6" s="1">
        <v>0.442</v>
      </c>
      <c r="G6">
        <v>30</v>
      </c>
      <c r="H6">
        <v>4</v>
      </c>
      <c r="I6" s="1">
        <v>0.45200000000000001</v>
      </c>
      <c r="J6" s="1">
        <v>0.433</v>
      </c>
      <c r="K6" s="1">
        <v>0.48</v>
      </c>
      <c r="L6" s="1">
        <v>0.27400000000000002</v>
      </c>
      <c r="M6" s="1">
        <v>0.49299999999999999</v>
      </c>
      <c r="N6" s="1">
        <v>0.35499999999999998</v>
      </c>
    </row>
    <row r="7" spans="1:19">
      <c r="A7">
        <v>6</v>
      </c>
      <c r="B7">
        <v>15</v>
      </c>
      <c r="C7" s="1">
        <v>0.753</v>
      </c>
      <c r="D7" s="1">
        <v>0.753</v>
      </c>
      <c r="E7" s="1">
        <v>0.72899999999999998</v>
      </c>
      <c r="G7">
        <v>35</v>
      </c>
      <c r="H7">
        <v>5</v>
      </c>
      <c r="I7" s="1">
        <v>0.44400000000000001</v>
      </c>
      <c r="J7" s="1">
        <v>0.42399999999999999</v>
      </c>
      <c r="K7" s="1">
        <v>0.47399999999999998</v>
      </c>
      <c r="L7" s="1" t="s">
        <v>14</v>
      </c>
      <c r="M7" s="1">
        <v>0.46200000000000002</v>
      </c>
      <c r="N7" s="1">
        <v>0.42399999999999999</v>
      </c>
    </row>
    <row r="8" spans="1:19">
      <c r="A8">
        <v>7</v>
      </c>
      <c r="B8">
        <v>25</v>
      </c>
      <c r="C8" s="1">
        <v>1.28</v>
      </c>
      <c r="D8" s="1">
        <v>1.3080000000000001</v>
      </c>
      <c r="E8" s="1">
        <v>1.248</v>
      </c>
      <c r="G8">
        <v>40</v>
      </c>
      <c r="H8">
        <v>6</v>
      </c>
      <c r="I8" s="1">
        <v>0.44</v>
      </c>
      <c r="J8" s="1">
        <v>0.36499999999999999</v>
      </c>
      <c r="K8" s="1">
        <v>0.46400000000000002</v>
      </c>
      <c r="L8" s="1">
        <v>0.23300000000000001</v>
      </c>
      <c r="M8" s="1">
        <v>0.45800000000000002</v>
      </c>
      <c r="N8" s="1">
        <v>0.45300000000000001</v>
      </c>
    </row>
    <row r="9" spans="1:19">
      <c r="G9">
        <v>45</v>
      </c>
      <c r="H9">
        <v>7</v>
      </c>
      <c r="I9" s="1">
        <v>0.45500000000000002</v>
      </c>
      <c r="J9" s="1">
        <v>0.27100000000000002</v>
      </c>
      <c r="K9" s="1">
        <v>0.46</v>
      </c>
      <c r="L9" s="1">
        <v>0.19</v>
      </c>
      <c r="M9" s="1">
        <v>0.46800000000000003</v>
      </c>
      <c r="N9" s="1">
        <v>0.189</v>
      </c>
    </row>
    <row r="10" spans="1:19">
      <c r="G10">
        <v>50</v>
      </c>
      <c r="H10">
        <v>8</v>
      </c>
      <c r="I10" s="1">
        <v>0.41699999999999998</v>
      </c>
      <c r="J10" s="1">
        <v>0.215</v>
      </c>
      <c r="K10" s="1">
        <v>0.46200000000000002</v>
      </c>
      <c r="L10" s="1">
        <v>0.14699999999999999</v>
      </c>
      <c r="M10" s="1">
        <v>0.46300000000000002</v>
      </c>
      <c r="N10" s="1">
        <v>0.16200000000000001</v>
      </c>
    </row>
    <row r="11" spans="1:19">
      <c r="G11">
        <v>55</v>
      </c>
      <c r="H11">
        <v>9</v>
      </c>
      <c r="I11" s="1">
        <v>0.39900000000000002</v>
      </c>
      <c r="J11" s="1">
        <v>0.16300000000000001</v>
      </c>
      <c r="K11" s="1">
        <v>0.44500000000000001</v>
      </c>
      <c r="L11" s="1">
        <v>0.10199999999999999</v>
      </c>
      <c r="M11" s="1">
        <v>0.45900000000000002</v>
      </c>
      <c r="N11" s="1">
        <v>0.106</v>
      </c>
    </row>
    <row r="12" spans="1:19">
      <c r="G12">
        <v>60</v>
      </c>
      <c r="H12">
        <v>10</v>
      </c>
      <c r="I12" s="1">
        <v>0.379</v>
      </c>
      <c r="J12" s="1">
        <v>0.14399999999999999</v>
      </c>
      <c r="K12" s="1">
        <v>0.46500000000000002</v>
      </c>
      <c r="L12" s="1">
        <v>8.2000000000000003E-2</v>
      </c>
      <c r="M12" s="1">
        <v>0.45200000000000001</v>
      </c>
      <c r="N12" s="1">
        <v>0.11799999999999999</v>
      </c>
    </row>
    <row r="15" spans="1:19">
      <c r="I15" t="s">
        <v>6</v>
      </c>
      <c r="J15" t="s">
        <v>5</v>
      </c>
      <c r="K15" t="s">
        <v>15</v>
      </c>
      <c r="L15" t="s">
        <v>16</v>
      </c>
      <c r="M15" t="s">
        <v>21</v>
      </c>
      <c r="N15" t="s">
        <v>17</v>
      </c>
      <c r="O15" t="s">
        <v>18</v>
      </c>
      <c r="P15" t="s">
        <v>21</v>
      </c>
      <c r="Q15" t="s">
        <v>19</v>
      </c>
      <c r="R15" t="s">
        <v>20</v>
      </c>
      <c r="S15" t="s">
        <v>21</v>
      </c>
    </row>
    <row r="16" spans="1:19">
      <c r="I16">
        <v>15</v>
      </c>
      <c r="J16">
        <v>1</v>
      </c>
      <c r="K16" s="1">
        <f>(((I3+0.0294)/0.0515)/10)</f>
        <v>0.91339805825242715</v>
      </c>
      <c r="L16" s="1">
        <f>(((J3+0.0294)/0.0515)/10)</f>
        <v>0.83572815533980582</v>
      </c>
      <c r="M16" s="1">
        <f>K16-L16</f>
        <v>7.7669902912621325E-2</v>
      </c>
      <c r="N16" s="1">
        <f>(((K3+0.028)/0.0526)/10)</f>
        <v>0.93916349809885935</v>
      </c>
      <c r="O16" s="1">
        <f>(((L3+0.028)/0.0526)/10)</f>
        <v>0.56273764258555148</v>
      </c>
      <c r="P16" s="1">
        <f>N16-O16</f>
        <v>0.37642585551330787</v>
      </c>
      <c r="Q16" s="1">
        <f>(((M3+0.0227)/0.0501)/10)</f>
        <v>0.97145708582834334</v>
      </c>
      <c r="R16" s="1">
        <f>(((N3+0.0227)/0.0501)/10)</f>
        <v>0.71397205588822366</v>
      </c>
      <c r="S16" s="1">
        <f>Q16-R16</f>
        <v>0.25748502994011968</v>
      </c>
    </row>
    <row r="17" spans="9:19">
      <c r="I17">
        <v>20</v>
      </c>
      <c r="J17">
        <v>2</v>
      </c>
      <c r="K17" s="1">
        <f t="shared" ref="K17:K25" si="0">(((I4+0.0294)/0.0515)/10)</f>
        <v>0.9774757281553399</v>
      </c>
      <c r="L17" s="1">
        <f t="shared" ref="L17:L25" si="1">(((J4+0.0294)/0.0515)/10)</f>
        <v>0.86485436893203871</v>
      </c>
      <c r="M17" s="1">
        <f t="shared" ref="M17:M25" si="2">K17-L17</f>
        <v>0.11262135922330119</v>
      </c>
      <c r="N17" s="1">
        <f t="shared" ref="N17:O17" si="3">(((K4+0.028)/0.0526)/10)</f>
        <v>0.86501901140684423</v>
      </c>
      <c r="O17" s="1">
        <f t="shared" si="3"/>
        <v>0.56463878326996197</v>
      </c>
      <c r="P17" s="1">
        <f t="shared" ref="P17:P25" si="4">N17-O17</f>
        <v>0.30038022813688225</v>
      </c>
      <c r="Q17" s="1">
        <f t="shared" ref="Q17:R17" si="5">(((M4+0.0227)/0.0501)/10)</f>
        <v>0.95748502994011986</v>
      </c>
      <c r="R17" s="1">
        <f t="shared" si="5"/>
        <v>0.72794411177644713</v>
      </c>
      <c r="S17" s="1">
        <f t="shared" ref="S17:S25" si="6">Q17-R17</f>
        <v>0.22954091816367272</v>
      </c>
    </row>
    <row r="18" spans="9:19">
      <c r="I18">
        <v>25</v>
      </c>
      <c r="J18">
        <v>3</v>
      </c>
      <c r="K18" s="1">
        <f t="shared" si="0"/>
        <v>0.95805825242718456</v>
      </c>
      <c r="L18" s="1">
        <f t="shared" si="1"/>
        <v>0.82213592233009725</v>
      </c>
      <c r="M18" s="1">
        <f t="shared" si="2"/>
        <v>0.13592233009708732</v>
      </c>
      <c r="N18" s="1">
        <f t="shared" ref="N18:O18" si="7">(((K5+0.028)/0.0526)/10)</f>
        <v>1.0456273764258557</v>
      </c>
      <c r="O18" s="1">
        <f t="shared" si="7"/>
        <v>0.57604562737642595</v>
      </c>
      <c r="P18" s="1">
        <f t="shared" si="4"/>
        <v>0.46958174904942973</v>
      </c>
      <c r="Q18" s="1">
        <f t="shared" ref="Q18:R18" si="8">(((M5+0.0227)/0.0501)/10)</f>
        <v>0.93353293413173655</v>
      </c>
      <c r="R18" s="1">
        <f t="shared" si="8"/>
        <v>0.66806387225548902</v>
      </c>
      <c r="S18" s="1">
        <f t="shared" si="6"/>
        <v>0.26546906187624753</v>
      </c>
    </row>
    <row r="19" spans="9:19">
      <c r="I19">
        <v>30</v>
      </c>
      <c r="J19">
        <v>4</v>
      </c>
      <c r="K19" s="1">
        <f t="shared" si="0"/>
        <v>0.9347572815533981</v>
      </c>
      <c r="L19" s="1">
        <f t="shared" si="1"/>
        <v>0.89786407766990295</v>
      </c>
      <c r="M19" s="1">
        <f t="shared" si="2"/>
        <v>3.6893203883495151E-2</v>
      </c>
      <c r="N19" s="1">
        <f t="shared" ref="N19:O19" si="9">(((K6+0.028)/0.0526)/10)</f>
        <v>0.96577946768060841</v>
      </c>
      <c r="O19" s="1">
        <f t="shared" si="9"/>
        <v>0.57414448669201534</v>
      </c>
      <c r="P19" s="1">
        <f t="shared" si="4"/>
        <v>0.39163498098859306</v>
      </c>
      <c r="Q19" s="1">
        <f t="shared" ref="Q19:R19" si="10">(((M6+0.0227)/0.0501)/10)</f>
        <v>1.0293413173652695</v>
      </c>
      <c r="R19" s="1">
        <f t="shared" si="10"/>
        <v>0.75389221556886221</v>
      </c>
      <c r="S19" s="1">
        <f t="shared" si="6"/>
        <v>0.27544910179640725</v>
      </c>
    </row>
    <row r="20" spans="9:19">
      <c r="I20">
        <v>35</v>
      </c>
      <c r="J20">
        <v>5</v>
      </c>
      <c r="K20" s="1">
        <f t="shared" si="0"/>
        <v>0.9192233009708739</v>
      </c>
      <c r="L20" s="1">
        <f t="shared" si="1"/>
        <v>0.88038834951456302</v>
      </c>
      <c r="M20" s="1">
        <f t="shared" si="2"/>
        <v>3.8834951456310884E-2</v>
      </c>
      <c r="N20" s="1">
        <f t="shared" ref="N20" si="11">(((K7+0.028)/0.0526)/10)</f>
        <v>0.95437262357414454</v>
      </c>
      <c r="O20" s="1"/>
      <c r="P20" s="1"/>
      <c r="Q20" s="1">
        <f t="shared" ref="Q20:R20" si="12">(((M7+0.0227)/0.0501)/10)</f>
        <v>0.96746506986027947</v>
      </c>
      <c r="R20" s="1">
        <f t="shared" si="12"/>
        <v>0.89161676646706578</v>
      </c>
      <c r="S20" s="1">
        <f t="shared" si="6"/>
        <v>7.584830339321369E-2</v>
      </c>
    </row>
    <row r="21" spans="9:19">
      <c r="I21">
        <v>40</v>
      </c>
      <c r="J21">
        <v>6</v>
      </c>
      <c r="K21" s="1">
        <f t="shared" si="0"/>
        <v>0.91145631067961175</v>
      </c>
      <c r="L21" s="1">
        <f t="shared" si="1"/>
        <v>0.76582524271844654</v>
      </c>
      <c r="M21" s="1">
        <f t="shared" si="2"/>
        <v>0.14563106796116521</v>
      </c>
      <c r="N21" s="1">
        <f t="shared" ref="N21:O21" si="13">(((K8+0.028)/0.0526)/10)</f>
        <v>0.93536121673003814</v>
      </c>
      <c r="O21" s="1">
        <f t="shared" si="13"/>
        <v>0.49619771863117873</v>
      </c>
      <c r="P21" s="1">
        <f t="shared" si="4"/>
        <v>0.43916349809885941</v>
      </c>
      <c r="Q21" s="1">
        <f t="shared" ref="Q21:R21" si="14">(((M8+0.0227)/0.0501)/10)</f>
        <v>0.95948103792415174</v>
      </c>
      <c r="R21" s="1"/>
      <c r="S21" s="1">
        <f t="shared" si="6"/>
        <v>0.95948103792415174</v>
      </c>
    </row>
    <row r="22" spans="9:19">
      <c r="I22">
        <v>45</v>
      </c>
      <c r="J22">
        <v>7</v>
      </c>
      <c r="K22" s="1">
        <f t="shared" si="0"/>
        <v>0.94058252427184463</v>
      </c>
      <c r="L22" s="1">
        <f t="shared" si="1"/>
        <v>0.58330097087378641</v>
      </c>
      <c r="M22" s="1">
        <f t="shared" si="2"/>
        <v>0.35728155339805823</v>
      </c>
      <c r="N22" s="1">
        <f t="shared" ref="N22:O22" si="15">(((K9+0.028)/0.0526)/10)</f>
        <v>0.92775665399239549</v>
      </c>
      <c r="O22" s="1">
        <f t="shared" si="15"/>
        <v>0.4144486692015209</v>
      </c>
      <c r="P22" s="1">
        <f t="shared" si="4"/>
        <v>0.51330798479087458</v>
      </c>
      <c r="Q22" s="1">
        <f t="shared" ref="Q22:R22" si="16">(((M9+0.0227)/0.0501)/10)</f>
        <v>0.97944111776447118</v>
      </c>
      <c r="R22" s="1">
        <f t="shared" si="16"/>
        <v>0.42255489021956089</v>
      </c>
      <c r="S22" s="1">
        <f t="shared" si="6"/>
        <v>0.55688622754491024</v>
      </c>
    </row>
    <row r="23" spans="9:19">
      <c r="I23">
        <v>50</v>
      </c>
      <c r="J23">
        <v>8</v>
      </c>
      <c r="K23" s="1">
        <f t="shared" si="0"/>
        <v>0.86679611650485433</v>
      </c>
      <c r="L23" s="1">
        <f t="shared" si="1"/>
        <v>0.47456310679611652</v>
      </c>
      <c r="M23" s="1">
        <f t="shared" si="2"/>
        <v>0.39223300970873781</v>
      </c>
      <c r="N23" s="1">
        <f t="shared" ref="N23:O23" si="17">(((K10+0.028)/0.0526)/10)</f>
        <v>0.93155893536121681</v>
      </c>
      <c r="O23" s="1">
        <f t="shared" si="17"/>
        <v>0.33269961977186313</v>
      </c>
      <c r="P23" s="1">
        <f t="shared" si="4"/>
        <v>0.59885931558935368</v>
      </c>
      <c r="Q23" s="1">
        <f t="shared" ref="Q23:R23" si="18">(((M10+0.0227)/0.0501)/10)</f>
        <v>0.96946107784431157</v>
      </c>
      <c r="R23" s="1">
        <f t="shared" si="18"/>
        <v>0.36866267465069857</v>
      </c>
      <c r="S23" s="1">
        <f t="shared" si="6"/>
        <v>0.600798403193613</v>
      </c>
    </row>
    <row r="24" spans="9:19">
      <c r="I24">
        <v>55</v>
      </c>
      <c r="J24">
        <v>9</v>
      </c>
      <c r="K24" s="1">
        <f t="shared" si="0"/>
        <v>0.8318446601941748</v>
      </c>
      <c r="L24" s="1">
        <f t="shared" si="1"/>
        <v>0.37359223300970879</v>
      </c>
      <c r="M24" s="1">
        <f t="shared" si="2"/>
        <v>0.45825242718446602</v>
      </c>
      <c r="N24" s="1">
        <f t="shared" ref="N24:O24" si="19">(((K11+0.028)/0.0526)/10)</f>
        <v>0.89923954372623582</v>
      </c>
      <c r="O24" s="1">
        <f t="shared" si="19"/>
        <v>0.24714828897338403</v>
      </c>
      <c r="P24" s="1">
        <f t="shared" si="4"/>
        <v>0.65209125475285179</v>
      </c>
      <c r="Q24" s="1">
        <f t="shared" ref="Q24:R24" si="20">(((M11+0.0227)/0.0501)/10)</f>
        <v>0.96147704590818373</v>
      </c>
      <c r="R24" s="1">
        <f t="shared" si="20"/>
        <v>0.2568862275449102</v>
      </c>
      <c r="S24" s="1">
        <f t="shared" si="6"/>
        <v>0.70459081836327353</v>
      </c>
    </row>
    <row r="25" spans="9:19">
      <c r="I25">
        <v>60</v>
      </c>
      <c r="J25">
        <v>10</v>
      </c>
      <c r="K25" s="1">
        <f t="shared" si="0"/>
        <v>0.79300970873786414</v>
      </c>
      <c r="L25" s="1">
        <f t="shared" si="1"/>
        <v>0.33669902912621363</v>
      </c>
      <c r="M25" s="1">
        <f t="shared" si="2"/>
        <v>0.4563106796116505</v>
      </c>
      <c r="N25" s="1">
        <f t="shared" ref="N25:O25" si="21">(((K12+0.028)/0.0526)/10)</f>
        <v>0.93726235741444874</v>
      </c>
      <c r="O25" s="1">
        <f t="shared" si="21"/>
        <v>0.20912547528517109</v>
      </c>
      <c r="P25" s="1">
        <f t="shared" si="4"/>
        <v>0.72813688212927763</v>
      </c>
      <c r="Q25" s="1">
        <f t="shared" ref="Q25:R25" si="22">(((M12+0.0227)/0.0501)/10)</f>
        <v>0.94750499001996003</v>
      </c>
      <c r="R25" s="1">
        <f t="shared" si="22"/>
        <v>0.2808383233532934</v>
      </c>
      <c r="S25" s="1">
        <f t="shared" si="6"/>
        <v>0.66666666666666663</v>
      </c>
    </row>
  </sheetData>
  <mergeCells count="3">
    <mergeCell ref="I1:J1"/>
    <mergeCell ref="K1:L1"/>
    <mergeCell ref="M1:N1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Vermont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Meyer</dc:creator>
  <cp:lastModifiedBy>Andrew Nguyen</cp:lastModifiedBy>
  <dcterms:created xsi:type="dcterms:W3CDTF">2016-03-29T14:06:19Z</dcterms:created>
  <dcterms:modified xsi:type="dcterms:W3CDTF">2016-03-30T16:12:00Z</dcterms:modified>
</cp:coreProperties>
</file>