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-38220" yWindow="340" windowWidth="23020" windowHeight="18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P2" i="1"/>
  <c r="O2" i="1"/>
  <c r="K9" i="1"/>
  <c r="J9" i="1"/>
  <c r="M3" i="1"/>
  <c r="N3" i="1"/>
  <c r="M4" i="1"/>
  <c r="N4" i="1"/>
  <c r="M5" i="1"/>
  <c r="N5" i="1"/>
  <c r="M6" i="1"/>
  <c r="N6" i="1"/>
  <c r="M7" i="1"/>
  <c r="N7" i="1"/>
  <c r="N2" i="1"/>
  <c r="M2" i="1"/>
  <c r="J3" i="1"/>
  <c r="K3" i="1"/>
  <c r="J4" i="1"/>
  <c r="K4" i="1"/>
  <c r="J5" i="1"/>
  <c r="K5" i="1"/>
  <c r="J6" i="1"/>
  <c r="K6" i="1"/>
  <c r="J7" i="1"/>
  <c r="K7" i="1"/>
  <c r="K2" i="1"/>
  <c r="J2" i="1"/>
</calcChain>
</file>

<file path=xl/sharedStrings.xml><?xml version="1.0" encoding="utf-8"?>
<sst xmlns="http://schemas.openxmlformats.org/spreadsheetml/2006/main" count="8" uniqueCount="8">
  <si>
    <t>buffer 1</t>
  </si>
  <si>
    <t>buffer 2</t>
  </si>
  <si>
    <t>1b3</t>
  </si>
  <si>
    <t>2b3</t>
  </si>
  <si>
    <t>conc</t>
  </si>
  <si>
    <t>total</t>
  </si>
  <si>
    <t>1b3%</t>
  </si>
  <si>
    <t>2b3%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</si>
</sst>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buff1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9034303449604"/>
                  <c:y val="-0.107517573710226"/>
                </c:manualLayout>
              </c:layout>
              <c:numFmt formatCode="General" sourceLinked="0"/>
            </c:trendlineLbl>
          </c:trendline>
          <c:xVal>
            <c:numRef>
              <c:f>Sheet1!$C$2:$C$8</c:f>
              <c:numCache>
                <c:formatCode>General</c:formatCode>
                <c:ptCount val="7"/>
                <c:pt idx="0">
                  <c:v>0.0</c:v>
                </c:pt>
                <c:pt idx="1">
                  <c:v>0.022</c:v>
                </c:pt>
                <c:pt idx="2">
                  <c:v>0.044</c:v>
                </c:pt>
                <c:pt idx="3">
                  <c:v>0.128</c:v>
                </c:pt>
                <c:pt idx="4">
                  <c:v>0.287</c:v>
                </c:pt>
                <c:pt idx="5">
                  <c:v>0.442</c:v>
                </c:pt>
                <c:pt idx="6">
                  <c:v>0.667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2.5</c:v>
                </c:pt>
                <c:pt idx="3">
                  <c:v>5.0</c:v>
                </c:pt>
                <c:pt idx="4">
                  <c:v>10.0</c:v>
                </c:pt>
                <c:pt idx="5">
                  <c:v>15.0</c:v>
                </c:pt>
                <c:pt idx="6">
                  <c:v>25.0</c:v>
                </c:pt>
              </c:numCache>
            </c:numRef>
          </c:yVal>
          <c:smooth val="0"/>
        </c:ser>
        <c:ser>
          <c:idx val="1"/>
          <c:order val="1"/>
          <c:tx>
            <c:v>buff2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53458418826527"/>
                  <c:y val="-0.0959067537693435"/>
                </c:manualLayout>
              </c:layout>
              <c:numFmt formatCode="General" sourceLinked="0"/>
            </c:trendlineLbl>
          </c:trendline>
          <c:xVal>
            <c:numRef>
              <c:f>Sheet1!$D$2:$D$8</c:f>
              <c:numCache>
                <c:formatCode>General</c:formatCode>
                <c:ptCount val="7"/>
                <c:pt idx="0">
                  <c:v>0.0</c:v>
                </c:pt>
                <c:pt idx="1">
                  <c:v>0.031</c:v>
                </c:pt>
                <c:pt idx="2">
                  <c:v>0.078</c:v>
                </c:pt>
                <c:pt idx="3">
                  <c:v>0.165</c:v>
                </c:pt>
                <c:pt idx="4">
                  <c:v>0.294</c:v>
                </c:pt>
                <c:pt idx="5">
                  <c:v>0.416</c:v>
                </c:pt>
                <c:pt idx="6">
                  <c:v>0.606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2.5</c:v>
                </c:pt>
                <c:pt idx="3">
                  <c:v>5.0</c:v>
                </c:pt>
                <c:pt idx="4">
                  <c:v>10.0</c:v>
                </c:pt>
                <c:pt idx="5">
                  <c:v>15.0</c:v>
                </c:pt>
                <c:pt idx="6">
                  <c:v>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495816"/>
        <c:axId val="-2095542968"/>
      </c:scatterChart>
      <c:valAx>
        <c:axId val="-2095495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5542968"/>
        <c:crosses val="autoZero"/>
        <c:crossBetween val="midCat"/>
      </c:valAx>
      <c:valAx>
        <c:axId val="-2095542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5495816"/>
        <c:crosses val="autoZero"/>
        <c:crossBetween val="midCat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Covaris</c:v>
          </c:tx>
          <c:spPr>
            <a:ln w="47625">
              <a:noFill/>
            </a:ln>
          </c:spPr>
          <c:xVal>
            <c:numRef>
              <c:f>Sheet1!$F$2:$F$7</c:f>
              <c:numCache>
                <c:formatCode>General</c:formatCode>
                <c:ptCount val="6"/>
                <c:pt idx="0">
                  <c:v>4.0</c:v>
                </c:pt>
                <c:pt idx="1">
                  <c:v>25.0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</c:numCache>
            </c:numRef>
          </c:xVal>
          <c:yVal>
            <c:numRef>
              <c:f>Sheet1!$M$2:$M$7</c:f>
              <c:numCache>
                <c:formatCode>General</c:formatCode>
                <c:ptCount val="6"/>
                <c:pt idx="0">
                  <c:v>51.22448</c:v>
                </c:pt>
                <c:pt idx="1">
                  <c:v>56.54064</c:v>
                </c:pt>
                <c:pt idx="2">
                  <c:v>54.24176</c:v>
                </c:pt>
                <c:pt idx="3">
                  <c:v>49.21296</c:v>
                </c:pt>
                <c:pt idx="4">
                  <c:v>38.43696000000001</c:v>
                </c:pt>
                <c:pt idx="5">
                  <c:v>24.64368</c:v>
                </c:pt>
              </c:numCache>
            </c:numRef>
          </c:yVal>
          <c:smooth val="0"/>
        </c:ser>
        <c:ser>
          <c:idx val="1"/>
          <c:order val="1"/>
          <c:tx>
            <c:v>Covaris+prot inhib</c:v>
          </c:tx>
          <c:spPr>
            <a:ln w="47625">
              <a:noFill/>
            </a:ln>
          </c:spPr>
          <c:xVal>
            <c:numRef>
              <c:f>Sheet1!$F$2:$F$7</c:f>
              <c:numCache>
                <c:formatCode>General</c:formatCode>
                <c:ptCount val="6"/>
                <c:pt idx="0">
                  <c:v>4.0</c:v>
                </c:pt>
                <c:pt idx="1">
                  <c:v>25.0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</c:numCache>
            </c:numRef>
          </c:xVal>
          <c:yVal>
            <c:numRef>
              <c:f>Sheet1!$N$2:$N$7</c:f>
              <c:numCache>
                <c:formatCode>General</c:formatCode>
                <c:ptCount val="6"/>
                <c:pt idx="0">
                  <c:v>59.363744</c:v>
                </c:pt>
                <c:pt idx="1">
                  <c:v>60.49276</c:v>
                </c:pt>
                <c:pt idx="2">
                  <c:v>64.041096</c:v>
                </c:pt>
                <c:pt idx="3">
                  <c:v>58.87988000000001</c:v>
                </c:pt>
                <c:pt idx="4">
                  <c:v>44.36396000000001</c:v>
                </c:pt>
                <c:pt idx="5">
                  <c:v>46.78328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847144"/>
        <c:axId val="-2091836376"/>
      </c:scatterChart>
      <c:valAx>
        <c:axId val="-2133847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1836376"/>
        <c:crosses val="autoZero"/>
        <c:crossBetween val="midCat"/>
        <c:majorUnit val="10.0"/>
      </c:valAx>
      <c:valAx>
        <c:axId val="-20918363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protein (ug)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847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730250</xdr:colOff>
      <xdr:row>12</xdr:row>
      <xdr:rowOff>12700</xdr:rowOff>
    </xdr:from>
    <xdr:to>
      <xdr:col>9</xdr:col>
      <xdr:colOff>50800</xdr:colOff>
      <xdr:row>33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711200</xdr:colOff>
      <xdr:row>10</xdr:row>
      <xdr:rowOff>127000</xdr:rowOff>
    </xdr:from>
    <xdr:to>
      <xdr:col>18</xdr:col>
      <xdr:colOff>558800</xdr:colOff>
      <xdr:row>41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"/>
  <sheetViews>
    <sheetView tabSelected="1" workbookViewId="0">
      <selection activeCell="A7" sqref="A7"/>
    </sheetView>
  </sheetViews>
  <sheetFormatPr baseColWidth="10" defaultRowHeight="15" x14ac:dyDescent="0"/>
  <sheetData>
    <row r="1" spans="2:16">
      <c r="C1" t="s">
        <v>0</v>
      </c>
      <c r="D1" t="s">
        <v>1</v>
      </c>
      <c r="G1" t="s">
        <v>2</v>
      </c>
      <c r="H1" t="s">
        <v>3</v>
      </c>
      <c r="J1" t="s">
        <v>4</v>
      </c>
      <c r="M1" t="s">
        <v>5</v>
      </c>
      <c r="O1" t="s">
        <v>6</v>
      </c>
      <c r="P1" t="s">
        <v>7</v>
      </c>
    </row>
    <row r="2" spans="2:16">
      <c r="B2">
        <v>0</v>
      </c>
      <c r="C2">
        <v>0</v>
      </c>
      <c r="D2">
        <v>0</v>
      </c>
      <c r="F2">
        <v>4</v>
      </c>
      <c r="G2">
        <v>0.35099999999999998</v>
      </c>
      <c r="H2">
        <v>0.38800000000000001</v>
      </c>
      <c r="J2">
        <f>(35.92*G2+0.1982)/5</f>
        <v>2.5612240000000002</v>
      </c>
      <c r="K2">
        <f>(H2*40.322-0.804)/5</f>
        <v>2.9681872</v>
      </c>
      <c r="M2">
        <f>J2*20</f>
        <v>51.22448</v>
      </c>
      <c r="N2">
        <f>K2*20</f>
        <v>59.363743999999997</v>
      </c>
      <c r="O2" s="1">
        <f>M2/$J$9</f>
        <v>0.91411497068735015</v>
      </c>
      <c r="P2" s="1">
        <f>N2/$K$9</f>
        <v>0.9617100251298939</v>
      </c>
    </row>
    <row r="3" spans="2:16">
      <c r="B3">
        <v>1</v>
      </c>
      <c r="C3">
        <v>2.1999999999999999E-2</v>
      </c>
      <c r="D3">
        <v>3.1E-2</v>
      </c>
      <c r="F3">
        <v>25</v>
      </c>
      <c r="G3">
        <v>0.38800000000000001</v>
      </c>
      <c r="H3">
        <v>0.39500000000000002</v>
      </c>
      <c r="J3">
        <f t="shared" ref="J3:J7" si="0">(35.92*G3+0.1982)/5</f>
        <v>2.827032</v>
      </c>
      <c r="K3">
        <f t="shared" ref="K3:K7" si="1">(H3*40.322-0.804)/5</f>
        <v>3.0246380000000004</v>
      </c>
      <c r="M3">
        <f t="shared" ref="M3:M7" si="2">J3*20</f>
        <v>56.540639999999996</v>
      </c>
      <c r="N3">
        <f t="shared" ref="N3:N7" si="3">K3*20</f>
        <v>60.492760000000004</v>
      </c>
      <c r="O3" s="1">
        <f t="shared" ref="O3:O7" si="4">M3/$J$9</f>
        <v>1.0089833118119307</v>
      </c>
      <c r="P3" s="1">
        <f t="shared" ref="P3:P7" si="5">N3/$K$9</f>
        <v>0.98000041472749166</v>
      </c>
    </row>
    <row r="4" spans="2:16">
      <c r="B4">
        <v>2.5</v>
      </c>
      <c r="C4">
        <v>4.3999999999999997E-2</v>
      </c>
      <c r="D4">
        <v>7.8E-2</v>
      </c>
      <c r="F4">
        <v>30</v>
      </c>
      <c r="G4">
        <v>0.372</v>
      </c>
      <c r="H4">
        <v>0.41699999999999998</v>
      </c>
      <c r="J4">
        <f t="shared" si="0"/>
        <v>2.7120880000000001</v>
      </c>
      <c r="K4">
        <f t="shared" si="1"/>
        <v>3.2020548000000004</v>
      </c>
      <c r="M4">
        <f t="shared" si="2"/>
        <v>54.241759999999999</v>
      </c>
      <c r="N4">
        <f t="shared" si="3"/>
        <v>64.04109600000001</v>
      </c>
      <c r="O4" s="1">
        <f t="shared" si="4"/>
        <v>0.96795916429859863</v>
      </c>
      <c r="P4" s="1">
        <f t="shared" si="5"/>
        <v>1.0374844963199417</v>
      </c>
    </row>
    <row r="5" spans="2:16">
      <c r="B5">
        <v>5</v>
      </c>
      <c r="C5">
        <v>0.128</v>
      </c>
      <c r="D5">
        <v>0.16500000000000001</v>
      </c>
      <c r="F5">
        <v>40</v>
      </c>
      <c r="G5">
        <v>0.33700000000000002</v>
      </c>
      <c r="H5">
        <v>0.38500000000000001</v>
      </c>
      <c r="J5">
        <f t="shared" si="0"/>
        <v>2.4606479999999999</v>
      </c>
      <c r="K5">
        <f t="shared" si="1"/>
        <v>2.9439940000000004</v>
      </c>
      <c r="M5">
        <f t="shared" si="2"/>
        <v>49.212959999999995</v>
      </c>
      <c r="N5">
        <f t="shared" si="3"/>
        <v>58.879880000000007</v>
      </c>
      <c r="O5" s="1">
        <f t="shared" si="4"/>
        <v>0.87821884161318431</v>
      </c>
      <c r="P5" s="1">
        <f t="shared" si="5"/>
        <v>0.95387128673092358</v>
      </c>
    </row>
    <row r="6" spans="2:16">
      <c r="B6">
        <v>10</v>
      </c>
      <c r="C6">
        <v>0.28699999999999998</v>
      </c>
      <c r="D6">
        <v>0.29399999999999998</v>
      </c>
      <c r="F6">
        <v>50</v>
      </c>
      <c r="G6">
        <v>0.26200000000000001</v>
      </c>
      <c r="H6">
        <v>0.29499999999999998</v>
      </c>
      <c r="J6">
        <f t="shared" si="0"/>
        <v>1.9218480000000002</v>
      </c>
      <c r="K6">
        <f t="shared" si="1"/>
        <v>2.2181980000000001</v>
      </c>
      <c r="M6">
        <f t="shared" si="2"/>
        <v>38.436960000000006</v>
      </c>
      <c r="N6">
        <f t="shared" si="3"/>
        <v>44.363960000000006</v>
      </c>
      <c r="O6" s="1">
        <f t="shared" si="4"/>
        <v>0.6859181501444398</v>
      </c>
      <c r="P6" s="1">
        <f t="shared" si="5"/>
        <v>0.71870913476181042</v>
      </c>
    </row>
    <row r="7" spans="2:16">
      <c r="B7">
        <v>15</v>
      </c>
      <c r="C7">
        <v>0.442</v>
      </c>
      <c r="D7">
        <v>0.41599999999999998</v>
      </c>
      <c r="F7">
        <v>60</v>
      </c>
      <c r="G7">
        <v>0.16600000000000001</v>
      </c>
      <c r="H7">
        <v>0.31</v>
      </c>
      <c r="J7">
        <f t="shared" si="0"/>
        <v>1.2321840000000002</v>
      </c>
      <c r="K7">
        <f t="shared" si="1"/>
        <v>2.3391640000000002</v>
      </c>
      <c r="M7">
        <f t="shared" si="2"/>
        <v>24.643680000000003</v>
      </c>
      <c r="N7">
        <f t="shared" si="3"/>
        <v>46.783280000000005</v>
      </c>
      <c r="O7" s="1">
        <f t="shared" si="4"/>
        <v>0.43977326506444653</v>
      </c>
      <c r="P7" s="1">
        <f t="shared" si="5"/>
        <v>0.75790282675666265</v>
      </c>
    </row>
    <row r="8" spans="2:16">
      <c r="B8">
        <v>25</v>
      </c>
      <c r="C8">
        <v>0.66700000000000004</v>
      </c>
      <c r="D8">
        <v>0.60599999999999998</v>
      </c>
    </row>
    <row r="9" spans="2:16">
      <c r="J9">
        <f>2.801862*20</f>
        <v>56.037239999999997</v>
      </c>
      <c r="K9">
        <f>3.086364*20</f>
        <v>61.72728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Drexel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Nguyen</dc:creator>
  <cp:lastModifiedBy>Andrew Nguyen</cp:lastModifiedBy>
  <dcterms:created xsi:type="dcterms:W3CDTF">2016-01-18T13:22:38Z</dcterms:created>
  <dcterms:modified xsi:type="dcterms:W3CDTF">2016-01-21T14:12:59Z</dcterms:modified>
</cp:coreProperties>
</file>