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35760" yWindow="1900" windowWidth="33180" windowHeight="17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J3" i="1"/>
  <c r="F4" i="1"/>
  <c r="G4" i="1"/>
  <c r="J4" i="1"/>
  <c r="F5" i="1"/>
  <c r="G5" i="1"/>
  <c r="J5" i="1"/>
  <c r="F6" i="1"/>
  <c r="G6" i="1"/>
  <c r="J6" i="1"/>
  <c r="F7" i="1"/>
  <c r="G7" i="1"/>
  <c r="J7" i="1"/>
  <c r="F8" i="1"/>
  <c r="G8" i="1"/>
  <c r="J8" i="1"/>
  <c r="F9" i="1"/>
  <c r="G9" i="1"/>
  <c r="J9" i="1"/>
  <c r="F2" i="1"/>
  <c r="G2" i="1"/>
  <c r="J2" i="1"/>
  <c r="D3" i="1"/>
  <c r="E3" i="1"/>
  <c r="I3" i="1"/>
  <c r="D4" i="1"/>
  <c r="E4" i="1"/>
  <c r="I4" i="1"/>
  <c r="D5" i="1"/>
  <c r="E5" i="1"/>
  <c r="I5" i="1"/>
  <c r="D6" i="1"/>
  <c r="E6" i="1"/>
  <c r="I6" i="1"/>
  <c r="D7" i="1"/>
  <c r="E7" i="1"/>
  <c r="I7" i="1"/>
  <c r="D8" i="1"/>
  <c r="E8" i="1"/>
  <c r="I8" i="1"/>
  <c r="D9" i="1"/>
  <c r="E9" i="1"/>
  <c r="I9" i="1"/>
  <c r="D2" i="1"/>
  <c r="E2" i="1"/>
  <c r="I2" i="1"/>
</calcChain>
</file>

<file path=xl/sharedStrings.xml><?xml version="1.0" encoding="utf-8"?>
<sst xmlns="http://schemas.openxmlformats.org/spreadsheetml/2006/main" count="14" uniqueCount="12">
  <si>
    <t>Temp</t>
  </si>
  <si>
    <t>A</t>
  </si>
  <si>
    <t>B</t>
  </si>
  <si>
    <t>Aconc</t>
  </si>
  <si>
    <t>Atotal</t>
  </si>
  <si>
    <t>Bconc</t>
  </si>
  <si>
    <t>Btotal</t>
  </si>
  <si>
    <t>A%</t>
  </si>
  <si>
    <t>B%</t>
  </si>
  <si>
    <t>1b3%</t>
  </si>
  <si>
    <t>2b3%</t>
  </si>
  <si>
    <t>pogo data 20160118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</si>
</sst>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Covaris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49.80000000000001</c:v>
                </c:pt>
                <c:pt idx="1">
                  <c:v>48.2</c:v>
                </c:pt>
                <c:pt idx="2">
                  <c:v>36.2</c:v>
                </c:pt>
                <c:pt idx="3">
                  <c:v>28.2</c:v>
                </c:pt>
                <c:pt idx="4">
                  <c:v>29.0</c:v>
                </c:pt>
                <c:pt idx="5">
                  <c:v>25.2</c:v>
                </c:pt>
                <c:pt idx="6">
                  <c:v>24.0</c:v>
                </c:pt>
                <c:pt idx="7">
                  <c:v>32.8</c:v>
                </c:pt>
              </c:numCache>
            </c:numRef>
          </c:yVal>
          <c:smooth val="0"/>
        </c:ser>
        <c:ser>
          <c:idx val="1"/>
          <c:order val="1"/>
          <c:tx>
            <c:v>Covaris + prot inhib</c:v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49.00000000000001</c:v>
                </c:pt>
                <c:pt idx="1">
                  <c:v>41.2</c:v>
                </c:pt>
                <c:pt idx="2">
                  <c:v>45.8</c:v>
                </c:pt>
                <c:pt idx="3">
                  <c:v>33.2</c:v>
                </c:pt>
                <c:pt idx="4">
                  <c:v>32.0</c:v>
                </c:pt>
                <c:pt idx="5">
                  <c:v>31.2</c:v>
                </c:pt>
                <c:pt idx="6">
                  <c:v>31.8</c:v>
                </c:pt>
                <c:pt idx="7">
                  <c:v>29.8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13656"/>
        <c:axId val="-2131418744"/>
      </c:scatterChart>
      <c:valAx>
        <c:axId val="-2130913656"/>
        <c:scaling>
          <c:orientation val="minMax"/>
          <c:max val="8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418744"/>
        <c:crosses val="autoZero"/>
        <c:crossBetween val="midCat"/>
        <c:majorUnit val="10.0"/>
      </c:valAx>
      <c:valAx>
        <c:axId val="-2131418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protein non denatured (ug)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913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649418822647"/>
          <c:y val="0.0304969006533758"/>
          <c:w val="0.409350581177353"/>
          <c:h val="0.28794236890601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covaris</c:v>
          </c:tx>
          <c:spPr>
            <a:ln w="47625">
              <a:noFill/>
            </a:ln>
          </c:spPr>
          <c:xVal>
            <c:numRef>
              <c:f>Sheet1!$M$3:$M$7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xVal>
          <c:yVal>
            <c:numRef>
              <c:f>Sheet1!$N$3:$N$7</c:f>
              <c:numCache>
                <c:formatCode>0.00</c:formatCode>
                <c:ptCount val="5"/>
                <c:pt idx="0">
                  <c:v>1.008983311811931</c:v>
                </c:pt>
                <c:pt idx="1">
                  <c:v>0.967959164298599</c:v>
                </c:pt>
                <c:pt idx="2">
                  <c:v>0.878218841613184</c:v>
                </c:pt>
                <c:pt idx="3">
                  <c:v>0.68591815014444</c:v>
                </c:pt>
                <c:pt idx="4">
                  <c:v>0.439773265064446</c:v>
                </c:pt>
              </c:numCache>
            </c:numRef>
          </c:yVal>
          <c:smooth val="0"/>
        </c:ser>
        <c:ser>
          <c:idx val="1"/>
          <c:order val="1"/>
          <c:tx>
            <c:v>Pogo covaris + prot inhib</c:v>
          </c:tx>
          <c:spPr>
            <a:ln w="47625">
              <a:noFill/>
            </a:ln>
          </c:spPr>
          <c:xVal>
            <c:numRef>
              <c:f>Sheet1!$M$3:$M$7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xVal>
          <c:yVal>
            <c:numRef>
              <c:f>Sheet1!$O$3:$O$7</c:f>
              <c:numCache>
                <c:formatCode>0.00</c:formatCode>
                <c:ptCount val="5"/>
                <c:pt idx="0">
                  <c:v>0.980000414727492</c:v>
                </c:pt>
                <c:pt idx="1">
                  <c:v>1.037484496319942</c:v>
                </c:pt>
                <c:pt idx="2">
                  <c:v>0.953871286730924</c:v>
                </c:pt>
                <c:pt idx="3">
                  <c:v>0.71870913476181</c:v>
                </c:pt>
                <c:pt idx="4">
                  <c:v>0.757902826756663</c:v>
                </c:pt>
              </c:numCache>
            </c:numRef>
          </c:yVal>
          <c:smooth val="0"/>
        </c:ser>
        <c:ser>
          <c:idx val="2"/>
          <c:order val="2"/>
          <c:tx>
            <c:v>Apic covaris</c:v>
          </c:tx>
          <c:spPr>
            <a:ln w="47625">
              <a:noFill/>
            </a:ln>
          </c:spPr>
          <c:xVal>
            <c:numRef>
              <c:f>Sheet1!$M$3:$M$7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xVal>
          <c:yVal>
            <c:numRef>
              <c:f>Sheet1!$P$3:$P$7</c:f>
              <c:numCache>
                <c:formatCode>General</c:formatCode>
                <c:ptCount val="5"/>
                <c:pt idx="0">
                  <c:v>0.996</c:v>
                </c:pt>
                <c:pt idx="1">
                  <c:v>0.964</c:v>
                </c:pt>
                <c:pt idx="2">
                  <c:v>0.724</c:v>
                </c:pt>
                <c:pt idx="3">
                  <c:v>0.564</c:v>
                </c:pt>
                <c:pt idx="4">
                  <c:v>0.58</c:v>
                </c:pt>
              </c:numCache>
            </c:numRef>
          </c:yVal>
          <c:smooth val="0"/>
        </c:ser>
        <c:ser>
          <c:idx val="3"/>
          <c:order val="3"/>
          <c:tx>
            <c:v>Apic  covaris + prot inhib</c:v>
          </c:tx>
          <c:spPr>
            <a:ln w="47625">
              <a:noFill/>
            </a:ln>
          </c:spPr>
          <c:xVal>
            <c:numRef>
              <c:f>Sheet1!$M$3:$M$7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</c:numCache>
            </c:numRef>
          </c:xVal>
          <c:yVal>
            <c:numRef>
              <c:f>Sheet1!$Q$3:$Q$7</c:f>
              <c:numCache>
                <c:formatCode>General</c:formatCode>
                <c:ptCount val="5"/>
                <c:pt idx="0">
                  <c:v>0.98</c:v>
                </c:pt>
                <c:pt idx="1">
                  <c:v>0.824</c:v>
                </c:pt>
                <c:pt idx="2">
                  <c:v>0.916</c:v>
                </c:pt>
                <c:pt idx="3">
                  <c:v>0.664</c:v>
                </c:pt>
                <c:pt idx="4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87256"/>
        <c:axId val="-2095885480"/>
      </c:scatterChart>
      <c:valAx>
        <c:axId val="-2095887256"/>
        <c:scaling>
          <c:orientation val="minMax"/>
          <c:max val="8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885480"/>
        <c:crosses val="autoZero"/>
        <c:crossBetween val="midCat"/>
        <c:majorUnit val="10.0"/>
      </c:valAx>
      <c:valAx>
        <c:axId val="-209588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protein non denatured (ug)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5887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899838155334"/>
          <c:y val="0.153711192350956"/>
          <c:w val="0.267075430524995"/>
          <c:h val="0.22975590551181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10</xdr:row>
      <xdr:rowOff>88900</xdr:rowOff>
    </xdr:from>
    <xdr:to>
      <xdr:col>12</xdr:col>
      <xdr:colOff>469900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9</xdr:row>
      <xdr:rowOff>177800</xdr:rowOff>
    </xdr:from>
    <xdr:to>
      <xdr:col>26</xdr:col>
      <xdr:colOff>254000</xdr:colOff>
      <xdr:row>47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"/>
  <sheetViews>
    <sheetView tabSelected="1" workbookViewId="0">
      <selection activeCell="T4" sqref="T4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M1" t="s">
        <v>11</v>
      </c>
    </row>
    <row r="2" spans="1:17">
      <c r="A2">
        <v>25</v>
      </c>
      <c r="B2">
        <v>2.4900000000000002</v>
      </c>
      <c r="C2">
        <v>2.4500000000000002</v>
      </c>
      <c r="D2">
        <f>((B2*(200/2))*10)/1000</f>
        <v>2.4900000000000007</v>
      </c>
      <c r="E2">
        <f>D2*20</f>
        <v>49.800000000000011</v>
      </c>
      <c r="F2">
        <f>((C2*(200/2))*10)/1000</f>
        <v>2.4500000000000006</v>
      </c>
      <c r="G2">
        <f>F2*20</f>
        <v>49.000000000000014</v>
      </c>
      <c r="I2" s="1">
        <f>E2/50</f>
        <v>0.99600000000000022</v>
      </c>
      <c r="J2">
        <f>G2/50</f>
        <v>0.98000000000000032</v>
      </c>
      <c r="N2" t="s">
        <v>9</v>
      </c>
      <c r="O2" t="s">
        <v>10</v>
      </c>
      <c r="P2" t="s">
        <v>7</v>
      </c>
      <c r="Q2" t="s">
        <v>8</v>
      </c>
    </row>
    <row r="3" spans="1:17">
      <c r="A3">
        <v>30</v>
      </c>
      <c r="B3">
        <v>2.41</v>
      </c>
      <c r="C3">
        <v>2.06</v>
      </c>
      <c r="D3">
        <f t="shared" ref="D3:D9" si="0">((B3*(200/2))*10)/1000</f>
        <v>2.41</v>
      </c>
      <c r="E3">
        <f t="shared" ref="E3:E9" si="1">D3*20</f>
        <v>48.2</v>
      </c>
      <c r="F3">
        <f t="shared" ref="F3:F9" si="2">((C3*(200/2))*10)/1000</f>
        <v>2.06</v>
      </c>
      <c r="G3">
        <f t="shared" ref="G3:G9" si="3">F3*20</f>
        <v>41.2</v>
      </c>
      <c r="I3" s="1">
        <f t="shared" ref="I3:I9" si="4">E3/50</f>
        <v>0.96400000000000008</v>
      </c>
      <c r="J3">
        <f t="shared" ref="J3:J9" si="5">G3/50</f>
        <v>0.82400000000000007</v>
      </c>
      <c r="M3">
        <v>25</v>
      </c>
      <c r="N3" s="1">
        <v>1.0089833118119307</v>
      </c>
      <c r="O3" s="1">
        <v>0.98000041472749166</v>
      </c>
      <c r="P3">
        <v>0.99600000000000022</v>
      </c>
      <c r="Q3">
        <v>0.98000000000000032</v>
      </c>
    </row>
    <row r="4" spans="1:17">
      <c r="A4">
        <v>40</v>
      </c>
      <c r="B4">
        <v>1.81</v>
      </c>
      <c r="C4">
        <v>2.29</v>
      </c>
      <c r="D4">
        <f t="shared" si="0"/>
        <v>1.81</v>
      </c>
      <c r="E4">
        <f t="shared" si="1"/>
        <v>36.200000000000003</v>
      </c>
      <c r="F4">
        <f t="shared" si="2"/>
        <v>2.29</v>
      </c>
      <c r="G4">
        <f t="shared" si="3"/>
        <v>45.8</v>
      </c>
      <c r="I4" s="1">
        <f t="shared" si="4"/>
        <v>0.72400000000000009</v>
      </c>
      <c r="J4">
        <f t="shared" si="5"/>
        <v>0.91599999999999993</v>
      </c>
      <c r="M4">
        <v>30</v>
      </c>
      <c r="N4" s="1">
        <v>0.96795916429859863</v>
      </c>
      <c r="O4" s="1">
        <v>1.0374844963199417</v>
      </c>
      <c r="P4">
        <v>0.96400000000000008</v>
      </c>
      <c r="Q4">
        <v>0.82400000000000007</v>
      </c>
    </row>
    <row r="5" spans="1:17">
      <c r="A5">
        <v>50</v>
      </c>
      <c r="B5">
        <v>1.41</v>
      </c>
      <c r="C5">
        <v>1.66</v>
      </c>
      <c r="D5">
        <f t="shared" si="0"/>
        <v>1.41</v>
      </c>
      <c r="E5">
        <f t="shared" si="1"/>
        <v>28.2</v>
      </c>
      <c r="F5">
        <f t="shared" si="2"/>
        <v>1.66</v>
      </c>
      <c r="G5">
        <f t="shared" si="3"/>
        <v>33.199999999999996</v>
      </c>
      <c r="I5" s="1">
        <f t="shared" si="4"/>
        <v>0.56399999999999995</v>
      </c>
      <c r="J5">
        <f t="shared" si="5"/>
        <v>0.66399999999999992</v>
      </c>
      <c r="M5">
        <v>40</v>
      </c>
      <c r="N5" s="1">
        <v>0.87821884161318431</v>
      </c>
      <c r="O5" s="1">
        <v>0.95387128673092358</v>
      </c>
      <c r="P5">
        <v>0.72400000000000009</v>
      </c>
      <c r="Q5">
        <v>0.91599999999999993</v>
      </c>
    </row>
    <row r="6" spans="1:17">
      <c r="A6">
        <v>60</v>
      </c>
      <c r="B6">
        <v>1.45</v>
      </c>
      <c r="C6">
        <v>1.6</v>
      </c>
      <c r="D6">
        <f t="shared" si="0"/>
        <v>1.45</v>
      </c>
      <c r="E6">
        <f t="shared" si="1"/>
        <v>29</v>
      </c>
      <c r="F6">
        <f t="shared" si="2"/>
        <v>1.6</v>
      </c>
      <c r="G6">
        <f t="shared" si="3"/>
        <v>32</v>
      </c>
      <c r="I6" s="1">
        <f t="shared" si="4"/>
        <v>0.57999999999999996</v>
      </c>
      <c r="J6">
        <f t="shared" si="5"/>
        <v>0.64</v>
      </c>
      <c r="M6">
        <v>50</v>
      </c>
      <c r="N6" s="1">
        <v>0.6859181501444398</v>
      </c>
      <c r="O6" s="1">
        <v>0.71870913476181042</v>
      </c>
      <c r="P6">
        <v>0.56399999999999995</v>
      </c>
      <c r="Q6">
        <v>0.66399999999999992</v>
      </c>
    </row>
    <row r="7" spans="1:17">
      <c r="A7">
        <v>65</v>
      </c>
      <c r="B7">
        <v>1.26</v>
      </c>
      <c r="C7">
        <v>1.56</v>
      </c>
      <c r="D7">
        <f t="shared" si="0"/>
        <v>1.26</v>
      </c>
      <c r="E7">
        <f t="shared" si="1"/>
        <v>25.2</v>
      </c>
      <c r="F7">
        <f t="shared" si="2"/>
        <v>1.56</v>
      </c>
      <c r="G7">
        <f t="shared" si="3"/>
        <v>31.200000000000003</v>
      </c>
      <c r="I7" s="1">
        <f t="shared" si="4"/>
        <v>0.504</v>
      </c>
      <c r="J7">
        <f t="shared" si="5"/>
        <v>0.62400000000000011</v>
      </c>
      <c r="M7">
        <v>60</v>
      </c>
      <c r="N7" s="1">
        <v>0.43977326506444653</v>
      </c>
      <c r="O7" s="1">
        <v>0.75790282675666265</v>
      </c>
      <c r="P7">
        <v>0.57999999999999996</v>
      </c>
      <c r="Q7">
        <v>0.64</v>
      </c>
    </row>
    <row r="8" spans="1:17">
      <c r="A8">
        <v>70</v>
      </c>
      <c r="B8">
        <v>1.2</v>
      </c>
      <c r="C8">
        <v>1.59</v>
      </c>
      <c r="D8">
        <f t="shared" si="0"/>
        <v>1.2</v>
      </c>
      <c r="E8">
        <f t="shared" si="1"/>
        <v>24</v>
      </c>
      <c r="F8">
        <f t="shared" si="2"/>
        <v>1.59</v>
      </c>
      <c r="G8">
        <f t="shared" si="3"/>
        <v>31.8</v>
      </c>
      <c r="I8" s="1">
        <f t="shared" si="4"/>
        <v>0.48</v>
      </c>
      <c r="J8">
        <f t="shared" si="5"/>
        <v>0.63600000000000001</v>
      </c>
    </row>
    <row r="9" spans="1:17">
      <c r="A9">
        <v>80</v>
      </c>
      <c r="B9">
        <v>1.64</v>
      </c>
      <c r="C9">
        <v>1.49</v>
      </c>
      <c r="D9">
        <f t="shared" si="0"/>
        <v>1.64</v>
      </c>
      <c r="E9">
        <f t="shared" si="1"/>
        <v>32.799999999999997</v>
      </c>
      <c r="F9">
        <f t="shared" si="2"/>
        <v>1.49</v>
      </c>
      <c r="G9">
        <f t="shared" si="3"/>
        <v>29.8</v>
      </c>
      <c r="I9" s="1">
        <f t="shared" si="4"/>
        <v>0.65599999999999992</v>
      </c>
      <c r="J9">
        <f t="shared" si="5"/>
        <v>0.59599999999999997</v>
      </c>
    </row>
  </sheetData>
  <phoneticPr fontId="3" type="noConversion"/>
  <pageMargins left="0.75" right="0.75" top="1" bottom="1" header="0.5" footer="0.5"/>
  <pageSetup scale="38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2016-01-21T13:14:51Z</cp:lastPrinted>
  <dcterms:created xsi:type="dcterms:W3CDTF">2016-01-20T23:23:06Z</dcterms:created>
  <dcterms:modified xsi:type="dcterms:W3CDTF">2016-01-21T14:13:04Z</dcterms:modified>
</cp:coreProperties>
</file>