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74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7" i="1"/>
  <c r="E3" i="1"/>
  <c r="G3" i="1"/>
  <c r="H3" i="1"/>
  <c r="I3" i="1"/>
  <c r="E4" i="1"/>
  <c r="G4" i="1"/>
  <c r="H4" i="1"/>
  <c r="I4" i="1"/>
  <c r="E5" i="1"/>
  <c r="G5" i="1"/>
  <c r="H5" i="1"/>
  <c r="I5" i="1"/>
  <c r="E6" i="1"/>
  <c r="G6" i="1"/>
  <c r="H6" i="1"/>
  <c r="I6" i="1"/>
  <c r="E7" i="1"/>
  <c r="G7" i="1"/>
  <c r="H7" i="1"/>
  <c r="I7" i="1"/>
  <c r="E8" i="1"/>
  <c r="G8" i="1"/>
  <c r="H8" i="1"/>
  <c r="I8" i="1"/>
  <c r="E9" i="1"/>
  <c r="G9" i="1"/>
  <c r="H9" i="1"/>
  <c r="I9" i="1"/>
  <c r="E10" i="1"/>
  <c r="G10" i="1"/>
  <c r="H10" i="1"/>
  <c r="I10" i="1"/>
  <c r="E11" i="1"/>
  <c r="G11" i="1"/>
  <c r="H11" i="1"/>
  <c r="I11" i="1"/>
  <c r="E12" i="1"/>
  <c r="G12" i="1"/>
  <c r="H12" i="1"/>
  <c r="I12" i="1"/>
  <c r="E13" i="1"/>
  <c r="G13" i="1"/>
  <c r="H13" i="1"/>
  <c r="I13" i="1"/>
  <c r="E2" i="1"/>
  <c r="G2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<sst xmlns="http://schemas.openxmlformats.org/spreadsheetml/2006/main" count="21" uniqueCount="21">
  <si>
    <t>Sample Name</t>
  </si>
  <si>
    <t>Vol of Sample</t>
  </si>
  <si>
    <t>Dilution_Step</t>
  </si>
  <si>
    <t>conc_ug_uL</t>
  </si>
  <si>
    <t>total_ugs</t>
  </si>
  <si>
    <t>Total_for_unfolding</t>
  </si>
  <si>
    <t>AA2</t>
  </si>
  <si>
    <t>AA3</t>
  </si>
  <si>
    <t>AP1</t>
  </si>
  <si>
    <t>AP2</t>
  </si>
  <si>
    <t>AP3</t>
  </si>
  <si>
    <t>BA1</t>
  </si>
  <si>
    <t>BA2</t>
  </si>
  <si>
    <t>BA3</t>
  </si>
  <si>
    <t>BP1</t>
  </si>
  <si>
    <t>BP2</t>
  </si>
  <si>
    <t>BP3</t>
  </si>
  <si>
    <t>Qubit Readout (ug/mL)</t>
  </si>
  <si>
    <t>Unfolding_assay (50ug)</t>
  </si>
  <si>
    <t>Total Volume to add</t>
  </si>
  <si>
    <t>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</si>
</sst>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8"/>
  <sheetViews>
    <sheetView tabSelected="1" workbookViewId="0">
      <selection activeCell="H14" sqref="H14"/>
    </sheetView>
  </sheetViews>
  <sheetFormatPr baseColWidth="10" defaultRowHeight="23" x14ac:dyDescent="0"/>
  <cols>
    <col min="1" max="1" width="18.5" style="1" bestFit="1" customWidth="1"/>
    <col min="2" max="2" width="18.33203125" style="1" bestFit="1" customWidth="1"/>
    <col min="3" max="3" width="29.6640625" style="1" bestFit="1" customWidth="1"/>
    <col min="4" max="4" width="18.1640625" style="1" bestFit="1" customWidth="1"/>
    <col min="5" max="5" width="16.1640625" style="1" bestFit="1" customWidth="1"/>
    <col min="6" max="6" width="13" style="1" bestFit="1" customWidth="1"/>
    <col min="7" max="7" width="30.1640625" style="1" bestFit="1" customWidth="1"/>
    <col min="8" max="8" width="25.83203125" style="1" bestFit="1" customWidth="1"/>
    <col min="9" max="9" width="26.33203125" style="1" bestFit="1" customWidth="1"/>
    <col min="10" max="16384" width="10.83203125" style="1"/>
  </cols>
  <sheetData>
    <row r="1" spans="1:9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5</v>
      </c>
      <c r="I1" s="2" t="s">
        <v>19</v>
      </c>
    </row>
    <row r="2" spans="1:9">
      <c r="A2" s="1" t="s">
        <v>20</v>
      </c>
      <c r="B2" s="1">
        <v>2</v>
      </c>
      <c r="C2" s="1">
        <v>3.93</v>
      </c>
      <c r="D2" s="1">
        <v>10</v>
      </c>
      <c r="E2" s="3">
        <f>((C2*(200/B2))/1000)*D2</f>
        <v>3.93</v>
      </c>
      <c r="F2" s="3">
        <f>E2*150</f>
        <v>589.5</v>
      </c>
      <c r="G2" s="3">
        <f>50/E2</f>
        <v>12.72264631043257</v>
      </c>
      <c r="H2" s="3">
        <f>G2*9</f>
        <v>114.50381679389312</v>
      </c>
      <c r="I2" s="3">
        <f>180-H2</f>
        <v>65.496183206106878</v>
      </c>
    </row>
    <row r="3" spans="1:9">
      <c r="A3" s="1" t="s">
        <v>6</v>
      </c>
      <c r="B3" s="1">
        <v>2</v>
      </c>
      <c r="C3" s="1">
        <v>3.3</v>
      </c>
      <c r="D3" s="1">
        <v>10</v>
      </c>
      <c r="E3" s="3">
        <f t="shared" ref="E3:E13" si="0">((C3*(200/B3))/1000)*D3</f>
        <v>3.3000000000000003</v>
      </c>
      <c r="F3" s="3">
        <f t="shared" ref="F3:F13" si="1">E3*150</f>
        <v>495.00000000000006</v>
      </c>
      <c r="G3" s="3">
        <f t="shared" ref="G3:G13" si="2">50/E3</f>
        <v>15.15151515151515</v>
      </c>
      <c r="H3" s="3">
        <f t="shared" ref="H3:H13" si="3">G3*9</f>
        <v>136.36363636363635</v>
      </c>
      <c r="I3" s="3">
        <f t="shared" ref="I3:I13" si="4">180-H3</f>
        <v>43.636363636363654</v>
      </c>
    </row>
    <row r="4" spans="1:9">
      <c r="A4" s="1" t="s">
        <v>7</v>
      </c>
      <c r="B4" s="1">
        <v>2</v>
      </c>
      <c r="C4" s="1">
        <v>3.11</v>
      </c>
      <c r="D4" s="1">
        <v>10</v>
      </c>
      <c r="E4" s="3">
        <f t="shared" si="0"/>
        <v>3.11</v>
      </c>
      <c r="F4" s="3">
        <f t="shared" si="1"/>
        <v>466.5</v>
      </c>
      <c r="G4" s="3">
        <f t="shared" si="2"/>
        <v>16.077170418006432</v>
      </c>
      <c r="H4" s="3">
        <f t="shared" si="3"/>
        <v>144.69453376205789</v>
      </c>
      <c r="I4" s="3">
        <f t="shared" si="4"/>
        <v>35.305466237942113</v>
      </c>
    </row>
    <row r="5" spans="1:9">
      <c r="A5" s="1" t="s">
        <v>8</v>
      </c>
      <c r="B5" s="1">
        <v>2</v>
      </c>
      <c r="C5" s="1">
        <v>5.15</v>
      </c>
      <c r="D5" s="1">
        <v>10</v>
      </c>
      <c r="E5" s="3">
        <f t="shared" si="0"/>
        <v>5.15</v>
      </c>
      <c r="F5" s="3">
        <f t="shared" si="1"/>
        <v>772.5</v>
      </c>
      <c r="G5" s="3">
        <f t="shared" si="2"/>
        <v>9.7087378640776691</v>
      </c>
      <c r="H5" s="3">
        <f t="shared" si="3"/>
        <v>87.378640776699029</v>
      </c>
      <c r="I5" s="3">
        <f t="shared" si="4"/>
        <v>92.621359223300971</v>
      </c>
    </row>
    <row r="6" spans="1:9">
      <c r="A6" s="1" t="s">
        <v>9</v>
      </c>
      <c r="B6" s="1">
        <v>2</v>
      </c>
      <c r="C6" s="1">
        <v>4.75</v>
      </c>
      <c r="D6" s="1">
        <v>10</v>
      </c>
      <c r="E6" s="3">
        <f t="shared" si="0"/>
        <v>4.75</v>
      </c>
      <c r="F6" s="3">
        <f t="shared" si="1"/>
        <v>712.5</v>
      </c>
      <c r="G6" s="3">
        <f t="shared" si="2"/>
        <v>10.526315789473685</v>
      </c>
      <c r="H6" s="3">
        <f t="shared" si="3"/>
        <v>94.736842105263165</v>
      </c>
      <c r="I6" s="3">
        <f t="shared" si="4"/>
        <v>85.263157894736835</v>
      </c>
    </row>
    <row r="7" spans="1:9">
      <c r="A7" s="1" t="s">
        <v>10</v>
      </c>
      <c r="B7" s="1">
        <v>2</v>
      </c>
      <c r="C7" s="1">
        <v>3.4</v>
      </c>
      <c r="D7" s="1">
        <v>10</v>
      </c>
      <c r="E7" s="3">
        <f t="shared" si="0"/>
        <v>3.4000000000000004</v>
      </c>
      <c r="F7" s="3">
        <f t="shared" si="1"/>
        <v>510.00000000000006</v>
      </c>
      <c r="G7" s="3">
        <f t="shared" si="2"/>
        <v>14.705882352941176</v>
      </c>
      <c r="H7" s="3">
        <f t="shared" si="3"/>
        <v>132.35294117647058</v>
      </c>
      <c r="I7" s="3">
        <f t="shared" si="4"/>
        <v>47.64705882352942</v>
      </c>
    </row>
    <row r="8" spans="1:9">
      <c r="A8" s="1" t="s">
        <v>11</v>
      </c>
      <c r="B8" s="1">
        <v>2</v>
      </c>
      <c r="C8" s="1">
        <v>4.24</v>
      </c>
      <c r="D8" s="1">
        <v>10</v>
      </c>
      <c r="E8" s="3">
        <f t="shared" si="0"/>
        <v>4.24</v>
      </c>
      <c r="F8" s="3">
        <f t="shared" si="1"/>
        <v>636</v>
      </c>
      <c r="G8" s="3">
        <f t="shared" si="2"/>
        <v>11.79245283018868</v>
      </c>
      <c r="H8" s="3">
        <f t="shared" si="3"/>
        <v>106.13207547169812</v>
      </c>
      <c r="I8" s="3">
        <f t="shared" si="4"/>
        <v>73.867924528301884</v>
      </c>
    </row>
    <row r="9" spans="1:9">
      <c r="A9" s="1" t="s">
        <v>12</v>
      </c>
      <c r="B9" s="1">
        <v>2</v>
      </c>
      <c r="C9" s="1">
        <v>2.59</v>
      </c>
      <c r="D9" s="1">
        <v>10</v>
      </c>
      <c r="E9" s="3">
        <f t="shared" si="0"/>
        <v>2.59</v>
      </c>
      <c r="F9" s="3">
        <f t="shared" si="1"/>
        <v>388.5</v>
      </c>
      <c r="G9" s="3">
        <f t="shared" si="2"/>
        <v>19.305019305019307</v>
      </c>
      <c r="H9" s="3">
        <f t="shared" si="3"/>
        <v>173.74517374517376</v>
      </c>
      <c r="I9" s="3">
        <f t="shared" si="4"/>
        <v>6.2548262548262414</v>
      </c>
    </row>
    <row r="10" spans="1:9">
      <c r="A10" s="1" t="s">
        <v>13</v>
      </c>
      <c r="B10" s="1">
        <v>2</v>
      </c>
      <c r="C10" s="1">
        <v>4.41</v>
      </c>
      <c r="D10" s="1">
        <v>10</v>
      </c>
      <c r="E10" s="3">
        <f t="shared" si="0"/>
        <v>4.41</v>
      </c>
      <c r="F10" s="3">
        <f t="shared" si="1"/>
        <v>661.5</v>
      </c>
      <c r="G10" s="3">
        <f t="shared" si="2"/>
        <v>11.337868480725623</v>
      </c>
      <c r="H10" s="3">
        <f t="shared" si="3"/>
        <v>102.0408163265306</v>
      </c>
      <c r="I10" s="3">
        <f t="shared" si="4"/>
        <v>77.959183673469397</v>
      </c>
    </row>
    <row r="11" spans="1:9">
      <c r="A11" s="1" t="s">
        <v>14</v>
      </c>
      <c r="B11" s="1">
        <v>2</v>
      </c>
      <c r="C11" s="1">
        <v>4.2</v>
      </c>
      <c r="D11" s="1">
        <v>10</v>
      </c>
      <c r="E11" s="3">
        <f t="shared" si="0"/>
        <v>4.2</v>
      </c>
      <c r="F11" s="3">
        <f t="shared" si="1"/>
        <v>630</v>
      </c>
      <c r="G11" s="3">
        <f t="shared" si="2"/>
        <v>11.904761904761905</v>
      </c>
      <c r="H11" s="3">
        <f t="shared" si="3"/>
        <v>107.14285714285714</v>
      </c>
      <c r="I11" s="3">
        <f t="shared" si="4"/>
        <v>72.857142857142861</v>
      </c>
    </row>
    <row r="12" spans="1:9">
      <c r="A12" s="1" t="s">
        <v>15</v>
      </c>
      <c r="B12" s="1">
        <v>2</v>
      </c>
      <c r="C12" s="1">
        <v>3.67</v>
      </c>
      <c r="D12" s="1">
        <v>10</v>
      </c>
      <c r="E12" s="3">
        <f t="shared" si="0"/>
        <v>3.67</v>
      </c>
      <c r="F12" s="3">
        <f t="shared" si="1"/>
        <v>550.5</v>
      </c>
      <c r="G12" s="3">
        <f t="shared" si="2"/>
        <v>13.623978201634877</v>
      </c>
      <c r="H12" s="3">
        <f t="shared" si="3"/>
        <v>122.6158038147139</v>
      </c>
      <c r="I12" s="3">
        <f t="shared" si="4"/>
        <v>57.3841961852861</v>
      </c>
    </row>
    <row r="13" spans="1:9">
      <c r="A13" s="1" t="s">
        <v>16</v>
      </c>
      <c r="B13" s="1">
        <v>2</v>
      </c>
      <c r="C13" s="1">
        <v>3.34</v>
      </c>
      <c r="D13" s="1">
        <v>10</v>
      </c>
      <c r="E13" s="3">
        <f t="shared" si="0"/>
        <v>3.3400000000000003</v>
      </c>
      <c r="F13" s="3">
        <f t="shared" si="1"/>
        <v>501.00000000000006</v>
      </c>
      <c r="G13" s="3">
        <f t="shared" si="2"/>
        <v>14.97005988023952</v>
      </c>
      <c r="H13" s="3">
        <f t="shared" si="3"/>
        <v>134.73053892215569</v>
      </c>
      <c r="I13" s="3">
        <f t="shared" si="4"/>
        <v>45.269461077844312</v>
      </c>
    </row>
    <row r="17" spans="1:1">
      <c r="A17" s="1">
        <f>12*8</f>
        <v>96</v>
      </c>
    </row>
    <row r="18" spans="1:1">
      <c r="A18" s="1">
        <f>96/24</f>
        <v>4</v>
      </c>
    </row>
  </sheetData>
  <phoneticPr fontId="2" type="noConversion"/>
  <pageMargins left="0.75" right="0.75" top="1" bottom="1" header="0.5" footer="0.5"/>
  <pageSetup scale="5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cp:lastPrinted>2016-01-21T23:49:31Z</cp:lastPrinted>
  <dcterms:created xsi:type="dcterms:W3CDTF">2016-01-21T18:11:22Z</dcterms:created>
  <dcterms:modified xsi:type="dcterms:W3CDTF">2016-01-21T23:49:35Z</dcterms:modified>
</cp:coreProperties>
</file>