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80" windowHeight="156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I2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<sst xmlns="http://schemas.openxmlformats.org/spreadsheetml/2006/main" count="34" uniqueCount="19">
  <si>
    <t>Standard #</t>
  </si>
  <si>
    <t>Amount of BSA (ug)</t>
  </si>
  <si>
    <t>OD</t>
  </si>
  <si>
    <t>Sample Name</t>
  </si>
  <si>
    <t>T2</t>
  </si>
  <si>
    <t>T1</t>
  </si>
  <si>
    <t>T3</t>
  </si>
  <si>
    <t>T4</t>
  </si>
  <si>
    <t>T5</t>
  </si>
  <si>
    <t>T6</t>
  </si>
  <si>
    <t>T7</t>
  </si>
  <si>
    <t>T8</t>
  </si>
  <si>
    <t>Amount of Sample (uL)</t>
  </si>
  <si>
    <t>Conc_sample</t>
  </si>
  <si>
    <t>Total_ug (50 uL of sample)</t>
  </si>
  <si>
    <t>Temp</t>
  </si>
  <si>
    <t>Conc</t>
  </si>
  <si>
    <t>Amount Loaded (uL)</t>
  </si>
  <si>
    <t>Amount of Sample (50 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</si>
</sst>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2141732283465"/>
                  <c:y val="-0.225482283464567"/>
                </c:manualLayout>
              </c:layout>
              <c:numFmt formatCode="General" sourceLinked="0"/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0.021</c:v>
                </c:pt>
                <c:pt idx="2">
                  <c:v>0.085</c:v>
                </c:pt>
                <c:pt idx="3">
                  <c:v>0.171</c:v>
                </c:pt>
                <c:pt idx="4">
                  <c:v>0.387</c:v>
                </c:pt>
                <c:pt idx="5">
                  <c:v>0.57</c:v>
                </c:pt>
                <c:pt idx="6">
                  <c:v>0.822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428072"/>
        <c:axId val="-2083580360"/>
      </c:scatterChart>
      <c:valAx>
        <c:axId val="-21024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580360"/>
        <c:crosses val="autoZero"/>
        <c:crossBetween val="midCat"/>
      </c:valAx>
      <c:valAx>
        <c:axId val="-208358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28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47625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15.3157</c:v>
                </c:pt>
                <c:pt idx="1">
                  <c:v>18.9317</c:v>
                </c:pt>
                <c:pt idx="2">
                  <c:v>12.4229</c:v>
                </c:pt>
                <c:pt idx="3">
                  <c:v>24.7173</c:v>
                </c:pt>
                <c:pt idx="4">
                  <c:v>17.4853</c:v>
                </c:pt>
                <c:pt idx="5">
                  <c:v>18.9317</c:v>
                </c:pt>
                <c:pt idx="6">
                  <c:v>22.5477</c:v>
                </c:pt>
                <c:pt idx="7">
                  <c:v>13.8693</c:v>
                </c:pt>
              </c:numCache>
            </c:numRef>
          </c:yVal>
          <c:smooth val="0"/>
        </c:ser>
        <c:ser>
          <c:idx val="1"/>
          <c:order val="1"/>
          <c:tx>
            <c:v>Native</c:v>
          </c:tx>
          <c:spPr>
            <a:ln w="47625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</c:numCache>
            </c:numRef>
          </c:xVal>
          <c:yVal>
            <c:numRef>
              <c:f>Sheet1!$I$10:$I$17</c:f>
              <c:numCache>
                <c:formatCode>General</c:formatCode>
                <c:ptCount val="8"/>
                <c:pt idx="0">
                  <c:v>24.06164</c:v>
                </c:pt>
                <c:pt idx="1">
                  <c:v>17.69748</c:v>
                </c:pt>
                <c:pt idx="2">
                  <c:v>14.80468</c:v>
                </c:pt>
                <c:pt idx="3">
                  <c:v>14.5154</c:v>
                </c:pt>
                <c:pt idx="4">
                  <c:v>14.80468</c:v>
                </c:pt>
                <c:pt idx="5">
                  <c:v>9.886920000000001</c:v>
                </c:pt>
                <c:pt idx="6">
                  <c:v>9.30836</c:v>
                </c:pt>
                <c:pt idx="7">
                  <c:v>15.38324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13688"/>
        <c:axId val="-2102927176"/>
      </c:scatterChart>
      <c:valAx>
        <c:axId val="-211831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27176"/>
        <c:crosses val="autoZero"/>
        <c:crossBetween val="midCat"/>
      </c:valAx>
      <c:valAx>
        <c:axId val="-2102927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831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4719160104987"/>
                  <c:y val="-0.142532079323418"/>
                </c:manualLayout>
              </c:layout>
              <c:numFmt formatCode="General" sourceLinked="0"/>
            </c:trendlineLbl>
          </c:trendline>
          <c:xVal>
            <c:numRef>
              <c:f>Sheet2!$C$2:$C$8</c:f>
              <c:numCache>
                <c:formatCode>General</c:formatCode>
                <c:ptCount val="7"/>
                <c:pt idx="0">
                  <c:v>0.0</c:v>
                </c:pt>
                <c:pt idx="1">
                  <c:v>0.042</c:v>
                </c:pt>
                <c:pt idx="2">
                  <c:v>0.102</c:v>
                </c:pt>
                <c:pt idx="3">
                  <c:v>0.165</c:v>
                </c:pt>
                <c:pt idx="4">
                  <c:v>0.405</c:v>
                </c:pt>
                <c:pt idx="5">
                  <c:v>0.54</c:v>
                </c:pt>
                <c:pt idx="6">
                  <c:v>0.795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03384"/>
        <c:axId val="-2120555368"/>
      </c:scatterChart>
      <c:valAx>
        <c:axId val="-210290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55368"/>
        <c:crosses val="autoZero"/>
        <c:crossBetween val="midCat"/>
      </c:valAx>
      <c:valAx>
        <c:axId val="-2120555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90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Sheet2!$J$2:$J$9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</c:numCache>
            </c:numRef>
          </c:xVal>
          <c:yVal>
            <c:numRef>
              <c:f>Sheet2!$I$2:$I$9</c:f>
              <c:numCache>
                <c:formatCode>General</c:formatCode>
                <c:ptCount val="8"/>
                <c:pt idx="0">
                  <c:v>21.776328</c:v>
                </c:pt>
                <c:pt idx="1">
                  <c:v>18.798206</c:v>
                </c:pt>
                <c:pt idx="2">
                  <c:v>17.339534</c:v>
                </c:pt>
                <c:pt idx="3">
                  <c:v>13.935966</c:v>
                </c:pt>
                <c:pt idx="4">
                  <c:v>13.571298</c:v>
                </c:pt>
                <c:pt idx="5">
                  <c:v>11.808736</c:v>
                </c:pt>
                <c:pt idx="6">
                  <c:v>11.200956</c:v>
                </c:pt>
                <c:pt idx="7">
                  <c:v>11.322512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33048"/>
        <c:axId val="-2104421336"/>
      </c:scatterChart>
      <c:valAx>
        <c:axId val="207883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421336"/>
        <c:crosses val="autoZero"/>
        <c:crossBetween val="midCat"/>
      </c:valAx>
      <c:valAx>
        <c:axId val="-2104421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Protein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33048"/>
        <c:crossesAt val="2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184150</xdr:rowOff>
    </xdr:from>
    <xdr:to>
      <xdr:col>7</xdr:col>
      <xdr:colOff>101600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1</xdr:row>
      <xdr:rowOff>120650</xdr:rowOff>
    </xdr:from>
    <xdr:to>
      <xdr:col>17</xdr:col>
      <xdr:colOff>673100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146050</xdr:rowOff>
    </xdr:from>
    <xdr:to>
      <xdr:col>7</xdr:col>
      <xdr:colOff>406400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10</xdr:row>
      <xdr:rowOff>6350</xdr:rowOff>
    </xdr:from>
    <xdr:to>
      <xdr:col>15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2" activeCellId="1" sqref="I2:I17 D2:D9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12</v>
      </c>
      <c r="G1" t="s">
        <v>2</v>
      </c>
      <c r="H1" t="s">
        <v>13</v>
      </c>
      <c r="I1" t="s">
        <v>14</v>
      </c>
    </row>
    <row r="2" spans="1:9">
      <c r="A2">
        <v>1</v>
      </c>
      <c r="B2">
        <v>0</v>
      </c>
      <c r="C2">
        <v>0</v>
      </c>
      <c r="D2">
        <v>25</v>
      </c>
      <c r="E2">
        <v>1</v>
      </c>
      <c r="F2">
        <v>2</v>
      </c>
      <c r="G2">
        <v>2.5999999999999999E-2</v>
      </c>
      <c r="H2">
        <f>((28.928*G2)-0.1395)/F2</f>
        <v>0.30631399999999998</v>
      </c>
      <c r="I2">
        <f>H2*50</f>
        <v>15.3157</v>
      </c>
    </row>
    <row r="3" spans="1:9">
      <c r="A3">
        <v>2</v>
      </c>
      <c r="B3">
        <v>1</v>
      </c>
      <c r="C3">
        <v>2.1000000000000001E-2</v>
      </c>
      <c r="D3">
        <v>30</v>
      </c>
      <c r="E3">
        <v>2</v>
      </c>
      <c r="F3">
        <v>2</v>
      </c>
      <c r="G3">
        <v>3.1E-2</v>
      </c>
      <c r="H3">
        <f t="shared" ref="H3:H17" si="0">((28.928*G3)-0.1395)/F3</f>
        <v>0.37863400000000003</v>
      </c>
      <c r="I3">
        <f t="shared" ref="I3:I17" si="1">H3*50</f>
        <v>18.931700000000003</v>
      </c>
    </row>
    <row r="4" spans="1:9">
      <c r="A4">
        <v>3</v>
      </c>
      <c r="B4">
        <v>2.5</v>
      </c>
      <c r="C4">
        <v>8.5000000000000006E-2</v>
      </c>
      <c r="D4">
        <v>35</v>
      </c>
      <c r="E4">
        <v>3</v>
      </c>
      <c r="F4">
        <v>2</v>
      </c>
      <c r="G4">
        <v>2.1999999999999999E-2</v>
      </c>
      <c r="H4">
        <f t="shared" si="0"/>
        <v>0.24845799999999998</v>
      </c>
      <c r="I4">
        <f t="shared" si="1"/>
        <v>12.422899999999998</v>
      </c>
    </row>
    <row r="5" spans="1:9">
      <c r="A5">
        <v>4</v>
      </c>
      <c r="B5">
        <v>5</v>
      </c>
      <c r="C5">
        <v>0.17100000000000001</v>
      </c>
      <c r="D5">
        <v>40</v>
      </c>
      <c r="E5">
        <v>4</v>
      </c>
      <c r="F5">
        <v>2</v>
      </c>
      <c r="G5">
        <v>3.9E-2</v>
      </c>
      <c r="H5">
        <f t="shared" si="0"/>
        <v>0.49434600000000006</v>
      </c>
      <c r="I5">
        <f t="shared" si="1"/>
        <v>24.717300000000002</v>
      </c>
    </row>
    <row r="6" spans="1:9">
      <c r="A6">
        <v>5</v>
      </c>
      <c r="B6">
        <v>10</v>
      </c>
      <c r="C6">
        <v>0.38700000000000001</v>
      </c>
      <c r="D6">
        <v>45</v>
      </c>
      <c r="E6">
        <v>5</v>
      </c>
      <c r="F6">
        <v>2</v>
      </c>
      <c r="G6">
        <v>2.9000000000000001E-2</v>
      </c>
      <c r="H6">
        <f t="shared" si="0"/>
        <v>0.34970600000000007</v>
      </c>
      <c r="I6">
        <f t="shared" si="1"/>
        <v>17.485300000000002</v>
      </c>
    </row>
    <row r="7" spans="1:9">
      <c r="A7">
        <v>6</v>
      </c>
      <c r="B7">
        <v>15</v>
      </c>
      <c r="C7">
        <v>0.56999999999999995</v>
      </c>
      <c r="D7">
        <v>50</v>
      </c>
      <c r="E7">
        <v>6</v>
      </c>
      <c r="F7">
        <v>2</v>
      </c>
      <c r="G7">
        <v>3.1E-2</v>
      </c>
      <c r="H7">
        <f t="shared" si="0"/>
        <v>0.37863400000000003</v>
      </c>
      <c r="I7">
        <f t="shared" si="1"/>
        <v>18.931700000000003</v>
      </c>
    </row>
    <row r="8" spans="1:9">
      <c r="A8">
        <v>7</v>
      </c>
      <c r="B8">
        <v>25</v>
      </c>
      <c r="C8">
        <v>0.82199999999999995</v>
      </c>
      <c r="D8">
        <v>55</v>
      </c>
      <c r="E8">
        <v>7</v>
      </c>
      <c r="F8">
        <v>2</v>
      </c>
      <c r="G8">
        <v>3.5999999999999997E-2</v>
      </c>
      <c r="H8">
        <f t="shared" si="0"/>
        <v>0.45095399999999997</v>
      </c>
      <c r="I8">
        <f t="shared" si="1"/>
        <v>22.547699999999999</v>
      </c>
    </row>
    <row r="9" spans="1:9">
      <c r="D9">
        <v>60</v>
      </c>
      <c r="E9">
        <v>8</v>
      </c>
      <c r="F9">
        <v>2</v>
      </c>
      <c r="G9">
        <v>2.4E-2</v>
      </c>
      <c r="H9">
        <f t="shared" si="0"/>
        <v>0.27738600000000002</v>
      </c>
      <c r="I9">
        <f t="shared" si="1"/>
        <v>13.869300000000001</v>
      </c>
    </row>
    <row r="10" spans="1:9">
      <c r="D10">
        <v>25</v>
      </c>
      <c r="E10" t="s">
        <v>5</v>
      </c>
      <c r="F10">
        <v>5</v>
      </c>
      <c r="G10">
        <v>8.7999999999999995E-2</v>
      </c>
      <c r="H10">
        <f t="shared" si="0"/>
        <v>0.48123280000000002</v>
      </c>
      <c r="I10">
        <f t="shared" si="1"/>
        <v>24.061640000000001</v>
      </c>
    </row>
    <row r="11" spans="1:9">
      <c r="D11">
        <v>30</v>
      </c>
      <c r="E11" t="s">
        <v>4</v>
      </c>
      <c r="F11">
        <v>5</v>
      </c>
      <c r="G11">
        <v>6.6000000000000003E-2</v>
      </c>
      <c r="H11">
        <f t="shared" si="0"/>
        <v>0.35394960000000003</v>
      </c>
      <c r="I11">
        <f t="shared" si="1"/>
        <v>17.697480000000002</v>
      </c>
    </row>
    <row r="12" spans="1:9">
      <c r="D12">
        <v>35</v>
      </c>
      <c r="E12" t="s">
        <v>6</v>
      </c>
      <c r="F12">
        <v>5</v>
      </c>
      <c r="G12">
        <v>5.6000000000000001E-2</v>
      </c>
      <c r="H12">
        <f t="shared" si="0"/>
        <v>0.29609360000000001</v>
      </c>
      <c r="I12">
        <f t="shared" si="1"/>
        <v>14.804680000000001</v>
      </c>
    </row>
    <row r="13" spans="1:9">
      <c r="D13">
        <v>40</v>
      </c>
      <c r="E13" t="s">
        <v>7</v>
      </c>
      <c r="F13">
        <v>5</v>
      </c>
      <c r="G13">
        <v>5.5E-2</v>
      </c>
      <c r="H13">
        <f t="shared" si="0"/>
        <v>0.29030800000000001</v>
      </c>
      <c r="I13">
        <f t="shared" si="1"/>
        <v>14.5154</v>
      </c>
    </row>
    <row r="14" spans="1:9">
      <c r="D14">
        <v>45</v>
      </c>
      <c r="E14" t="s">
        <v>8</v>
      </c>
      <c r="F14">
        <v>5</v>
      </c>
      <c r="G14">
        <v>5.6000000000000001E-2</v>
      </c>
      <c r="H14">
        <f t="shared" si="0"/>
        <v>0.29609360000000001</v>
      </c>
      <c r="I14">
        <f t="shared" si="1"/>
        <v>14.804680000000001</v>
      </c>
    </row>
    <row r="15" spans="1:9">
      <c r="D15">
        <v>50</v>
      </c>
      <c r="E15" t="s">
        <v>9</v>
      </c>
      <c r="F15">
        <v>5</v>
      </c>
      <c r="G15">
        <v>3.9E-2</v>
      </c>
      <c r="H15">
        <f t="shared" si="0"/>
        <v>0.19773840000000004</v>
      </c>
      <c r="I15">
        <f t="shared" si="1"/>
        <v>9.8869200000000017</v>
      </c>
    </row>
    <row r="16" spans="1:9">
      <c r="D16">
        <v>55</v>
      </c>
      <c r="E16" t="s">
        <v>10</v>
      </c>
      <c r="F16">
        <v>5</v>
      </c>
      <c r="G16">
        <v>3.6999999999999998E-2</v>
      </c>
      <c r="H16">
        <f t="shared" si="0"/>
        <v>0.1861672</v>
      </c>
      <c r="I16">
        <f t="shared" si="1"/>
        <v>9.3083600000000004</v>
      </c>
    </row>
    <row r="17" spans="4:9">
      <c r="D17">
        <v>60</v>
      </c>
      <c r="E17" t="s">
        <v>11</v>
      </c>
      <c r="F17">
        <v>5</v>
      </c>
      <c r="G17">
        <v>5.8000000000000003E-2</v>
      </c>
      <c r="H17">
        <f t="shared" si="0"/>
        <v>0.30766480000000007</v>
      </c>
      <c r="I17">
        <f t="shared" si="1"/>
        <v>15.383240000000004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4" sqref="M4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2</v>
      </c>
      <c r="G1" t="s">
        <v>17</v>
      </c>
      <c r="H1" t="s">
        <v>16</v>
      </c>
      <c r="I1" t="s">
        <v>18</v>
      </c>
      <c r="J1" t="s">
        <v>15</v>
      </c>
    </row>
    <row r="2" spans="1:11">
      <c r="A2">
        <v>1</v>
      </c>
      <c r="B2">
        <v>0</v>
      </c>
      <c r="C2">
        <v>0</v>
      </c>
      <c r="E2" t="s">
        <v>5</v>
      </c>
      <c r="F2">
        <v>0.376</v>
      </c>
      <c r="G2">
        <v>25</v>
      </c>
      <c r="H2">
        <f>((30.389*F2)-0.5381)/G2</f>
        <v>0.43552656000000001</v>
      </c>
      <c r="I2">
        <f>H2*50</f>
        <v>21.776327999999999</v>
      </c>
      <c r="J2">
        <v>25</v>
      </c>
      <c r="K2">
        <f>I2/$I$2</f>
        <v>1</v>
      </c>
    </row>
    <row r="3" spans="1:11">
      <c r="A3">
        <v>2</v>
      </c>
      <c r="B3">
        <v>1</v>
      </c>
      <c r="C3">
        <v>4.2000000000000003E-2</v>
      </c>
      <c r="E3" t="s">
        <v>4</v>
      </c>
      <c r="F3">
        <v>0.32700000000000001</v>
      </c>
      <c r="G3">
        <v>25</v>
      </c>
      <c r="H3">
        <f t="shared" ref="H3:H9" si="0">((30.389*F3)-0.5381)/G3</f>
        <v>0.37596412000000001</v>
      </c>
      <c r="I3">
        <f t="shared" ref="I3:I9" si="1">H3*50</f>
        <v>18.798206</v>
      </c>
      <c r="J3">
        <v>30</v>
      </c>
      <c r="K3">
        <f t="shared" ref="K3:K9" si="2">I3/$I$2</f>
        <v>0.86324039571777211</v>
      </c>
    </row>
    <row r="4" spans="1:11">
      <c r="A4">
        <v>3</v>
      </c>
      <c r="B4">
        <v>2.5</v>
      </c>
      <c r="C4">
        <v>0.10199999999999999</v>
      </c>
      <c r="E4" t="s">
        <v>6</v>
      </c>
      <c r="F4">
        <v>0.30299999999999999</v>
      </c>
      <c r="G4">
        <v>25</v>
      </c>
      <c r="H4">
        <f t="shared" si="0"/>
        <v>0.34679068000000002</v>
      </c>
      <c r="I4">
        <f t="shared" si="1"/>
        <v>17.339534</v>
      </c>
      <c r="J4">
        <v>35</v>
      </c>
      <c r="K4">
        <f t="shared" si="2"/>
        <v>0.79625609974280331</v>
      </c>
    </row>
    <row r="5" spans="1:11">
      <c r="A5">
        <v>4</v>
      </c>
      <c r="B5">
        <v>5</v>
      </c>
      <c r="C5">
        <v>0.16500000000000001</v>
      </c>
      <c r="E5" t="s">
        <v>7</v>
      </c>
      <c r="F5">
        <v>0.247</v>
      </c>
      <c r="G5">
        <v>25</v>
      </c>
      <c r="H5">
        <f t="shared" si="0"/>
        <v>0.27871931999999999</v>
      </c>
      <c r="I5">
        <f t="shared" si="1"/>
        <v>13.935966000000001</v>
      </c>
      <c r="J5">
        <v>40</v>
      </c>
      <c r="K5">
        <f t="shared" si="2"/>
        <v>0.63995940913454286</v>
      </c>
    </row>
    <row r="6" spans="1:11">
      <c r="A6">
        <v>5</v>
      </c>
      <c r="B6">
        <v>10</v>
      </c>
      <c r="C6">
        <v>0.40500000000000003</v>
      </c>
      <c r="E6" t="s">
        <v>8</v>
      </c>
      <c r="F6">
        <v>0.24099999999999999</v>
      </c>
      <c r="G6">
        <v>25</v>
      </c>
      <c r="H6">
        <f t="shared" si="0"/>
        <v>0.27142595999999997</v>
      </c>
      <c r="I6">
        <f t="shared" si="1"/>
        <v>13.571297999999999</v>
      </c>
      <c r="J6">
        <v>45</v>
      </c>
      <c r="K6">
        <f t="shared" si="2"/>
        <v>0.62321333514080057</v>
      </c>
    </row>
    <row r="7" spans="1:11">
      <c r="A7">
        <v>6</v>
      </c>
      <c r="B7">
        <v>15</v>
      </c>
      <c r="C7">
        <v>0.54</v>
      </c>
      <c r="E7" t="s">
        <v>9</v>
      </c>
      <c r="F7">
        <v>0.21199999999999999</v>
      </c>
      <c r="G7">
        <v>25</v>
      </c>
      <c r="H7">
        <f t="shared" si="0"/>
        <v>0.23617472</v>
      </c>
      <c r="I7">
        <f t="shared" si="1"/>
        <v>11.808736</v>
      </c>
      <c r="J7">
        <v>50</v>
      </c>
      <c r="K7">
        <f t="shared" si="2"/>
        <v>0.54227397750438</v>
      </c>
    </row>
    <row r="8" spans="1:11">
      <c r="A8">
        <v>7</v>
      </c>
      <c r="B8">
        <v>25</v>
      </c>
      <c r="C8">
        <v>0.79500000000000004</v>
      </c>
      <c r="E8" t="s">
        <v>10</v>
      </c>
      <c r="F8">
        <v>0.20200000000000001</v>
      </c>
      <c r="G8">
        <v>25</v>
      </c>
      <c r="H8">
        <f t="shared" si="0"/>
        <v>0.22401911999999999</v>
      </c>
      <c r="I8">
        <f t="shared" si="1"/>
        <v>11.200956</v>
      </c>
      <c r="J8">
        <v>55</v>
      </c>
      <c r="K8">
        <f t="shared" si="2"/>
        <v>0.51436385418147634</v>
      </c>
    </row>
    <row r="9" spans="1:11">
      <c r="E9" t="s">
        <v>11</v>
      </c>
      <c r="F9">
        <v>0.20399999999999999</v>
      </c>
      <c r="G9">
        <v>25</v>
      </c>
      <c r="H9">
        <f t="shared" si="0"/>
        <v>0.22645024</v>
      </c>
      <c r="I9">
        <f t="shared" si="1"/>
        <v>11.322512</v>
      </c>
      <c r="J9">
        <v>60</v>
      </c>
      <c r="K9">
        <f t="shared" si="2"/>
        <v>0.51994587884605703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dcterms:created xsi:type="dcterms:W3CDTF">2016-02-04T16:25:27Z</dcterms:created>
  <dcterms:modified xsi:type="dcterms:W3CDTF">2016-02-04T19:52:40Z</dcterms:modified>
</cp:coreProperties>
</file>