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478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1" l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N44" i="1"/>
  <c r="M44" i="1"/>
  <c r="M13" i="1"/>
  <c r="M14" i="1"/>
  <c r="M15" i="1"/>
  <c r="M16" i="1"/>
  <c r="M17" i="1"/>
  <c r="M18" i="1"/>
  <c r="M19" i="1"/>
  <c r="M20" i="1"/>
  <c r="M21" i="1"/>
  <c r="M12" i="1"/>
  <c r="M3" i="1"/>
  <c r="M4" i="1"/>
  <c r="M5" i="1"/>
  <c r="M6" i="1"/>
  <c r="M7" i="1"/>
  <c r="M8" i="1"/>
  <c r="M9" i="1"/>
  <c r="M10" i="1"/>
  <c r="M11" i="1"/>
  <c r="M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</calcChain>
</file>

<file path=xl/sharedStrings.xml><?xml version="1.0" encoding="utf-8"?>
<sst xmlns="http://schemas.openxmlformats.org/spreadsheetml/2006/main" count="100" uniqueCount="21">
  <si>
    <t>Standard #</t>
  </si>
  <si>
    <t xml:space="preserve">ug BSA </t>
  </si>
  <si>
    <t>OD</t>
  </si>
  <si>
    <t xml:space="preserve">Standard # </t>
  </si>
  <si>
    <t xml:space="preserve">Standards for Native samples </t>
  </si>
  <si>
    <t xml:space="preserve">Standards for Total Samples </t>
  </si>
  <si>
    <t>Sample #</t>
  </si>
  <si>
    <t>Replicate</t>
  </si>
  <si>
    <t xml:space="preserve">Sample Type </t>
  </si>
  <si>
    <t>A</t>
  </si>
  <si>
    <t>B</t>
  </si>
  <si>
    <t>Total</t>
  </si>
  <si>
    <t>Native</t>
  </si>
  <si>
    <t>Temperature ( C)</t>
  </si>
  <si>
    <t>Conc (ug/uL)</t>
  </si>
  <si>
    <t>Change in Conc</t>
  </si>
  <si>
    <t>Colony = New Sharon</t>
  </si>
  <si>
    <t>pogo</t>
  </si>
  <si>
    <t>aph</t>
  </si>
  <si>
    <t>relatie_pog</t>
  </si>
  <si>
    <t>relative_aph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</si>
</sst>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Fill="1" applyBorder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Standards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2461077308518"/>
                  <c:y val="0.034322309711286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T = 0.0467x - 0.0132
R² = 0.99696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0.046</c:v>
                </c:pt>
                <c:pt idx="2">
                  <c:v>0.105</c:v>
                </c:pt>
                <c:pt idx="3">
                  <c:v>0.219</c:v>
                </c:pt>
                <c:pt idx="4">
                  <c:v>0.441</c:v>
                </c:pt>
                <c:pt idx="5">
                  <c:v>0.645</c:v>
                </c:pt>
                <c:pt idx="6">
                  <c:v>1.186</c:v>
                </c:pt>
              </c:numCache>
            </c:numRef>
          </c:yVal>
          <c:smooth val="0"/>
        </c:ser>
        <c:ser>
          <c:idx val="1"/>
          <c:order val="1"/>
          <c:tx>
            <c:v>Native Standards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6958512288237"/>
                  <c:y val="-0.1170855643044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N = 0.0466x - 0.0171
R² = 0.99434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0.0</c:v>
                </c:pt>
                <c:pt idx="1">
                  <c:v>0.048</c:v>
                </c:pt>
                <c:pt idx="2">
                  <c:v>0.107</c:v>
                </c:pt>
                <c:pt idx="3">
                  <c:v>0.216</c:v>
                </c:pt>
                <c:pt idx="4">
                  <c:v>0.412</c:v>
                </c:pt>
                <c:pt idx="5">
                  <c:v>0.635</c:v>
                </c:pt>
                <c:pt idx="6">
                  <c:v>1.191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61816"/>
        <c:axId val="-2088590184"/>
      </c:scatterChart>
      <c:valAx>
        <c:axId val="-2119361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</a:t>
                </a:r>
                <a:r>
                  <a:rPr lang="en-US" baseline="0"/>
                  <a:t> of BSA (ug)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590184"/>
        <c:crosses val="autoZero"/>
        <c:crossBetween val="midCat"/>
      </c:valAx>
      <c:valAx>
        <c:axId val="-2088590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6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A_Replicate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Sheet1!$L$22:$L$31</c:f>
              <c:numCache>
                <c:formatCode>0.000</c:formatCode>
                <c:ptCount val="10"/>
                <c:pt idx="0">
                  <c:v>0.674034334763948</c:v>
                </c:pt>
                <c:pt idx="1">
                  <c:v>0.669742489270386</c:v>
                </c:pt>
                <c:pt idx="2">
                  <c:v>0.631115879828326</c:v>
                </c:pt>
                <c:pt idx="3">
                  <c:v>0.689055793991416</c:v>
                </c:pt>
                <c:pt idx="4">
                  <c:v>0.706223175965665</c:v>
                </c:pt>
                <c:pt idx="5">
                  <c:v>0.566738197424893</c:v>
                </c:pt>
                <c:pt idx="6">
                  <c:v>0.476609442060086</c:v>
                </c:pt>
                <c:pt idx="7">
                  <c:v>0.38862660944206</c:v>
                </c:pt>
                <c:pt idx="8">
                  <c:v>0.307081545064378</c:v>
                </c:pt>
                <c:pt idx="9">
                  <c:v>0.294206008583691</c:v>
                </c:pt>
              </c:numCache>
            </c:numRef>
          </c:yVal>
          <c:smooth val="0"/>
        </c:ser>
        <c:ser>
          <c:idx val="1"/>
          <c:order val="1"/>
          <c:tx>
            <c:v>Total</c:v>
          </c:tx>
          <c:spPr>
            <a:ln w="47625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Sheet1!$L$2:$L$11</c:f>
              <c:numCache>
                <c:formatCode>0.000</c:formatCode>
                <c:ptCount val="10"/>
                <c:pt idx="0">
                  <c:v>0.719914346895075</c:v>
                </c:pt>
                <c:pt idx="1">
                  <c:v>0.707066381156317</c:v>
                </c:pt>
                <c:pt idx="2">
                  <c:v>0.72847965738758</c:v>
                </c:pt>
                <c:pt idx="3">
                  <c:v>0.692077087794432</c:v>
                </c:pt>
                <c:pt idx="4">
                  <c:v>0.694218415417559</c:v>
                </c:pt>
                <c:pt idx="5">
                  <c:v>0.739186295503212</c:v>
                </c:pt>
                <c:pt idx="6">
                  <c:v>0.700642398286938</c:v>
                </c:pt>
                <c:pt idx="7">
                  <c:v>0.670663811563169</c:v>
                </c:pt>
                <c:pt idx="8">
                  <c:v>0.696359743040685</c:v>
                </c:pt>
                <c:pt idx="9">
                  <c:v>0.649250535331906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43736"/>
        <c:axId val="-2087629800"/>
      </c:scatterChart>
      <c:valAx>
        <c:axId val="-208874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629800"/>
        <c:crosses val="autoZero"/>
        <c:crossBetween val="midCat"/>
      </c:valAx>
      <c:valAx>
        <c:axId val="-2087629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8874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B_Replicate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Native</c:v>
          </c:tx>
          <c:spPr>
            <a:ln w="47625">
              <a:noFill/>
            </a:ln>
          </c:spPr>
          <c:xVal>
            <c:numRef>
              <c:f>Sheet1!$G$22:$G$31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Sheet1!$L$32:$L$41</c:f>
              <c:numCache>
                <c:formatCode>0.000</c:formatCode>
                <c:ptCount val="10"/>
                <c:pt idx="0">
                  <c:v>0.721244635193133</c:v>
                </c:pt>
                <c:pt idx="1">
                  <c:v>0.706223175965665</c:v>
                </c:pt>
                <c:pt idx="2">
                  <c:v>0.701931330472103</c:v>
                </c:pt>
                <c:pt idx="3">
                  <c:v>0.613948497854077</c:v>
                </c:pt>
                <c:pt idx="4">
                  <c:v>0.624678111587983</c:v>
                </c:pt>
                <c:pt idx="5">
                  <c:v>0.553862660944206</c:v>
                </c:pt>
                <c:pt idx="6">
                  <c:v>0.420815450643777</c:v>
                </c:pt>
                <c:pt idx="7">
                  <c:v>0.375751072961373</c:v>
                </c:pt>
                <c:pt idx="8">
                  <c:v>0.339270386266094</c:v>
                </c:pt>
                <c:pt idx="9">
                  <c:v>0.281330472103004</c:v>
                </c:pt>
              </c:numCache>
            </c:numRef>
          </c:yVal>
          <c:smooth val="0"/>
        </c:ser>
        <c:ser>
          <c:idx val="1"/>
          <c:order val="1"/>
          <c:tx>
            <c:v>Total</c:v>
          </c:tx>
          <c:spPr>
            <a:ln w="47625">
              <a:noFill/>
            </a:ln>
          </c:spPr>
          <c:xVal>
            <c:numRef>
              <c:f>Sheet1!$G$22:$G$31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Sheet1!$L$12:$L$21</c:f>
              <c:numCache>
                <c:formatCode>0.000</c:formatCode>
                <c:ptCount val="10"/>
                <c:pt idx="0">
                  <c:v>0.745610278372591</c:v>
                </c:pt>
                <c:pt idx="1">
                  <c:v>0.692077087794432</c:v>
                </c:pt>
                <c:pt idx="2">
                  <c:v>0.713490364025696</c:v>
                </c:pt>
                <c:pt idx="3">
                  <c:v>0.68779443254818</c:v>
                </c:pt>
                <c:pt idx="4">
                  <c:v>0.662098501070664</c:v>
                </c:pt>
                <c:pt idx="5">
                  <c:v>0.668522483940043</c:v>
                </c:pt>
                <c:pt idx="6">
                  <c:v>0.704925053533191</c:v>
                </c:pt>
                <c:pt idx="7">
                  <c:v>0.662098501070664</c:v>
                </c:pt>
                <c:pt idx="8">
                  <c:v>0.68779443254818</c:v>
                </c:pt>
                <c:pt idx="9">
                  <c:v>0.670663811563169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22552"/>
        <c:axId val="-2118973080"/>
      </c:scatterChart>
      <c:valAx>
        <c:axId val="-212172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973080"/>
        <c:crosses val="autoZero"/>
        <c:crossBetween val="midCat"/>
      </c:valAx>
      <c:valAx>
        <c:axId val="-2118973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172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</a:t>
            </a:r>
            <a:r>
              <a:rPr lang="en-US" baseline="0"/>
              <a:t> in Concentration (T-N)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47625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Sheet1!$M$2:$M$11</c:f>
              <c:numCache>
                <c:formatCode>0.000</c:formatCode>
                <c:ptCount val="10"/>
                <c:pt idx="0">
                  <c:v>0.0458800121311265</c:v>
                </c:pt>
                <c:pt idx="1">
                  <c:v>0.0373238918859308</c:v>
                </c:pt>
                <c:pt idx="2">
                  <c:v>0.0973637775592539</c:v>
                </c:pt>
                <c:pt idx="3">
                  <c:v>0.0030212938030163</c:v>
                </c:pt>
                <c:pt idx="4">
                  <c:v>-0.0120047605481063</c:v>
                </c:pt>
                <c:pt idx="5">
                  <c:v>0.172448098078319</c:v>
                </c:pt>
                <c:pt idx="6">
                  <c:v>0.224032956226852</c:v>
                </c:pt>
                <c:pt idx="7">
                  <c:v>0.282037202121109</c:v>
                </c:pt>
                <c:pt idx="8">
                  <c:v>0.389278197976308</c:v>
                </c:pt>
                <c:pt idx="9">
                  <c:v>0.355044526748215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47625">
              <a:noFill/>
            </a:ln>
          </c:spPr>
          <c:xVal>
            <c:numRef>
              <c:f>Sheet1!$G$2:$G$11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Sheet1!$M$12:$M$21</c:f>
              <c:numCache>
                <c:formatCode>0.000</c:formatCode>
                <c:ptCount val="10"/>
                <c:pt idx="0">
                  <c:v>0.0243656431794581</c:v>
                </c:pt>
                <c:pt idx="1">
                  <c:v>-0.0141460881712326</c:v>
                </c:pt>
                <c:pt idx="2">
                  <c:v>0.011559033553593</c:v>
                </c:pt>
                <c:pt idx="3">
                  <c:v>0.0738459346941026</c:v>
                </c:pt>
                <c:pt idx="4">
                  <c:v>0.0374203894826808</c:v>
                </c:pt>
                <c:pt idx="5">
                  <c:v>0.114659822995837</c:v>
                </c:pt>
                <c:pt idx="6">
                  <c:v>0.284109602889414</c:v>
                </c:pt>
                <c:pt idx="7">
                  <c:v>0.28634742810929</c:v>
                </c:pt>
                <c:pt idx="8">
                  <c:v>0.348524046282085</c:v>
                </c:pt>
                <c:pt idx="9">
                  <c:v>0.389333339460165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351624"/>
        <c:axId val="-2087668264"/>
      </c:scatterChart>
      <c:valAx>
        <c:axId val="-211435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668264"/>
        <c:crosses val="autoZero"/>
        <c:crossBetween val="midCat"/>
      </c:valAx>
      <c:valAx>
        <c:axId val="-2087668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Concentration (t-N)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1435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Sheet1!$J$44:$J$53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Sheet1!$M$44:$M$53</c:f>
              <c:numCache>
                <c:formatCode>General</c:formatCode>
                <c:ptCount val="10"/>
                <c:pt idx="0">
                  <c:v>0.930795847750865</c:v>
                </c:pt>
                <c:pt idx="1">
                  <c:v>0.963235294117647</c:v>
                </c:pt>
                <c:pt idx="2">
                  <c:v>0.915657439446367</c:v>
                </c:pt>
                <c:pt idx="3">
                  <c:v>1.0</c:v>
                </c:pt>
                <c:pt idx="4">
                  <c:v>0.980536332179931</c:v>
                </c:pt>
                <c:pt idx="5">
                  <c:v>0.852941176470588</c:v>
                </c:pt>
                <c:pt idx="6">
                  <c:v>0.649653979238754</c:v>
                </c:pt>
                <c:pt idx="7">
                  <c:v>0.528546712802768</c:v>
                </c:pt>
                <c:pt idx="8">
                  <c:v>0.416089965397924</c:v>
                </c:pt>
                <c:pt idx="9">
                  <c:v>0.375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Sheet1!$J$44:$J$53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Sheet1!$N$44:$N$53</c:f>
              <c:numCache>
                <c:formatCode>General</c:formatCode>
                <c:ptCount val="10"/>
                <c:pt idx="0">
                  <c:v>1.0</c:v>
                </c:pt>
                <c:pt idx="1">
                  <c:v>0.979172865218685</c:v>
                </c:pt>
                <c:pt idx="2">
                  <c:v>0.973222255281166</c:v>
                </c:pt>
                <c:pt idx="3">
                  <c:v>0.851234751562035</c:v>
                </c:pt>
                <c:pt idx="4">
                  <c:v>0.866111276405832</c:v>
                </c:pt>
                <c:pt idx="5">
                  <c:v>0.767926212436775</c:v>
                </c:pt>
                <c:pt idx="6">
                  <c:v>0.583457304373698</c:v>
                </c:pt>
                <c:pt idx="7">
                  <c:v>0.520975900029753</c:v>
                </c:pt>
                <c:pt idx="8">
                  <c:v>0.470395715560845</c:v>
                </c:pt>
                <c:pt idx="9">
                  <c:v>0.390062481404344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25224"/>
        <c:axId val="1545514264"/>
      </c:scatterChart>
      <c:valAx>
        <c:axId val="154562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5514264"/>
        <c:crosses val="autoZero"/>
        <c:crossBetween val="midCat"/>
      </c:valAx>
      <c:valAx>
        <c:axId val="154551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625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133350</xdr:rowOff>
    </xdr:from>
    <xdr:to>
      <xdr:col>8</xdr:col>
      <xdr:colOff>101600</xdr:colOff>
      <xdr:row>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0</xdr:row>
      <xdr:rowOff>120650</xdr:rowOff>
    </xdr:from>
    <xdr:to>
      <xdr:col>24</xdr:col>
      <xdr:colOff>12700</xdr:colOff>
      <xdr:row>17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19</xdr:row>
      <xdr:rowOff>95250</xdr:rowOff>
    </xdr:from>
    <xdr:to>
      <xdr:col>24</xdr:col>
      <xdr:colOff>520700</xdr:colOff>
      <xdr:row>37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457200</xdr:colOff>
      <xdr:row>1</xdr:row>
      <xdr:rowOff>6350</xdr:rowOff>
    </xdr:from>
    <xdr:to>
      <xdr:col>37</xdr:col>
      <xdr:colOff>0</xdr:colOff>
      <xdr:row>26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196850</xdr:colOff>
      <xdr:row>26</xdr:row>
      <xdr:rowOff>184150</xdr:rowOff>
    </xdr:from>
    <xdr:to>
      <xdr:col>13</xdr:col>
      <xdr:colOff>641350</xdr:colOff>
      <xdr:row>41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22" workbookViewId="0">
      <selection activeCell="O46" sqref="O46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5</v>
      </c>
      <c r="G1" t="s">
        <v>13</v>
      </c>
      <c r="H1" t="s">
        <v>6</v>
      </c>
      <c r="I1" t="s">
        <v>7</v>
      </c>
      <c r="J1" t="s">
        <v>8</v>
      </c>
      <c r="K1" t="s">
        <v>2</v>
      </c>
      <c r="L1" t="s">
        <v>14</v>
      </c>
      <c r="M1" t="s">
        <v>15</v>
      </c>
    </row>
    <row r="2" spans="1:13">
      <c r="A2">
        <v>1</v>
      </c>
      <c r="B2">
        <v>0</v>
      </c>
      <c r="C2">
        <v>0</v>
      </c>
      <c r="G2">
        <v>15</v>
      </c>
      <c r="H2">
        <v>1</v>
      </c>
      <c r="I2" t="s">
        <v>9</v>
      </c>
      <c r="J2" t="s">
        <v>11</v>
      </c>
      <c r="K2" s="4">
        <v>0.32300000000000001</v>
      </c>
      <c r="L2" s="4">
        <f>(((K2+0.0132)/0.0467)/10)</f>
        <v>0.71991434689507494</v>
      </c>
      <c r="M2" s="4">
        <f>L2-L22</f>
        <v>4.5880012131126469E-2</v>
      </c>
    </row>
    <row r="3" spans="1:13">
      <c r="A3">
        <v>2</v>
      </c>
      <c r="B3">
        <v>1</v>
      </c>
      <c r="C3">
        <v>4.5999999999999999E-2</v>
      </c>
      <c r="G3">
        <v>20</v>
      </c>
      <c r="H3">
        <v>2</v>
      </c>
      <c r="I3" t="s">
        <v>9</v>
      </c>
      <c r="J3" t="s">
        <v>11</v>
      </c>
      <c r="K3" s="4">
        <v>0.317</v>
      </c>
      <c r="L3" s="4">
        <f t="shared" ref="L3:L21" si="0">(((K3+0.0132)/0.0467)/10)</f>
        <v>0.70706638115631693</v>
      </c>
      <c r="M3" s="4">
        <f t="shared" ref="M3:M11" si="1">L3-L23</f>
        <v>3.7323891885930771E-2</v>
      </c>
    </row>
    <row r="4" spans="1:13">
      <c r="A4">
        <v>3</v>
      </c>
      <c r="B4">
        <v>2.5</v>
      </c>
      <c r="C4">
        <v>0.105</v>
      </c>
      <c r="G4">
        <v>25</v>
      </c>
      <c r="H4">
        <v>3</v>
      </c>
      <c r="I4" t="s">
        <v>9</v>
      </c>
      <c r="J4" t="s">
        <v>11</v>
      </c>
      <c r="K4" s="4">
        <v>0.32700000000000001</v>
      </c>
      <c r="L4" s="4">
        <f t="shared" si="0"/>
        <v>0.72847965738758025</v>
      </c>
      <c r="M4" s="4">
        <f t="shared" si="1"/>
        <v>9.7363777559253961E-2</v>
      </c>
    </row>
    <row r="5" spans="1:13">
      <c r="A5">
        <v>4</v>
      </c>
      <c r="B5">
        <v>5</v>
      </c>
      <c r="C5">
        <v>0.219</v>
      </c>
      <c r="G5">
        <v>30</v>
      </c>
      <c r="H5">
        <v>4</v>
      </c>
      <c r="I5" t="s">
        <v>9</v>
      </c>
      <c r="J5" t="s">
        <v>11</v>
      </c>
      <c r="K5" s="4">
        <v>0.31</v>
      </c>
      <c r="L5" s="4">
        <f t="shared" si="0"/>
        <v>0.69207708779443255</v>
      </c>
      <c r="M5" s="4">
        <f t="shared" si="1"/>
        <v>3.0212938030163006E-3</v>
      </c>
    </row>
    <row r="6" spans="1:13">
      <c r="A6">
        <v>5</v>
      </c>
      <c r="B6">
        <v>10</v>
      </c>
      <c r="C6">
        <v>0.441</v>
      </c>
      <c r="G6">
        <v>35</v>
      </c>
      <c r="H6">
        <v>5</v>
      </c>
      <c r="I6" t="s">
        <v>9</v>
      </c>
      <c r="J6" t="s">
        <v>11</v>
      </c>
      <c r="K6" s="4">
        <v>0.311</v>
      </c>
      <c r="L6" s="4">
        <f t="shared" si="0"/>
        <v>0.69421841541755891</v>
      </c>
      <c r="M6" s="4">
        <f t="shared" si="1"/>
        <v>-1.2004760548106286E-2</v>
      </c>
    </row>
    <row r="7" spans="1:13">
      <c r="A7">
        <v>6</v>
      </c>
      <c r="B7">
        <v>15</v>
      </c>
      <c r="C7">
        <v>0.64500000000000002</v>
      </c>
      <c r="G7">
        <v>40</v>
      </c>
      <c r="H7">
        <v>6</v>
      </c>
      <c r="I7" t="s">
        <v>9</v>
      </c>
      <c r="J7" t="s">
        <v>11</v>
      </c>
      <c r="K7" s="4">
        <v>0.33200000000000002</v>
      </c>
      <c r="L7" s="4">
        <f t="shared" si="0"/>
        <v>0.73918629550321202</v>
      </c>
      <c r="M7" s="4">
        <f t="shared" si="1"/>
        <v>0.1724480980783194</v>
      </c>
    </row>
    <row r="8" spans="1:13">
      <c r="A8">
        <v>7</v>
      </c>
      <c r="B8">
        <v>25</v>
      </c>
      <c r="C8">
        <v>1.1859999999999999</v>
      </c>
      <c r="G8">
        <v>45</v>
      </c>
      <c r="H8">
        <v>7</v>
      </c>
      <c r="I8" t="s">
        <v>9</v>
      </c>
      <c r="J8" t="s">
        <v>11</v>
      </c>
      <c r="K8" s="4">
        <v>0.314</v>
      </c>
      <c r="L8" s="4">
        <f t="shared" si="0"/>
        <v>0.70064239828693786</v>
      </c>
      <c r="M8" s="4">
        <f t="shared" si="1"/>
        <v>0.22403295622685204</v>
      </c>
    </row>
    <row r="9" spans="1:13">
      <c r="A9" t="s">
        <v>4</v>
      </c>
      <c r="G9">
        <v>50</v>
      </c>
      <c r="H9">
        <v>8</v>
      </c>
      <c r="I9" t="s">
        <v>9</v>
      </c>
      <c r="J9" t="s">
        <v>11</v>
      </c>
      <c r="K9" s="4">
        <v>0.3</v>
      </c>
      <c r="L9" s="4">
        <f t="shared" si="0"/>
        <v>0.67066381156316912</v>
      </c>
      <c r="M9" s="4">
        <f t="shared" si="1"/>
        <v>0.28203720212110905</v>
      </c>
    </row>
    <row r="10" spans="1:13">
      <c r="A10" t="s">
        <v>3</v>
      </c>
      <c r="B10" t="s">
        <v>1</v>
      </c>
      <c r="C10" t="s">
        <v>2</v>
      </c>
      <c r="G10">
        <v>55</v>
      </c>
      <c r="H10">
        <v>9</v>
      </c>
      <c r="I10" t="s">
        <v>9</v>
      </c>
      <c r="J10" t="s">
        <v>11</v>
      </c>
      <c r="K10" s="4">
        <v>0.312</v>
      </c>
      <c r="L10" s="4">
        <f t="shared" si="0"/>
        <v>0.69635974304068526</v>
      </c>
      <c r="M10" s="4">
        <f t="shared" si="1"/>
        <v>0.38927819797630758</v>
      </c>
    </row>
    <row r="11" spans="1:13">
      <c r="A11">
        <v>1</v>
      </c>
      <c r="B11">
        <v>0</v>
      </c>
      <c r="C11">
        <v>0</v>
      </c>
      <c r="G11" s="1">
        <v>60</v>
      </c>
      <c r="H11" s="1">
        <v>10</v>
      </c>
      <c r="I11" s="1" t="s">
        <v>9</v>
      </c>
      <c r="J11" s="1" t="s">
        <v>11</v>
      </c>
      <c r="K11" s="5">
        <v>0.28999999999999998</v>
      </c>
      <c r="L11" s="5">
        <f t="shared" si="0"/>
        <v>0.64925053533190569</v>
      </c>
      <c r="M11" s="4">
        <f t="shared" si="1"/>
        <v>0.35504452674821474</v>
      </c>
    </row>
    <row r="12" spans="1:13">
      <c r="A12">
        <v>2</v>
      </c>
      <c r="B12">
        <v>1</v>
      </c>
      <c r="C12">
        <v>4.8000000000000001E-2</v>
      </c>
      <c r="G12">
        <v>15</v>
      </c>
      <c r="H12">
        <v>1</v>
      </c>
      <c r="I12" s="2" t="s">
        <v>10</v>
      </c>
      <c r="J12" s="2" t="s">
        <v>11</v>
      </c>
      <c r="K12" s="6">
        <v>0.33500000000000002</v>
      </c>
      <c r="L12" s="4">
        <f t="shared" si="0"/>
        <v>0.74561027837259108</v>
      </c>
      <c r="M12" s="4">
        <f>L12-L32</f>
        <v>2.4365643179458107E-2</v>
      </c>
    </row>
    <row r="13" spans="1:13">
      <c r="A13">
        <v>3</v>
      </c>
      <c r="B13">
        <v>2.5</v>
      </c>
      <c r="C13">
        <v>0.107</v>
      </c>
      <c r="G13">
        <v>20</v>
      </c>
      <c r="H13">
        <v>2</v>
      </c>
      <c r="I13" s="2" t="s">
        <v>10</v>
      </c>
      <c r="J13" s="2" t="s">
        <v>11</v>
      </c>
      <c r="K13" s="6">
        <v>0.31</v>
      </c>
      <c r="L13" s="4">
        <f t="shared" si="0"/>
        <v>0.69207708779443255</v>
      </c>
      <c r="M13" s="4">
        <f t="shared" ref="M13:M21" si="2">L13-L33</f>
        <v>-1.414608817123264E-2</v>
      </c>
    </row>
    <row r="14" spans="1:13">
      <c r="A14">
        <v>4</v>
      </c>
      <c r="B14">
        <v>5</v>
      </c>
      <c r="C14">
        <v>0.216</v>
      </c>
      <c r="G14">
        <v>25</v>
      </c>
      <c r="H14">
        <v>3</v>
      </c>
      <c r="I14" s="2" t="s">
        <v>10</v>
      </c>
      <c r="J14" s="2" t="s">
        <v>11</v>
      </c>
      <c r="K14" s="6">
        <v>0.32</v>
      </c>
      <c r="L14" s="4">
        <f t="shared" si="0"/>
        <v>0.71349036402569599</v>
      </c>
      <c r="M14" s="4">
        <f t="shared" si="2"/>
        <v>1.1559033553593001E-2</v>
      </c>
    </row>
    <row r="15" spans="1:13">
      <c r="A15">
        <v>5</v>
      </c>
      <c r="B15">
        <v>10</v>
      </c>
      <c r="C15">
        <v>0.41199999999999998</v>
      </c>
      <c r="G15">
        <v>30</v>
      </c>
      <c r="H15">
        <v>4</v>
      </c>
      <c r="I15" s="2" t="s">
        <v>10</v>
      </c>
      <c r="J15" s="2" t="s">
        <v>11</v>
      </c>
      <c r="K15" s="6">
        <v>0.308</v>
      </c>
      <c r="L15" s="4">
        <f t="shared" si="0"/>
        <v>0.68779443254817985</v>
      </c>
      <c r="M15" s="4">
        <f t="shared" si="2"/>
        <v>7.3845934694102611E-2</v>
      </c>
    </row>
    <row r="16" spans="1:13">
      <c r="A16">
        <v>6</v>
      </c>
      <c r="B16">
        <v>15</v>
      </c>
      <c r="C16">
        <v>0.63500000000000001</v>
      </c>
      <c r="G16">
        <v>35</v>
      </c>
      <c r="H16">
        <v>5</v>
      </c>
      <c r="I16" s="2" t="s">
        <v>10</v>
      </c>
      <c r="J16" s="2" t="s">
        <v>11</v>
      </c>
      <c r="K16" s="6">
        <v>0.29599999999999999</v>
      </c>
      <c r="L16" s="4">
        <f t="shared" si="0"/>
        <v>0.6620985010706637</v>
      </c>
      <c r="M16" s="4">
        <f t="shared" si="2"/>
        <v>3.7420389482680783E-2</v>
      </c>
    </row>
    <row r="17" spans="1:13">
      <c r="A17">
        <v>7</v>
      </c>
      <c r="B17">
        <v>25</v>
      </c>
      <c r="C17">
        <v>1.1910000000000001</v>
      </c>
      <c r="G17">
        <v>40</v>
      </c>
      <c r="H17">
        <v>6</v>
      </c>
      <c r="I17" s="2" t="s">
        <v>10</v>
      </c>
      <c r="J17" s="2" t="s">
        <v>11</v>
      </c>
      <c r="K17" s="6">
        <v>0.29899999999999999</v>
      </c>
      <c r="L17" s="4">
        <f t="shared" si="0"/>
        <v>0.66852248394004277</v>
      </c>
      <c r="M17" s="4">
        <f t="shared" si="2"/>
        <v>0.11465982299583688</v>
      </c>
    </row>
    <row r="18" spans="1:13">
      <c r="G18">
        <v>45</v>
      </c>
      <c r="H18">
        <v>7</v>
      </c>
      <c r="I18" s="2" t="s">
        <v>10</v>
      </c>
      <c r="J18" s="2" t="s">
        <v>11</v>
      </c>
      <c r="K18" s="6">
        <v>0.316</v>
      </c>
      <c r="L18" s="4">
        <f t="shared" si="0"/>
        <v>0.70492505353319057</v>
      </c>
      <c r="M18" s="4">
        <f t="shared" si="2"/>
        <v>0.28410960288941378</v>
      </c>
    </row>
    <row r="19" spans="1:13">
      <c r="G19">
        <v>50</v>
      </c>
      <c r="H19">
        <v>8</v>
      </c>
      <c r="I19" s="2" t="s">
        <v>10</v>
      </c>
      <c r="J19" s="2" t="s">
        <v>11</v>
      </c>
      <c r="K19" s="6">
        <v>0.29599999999999999</v>
      </c>
      <c r="L19" s="4">
        <f t="shared" si="0"/>
        <v>0.6620985010706637</v>
      </c>
      <c r="M19" s="4">
        <f t="shared" si="2"/>
        <v>0.28634742810929031</v>
      </c>
    </row>
    <row r="20" spans="1:13">
      <c r="G20">
        <v>55</v>
      </c>
      <c r="H20">
        <v>9</v>
      </c>
      <c r="I20" s="2" t="s">
        <v>10</v>
      </c>
      <c r="J20" s="2" t="s">
        <v>11</v>
      </c>
      <c r="K20" s="6">
        <v>0.308</v>
      </c>
      <c r="L20" s="4">
        <f t="shared" si="0"/>
        <v>0.68779443254817985</v>
      </c>
      <c r="M20" s="4">
        <f t="shared" si="2"/>
        <v>0.34852404628208544</v>
      </c>
    </row>
    <row r="21" spans="1:13">
      <c r="G21" s="1">
        <v>60</v>
      </c>
      <c r="H21" s="1">
        <v>10</v>
      </c>
      <c r="I21" s="1" t="s">
        <v>10</v>
      </c>
      <c r="J21" s="1" t="s">
        <v>11</v>
      </c>
      <c r="K21" s="5">
        <v>0.3</v>
      </c>
      <c r="L21" s="5">
        <f t="shared" si="0"/>
        <v>0.67066381156316912</v>
      </c>
      <c r="M21" s="4">
        <f t="shared" si="2"/>
        <v>0.38933333946016485</v>
      </c>
    </row>
    <row r="22" spans="1:13">
      <c r="B22" s="7" t="s">
        <v>16</v>
      </c>
      <c r="G22" s="2">
        <v>15</v>
      </c>
      <c r="H22" s="2">
        <v>1</v>
      </c>
      <c r="I22" s="2" t="s">
        <v>9</v>
      </c>
      <c r="J22" s="2" t="s">
        <v>12</v>
      </c>
      <c r="K22" s="6">
        <v>0.29699999999999999</v>
      </c>
      <c r="L22" s="4">
        <f>(((K22+0.0171)/0.0466)/10)</f>
        <v>0.67403433476394847</v>
      </c>
    </row>
    <row r="23" spans="1:13">
      <c r="G23" s="2">
        <v>20</v>
      </c>
      <c r="H23" s="2">
        <v>2</v>
      </c>
      <c r="I23" s="2" t="s">
        <v>9</v>
      </c>
      <c r="J23" s="2" t="s">
        <v>12</v>
      </c>
      <c r="K23" s="6">
        <v>0.29499999999999998</v>
      </c>
      <c r="L23" s="4">
        <f t="shared" ref="L23:L41" si="3">(((K23+0.0171)/0.0466)/10)</f>
        <v>0.66974248927038615</v>
      </c>
    </row>
    <row r="24" spans="1:13">
      <c r="G24" s="2">
        <v>25</v>
      </c>
      <c r="H24" s="2">
        <v>3</v>
      </c>
      <c r="I24" s="2" t="s">
        <v>9</v>
      </c>
      <c r="J24" s="2" t="s">
        <v>12</v>
      </c>
      <c r="K24" s="6">
        <v>0.27700000000000002</v>
      </c>
      <c r="L24" s="4">
        <f t="shared" si="3"/>
        <v>0.63111587982832629</v>
      </c>
    </row>
    <row r="25" spans="1:13">
      <c r="G25" s="2">
        <v>30</v>
      </c>
      <c r="H25" s="2">
        <v>4</v>
      </c>
      <c r="I25" s="2" t="s">
        <v>9</v>
      </c>
      <c r="J25" s="2" t="s">
        <v>12</v>
      </c>
      <c r="K25" s="6">
        <v>0.30399999999999999</v>
      </c>
      <c r="L25" s="4">
        <f t="shared" si="3"/>
        <v>0.68905579399141625</v>
      </c>
    </row>
    <row r="26" spans="1:13">
      <c r="G26" s="2">
        <v>35</v>
      </c>
      <c r="H26" s="2">
        <v>5</v>
      </c>
      <c r="I26" s="2" t="s">
        <v>9</v>
      </c>
      <c r="J26" s="2" t="s">
        <v>12</v>
      </c>
      <c r="K26" s="6">
        <v>0.312</v>
      </c>
      <c r="L26" s="4">
        <f t="shared" si="3"/>
        <v>0.7062231759656652</v>
      </c>
    </row>
    <row r="27" spans="1:13">
      <c r="G27" s="2">
        <v>40</v>
      </c>
      <c r="H27" s="2">
        <v>6</v>
      </c>
      <c r="I27" s="2" t="s">
        <v>9</v>
      </c>
      <c r="J27" s="2" t="s">
        <v>12</v>
      </c>
      <c r="K27" s="6">
        <v>0.247</v>
      </c>
      <c r="L27" s="4">
        <f t="shared" si="3"/>
        <v>0.56673819742489262</v>
      </c>
    </row>
    <row r="28" spans="1:13">
      <c r="G28" s="2">
        <v>45</v>
      </c>
      <c r="H28" s="2">
        <v>7</v>
      </c>
      <c r="I28" s="2" t="s">
        <v>9</v>
      </c>
      <c r="J28" s="2" t="s">
        <v>12</v>
      </c>
      <c r="K28" s="6">
        <v>0.20499999999999999</v>
      </c>
      <c r="L28" s="4">
        <f t="shared" si="3"/>
        <v>0.47660944206008582</v>
      </c>
    </row>
    <row r="29" spans="1:13">
      <c r="G29" s="2">
        <v>50</v>
      </c>
      <c r="H29" s="2">
        <v>8</v>
      </c>
      <c r="I29" s="2" t="s">
        <v>9</v>
      </c>
      <c r="J29" s="2" t="s">
        <v>12</v>
      </c>
      <c r="K29" s="6">
        <v>0.16400000000000001</v>
      </c>
      <c r="L29" s="4">
        <f t="shared" si="3"/>
        <v>0.38862660944206007</v>
      </c>
    </row>
    <row r="30" spans="1:13">
      <c r="G30" s="2">
        <v>55</v>
      </c>
      <c r="H30" s="2">
        <v>9</v>
      </c>
      <c r="I30" s="2" t="s">
        <v>9</v>
      </c>
      <c r="J30" s="2" t="s">
        <v>12</v>
      </c>
      <c r="K30" s="6">
        <v>0.126</v>
      </c>
      <c r="L30" s="4">
        <f t="shared" si="3"/>
        <v>0.30708154506437768</v>
      </c>
    </row>
    <row r="31" spans="1:13">
      <c r="G31" s="3">
        <v>60</v>
      </c>
      <c r="H31" s="3">
        <v>10</v>
      </c>
      <c r="I31" s="1" t="s">
        <v>9</v>
      </c>
      <c r="J31" s="1" t="s">
        <v>12</v>
      </c>
      <c r="K31" s="5">
        <v>0.12</v>
      </c>
      <c r="L31" s="5">
        <f t="shared" si="3"/>
        <v>0.29420600858369095</v>
      </c>
    </row>
    <row r="32" spans="1:13">
      <c r="G32" s="2">
        <v>15</v>
      </c>
      <c r="H32" s="2">
        <v>1</v>
      </c>
      <c r="I32" s="2" t="s">
        <v>10</v>
      </c>
      <c r="J32" s="2" t="s">
        <v>12</v>
      </c>
      <c r="K32" s="6">
        <v>0.31900000000000001</v>
      </c>
      <c r="L32" s="4">
        <f t="shared" si="3"/>
        <v>0.72124463519313298</v>
      </c>
    </row>
    <row r="33" spans="7:14">
      <c r="G33" s="2">
        <v>20</v>
      </c>
      <c r="H33" s="2">
        <v>2</v>
      </c>
      <c r="I33" s="2" t="s">
        <v>10</v>
      </c>
      <c r="J33" s="2" t="s">
        <v>12</v>
      </c>
      <c r="K33" s="6">
        <v>0.312</v>
      </c>
      <c r="L33" s="4">
        <f t="shared" si="3"/>
        <v>0.7062231759656652</v>
      </c>
    </row>
    <row r="34" spans="7:14">
      <c r="G34" s="2">
        <v>25</v>
      </c>
      <c r="H34" s="2">
        <v>3</v>
      </c>
      <c r="I34" s="2" t="s">
        <v>10</v>
      </c>
      <c r="J34" s="2" t="s">
        <v>12</v>
      </c>
      <c r="K34" s="6">
        <v>0.31</v>
      </c>
      <c r="L34" s="4">
        <f t="shared" si="3"/>
        <v>0.70193133047210299</v>
      </c>
    </row>
    <row r="35" spans="7:14">
      <c r="G35" s="2">
        <v>30</v>
      </c>
      <c r="H35" s="2">
        <v>4</v>
      </c>
      <c r="I35" s="2" t="s">
        <v>10</v>
      </c>
      <c r="J35" s="2" t="s">
        <v>12</v>
      </c>
      <c r="K35" s="6">
        <v>0.26900000000000002</v>
      </c>
      <c r="L35" s="4">
        <f t="shared" si="3"/>
        <v>0.61394849785407724</v>
      </c>
    </row>
    <row r="36" spans="7:14">
      <c r="G36" s="2">
        <v>35</v>
      </c>
      <c r="H36" s="2">
        <v>5</v>
      </c>
      <c r="I36" s="2" t="s">
        <v>10</v>
      </c>
      <c r="J36" s="2" t="s">
        <v>12</v>
      </c>
      <c r="K36" s="6">
        <v>0.27400000000000002</v>
      </c>
      <c r="L36" s="4">
        <f t="shared" si="3"/>
        <v>0.62467811158798292</v>
      </c>
    </row>
    <row r="37" spans="7:14">
      <c r="G37" s="2">
        <v>40</v>
      </c>
      <c r="H37" s="2">
        <v>6</v>
      </c>
      <c r="I37" s="2" t="s">
        <v>10</v>
      </c>
      <c r="J37" s="2" t="s">
        <v>12</v>
      </c>
      <c r="K37" s="6">
        <v>0.24099999999999999</v>
      </c>
      <c r="L37" s="4">
        <f t="shared" si="3"/>
        <v>0.55386266094420589</v>
      </c>
    </row>
    <row r="38" spans="7:14">
      <c r="G38" s="2">
        <v>45</v>
      </c>
      <c r="H38" s="2">
        <v>7</v>
      </c>
      <c r="I38" s="2" t="s">
        <v>10</v>
      </c>
      <c r="J38" s="2" t="s">
        <v>12</v>
      </c>
      <c r="K38" s="6">
        <v>0.17899999999999999</v>
      </c>
      <c r="L38" s="4">
        <f t="shared" si="3"/>
        <v>0.42081545064377679</v>
      </c>
    </row>
    <row r="39" spans="7:14">
      <c r="G39" s="2">
        <v>50</v>
      </c>
      <c r="H39" s="2">
        <v>8</v>
      </c>
      <c r="I39" s="2" t="s">
        <v>10</v>
      </c>
      <c r="J39" s="2" t="s">
        <v>12</v>
      </c>
      <c r="K39" s="6">
        <v>0.158</v>
      </c>
      <c r="L39" s="4">
        <f t="shared" si="3"/>
        <v>0.37575107296137339</v>
      </c>
    </row>
    <row r="40" spans="7:14">
      <c r="G40" s="2">
        <v>55</v>
      </c>
      <c r="H40" s="2">
        <v>9</v>
      </c>
      <c r="I40" s="2" t="s">
        <v>10</v>
      </c>
      <c r="J40" s="2" t="s">
        <v>12</v>
      </c>
      <c r="K40" s="6">
        <v>0.14099999999999999</v>
      </c>
      <c r="L40" s="4">
        <f t="shared" si="3"/>
        <v>0.3392703862660944</v>
      </c>
    </row>
    <row r="41" spans="7:14">
      <c r="G41" s="2">
        <v>60</v>
      </c>
      <c r="H41" s="2">
        <v>10</v>
      </c>
      <c r="I41" s="2" t="s">
        <v>10</v>
      </c>
      <c r="J41" s="2" t="s">
        <v>12</v>
      </c>
      <c r="K41" s="6">
        <v>0.114</v>
      </c>
      <c r="L41" s="4">
        <f t="shared" si="3"/>
        <v>0.28133047210300427</v>
      </c>
    </row>
    <row r="43" spans="7:14">
      <c r="K43" t="s">
        <v>17</v>
      </c>
      <c r="L43" t="s">
        <v>18</v>
      </c>
      <c r="M43" t="s">
        <v>19</v>
      </c>
      <c r="N43" t="s">
        <v>20</v>
      </c>
    </row>
    <row r="44" spans="7:14">
      <c r="J44" s="2">
        <v>15</v>
      </c>
      <c r="K44">
        <v>0.83572815533980582</v>
      </c>
      <c r="L44">
        <v>0.72124463519313298</v>
      </c>
      <c r="M44">
        <f>K44/MAX($K$44:$K$53)</f>
        <v>0.93079584775086499</v>
      </c>
      <c r="N44">
        <f>L44/MAX($L$44:$L$53)</f>
        <v>1</v>
      </c>
    </row>
    <row r="45" spans="7:14">
      <c r="J45" s="2">
        <v>20</v>
      </c>
      <c r="K45">
        <v>0.86485436893203871</v>
      </c>
      <c r="L45">
        <v>0.7062231759656652</v>
      </c>
      <c r="M45">
        <f t="shared" ref="M45:M53" si="4">K45/MAX($K$44:$K$53)</f>
        <v>0.96323529411764686</v>
      </c>
      <c r="N45">
        <f t="shared" ref="N45:N53" si="5">L45/MAX($L$44:$L$53)</f>
        <v>0.97917286521868496</v>
      </c>
    </row>
    <row r="46" spans="7:14">
      <c r="J46" s="2">
        <v>25</v>
      </c>
      <c r="K46">
        <v>0.82213592233009725</v>
      </c>
      <c r="L46">
        <v>0.70193133047210299</v>
      </c>
      <c r="M46">
        <f t="shared" si="4"/>
        <v>0.91565743944636691</v>
      </c>
      <c r="N46">
        <f t="shared" si="5"/>
        <v>0.97322225528116635</v>
      </c>
    </row>
    <row r="47" spans="7:14">
      <c r="J47" s="2">
        <v>30</v>
      </c>
      <c r="K47">
        <v>0.89786407766990295</v>
      </c>
      <c r="L47">
        <v>0.61394849785407724</v>
      </c>
      <c r="M47">
        <f t="shared" si="4"/>
        <v>1</v>
      </c>
      <c r="N47">
        <f t="shared" si="5"/>
        <v>0.85123475156203521</v>
      </c>
    </row>
    <row r="48" spans="7:14">
      <c r="J48" s="2">
        <v>35</v>
      </c>
      <c r="K48">
        <v>0.88038834951456302</v>
      </c>
      <c r="L48">
        <v>0.62467811158798292</v>
      </c>
      <c r="M48">
        <f t="shared" si="4"/>
        <v>0.98053633217993064</v>
      </c>
      <c r="N48">
        <f t="shared" si="5"/>
        <v>0.86611127640583185</v>
      </c>
    </row>
    <row r="49" spans="10:14">
      <c r="J49" s="2">
        <v>40</v>
      </c>
      <c r="K49">
        <v>0.76582524271844654</v>
      </c>
      <c r="L49">
        <v>0.55386266094420589</v>
      </c>
      <c r="M49">
        <f t="shared" si="4"/>
        <v>0.85294117647058809</v>
      </c>
      <c r="N49">
        <f t="shared" si="5"/>
        <v>0.76792621243677472</v>
      </c>
    </row>
    <row r="50" spans="10:14">
      <c r="J50" s="2">
        <v>45</v>
      </c>
      <c r="K50">
        <v>0.58330097087378641</v>
      </c>
      <c r="L50">
        <v>0.42081545064377679</v>
      </c>
      <c r="M50">
        <f t="shared" si="4"/>
        <v>0.64965397923875434</v>
      </c>
      <c r="N50">
        <f t="shared" si="5"/>
        <v>0.58345730437369836</v>
      </c>
    </row>
    <row r="51" spans="10:14">
      <c r="J51" s="2">
        <v>50</v>
      </c>
      <c r="K51">
        <v>0.47456310679611652</v>
      </c>
      <c r="L51">
        <v>0.37575107296137339</v>
      </c>
      <c r="M51">
        <f t="shared" si="4"/>
        <v>0.52854671280276821</v>
      </c>
      <c r="N51">
        <f t="shared" si="5"/>
        <v>0.52097590002975314</v>
      </c>
    </row>
    <row r="52" spans="10:14">
      <c r="J52" s="2">
        <v>55</v>
      </c>
      <c r="K52">
        <v>0.37359223300970879</v>
      </c>
      <c r="L52">
        <v>0.3392703862660944</v>
      </c>
      <c r="M52">
        <f t="shared" si="4"/>
        <v>0.41608996539792392</v>
      </c>
      <c r="N52">
        <f t="shared" si="5"/>
        <v>0.47039571556084503</v>
      </c>
    </row>
    <row r="53" spans="10:14">
      <c r="J53" s="2">
        <v>60</v>
      </c>
      <c r="K53">
        <v>0.33669902912621363</v>
      </c>
      <c r="L53">
        <v>0.28133047210300427</v>
      </c>
      <c r="M53">
        <f t="shared" si="4"/>
        <v>0.37500000000000006</v>
      </c>
      <c r="N53">
        <f t="shared" si="5"/>
        <v>0.39006248140434396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Andrew Nguyen</cp:lastModifiedBy>
  <dcterms:created xsi:type="dcterms:W3CDTF">2016-04-01T14:02:01Z</dcterms:created>
  <dcterms:modified xsi:type="dcterms:W3CDTF">2016-04-01T14:56:34Z</dcterms:modified>
</cp:coreProperties>
</file>