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240" yWindow="240" windowWidth="25360" windowHeight="1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3" i="1" l="1"/>
  <c r="U14" i="1"/>
  <c r="U15" i="1"/>
  <c r="U16" i="1"/>
  <c r="U17" i="1"/>
  <c r="U18" i="1"/>
  <c r="U19" i="1"/>
  <c r="U20" i="1"/>
  <c r="U21" i="1"/>
  <c r="U12" i="1"/>
  <c r="U3" i="1"/>
  <c r="U4" i="1"/>
  <c r="U5" i="1"/>
  <c r="U6" i="1"/>
  <c r="U7" i="1"/>
  <c r="U8" i="1"/>
  <c r="U9" i="1"/>
  <c r="U10" i="1"/>
  <c r="U1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</calcChain>
</file>

<file path=xl/sharedStrings.xml><?xml version="1.0" encoding="utf-8"?>
<sst xmlns="http://schemas.openxmlformats.org/spreadsheetml/2006/main" count="38" uniqueCount="16">
  <si>
    <t>Standard #</t>
  </si>
  <si>
    <t>ug BSA</t>
  </si>
  <si>
    <t>A OD</t>
  </si>
  <si>
    <t>B OD</t>
  </si>
  <si>
    <t>C OD</t>
  </si>
  <si>
    <t>Temperature</t>
  </si>
  <si>
    <t>Sample #</t>
  </si>
  <si>
    <t>*Actually 60</t>
  </si>
  <si>
    <t>A Conc (ug/uL)</t>
  </si>
  <si>
    <t>B Conc (ug/uL)</t>
  </si>
  <si>
    <t>C Conc (ug/uL)</t>
  </si>
  <si>
    <t>T or N</t>
  </si>
  <si>
    <t>Total</t>
  </si>
  <si>
    <t>Native</t>
  </si>
  <si>
    <t>Average Conc</t>
  </si>
  <si>
    <t xml:space="preserve">Temp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</si>
</sst>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9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65" fontId="0" fillId="0" borderId="0" xfId="0" applyNumberFormat="1"/>
    <xf numFmtId="169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Standards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A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8366000113295"/>
                  <c:y val="-0.13667142806549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A = 0.0431x - 0.0313
R² = 0.98607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2.5</c:v>
                </c:pt>
                <c:pt idx="3">
                  <c:v>5.0</c:v>
                </c:pt>
                <c:pt idx="4">
                  <c:v>10.0</c:v>
                </c:pt>
                <c:pt idx="5">
                  <c:v>15.0</c:v>
                </c:pt>
                <c:pt idx="6">
                  <c:v>25.0</c:v>
                </c:pt>
              </c:numCache>
            </c:numRef>
          </c:xVal>
          <c:yVal>
            <c:numRef>
              <c:f>Sheet1!$C$2:$C$8</c:f>
              <c:numCache>
                <c:formatCode>0.000</c:formatCode>
                <c:ptCount val="7"/>
                <c:pt idx="0">
                  <c:v>0.0</c:v>
                </c:pt>
                <c:pt idx="1">
                  <c:v>0.041</c:v>
                </c:pt>
                <c:pt idx="2">
                  <c:v>0.091</c:v>
                </c:pt>
                <c:pt idx="3">
                  <c:v>0.172</c:v>
                </c:pt>
                <c:pt idx="4">
                  <c:v>0.325</c:v>
                </c:pt>
                <c:pt idx="5">
                  <c:v>0.571</c:v>
                </c:pt>
                <c:pt idx="6">
                  <c:v>1.103</c:v>
                </c:pt>
              </c:numCache>
            </c:numRef>
          </c:yVal>
          <c:smooth val="0"/>
        </c:ser>
        <c:ser>
          <c:idx val="1"/>
          <c:order val="1"/>
          <c:tx>
            <c:v>Standard B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0102815385487"/>
                  <c:y val="-0.03158530970735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B = 0.0415x - 0.0219
R² = 0.9977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2.5</c:v>
                </c:pt>
                <c:pt idx="3">
                  <c:v>5.0</c:v>
                </c:pt>
                <c:pt idx="4">
                  <c:v>10.0</c:v>
                </c:pt>
                <c:pt idx="5">
                  <c:v>15.0</c:v>
                </c:pt>
                <c:pt idx="6">
                  <c:v>25.0</c:v>
                </c:pt>
              </c:numCache>
            </c:numRef>
          </c:xVal>
          <c:yVal>
            <c:numRef>
              <c:f>Sheet1!$D$2:$D$8</c:f>
              <c:numCache>
                <c:formatCode>0.000</c:formatCode>
                <c:ptCount val="7"/>
                <c:pt idx="0">
                  <c:v>0.0</c:v>
                </c:pt>
                <c:pt idx="1">
                  <c:v>0.035</c:v>
                </c:pt>
                <c:pt idx="2">
                  <c:v>0.074</c:v>
                </c:pt>
                <c:pt idx="3">
                  <c:v>0.169</c:v>
                </c:pt>
                <c:pt idx="4">
                  <c:v>0.367</c:v>
                </c:pt>
                <c:pt idx="5">
                  <c:v>0.597</c:v>
                </c:pt>
                <c:pt idx="6">
                  <c:v>1.03</c:v>
                </c:pt>
              </c:numCache>
            </c:numRef>
          </c:yVal>
          <c:smooth val="0"/>
        </c:ser>
        <c:ser>
          <c:idx val="2"/>
          <c:order val="2"/>
          <c:tx>
            <c:v>Standard C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18173398289243"/>
                  <c:y val="0.11514242878560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C = 0.0449x - 0.0181
R² = 0.99741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2.5</c:v>
                </c:pt>
                <c:pt idx="3">
                  <c:v>5.0</c:v>
                </c:pt>
                <c:pt idx="4">
                  <c:v>10.0</c:v>
                </c:pt>
                <c:pt idx="5">
                  <c:v>15.0</c:v>
                </c:pt>
                <c:pt idx="6">
                  <c:v>25.0</c:v>
                </c:pt>
              </c:numCache>
            </c:numRef>
          </c:xVal>
          <c:yVal>
            <c:numRef>
              <c:f>Sheet1!$E$2:$E$8</c:f>
              <c:numCache>
                <c:formatCode>0.000</c:formatCode>
                <c:ptCount val="7"/>
                <c:pt idx="0">
                  <c:v>0.0</c:v>
                </c:pt>
                <c:pt idx="1">
                  <c:v>0.05</c:v>
                </c:pt>
                <c:pt idx="2">
                  <c:v>0.087</c:v>
                </c:pt>
                <c:pt idx="3">
                  <c:v>0.186</c:v>
                </c:pt>
                <c:pt idx="4">
                  <c:v>0.417</c:v>
                </c:pt>
                <c:pt idx="5">
                  <c:v>0.633</c:v>
                </c:pt>
                <c:pt idx="6">
                  <c:v>1.128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45880"/>
        <c:axId val="2130866424"/>
      </c:scatterChart>
      <c:valAx>
        <c:axId val="213094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  <a:r>
                  <a:rPr lang="en-US" baseline="0"/>
                  <a:t> of BSA (ug/uL)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866424"/>
        <c:crosses val="autoZero"/>
        <c:crossBetween val="midCat"/>
      </c:valAx>
      <c:valAx>
        <c:axId val="21308664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30945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Replicate</a:t>
            </a:r>
            <a:r>
              <a:rPr lang="en-US" baseline="0"/>
              <a:t> 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Native</c:v>
          </c:tx>
          <c:spPr>
            <a:ln w="47625">
              <a:noFill/>
            </a:ln>
          </c:spPr>
          <c:xVal>
            <c:numRef>
              <c:f>Sheet1!$H$2:$H$11</c:f>
              <c:numCache>
                <c:formatCode>General</c:formatCode>
                <c:ptCount val="10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45.0</c:v>
                </c:pt>
                <c:pt idx="5">
                  <c:v>50.0</c:v>
                </c:pt>
                <c:pt idx="6">
                  <c:v>55.0</c:v>
                </c:pt>
                <c:pt idx="7">
                  <c:v>60.0</c:v>
                </c:pt>
                <c:pt idx="8">
                  <c:v>65.0</c:v>
                </c:pt>
                <c:pt idx="9">
                  <c:v>70.0</c:v>
                </c:pt>
              </c:numCache>
            </c:numRef>
          </c:xVal>
          <c:yVal>
            <c:numRef>
              <c:f>Sheet1!$K$12:$K$21</c:f>
              <c:numCache>
                <c:formatCode>0.0000</c:formatCode>
                <c:ptCount val="10"/>
                <c:pt idx="0">
                  <c:v>0.982134570765661</c:v>
                </c:pt>
                <c:pt idx="1">
                  <c:v>0.903248259860789</c:v>
                </c:pt>
                <c:pt idx="2">
                  <c:v>1.021577726218097</c:v>
                </c:pt>
                <c:pt idx="3">
                  <c:v>0.782598607888631</c:v>
                </c:pt>
                <c:pt idx="4">
                  <c:v>0.743155452436195</c:v>
                </c:pt>
                <c:pt idx="5">
                  <c:v>0.627146171693735</c:v>
                </c:pt>
                <c:pt idx="6">
                  <c:v>0.478654292343387</c:v>
                </c:pt>
                <c:pt idx="7">
                  <c:v>0.476334106728538</c:v>
                </c:pt>
                <c:pt idx="8">
                  <c:v>0.474013921113689</c:v>
                </c:pt>
                <c:pt idx="9">
                  <c:v>0.406728538283063</c:v>
                </c:pt>
              </c:numCache>
            </c:numRef>
          </c:yVal>
          <c:smooth val="0"/>
        </c:ser>
        <c:ser>
          <c:idx val="1"/>
          <c:order val="1"/>
          <c:tx>
            <c:v>Total </c:v>
          </c:tx>
          <c:spPr>
            <a:ln w="47625">
              <a:noFill/>
            </a:ln>
          </c:spPr>
          <c:xVal>
            <c:numRef>
              <c:f>Sheet1!$H$2:$H$11</c:f>
              <c:numCache>
                <c:formatCode>General</c:formatCode>
                <c:ptCount val="10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45.0</c:v>
                </c:pt>
                <c:pt idx="5">
                  <c:v>50.0</c:v>
                </c:pt>
                <c:pt idx="6">
                  <c:v>55.0</c:v>
                </c:pt>
                <c:pt idx="7">
                  <c:v>60.0</c:v>
                </c:pt>
                <c:pt idx="8">
                  <c:v>65.0</c:v>
                </c:pt>
                <c:pt idx="9">
                  <c:v>70.0</c:v>
                </c:pt>
              </c:numCache>
            </c:numRef>
          </c:xVal>
          <c:yVal>
            <c:numRef>
              <c:f>Sheet1!$K$2:$K$11</c:f>
              <c:numCache>
                <c:formatCode>0.0000</c:formatCode>
                <c:ptCount val="10"/>
                <c:pt idx="0">
                  <c:v>1.028538283062645</c:v>
                </c:pt>
                <c:pt idx="1">
                  <c:v>1.023897911832947</c:v>
                </c:pt>
                <c:pt idx="2">
                  <c:v>1.01461716937355</c:v>
                </c:pt>
                <c:pt idx="3">
                  <c:v>1.035498839907192</c:v>
                </c:pt>
                <c:pt idx="4">
                  <c:v>1.067981438515081</c:v>
                </c:pt>
                <c:pt idx="5">
                  <c:v>1.023897911832947</c:v>
                </c:pt>
                <c:pt idx="6">
                  <c:v>1.054060324825986</c:v>
                </c:pt>
                <c:pt idx="7">
                  <c:v>1.021577726218097</c:v>
                </c:pt>
                <c:pt idx="8">
                  <c:v>1.067981438515081</c:v>
                </c:pt>
                <c:pt idx="9">
                  <c:v>1.091183294663573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21560"/>
        <c:axId val="2130859240"/>
      </c:scatterChart>
      <c:valAx>
        <c:axId val="213552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859240"/>
        <c:crosses val="autoZero"/>
        <c:crossBetween val="midCat"/>
        <c:majorUnit val="5.0"/>
      </c:valAx>
      <c:valAx>
        <c:axId val="21308592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(ug/uL)</a:t>
                </a:r>
                <a:endParaRPr lang="en-US"/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2135521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</a:t>
            </a:r>
            <a:r>
              <a:rPr lang="en-US" baseline="0"/>
              <a:t> Replicate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Native</c:v>
          </c:tx>
          <c:spPr>
            <a:ln w="47625">
              <a:noFill/>
            </a:ln>
          </c:spPr>
          <c:xVal>
            <c:numRef>
              <c:f>Sheet1!$H$2:$H$11</c:f>
              <c:numCache>
                <c:formatCode>General</c:formatCode>
                <c:ptCount val="10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45.0</c:v>
                </c:pt>
                <c:pt idx="5">
                  <c:v>50.0</c:v>
                </c:pt>
                <c:pt idx="6">
                  <c:v>55.0</c:v>
                </c:pt>
                <c:pt idx="7">
                  <c:v>60.0</c:v>
                </c:pt>
                <c:pt idx="8">
                  <c:v>65.0</c:v>
                </c:pt>
                <c:pt idx="9">
                  <c:v>70.0</c:v>
                </c:pt>
              </c:numCache>
            </c:numRef>
          </c:xVal>
          <c:yVal>
            <c:numRef>
              <c:f>Sheet1!$O$13:$O$21</c:f>
              <c:numCache>
                <c:formatCode>0.0000</c:formatCode>
                <c:ptCount val="9"/>
                <c:pt idx="0">
                  <c:v>0.89855421686747</c:v>
                </c:pt>
                <c:pt idx="1">
                  <c:v>0.746746987951807</c:v>
                </c:pt>
                <c:pt idx="2">
                  <c:v>0.758795180722891</c:v>
                </c:pt>
                <c:pt idx="3">
                  <c:v>0.66</c:v>
                </c:pt>
                <c:pt idx="4">
                  <c:v>0.452771084337349</c:v>
                </c:pt>
                <c:pt idx="5">
                  <c:v>0.462409638554217</c:v>
                </c:pt>
                <c:pt idx="6">
                  <c:v>0.397349397590361</c:v>
                </c:pt>
                <c:pt idx="7">
                  <c:v>0.445542168674699</c:v>
                </c:pt>
                <c:pt idx="8">
                  <c:v>0.334698795180723</c:v>
                </c:pt>
              </c:numCache>
            </c:numRef>
          </c:yVal>
          <c:smooth val="0"/>
        </c:ser>
        <c:ser>
          <c:idx val="1"/>
          <c:order val="1"/>
          <c:tx>
            <c:v>Total</c:v>
          </c:tx>
          <c:spPr>
            <a:ln w="47625">
              <a:noFill/>
            </a:ln>
          </c:spPr>
          <c:xVal>
            <c:numRef>
              <c:f>Sheet1!$H$2:$H$11</c:f>
              <c:numCache>
                <c:formatCode>General</c:formatCode>
                <c:ptCount val="10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45.0</c:v>
                </c:pt>
                <c:pt idx="5">
                  <c:v>50.0</c:v>
                </c:pt>
                <c:pt idx="6">
                  <c:v>55.0</c:v>
                </c:pt>
                <c:pt idx="7">
                  <c:v>60.0</c:v>
                </c:pt>
                <c:pt idx="8">
                  <c:v>65.0</c:v>
                </c:pt>
                <c:pt idx="9">
                  <c:v>70.0</c:v>
                </c:pt>
              </c:numCache>
            </c:numRef>
          </c:xVal>
          <c:yVal>
            <c:numRef>
              <c:f>Sheet1!$K$2:$K$11</c:f>
              <c:numCache>
                <c:formatCode>0.0000</c:formatCode>
                <c:ptCount val="10"/>
                <c:pt idx="0">
                  <c:v>1.028538283062645</c:v>
                </c:pt>
                <c:pt idx="1">
                  <c:v>1.023897911832947</c:v>
                </c:pt>
                <c:pt idx="2">
                  <c:v>1.01461716937355</c:v>
                </c:pt>
                <c:pt idx="3">
                  <c:v>1.035498839907192</c:v>
                </c:pt>
                <c:pt idx="4">
                  <c:v>1.067981438515081</c:v>
                </c:pt>
                <c:pt idx="5">
                  <c:v>1.023897911832947</c:v>
                </c:pt>
                <c:pt idx="6">
                  <c:v>1.054060324825986</c:v>
                </c:pt>
                <c:pt idx="7">
                  <c:v>1.021577726218097</c:v>
                </c:pt>
                <c:pt idx="8">
                  <c:v>1.067981438515081</c:v>
                </c:pt>
                <c:pt idx="9">
                  <c:v>1.091183294663573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66760"/>
        <c:axId val="2134493944"/>
      </c:scatterChart>
      <c:valAx>
        <c:axId val="213456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493944"/>
        <c:crosses val="autoZero"/>
        <c:crossBetween val="midCat"/>
      </c:valAx>
      <c:valAx>
        <c:axId val="21344939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(ug/uL)</a:t>
                </a:r>
                <a:endParaRPr lang="en-US"/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2134566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Replicate</a:t>
            </a:r>
            <a:r>
              <a:rPr lang="en-US" baseline="0"/>
              <a:t> C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Native</c:v>
          </c:tx>
          <c:spPr>
            <a:ln w="47625">
              <a:noFill/>
            </a:ln>
          </c:spPr>
          <c:xVal>
            <c:numRef>
              <c:f>Sheet1!$H$2:$H$11</c:f>
              <c:numCache>
                <c:formatCode>General</c:formatCode>
                <c:ptCount val="10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45.0</c:v>
                </c:pt>
                <c:pt idx="5">
                  <c:v>50.0</c:v>
                </c:pt>
                <c:pt idx="6">
                  <c:v>55.0</c:v>
                </c:pt>
                <c:pt idx="7">
                  <c:v>60.0</c:v>
                </c:pt>
                <c:pt idx="8">
                  <c:v>65.0</c:v>
                </c:pt>
                <c:pt idx="9">
                  <c:v>70.0</c:v>
                </c:pt>
              </c:numCache>
            </c:numRef>
          </c:xVal>
          <c:yVal>
            <c:numRef>
              <c:f>Sheet1!$R$12:$R$21</c:f>
              <c:numCache>
                <c:formatCode>0.0000</c:formatCode>
                <c:ptCount val="10"/>
                <c:pt idx="0">
                  <c:v>0.768596881959911</c:v>
                </c:pt>
                <c:pt idx="1">
                  <c:v>0.737416481069042</c:v>
                </c:pt>
                <c:pt idx="2">
                  <c:v>0.721826280623608</c:v>
                </c:pt>
                <c:pt idx="3">
                  <c:v>0.641648106904232</c:v>
                </c:pt>
                <c:pt idx="4">
                  <c:v>0.57260579064588</c:v>
                </c:pt>
                <c:pt idx="5">
                  <c:v>0.430066815144766</c:v>
                </c:pt>
                <c:pt idx="6">
                  <c:v>0.367706013363029</c:v>
                </c:pt>
                <c:pt idx="7">
                  <c:v>0.334298440979955</c:v>
                </c:pt>
                <c:pt idx="8">
                  <c:v>0.34097995545657</c:v>
                </c:pt>
                <c:pt idx="9">
                  <c:v>0.285300668151448</c:v>
                </c:pt>
              </c:numCache>
            </c:numRef>
          </c:yVal>
          <c:smooth val="0"/>
        </c:ser>
        <c:ser>
          <c:idx val="1"/>
          <c:order val="1"/>
          <c:tx>
            <c:v>Total</c:v>
          </c:tx>
          <c:spPr>
            <a:ln w="47625">
              <a:noFill/>
            </a:ln>
          </c:spPr>
          <c:xVal>
            <c:numRef>
              <c:f>Sheet1!$H$2:$H$11</c:f>
              <c:numCache>
                <c:formatCode>General</c:formatCode>
                <c:ptCount val="10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45.0</c:v>
                </c:pt>
                <c:pt idx="5">
                  <c:v>50.0</c:v>
                </c:pt>
                <c:pt idx="6">
                  <c:v>55.0</c:v>
                </c:pt>
                <c:pt idx="7">
                  <c:v>60.0</c:v>
                </c:pt>
                <c:pt idx="8">
                  <c:v>65.0</c:v>
                </c:pt>
                <c:pt idx="9">
                  <c:v>70.0</c:v>
                </c:pt>
              </c:numCache>
            </c:numRef>
          </c:xVal>
          <c:yVal>
            <c:numRef>
              <c:f>Sheet1!$R$2:$R$11</c:f>
              <c:numCache>
                <c:formatCode>0.0000</c:formatCode>
                <c:ptCount val="10"/>
                <c:pt idx="0">
                  <c:v>0.819821826280624</c:v>
                </c:pt>
                <c:pt idx="1">
                  <c:v>0.806458797327394</c:v>
                </c:pt>
                <c:pt idx="2">
                  <c:v>0.813140311804009</c:v>
                </c:pt>
                <c:pt idx="3">
                  <c:v>0.793095768374165</c:v>
                </c:pt>
                <c:pt idx="4">
                  <c:v>0.766369710467706</c:v>
                </c:pt>
                <c:pt idx="5">
                  <c:v>0.79532293986637</c:v>
                </c:pt>
                <c:pt idx="6">
                  <c:v>0.802004454342984</c:v>
                </c:pt>
                <c:pt idx="7">
                  <c:v>0.802004454342984</c:v>
                </c:pt>
                <c:pt idx="8">
                  <c:v>0.862138084632517</c:v>
                </c:pt>
                <c:pt idx="9">
                  <c:v>0.868819599109131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893896"/>
        <c:axId val="-2146712168"/>
      </c:scatterChart>
      <c:valAx>
        <c:axId val="213689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712168"/>
        <c:crosses val="autoZero"/>
        <c:crossBetween val="midCat"/>
      </c:valAx>
      <c:valAx>
        <c:axId val="-2146712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(ug/uL)</a:t>
                </a:r>
                <a:endParaRPr lang="en-US"/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2136893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</a:t>
            </a:r>
            <a:r>
              <a:rPr lang="en-US" baseline="0"/>
              <a:t> Proportions (T and N)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Native</c:v>
          </c:tx>
          <c:spPr>
            <a:ln w="47625">
              <a:noFill/>
            </a:ln>
          </c:spPr>
          <c:xVal>
            <c:numRef>
              <c:f>Sheet1!$W$2:$W$11</c:f>
              <c:numCache>
                <c:formatCode>General</c:formatCode>
                <c:ptCount val="10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45.0</c:v>
                </c:pt>
                <c:pt idx="5">
                  <c:v>50.0</c:v>
                </c:pt>
                <c:pt idx="6">
                  <c:v>55.0</c:v>
                </c:pt>
                <c:pt idx="7">
                  <c:v>60.0</c:v>
                </c:pt>
                <c:pt idx="8">
                  <c:v>65.0</c:v>
                </c:pt>
                <c:pt idx="9">
                  <c:v>70.0</c:v>
                </c:pt>
              </c:numCache>
            </c:numRef>
          </c:xVal>
          <c:yVal>
            <c:numRef>
              <c:f>Sheet1!$U$12:$U$21</c:f>
              <c:numCache>
                <c:formatCode>General</c:formatCode>
                <c:ptCount val="10"/>
                <c:pt idx="0">
                  <c:v>1.0</c:v>
                </c:pt>
                <c:pt idx="1">
                  <c:v>0.966364743093985</c:v>
                </c:pt>
                <c:pt idx="2">
                  <c:v>0.9476906743152</c:v>
                </c:pt>
                <c:pt idx="3">
                  <c:v>0.830812448861645</c:v>
                </c:pt>
                <c:pt idx="4">
                  <c:v>0.751926493074992</c:v>
                </c:pt>
                <c:pt idx="5">
                  <c:v>0.574663072885873</c:v>
                </c:pt>
                <c:pt idx="6">
                  <c:v>0.498085888603986</c:v>
                </c:pt>
                <c:pt idx="7">
                  <c:v>0.459728436827497</c:v>
                </c:pt>
                <c:pt idx="8">
                  <c:v>0.47972924421632</c:v>
                </c:pt>
                <c:pt idx="9">
                  <c:v>0.390747610977592</c:v>
                </c:pt>
              </c:numCache>
            </c:numRef>
          </c:yVal>
          <c:smooth val="0"/>
        </c:ser>
        <c:ser>
          <c:idx val="1"/>
          <c:order val="1"/>
          <c:tx>
            <c:v>Total</c:v>
          </c:tx>
          <c:spPr>
            <a:ln w="47625">
              <a:noFill/>
            </a:ln>
          </c:spPr>
          <c:xVal>
            <c:numRef>
              <c:f>Sheet1!$W$2:$W$11</c:f>
              <c:numCache>
                <c:formatCode>General</c:formatCode>
                <c:ptCount val="10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45.0</c:v>
                </c:pt>
                <c:pt idx="5">
                  <c:v>50.0</c:v>
                </c:pt>
                <c:pt idx="6">
                  <c:v>55.0</c:v>
                </c:pt>
                <c:pt idx="7">
                  <c:v>60.0</c:v>
                </c:pt>
                <c:pt idx="8">
                  <c:v>65.0</c:v>
                </c:pt>
                <c:pt idx="9">
                  <c:v>70.0</c:v>
                </c:pt>
              </c:numCache>
            </c:numRef>
          </c:xVal>
          <c:yVal>
            <c:numRef>
              <c:f>Sheet1!$U$2:$U$11</c:f>
              <c:numCache>
                <c:formatCode>General</c:formatCode>
                <c:ptCount val="10"/>
                <c:pt idx="0">
                  <c:v>0.933879492078821</c:v>
                </c:pt>
                <c:pt idx="1">
                  <c:v>0.930331601247116</c:v>
                </c:pt>
                <c:pt idx="2">
                  <c:v>0.940584166568611</c:v>
                </c:pt>
                <c:pt idx="3">
                  <c:v>0.927370982101418</c:v>
                </c:pt>
                <c:pt idx="4">
                  <c:v>0.946722677056063</c:v>
                </c:pt>
                <c:pt idx="5">
                  <c:v>0.946501243185781</c:v>
                </c:pt>
                <c:pt idx="6">
                  <c:v>0.946731529326661</c:v>
                </c:pt>
                <c:pt idx="7">
                  <c:v>0.934448530301487</c:v>
                </c:pt>
                <c:pt idx="8">
                  <c:v>0.967149441118251</c:v>
                </c:pt>
                <c:pt idx="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950920"/>
        <c:axId val="-2144097752"/>
      </c:scatterChart>
      <c:valAx>
        <c:axId val="-2145950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097752"/>
        <c:crosses val="autoZero"/>
        <c:crossBetween val="midCat"/>
      </c:valAx>
      <c:valAx>
        <c:axId val="-2144097752"/>
        <c:scaling>
          <c:orientation val="minMax"/>
        </c:scaling>
        <c:delete val="0"/>
        <c:axPos val="l"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-2145950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22</xdr:row>
      <xdr:rowOff>184150</xdr:rowOff>
    </xdr:from>
    <xdr:to>
      <xdr:col>8</xdr:col>
      <xdr:colOff>723900</xdr:colOff>
      <xdr:row>45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24</xdr:row>
      <xdr:rowOff>57150</xdr:rowOff>
    </xdr:from>
    <xdr:to>
      <xdr:col>16</xdr:col>
      <xdr:colOff>762000</xdr:colOff>
      <xdr:row>45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46</xdr:row>
      <xdr:rowOff>6350</xdr:rowOff>
    </xdr:from>
    <xdr:to>
      <xdr:col>8</xdr:col>
      <xdr:colOff>647700</xdr:colOff>
      <xdr:row>67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165100</xdr:colOff>
      <xdr:row>46</xdr:row>
      <xdr:rowOff>19050</xdr:rowOff>
    </xdr:from>
    <xdr:to>
      <xdr:col>17</xdr:col>
      <xdr:colOff>101600</xdr:colOff>
      <xdr:row>67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177800</xdr:colOff>
      <xdr:row>25</xdr:row>
      <xdr:rowOff>107950</xdr:rowOff>
    </xdr:from>
    <xdr:to>
      <xdr:col>28</xdr:col>
      <xdr:colOff>12700</xdr:colOff>
      <xdr:row>46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topLeftCell="J1" workbookViewId="0">
      <selection activeCell="W2" activeCellId="1" sqref="U2:U21 W2:W11"/>
    </sheetView>
  </sheetViews>
  <sheetFormatPr baseColWidth="10" defaultRowHeight="15" x14ac:dyDescent="0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11</v>
      </c>
      <c r="H1" t="s">
        <v>5</v>
      </c>
      <c r="I1" t="s">
        <v>6</v>
      </c>
      <c r="J1" t="s">
        <v>2</v>
      </c>
      <c r="K1" t="s">
        <v>8</v>
      </c>
      <c r="N1" t="s">
        <v>3</v>
      </c>
      <c r="O1" t="s">
        <v>9</v>
      </c>
      <c r="Q1" t="s">
        <v>4</v>
      </c>
      <c r="R1" t="s">
        <v>10</v>
      </c>
      <c r="T1" t="s">
        <v>14</v>
      </c>
      <c r="W1" t="s">
        <v>15</v>
      </c>
    </row>
    <row r="2" spans="1:23">
      <c r="A2">
        <v>1</v>
      </c>
      <c r="B2">
        <v>0</v>
      </c>
      <c r="C2" s="2">
        <v>0</v>
      </c>
      <c r="D2" s="2">
        <v>0</v>
      </c>
      <c r="E2" s="2">
        <v>0</v>
      </c>
      <c r="G2" t="s">
        <v>12</v>
      </c>
      <c r="H2">
        <v>25</v>
      </c>
      <c r="I2">
        <v>3</v>
      </c>
      <c r="J2" s="2">
        <v>0.41199999999999998</v>
      </c>
      <c r="K2" s="3">
        <f>(((J2+0.0313)/0.0431)/10)</f>
        <v>1.0285382830626451</v>
      </c>
      <c r="N2" s="2">
        <v>0.38800000000000001</v>
      </c>
      <c r="O2" s="3">
        <f>(((N2+0.0219)/0.0415)/10)</f>
        <v>0.98771084337349391</v>
      </c>
      <c r="Q2" s="2">
        <v>0.35</v>
      </c>
      <c r="R2" s="3">
        <f>(((Q2+0.0181)/0.0449)/10)</f>
        <v>0.81982182628062361</v>
      </c>
      <c r="T2" s="3">
        <f>AVERAGE(K2,O2,R2)</f>
        <v>0.94535698423892089</v>
      </c>
      <c r="U2">
        <f>T2/MAX($T$2:$T$11)</f>
        <v>0.93387949207882115</v>
      </c>
      <c r="W2">
        <v>25</v>
      </c>
    </row>
    <row r="3" spans="1:23">
      <c r="A3">
        <v>2</v>
      </c>
      <c r="B3">
        <v>1</v>
      </c>
      <c r="C3" s="2">
        <v>4.1000000000000002E-2</v>
      </c>
      <c r="D3" s="2">
        <v>3.5000000000000003E-2</v>
      </c>
      <c r="E3" s="2">
        <v>0.05</v>
      </c>
      <c r="G3" t="s">
        <v>12</v>
      </c>
      <c r="H3">
        <v>30</v>
      </c>
      <c r="I3">
        <v>4</v>
      </c>
      <c r="J3" s="2">
        <v>0.41</v>
      </c>
      <c r="K3" s="3">
        <f t="shared" ref="K3:K21" si="0">(((J3+0.0313)/0.0431)/10)</f>
        <v>1.0238979118329465</v>
      </c>
      <c r="N3" s="2">
        <v>0.39100000000000001</v>
      </c>
      <c r="O3" s="3">
        <f t="shared" ref="O3:O21" si="1">(((N3+0.0219)/0.0415)/10)</f>
        <v>0.9949397590361444</v>
      </c>
      <c r="Q3" s="2">
        <v>0.34399999999999997</v>
      </c>
      <c r="R3" s="3">
        <f t="shared" ref="R3:R21" si="2">(((Q3+0.0181)/0.0449)/10)</f>
        <v>0.80645879732739412</v>
      </c>
      <c r="T3" s="3">
        <f t="shared" ref="T3:T21" si="3">AVERAGE(K3,O3,R3)</f>
        <v>0.94176548939882831</v>
      </c>
      <c r="U3">
        <f t="shared" ref="U3:U11" si="4">T3/MAX($T$2:$T$11)</f>
        <v>0.93033160124711634</v>
      </c>
      <c r="W3">
        <v>30</v>
      </c>
    </row>
    <row r="4" spans="1:23">
      <c r="A4">
        <v>3</v>
      </c>
      <c r="B4">
        <v>2.5</v>
      </c>
      <c r="C4" s="2">
        <v>9.0999999999999998E-2</v>
      </c>
      <c r="D4" s="2">
        <v>7.3999999999999996E-2</v>
      </c>
      <c r="E4" s="2">
        <v>8.6999999999999994E-2</v>
      </c>
      <c r="G4" t="s">
        <v>12</v>
      </c>
      <c r="H4">
        <v>35</v>
      </c>
      <c r="I4">
        <v>5</v>
      </c>
      <c r="J4" s="2">
        <v>0.40600000000000003</v>
      </c>
      <c r="K4" s="3">
        <f t="shared" si="0"/>
        <v>1.01461716937355</v>
      </c>
      <c r="N4" s="2">
        <v>0.40500000000000003</v>
      </c>
      <c r="O4" s="3">
        <f t="shared" si="1"/>
        <v>1.0286746987951807</v>
      </c>
      <c r="Q4" s="2">
        <v>0.34699999999999998</v>
      </c>
      <c r="R4" s="3">
        <f t="shared" si="2"/>
        <v>0.81314031180400881</v>
      </c>
      <c r="T4" s="3">
        <f t="shared" si="3"/>
        <v>0.95214405999091323</v>
      </c>
      <c r="U4">
        <f t="shared" si="4"/>
        <v>0.94058416656861077</v>
      </c>
      <c r="W4">
        <v>35</v>
      </c>
    </row>
    <row r="5" spans="1:23">
      <c r="A5">
        <v>4</v>
      </c>
      <c r="B5">
        <v>5</v>
      </c>
      <c r="C5" s="2">
        <v>0.17199999999999999</v>
      </c>
      <c r="D5" s="2">
        <v>0.16900000000000001</v>
      </c>
      <c r="E5" s="2">
        <v>0.186</v>
      </c>
      <c r="G5" t="s">
        <v>12</v>
      </c>
      <c r="H5">
        <v>40</v>
      </c>
      <c r="I5">
        <v>6</v>
      </c>
      <c r="J5" s="2">
        <v>0.41499999999999998</v>
      </c>
      <c r="K5" s="3">
        <f t="shared" si="0"/>
        <v>1.0354988399071925</v>
      </c>
      <c r="N5" s="2">
        <v>0.38800000000000001</v>
      </c>
      <c r="O5" s="3">
        <f t="shared" si="1"/>
        <v>0.98771084337349391</v>
      </c>
      <c r="Q5" s="2">
        <v>0.33800000000000002</v>
      </c>
      <c r="R5" s="3">
        <f t="shared" si="2"/>
        <v>0.79309576837416484</v>
      </c>
      <c r="T5" s="3">
        <f t="shared" si="3"/>
        <v>0.93876848388495038</v>
      </c>
      <c r="U5">
        <f t="shared" si="4"/>
        <v>0.92737098210141766</v>
      </c>
      <c r="W5">
        <v>40</v>
      </c>
    </row>
    <row r="6" spans="1:23">
      <c r="A6">
        <v>5</v>
      </c>
      <c r="B6">
        <v>10</v>
      </c>
      <c r="C6" s="2">
        <v>0.32500000000000001</v>
      </c>
      <c r="D6" s="2">
        <v>0.36699999999999999</v>
      </c>
      <c r="E6" s="2">
        <v>0.41699999999999998</v>
      </c>
      <c r="G6" t="s">
        <v>12</v>
      </c>
      <c r="H6">
        <v>45</v>
      </c>
      <c r="I6">
        <v>7</v>
      </c>
      <c r="J6" s="2">
        <v>0.42899999999999999</v>
      </c>
      <c r="K6" s="3">
        <f t="shared" si="0"/>
        <v>1.0679814385150812</v>
      </c>
      <c r="N6" s="2">
        <v>0.41</v>
      </c>
      <c r="O6" s="3">
        <f t="shared" si="1"/>
        <v>1.040722891566265</v>
      </c>
      <c r="Q6" s="2">
        <v>0.32600000000000001</v>
      </c>
      <c r="R6" s="3">
        <f t="shared" si="2"/>
        <v>0.76636971046770597</v>
      </c>
      <c r="T6" s="3">
        <f t="shared" si="3"/>
        <v>0.95835801351635075</v>
      </c>
      <c r="U6">
        <f t="shared" si="4"/>
        <v>0.94672267705606317</v>
      </c>
      <c r="W6">
        <v>45</v>
      </c>
    </row>
    <row r="7" spans="1:23">
      <c r="A7">
        <v>6</v>
      </c>
      <c r="B7">
        <v>15</v>
      </c>
      <c r="C7" s="2">
        <v>0.57099999999999995</v>
      </c>
      <c r="D7" s="2">
        <v>0.59699999999999998</v>
      </c>
      <c r="E7" s="2">
        <v>0.63300000000000001</v>
      </c>
      <c r="G7" t="s">
        <v>12</v>
      </c>
      <c r="H7">
        <v>50</v>
      </c>
      <c r="I7">
        <v>8</v>
      </c>
      <c r="J7" s="2">
        <v>0.41</v>
      </c>
      <c r="K7" s="3">
        <f t="shared" si="0"/>
        <v>1.0238979118329465</v>
      </c>
      <c r="N7" s="2">
        <v>0.41599999999999998</v>
      </c>
      <c r="O7" s="3">
        <f t="shared" si="1"/>
        <v>1.0551807228915662</v>
      </c>
      <c r="Q7" s="2">
        <v>0.33900000000000002</v>
      </c>
      <c r="R7" s="3">
        <f t="shared" si="2"/>
        <v>0.7953229398663697</v>
      </c>
      <c r="T7" s="3">
        <f t="shared" si="3"/>
        <v>0.95813385819696084</v>
      </c>
      <c r="U7">
        <f t="shared" si="4"/>
        <v>0.94650124318578066</v>
      </c>
      <c r="W7">
        <v>50</v>
      </c>
    </row>
    <row r="8" spans="1:23">
      <c r="A8">
        <v>7</v>
      </c>
      <c r="B8">
        <v>25</v>
      </c>
      <c r="C8" s="2">
        <v>1.103</v>
      </c>
      <c r="D8" s="2">
        <v>1.03</v>
      </c>
      <c r="E8" s="2">
        <v>1.1279999999999999</v>
      </c>
      <c r="G8" t="s">
        <v>12</v>
      </c>
      <c r="H8">
        <v>55</v>
      </c>
      <c r="I8">
        <v>9</v>
      </c>
      <c r="J8" s="2">
        <v>0.42299999999999999</v>
      </c>
      <c r="K8" s="3">
        <f t="shared" si="0"/>
        <v>1.0540603248259859</v>
      </c>
      <c r="N8" s="2">
        <v>0.40100000000000002</v>
      </c>
      <c r="O8" s="3">
        <f t="shared" si="1"/>
        <v>1.0190361445783132</v>
      </c>
      <c r="Q8" s="2">
        <v>0.34200000000000003</v>
      </c>
      <c r="R8" s="3">
        <f t="shared" si="2"/>
        <v>0.8020044543429844</v>
      </c>
      <c r="T8" s="3">
        <f t="shared" si="3"/>
        <v>0.95836697458242781</v>
      </c>
      <c r="U8">
        <f t="shared" si="4"/>
        <v>0.94673152932666149</v>
      </c>
      <c r="W8">
        <v>55</v>
      </c>
    </row>
    <row r="9" spans="1:23">
      <c r="G9" t="s">
        <v>12</v>
      </c>
      <c r="H9">
        <v>60</v>
      </c>
      <c r="I9">
        <v>10</v>
      </c>
      <c r="J9" s="2">
        <v>0.40899999999999997</v>
      </c>
      <c r="K9" s="3">
        <f t="shared" si="0"/>
        <v>1.0215777262180974</v>
      </c>
      <c r="N9" s="2">
        <v>0.39900000000000002</v>
      </c>
      <c r="O9" s="3">
        <f t="shared" si="1"/>
        <v>1.0142168674698795</v>
      </c>
      <c r="Q9" s="2">
        <v>0.34200000000000003</v>
      </c>
      <c r="R9" s="3">
        <f t="shared" si="2"/>
        <v>0.8020044543429844</v>
      </c>
      <c r="T9" s="3">
        <f t="shared" si="3"/>
        <v>0.94593301601032043</v>
      </c>
      <c r="U9">
        <f t="shared" si="4"/>
        <v>0.93444853030148678</v>
      </c>
      <c r="W9">
        <v>60</v>
      </c>
    </row>
    <row r="10" spans="1:23">
      <c r="F10" s="1" t="s">
        <v>7</v>
      </c>
      <c r="G10" t="s">
        <v>12</v>
      </c>
      <c r="H10">
        <v>65</v>
      </c>
      <c r="I10">
        <v>1</v>
      </c>
      <c r="J10" s="2">
        <v>0.42899999999999999</v>
      </c>
      <c r="K10" s="3">
        <f t="shared" si="0"/>
        <v>1.0679814385150812</v>
      </c>
      <c r="N10" s="2">
        <v>0.39600000000000002</v>
      </c>
      <c r="O10" s="3">
        <f t="shared" si="1"/>
        <v>1.0069879518072289</v>
      </c>
      <c r="Q10" s="2">
        <v>0.36899999999999999</v>
      </c>
      <c r="R10" s="3">
        <f t="shared" si="2"/>
        <v>0.86213808463251662</v>
      </c>
      <c r="T10" s="3">
        <f t="shared" si="3"/>
        <v>0.97903582498494224</v>
      </c>
      <c r="U10">
        <f t="shared" si="4"/>
        <v>0.96714944111825096</v>
      </c>
      <c r="W10">
        <v>65</v>
      </c>
    </row>
    <row r="11" spans="1:23">
      <c r="G11" t="s">
        <v>12</v>
      </c>
      <c r="H11">
        <v>70</v>
      </c>
      <c r="I11">
        <v>2</v>
      </c>
      <c r="J11" s="2">
        <v>0.439</v>
      </c>
      <c r="K11" s="3">
        <f t="shared" si="0"/>
        <v>1.0911832946635731</v>
      </c>
      <c r="N11" s="2">
        <v>0.42499999999999999</v>
      </c>
      <c r="O11" s="3">
        <f t="shared" si="1"/>
        <v>1.076867469879518</v>
      </c>
      <c r="Q11" s="2">
        <v>0.372</v>
      </c>
      <c r="R11" s="3">
        <f t="shared" si="2"/>
        <v>0.86881959910913142</v>
      </c>
      <c r="T11" s="3">
        <f t="shared" si="3"/>
        <v>1.0122901212174076</v>
      </c>
      <c r="U11">
        <f t="shared" si="4"/>
        <v>1</v>
      </c>
      <c r="W11">
        <v>70</v>
      </c>
    </row>
    <row r="12" spans="1:23">
      <c r="G12" t="s">
        <v>13</v>
      </c>
      <c r="H12">
        <v>25</v>
      </c>
      <c r="I12">
        <v>3</v>
      </c>
      <c r="J12" s="2">
        <v>0.39200000000000002</v>
      </c>
      <c r="K12" s="3">
        <f t="shared" si="0"/>
        <v>0.98213457076566135</v>
      </c>
      <c r="N12" s="2">
        <v>0.34200000000000003</v>
      </c>
      <c r="O12" s="3">
        <f t="shared" si="1"/>
        <v>0.87686746987951802</v>
      </c>
      <c r="Q12" s="2">
        <v>0.32700000000000001</v>
      </c>
      <c r="R12" s="3">
        <f t="shared" si="2"/>
        <v>0.76859688195991094</v>
      </c>
      <c r="T12" s="3">
        <f t="shared" si="3"/>
        <v>0.87586630753503014</v>
      </c>
      <c r="U12">
        <f>T12/MAX($T$12:$T$21)</f>
        <v>1</v>
      </c>
      <c r="W12">
        <v>25</v>
      </c>
    </row>
    <row r="13" spans="1:23">
      <c r="G13" t="s">
        <v>13</v>
      </c>
      <c r="H13">
        <v>30</v>
      </c>
      <c r="I13">
        <v>4</v>
      </c>
      <c r="J13" s="2">
        <v>0.35799999999999998</v>
      </c>
      <c r="K13" s="3">
        <f t="shared" si="0"/>
        <v>0.90324825986078883</v>
      </c>
      <c r="N13" s="2">
        <v>0.35099999999999998</v>
      </c>
      <c r="O13" s="3">
        <f t="shared" si="1"/>
        <v>0.89855421686746983</v>
      </c>
      <c r="Q13" s="2">
        <v>0.313</v>
      </c>
      <c r="R13" s="3">
        <f t="shared" si="2"/>
        <v>0.73741648106904223</v>
      </c>
      <c r="T13" s="3">
        <f t="shared" si="3"/>
        <v>0.84640631926576704</v>
      </c>
      <c r="U13">
        <f t="shared" ref="U13:U21" si="5">T13/MAX($T$12:$T$21)</f>
        <v>0.96636474309398546</v>
      </c>
      <c r="W13">
        <v>30</v>
      </c>
    </row>
    <row r="14" spans="1:23">
      <c r="G14" t="s">
        <v>13</v>
      </c>
      <c r="H14">
        <v>35</v>
      </c>
      <c r="I14">
        <v>5</v>
      </c>
      <c r="J14" s="2">
        <v>0.40899999999999997</v>
      </c>
      <c r="K14" s="3">
        <f t="shared" si="0"/>
        <v>1.0215777262180974</v>
      </c>
      <c r="N14" s="2">
        <v>0.28799999999999998</v>
      </c>
      <c r="O14" s="3">
        <f t="shared" si="1"/>
        <v>0.74674698795180716</v>
      </c>
      <c r="Q14" s="2">
        <v>0.30599999999999999</v>
      </c>
      <c r="R14" s="3">
        <f t="shared" si="2"/>
        <v>0.72182628062360799</v>
      </c>
      <c r="T14" s="3">
        <f t="shared" si="3"/>
        <v>0.83005033159783748</v>
      </c>
      <c r="U14">
        <f t="shared" si="5"/>
        <v>0.94769067431520049</v>
      </c>
      <c r="W14">
        <v>35</v>
      </c>
    </row>
    <row r="15" spans="1:23">
      <c r="G15" t="s">
        <v>13</v>
      </c>
      <c r="H15">
        <v>40</v>
      </c>
      <c r="I15">
        <v>6</v>
      </c>
      <c r="J15" s="2">
        <v>0.30599999999999999</v>
      </c>
      <c r="K15" s="3">
        <f t="shared" si="0"/>
        <v>0.78259860788863111</v>
      </c>
      <c r="N15" s="2">
        <v>0.29299999999999998</v>
      </c>
      <c r="O15" s="3">
        <f t="shared" si="1"/>
        <v>0.75879518072289143</v>
      </c>
      <c r="Q15" s="2">
        <v>0.27</v>
      </c>
      <c r="R15" s="3">
        <f t="shared" si="2"/>
        <v>0.64164810690423169</v>
      </c>
      <c r="T15" s="3">
        <f t="shared" si="3"/>
        <v>0.72768063183858478</v>
      </c>
      <c r="U15">
        <f t="shared" si="5"/>
        <v>0.83081244886164463</v>
      </c>
      <c r="W15">
        <v>40</v>
      </c>
    </row>
    <row r="16" spans="1:23">
      <c r="G16" t="s">
        <v>13</v>
      </c>
      <c r="H16">
        <v>45</v>
      </c>
      <c r="I16">
        <v>7</v>
      </c>
      <c r="J16" s="2">
        <v>0.28899999999999998</v>
      </c>
      <c r="K16" s="3">
        <f t="shared" si="0"/>
        <v>0.74315545243619485</v>
      </c>
      <c r="N16" s="2">
        <v>0.252</v>
      </c>
      <c r="O16" s="3">
        <f t="shared" si="1"/>
        <v>0.65999999999999992</v>
      </c>
      <c r="Q16" s="2">
        <v>0.23899999999999999</v>
      </c>
      <c r="R16" s="3">
        <f t="shared" si="2"/>
        <v>0.57260579064587969</v>
      </c>
      <c r="T16" s="3">
        <f t="shared" si="3"/>
        <v>0.65858708102735808</v>
      </c>
      <c r="U16">
        <f t="shared" si="5"/>
        <v>0.75192649307499249</v>
      </c>
      <c r="W16">
        <v>45</v>
      </c>
    </row>
    <row r="17" spans="6:23">
      <c r="G17" t="s">
        <v>13</v>
      </c>
      <c r="H17">
        <v>50</v>
      </c>
      <c r="I17">
        <v>8</v>
      </c>
      <c r="J17" s="2">
        <v>0.23899999999999999</v>
      </c>
      <c r="K17" s="3">
        <f t="shared" si="0"/>
        <v>0.62714617169373543</v>
      </c>
      <c r="N17" s="2">
        <v>0.16600000000000001</v>
      </c>
      <c r="O17" s="3">
        <f t="shared" si="1"/>
        <v>0.45277108433734936</v>
      </c>
      <c r="Q17" s="2">
        <v>0.17499999999999999</v>
      </c>
      <c r="R17" s="3">
        <f t="shared" si="2"/>
        <v>0.43006681514476613</v>
      </c>
      <c r="T17" s="3">
        <f t="shared" si="3"/>
        <v>0.50332802372528362</v>
      </c>
      <c r="U17">
        <f t="shared" si="5"/>
        <v>0.57466307288587315</v>
      </c>
      <c r="W17">
        <v>50</v>
      </c>
    </row>
    <row r="18" spans="6:23">
      <c r="G18" t="s">
        <v>13</v>
      </c>
      <c r="H18">
        <v>55</v>
      </c>
      <c r="I18">
        <v>9</v>
      </c>
      <c r="J18" s="2">
        <v>0.17499999999999999</v>
      </c>
      <c r="K18" s="3">
        <f t="shared" si="0"/>
        <v>0.47865429234338741</v>
      </c>
      <c r="N18" s="2">
        <v>0.17</v>
      </c>
      <c r="O18" s="3">
        <f t="shared" si="1"/>
        <v>0.46240963855421685</v>
      </c>
      <c r="Q18" s="2">
        <v>0.14699999999999999</v>
      </c>
      <c r="R18" s="3">
        <f t="shared" si="2"/>
        <v>0.36770601336302888</v>
      </c>
      <c r="T18" s="3">
        <f t="shared" si="3"/>
        <v>0.4362566480868777</v>
      </c>
      <c r="U18">
        <f t="shared" si="5"/>
        <v>0.49808588860398617</v>
      </c>
      <c r="W18">
        <v>55</v>
      </c>
    </row>
    <row r="19" spans="6:23">
      <c r="G19" t="s">
        <v>13</v>
      </c>
      <c r="H19">
        <v>60</v>
      </c>
      <c r="I19">
        <v>10</v>
      </c>
      <c r="J19" s="2">
        <v>0.17399999999999999</v>
      </c>
      <c r="K19" s="3">
        <f t="shared" si="0"/>
        <v>0.47633410672853821</v>
      </c>
      <c r="N19" s="2">
        <v>0.14299999999999999</v>
      </c>
      <c r="O19" s="3">
        <f t="shared" si="1"/>
        <v>0.39734939759036136</v>
      </c>
      <c r="Q19" s="2">
        <v>0.13200000000000001</v>
      </c>
      <c r="R19" s="3">
        <f t="shared" si="2"/>
        <v>0.33429844097995548</v>
      </c>
      <c r="T19" s="3">
        <f t="shared" si="3"/>
        <v>0.40266064843295163</v>
      </c>
      <c r="U19">
        <f t="shared" si="5"/>
        <v>0.45972843682749753</v>
      </c>
      <c r="W19">
        <v>60</v>
      </c>
    </row>
    <row r="20" spans="6:23">
      <c r="F20" s="1" t="s">
        <v>7</v>
      </c>
      <c r="G20" t="s">
        <v>13</v>
      </c>
      <c r="H20">
        <v>65</v>
      </c>
      <c r="I20">
        <v>1</v>
      </c>
      <c r="J20" s="2">
        <v>0.17299999999999999</v>
      </c>
      <c r="K20" s="3">
        <f t="shared" si="0"/>
        <v>0.47401392111368901</v>
      </c>
      <c r="N20" s="2">
        <v>0.16300000000000001</v>
      </c>
      <c r="O20" s="3">
        <f t="shared" si="1"/>
        <v>0.44554216867469876</v>
      </c>
      <c r="Q20" s="2">
        <v>0.13500000000000001</v>
      </c>
      <c r="R20" s="3">
        <f t="shared" si="2"/>
        <v>0.34097995545657017</v>
      </c>
      <c r="T20" s="3">
        <f t="shared" si="3"/>
        <v>0.42017868174831929</v>
      </c>
      <c r="U20">
        <f t="shared" si="5"/>
        <v>0.47972924421632046</v>
      </c>
      <c r="W20">
        <v>65</v>
      </c>
    </row>
    <row r="21" spans="6:23">
      <c r="G21" t="s">
        <v>13</v>
      </c>
      <c r="H21">
        <v>70</v>
      </c>
      <c r="I21">
        <v>2</v>
      </c>
      <c r="J21" s="2">
        <v>0.14399999999999999</v>
      </c>
      <c r="K21" s="3">
        <f t="shared" si="0"/>
        <v>0.4067285382830626</v>
      </c>
      <c r="N21" s="2">
        <v>0.11700000000000001</v>
      </c>
      <c r="O21" s="3">
        <f t="shared" si="1"/>
        <v>0.33469879518072287</v>
      </c>
      <c r="Q21" s="2">
        <v>0.11</v>
      </c>
      <c r="R21" s="3">
        <f t="shared" si="2"/>
        <v>0.28530066815144761</v>
      </c>
      <c r="T21" s="3">
        <f t="shared" si="3"/>
        <v>0.34224266720507773</v>
      </c>
      <c r="U21">
        <f t="shared" si="5"/>
        <v>0.39074761097759181</v>
      </c>
      <c r="W21">
        <v>70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Vermont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Meyer</dc:creator>
  <cp:lastModifiedBy>Amanda Meyer</cp:lastModifiedBy>
  <dcterms:created xsi:type="dcterms:W3CDTF">2016-04-06T15:01:48Z</dcterms:created>
  <dcterms:modified xsi:type="dcterms:W3CDTF">2016-04-06T15:33:10Z</dcterms:modified>
</cp:coreProperties>
</file>