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-37340" yWindow="0" windowWidth="32440" windowHeight="19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1" l="1"/>
  <c r="P16" i="1"/>
  <c r="P17" i="1"/>
  <c r="P18" i="1"/>
  <c r="P19" i="1"/>
  <c r="P20" i="1"/>
  <c r="P21" i="1"/>
  <c r="P22" i="1"/>
  <c r="P23" i="1"/>
  <c r="P24" i="1"/>
  <c r="P25" i="1"/>
  <c r="P14" i="1"/>
  <c r="P3" i="1"/>
  <c r="P4" i="1"/>
  <c r="P5" i="1"/>
  <c r="P6" i="1"/>
  <c r="P7" i="1"/>
  <c r="P8" i="1"/>
  <c r="P9" i="1"/>
  <c r="P10" i="1"/>
  <c r="P11" i="1"/>
  <c r="P12" i="1"/>
  <c r="P1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</calcChain>
</file>

<file path=xl/sharedStrings.xml><?xml version="1.0" encoding="utf-8"?>
<sst xmlns="http://schemas.openxmlformats.org/spreadsheetml/2006/main" count="43" uniqueCount="18">
  <si>
    <t>Standard #</t>
  </si>
  <si>
    <t xml:space="preserve">ug BSA </t>
  </si>
  <si>
    <t>A OD</t>
  </si>
  <si>
    <t>B OD</t>
  </si>
  <si>
    <t>C OD</t>
  </si>
  <si>
    <t xml:space="preserve">Temperature </t>
  </si>
  <si>
    <t xml:space="preserve">Sample # </t>
  </si>
  <si>
    <t>A Conc (ug/uL)</t>
  </si>
  <si>
    <t>B Conc (ug/uL)</t>
  </si>
  <si>
    <t>C Conc (ug/uL)</t>
  </si>
  <si>
    <t xml:space="preserve">T or N </t>
  </si>
  <si>
    <t xml:space="preserve">Total </t>
  </si>
  <si>
    <t>Native</t>
  </si>
  <si>
    <t>Avg Conc (A+B)</t>
  </si>
  <si>
    <t>Rel Proportion</t>
  </si>
  <si>
    <t>C = 20 min Incubation</t>
  </si>
  <si>
    <t>Aphaenogaster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</si>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</sst>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166" fontId="0" fillId="0" borderId="0" xfId="0" applyNumberFormat="1"/>
    <xf numFmtId="0" fontId="0" fillId="0" borderId="0" xfId="0" applyFill="1" applyBorder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Standards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3888223211229"/>
                  <c:y val="-0.18934492563429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A = 0.0433x - 0.0182
R² = 0.99056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Sheet1!$B$2:$B$8</c:f>
              <c:numCache>
                <c:formatCode>0.0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2.5</c:v>
                </c:pt>
                <c:pt idx="3">
                  <c:v>5.0</c:v>
                </c:pt>
                <c:pt idx="4">
                  <c:v>10.0</c:v>
                </c:pt>
                <c:pt idx="5">
                  <c:v>15.0</c:v>
                </c:pt>
                <c:pt idx="6">
                  <c:v>25.0</c:v>
                </c:pt>
              </c:numCache>
            </c:numRef>
          </c:xVal>
          <c:yVal>
            <c:numRef>
              <c:f>Sheet1!$C$2:$C$8</c:f>
              <c:numCache>
                <c:formatCode>0.000</c:formatCode>
                <c:ptCount val="7"/>
                <c:pt idx="0">
                  <c:v>0.0</c:v>
                </c:pt>
                <c:pt idx="1">
                  <c:v>0.055</c:v>
                </c:pt>
                <c:pt idx="2">
                  <c:v>0.099</c:v>
                </c:pt>
                <c:pt idx="3">
                  <c:v>0.196</c:v>
                </c:pt>
                <c:pt idx="4">
                  <c:v>0.348</c:v>
                </c:pt>
                <c:pt idx="5">
                  <c:v>0.599</c:v>
                </c:pt>
                <c:pt idx="6">
                  <c:v>1.109</c:v>
                </c:pt>
              </c:numCache>
            </c:numRef>
          </c:yVal>
          <c:smooth val="0"/>
        </c:ser>
        <c:ser>
          <c:idx val="1"/>
          <c:order val="1"/>
          <c:tx>
            <c:v>B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9583917041045"/>
                  <c:y val="-0.059138458208187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B = 0.0461x - 0.0415
R² = 0.98815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Sheet1!$B$2:$B$8</c:f>
              <c:numCache>
                <c:formatCode>0.0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2.5</c:v>
                </c:pt>
                <c:pt idx="3">
                  <c:v>5.0</c:v>
                </c:pt>
                <c:pt idx="4">
                  <c:v>10.0</c:v>
                </c:pt>
                <c:pt idx="5">
                  <c:v>15.0</c:v>
                </c:pt>
                <c:pt idx="6">
                  <c:v>25.0</c:v>
                </c:pt>
              </c:numCache>
            </c:numRef>
          </c:xVal>
          <c:yVal>
            <c:numRef>
              <c:f>Sheet1!$D$2:$D$8</c:f>
              <c:numCache>
                <c:formatCode>0.000</c:formatCode>
                <c:ptCount val="7"/>
                <c:pt idx="0">
                  <c:v>0.0</c:v>
                </c:pt>
                <c:pt idx="1">
                  <c:v>0.037</c:v>
                </c:pt>
                <c:pt idx="2">
                  <c:v>0.077</c:v>
                </c:pt>
                <c:pt idx="3">
                  <c:v>0.167</c:v>
                </c:pt>
                <c:pt idx="4">
                  <c:v>0.343</c:v>
                </c:pt>
                <c:pt idx="5">
                  <c:v>0.622</c:v>
                </c:pt>
                <c:pt idx="6">
                  <c:v>1.163</c:v>
                </c:pt>
              </c:numCache>
            </c:numRef>
          </c:yVal>
          <c:smooth val="0"/>
        </c:ser>
        <c:ser>
          <c:idx val="2"/>
          <c:order val="2"/>
          <c:tx>
            <c:v>C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3900777740206"/>
                  <c:y val="0.026117379657439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C = 0.0439x - 0.0168
R² = 0.99056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Sheet1!$B$2:$B$8</c:f>
              <c:numCache>
                <c:formatCode>0.0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2.5</c:v>
                </c:pt>
                <c:pt idx="3">
                  <c:v>5.0</c:v>
                </c:pt>
                <c:pt idx="4">
                  <c:v>10.0</c:v>
                </c:pt>
                <c:pt idx="5">
                  <c:v>15.0</c:v>
                </c:pt>
                <c:pt idx="6">
                  <c:v>25.0</c:v>
                </c:pt>
              </c:numCache>
            </c:numRef>
          </c:xVal>
          <c:yVal>
            <c:numRef>
              <c:f>Sheet1!$E$2:$E$8</c:f>
              <c:numCache>
                <c:formatCode>0.000</c:formatCode>
                <c:ptCount val="7"/>
                <c:pt idx="0">
                  <c:v>0.0</c:v>
                </c:pt>
                <c:pt idx="1">
                  <c:v>0.065</c:v>
                </c:pt>
                <c:pt idx="2">
                  <c:v>0.103</c:v>
                </c:pt>
                <c:pt idx="3">
                  <c:v>0.185</c:v>
                </c:pt>
                <c:pt idx="4">
                  <c:v>0.374</c:v>
                </c:pt>
                <c:pt idx="5">
                  <c:v>0.595</c:v>
                </c:pt>
                <c:pt idx="6">
                  <c:v>1.13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504296"/>
        <c:axId val="2139596200"/>
      </c:scatterChart>
      <c:valAx>
        <c:axId val="-212450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  <a:r>
                  <a:rPr lang="en-US" baseline="0"/>
                  <a:t> of BSA (ug/uL)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139596200"/>
        <c:crosses val="autoZero"/>
        <c:crossBetween val="midCat"/>
      </c:valAx>
      <c:valAx>
        <c:axId val="21395962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124504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</a:t>
            </a:r>
            <a:r>
              <a:rPr lang="en-US" baseline="0"/>
              <a:t> Replicate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Native</c:v>
          </c:tx>
          <c:spPr>
            <a:ln w="4762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Sheet1!$J$14:$J$25</c:f>
              <c:numCache>
                <c:formatCode>0.000</c:formatCode>
                <c:ptCount val="12"/>
                <c:pt idx="0">
                  <c:v>0.878060046189376</c:v>
                </c:pt>
                <c:pt idx="1">
                  <c:v>0.864203233256351</c:v>
                </c:pt>
                <c:pt idx="2">
                  <c:v>0.854965357967667</c:v>
                </c:pt>
                <c:pt idx="3">
                  <c:v>0.697921478060046</c:v>
                </c:pt>
                <c:pt idx="4">
                  <c:v>0.690993071593534</c:v>
                </c:pt>
                <c:pt idx="5">
                  <c:v>0.637875288683603</c:v>
                </c:pt>
                <c:pt idx="6">
                  <c:v>0.561662817551963</c:v>
                </c:pt>
                <c:pt idx="7">
                  <c:v>0.503926096997691</c:v>
                </c:pt>
                <c:pt idx="8">
                  <c:v>0.423094688221709</c:v>
                </c:pt>
                <c:pt idx="9">
                  <c:v>0.333025404157044</c:v>
                </c:pt>
                <c:pt idx="10">
                  <c:v>0.339953810623557</c:v>
                </c:pt>
                <c:pt idx="11">
                  <c:v>0.344572748267898</c:v>
                </c:pt>
              </c:numCache>
            </c:numRef>
          </c:yVal>
          <c:smooth val="0"/>
        </c:ser>
        <c:ser>
          <c:idx val="1"/>
          <c:order val="1"/>
          <c:tx>
            <c:v>Total </c:v>
          </c:tx>
          <c:spPr>
            <a:ln w="4762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Sheet1!$J$2:$J$13</c:f>
              <c:numCache>
                <c:formatCode>0.000</c:formatCode>
                <c:ptCount val="12"/>
                <c:pt idx="0">
                  <c:v>0.958891454965358</c:v>
                </c:pt>
                <c:pt idx="1">
                  <c:v>0.91270207852194</c:v>
                </c:pt>
                <c:pt idx="2">
                  <c:v>0.972748267898383</c:v>
                </c:pt>
                <c:pt idx="3">
                  <c:v>0.993533487297922</c:v>
                </c:pt>
                <c:pt idx="4">
                  <c:v>0.986605080831409</c:v>
                </c:pt>
                <c:pt idx="5">
                  <c:v>0.965819861431871</c:v>
                </c:pt>
                <c:pt idx="6">
                  <c:v>0.961200923787529</c:v>
                </c:pt>
                <c:pt idx="7">
                  <c:v>0.972748267898383</c:v>
                </c:pt>
                <c:pt idx="8">
                  <c:v>0.949653579676674</c:v>
                </c:pt>
                <c:pt idx="9">
                  <c:v>0.951963048498845</c:v>
                </c:pt>
                <c:pt idx="10">
                  <c:v>0.700230946882217</c:v>
                </c:pt>
                <c:pt idx="11">
                  <c:v>0.910392609699769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724360"/>
        <c:axId val="2145174328"/>
      </c:scatterChart>
      <c:valAx>
        <c:axId val="-212672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174328"/>
        <c:crosses val="autoZero"/>
        <c:crossBetween val="midCat"/>
      </c:valAx>
      <c:valAx>
        <c:axId val="2145174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(ug/uL)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126724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</a:t>
            </a:r>
            <a:r>
              <a:rPr lang="en-US" baseline="0"/>
              <a:t> Replicate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Native</c:v>
          </c:tx>
          <c:spPr>
            <a:ln w="4762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Sheet1!$N$14:$N$25</c:f>
              <c:numCache>
                <c:formatCode>0.000</c:formatCode>
                <c:ptCount val="12"/>
                <c:pt idx="0">
                  <c:v>0.894793926247288</c:v>
                </c:pt>
                <c:pt idx="1">
                  <c:v>0.883947939262473</c:v>
                </c:pt>
                <c:pt idx="2">
                  <c:v>0.87527114967462</c:v>
                </c:pt>
                <c:pt idx="3">
                  <c:v>0.797180043383948</c:v>
                </c:pt>
                <c:pt idx="4">
                  <c:v>0.73644251626898</c:v>
                </c:pt>
                <c:pt idx="5">
                  <c:v>0.660520607375271</c:v>
                </c:pt>
                <c:pt idx="6">
                  <c:v>0.539045553145336</c:v>
                </c:pt>
                <c:pt idx="7">
                  <c:v>0.558568329718004</c:v>
                </c:pt>
                <c:pt idx="8">
                  <c:v>0.447939262472885</c:v>
                </c:pt>
                <c:pt idx="9">
                  <c:v>0.393709327548807</c:v>
                </c:pt>
                <c:pt idx="10">
                  <c:v>0.398047722342733</c:v>
                </c:pt>
                <c:pt idx="11">
                  <c:v>0.385032537960954</c:v>
                </c:pt>
              </c:numCache>
            </c:numRef>
          </c:yVal>
          <c:smooth val="0"/>
        </c:ser>
        <c:ser>
          <c:idx val="1"/>
          <c:order val="1"/>
          <c:tx>
            <c:v>Total </c:v>
          </c:tx>
          <c:spPr>
            <a:ln w="4762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Sheet1!$N$2:$N$13</c:f>
              <c:numCache>
                <c:formatCode>0.000</c:formatCode>
                <c:ptCount val="12"/>
                <c:pt idx="0">
                  <c:v>0.899132321041214</c:v>
                </c:pt>
                <c:pt idx="1">
                  <c:v>0.890455531453362</c:v>
                </c:pt>
                <c:pt idx="2">
                  <c:v>0.938177874186551</c:v>
                </c:pt>
                <c:pt idx="3">
                  <c:v>0.933839479392625</c:v>
                </c:pt>
                <c:pt idx="4">
                  <c:v>0.940347071583514</c:v>
                </c:pt>
                <c:pt idx="5">
                  <c:v>0.992407809110629</c:v>
                </c:pt>
                <c:pt idx="6">
                  <c:v>0.892624728850325</c:v>
                </c:pt>
                <c:pt idx="7">
                  <c:v>0.949023861171367</c:v>
                </c:pt>
                <c:pt idx="8">
                  <c:v>0.977223427331887</c:v>
                </c:pt>
                <c:pt idx="9">
                  <c:v>0.957700650759219</c:v>
                </c:pt>
                <c:pt idx="10">
                  <c:v>0.972885032537961</c:v>
                </c:pt>
                <c:pt idx="11">
                  <c:v>0.964208242950108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661560"/>
        <c:axId val="2144368904"/>
      </c:scatterChart>
      <c:valAx>
        <c:axId val="213966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368904"/>
        <c:crosses val="autoZero"/>
        <c:crossBetween val="midCat"/>
      </c:valAx>
      <c:valAx>
        <c:axId val="21443689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(ug/uL)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39661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</a:t>
            </a:r>
            <a:r>
              <a:rPr lang="en-US" baseline="0"/>
              <a:t> Replicate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Native</c:v>
          </c:tx>
          <c:spPr>
            <a:ln w="4762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Sheet1!$S$14:$S$25</c:f>
              <c:numCache>
                <c:formatCode>0.000</c:formatCode>
                <c:ptCount val="12"/>
                <c:pt idx="0">
                  <c:v>0.760364464692483</c:v>
                </c:pt>
                <c:pt idx="1">
                  <c:v>0.769476082004556</c:v>
                </c:pt>
                <c:pt idx="2">
                  <c:v>0.778587699316629</c:v>
                </c:pt>
                <c:pt idx="3">
                  <c:v>0.639635535307517</c:v>
                </c:pt>
                <c:pt idx="4">
                  <c:v>0.516628701594533</c:v>
                </c:pt>
                <c:pt idx="5">
                  <c:v>0.439179954441913</c:v>
                </c:pt>
                <c:pt idx="6">
                  <c:v>0.373120728929385</c:v>
                </c:pt>
                <c:pt idx="7">
                  <c:v>0.368564920273348</c:v>
                </c:pt>
                <c:pt idx="8">
                  <c:v>0.336674259681093</c:v>
                </c:pt>
                <c:pt idx="9">
                  <c:v>0.272892938496583</c:v>
                </c:pt>
                <c:pt idx="10">
                  <c:v>0.245558086560364</c:v>
                </c:pt>
                <c:pt idx="11">
                  <c:v>0.236446469248292</c:v>
                </c:pt>
              </c:numCache>
            </c:numRef>
          </c:yVal>
          <c:smooth val="0"/>
        </c:ser>
        <c:ser>
          <c:idx val="1"/>
          <c:order val="1"/>
          <c:tx>
            <c:v>Total </c:v>
          </c:tx>
          <c:spPr>
            <a:ln w="4762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Sheet1!$S$2:$S$13</c:f>
              <c:numCache>
                <c:formatCode>0.000</c:formatCode>
                <c:ptCount val="12"/>
                <c:pt idx="0">
                  <c:v>0.871981776765376</c:v>
                </c:pt>
                <c:pt idx="1">
                  <c:v>0.867425968109339</c:v>
                </c:pt>
                <c:pt idx="2">
                  <c:v>0.903872437357631</c:v>
                </c:pt>
                <c:pt idx="3">
                  <c:v>0.897038724373576</c:v>
                </c:pt>
                <c:pt idx="4">
                  <c:v>0.903872437357631</c:v>
                </c:pt>
                <c:pt idx="5">
                  <c:v>0.885649202733485</c:v>
                </c:pt>
                <c:pt idx="6">
                  <c:v>0.890205011389522</c:v>
                </c:pt>
                <c:pt idx="7">
                  <c:v>0.885649202733485</c:v>
                </c:pt>
                <c:pt idx="8">
                  <c:v>0.876537585421412</c:v>
                </c:pt>
                <c:pt idx="9">
                  <c:v>0.869703872437358</c:v>
                </c:pt>
                <c:pt idx="10">
                  <c:v>0.901594533029613</c:v>
                </c:pt>
                <c:pt idx="11">
                  <c:v>0.908428246013667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923720"/>
        <c:axId val="2144111000"/>
      </c:scatterChart>
      <c:valAx>
        <c:axId val="-2129923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111000"/>
        <c:crosses val="autoZero"/>
        <c:crossBetween val="midCat"/>
      </c:valAx>
      <c:valAx>
        <c:axId val="21441110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(ug/uL)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129923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Unfolding curves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Native</c:v>
          </c:tx>
          <c:spPr>
            <a:ln w="4762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Sheet1!$P$14:$P$25</c:f>
              <c:numCache>
                <c:formatCode>0.0000</c:formatCode>
                <c:ptCount val="12"/>
                <c:pt idx="0">
                  <c:v>1.0</c:v>
                </c:pt>
                <c:pt idx="1">
                  <c:v>0.986066083105599</c:v>
                </c:pt>
                <c:pt idx="2">
                  <c:v>0.975961096933549</c:v>
                </c:pt>
                <c:pt idx="3">
                  <c:v>0.843330327646264</c:v>
                </c:pt>
                <c:pt idx="4">
                  <c:v>0.805162528925382</c:v>
                </c:pt>
                <c:pt idx="5">
                  <c:v>0.732376110072009</c:v>
                </c:pt>
                <c:pt idx="6">
                  <c:v>0.6208680397881</c:v>
                </c:pt>
                <c:pt idx="7">
                  <c:v>0.599312996577699</c:v>
                </c:pt>
                <c:pt idx="8">
                  <c:v>0.491317369753482</c:v>
                </c:pt>
                <c:pt idx="9">
                  <c:v>0.40992362766743</c:v>
                </c:pt>
                <c:pt idx="10">
                  <c:v>0.416278804932793</c:v>
                </c:pt>
                <c:pt idx="11">
                  <c:v>0.411542799109428</c:v>
                </c:pt>
              </c:numCache>
            </c:numRef>
          </c:yVal>
          <c:smooth val="0"/>
        </c:ser>
        <c:ser>
          <c:idx val="1"/>
          <c:order val="1"/>
          <c:tx>
            <c:v>Total </c:v>
          </c:tx>
          <c:spPr>
            <a:ln w="4762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Sheet1!$P$2:$P$13</c:f>
              <c:numCache>
                <c:formatCode>0.0000</c:formatCode>
                <c:ptCount val="12"/>
                <c:pt idx="0">
                  <c:v>0.948829292914563</c:v>
                </c:pt>
                <c:pt idx="1">
                  <c:v>0.920811015542316</c:v>
                </c:pt>
                <c:pt idx="2">
                  <c:v>0.975844724712494</c:v>
                </c:pt>
                <c:pt idx="3">
                  <c:v>0.9842435563974</c:v>
                </c:pt>
                <c:pt idx="4">
                  <c:v>0.984028660917189</c:v>
                </c:pt>
                <c:pt idx="5">
                  <c:v>1.0</c:v>
                </c:pt>
                <c:pt idx="6">
                  <c:v>0.946685454671508</c:v>
                </c:pt>
                <c:pt idx="7">
                  <c:v>0.981383399886975</c:v>
                </c:pt>
                <c:pt idx="8">
                  <c:v>0.983990286724294</c:v>
                </c:pt>
                <c:pt idx="9">
                  <c:v>0.975200038271862</c:v>
                </c:pt>
                <c:pt idx="10">
                  <c:v>0.854403195598122</c:v>
                </c:pt>
                <c:pt idx="11">
                  <c:v>0.957294639867154</c:v>
                </c:pt>
              </c:numCache>
            </c:numRef>
          </c:yVal>
          <c:smooth val="0"/>
        </c:ser>
        <c:ser>
          <c:idx val="2"/>
          <c:order val="2"/>
          <c:tx>
            <c:v>Aphaeno</c:v>
          </c:tx>
          <c:spPr>
            <a:ln w="47625">
              <a:noFill/>
            </a:ln>
          </c:spPr>
          <c:xVal>
            <c:numRef>
              <c:f>Sheet1!$V$28:$V$37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Sheet1!$W$28:$W$37</c:f>
              <c:numCache>
                <c:formatCode>0.00</c:formatCode>
                <c:ptCount val="10"/>
                <c:pt idx="0">
                  <c:v>1.0</c:v>
                </c:pt>
                <c:pt idx="1">
                  <c:v>0.979172865218685</c:v>
                </c:pt>
                <c:pt idx="2">
                  <c:v>0.973222255281166</c:v>
                </c:pt>
                <c:pt idx="3">
                  <c:v>0.851234751562035</c:v>
                </c:pt>
                <c:pt idx="4">
                  <c:v>0.866111276405832</c:v>
                </c:pt>
                <c:pt idx="5">
                  <c:v>0.767926212436775</c:v>
                </c:pt>
                <c:pt idx="6">
                  <c:v>0.583457304373698</c:v>
                </c:pt>
                <c:pt idx="7">
                  <c:v>0.520975900029753</c:v>
                </c:pt>
                <c:pt idx="8">
                  <c:v>0.470395715560845</c:v>
                </c:pt>
                <c:pt idx="9">
                  <c:v>0.390062481404344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454952"/>
        <c:axId val="2145255416"/>
      </c:scatterChart>
      <c:valAx>
        <c:axId val="2098454952"/>
        <c:scaling>
          <c:orientation val="minMax"/>
          <c:max val="70.0"/>
          <c:min val="2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(C)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255416"/>
        <c:crosses val="autoZero"/>
        <c:crossBetween val="midCat"/>
      </c:valAx>
      <c:valAx>
        <c:axId val="2145255416"/>
        <c:scaling>
          <c:orientation val="minMax"/>
          <c:max val="1.0"/>
          <c:min val="0.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 Proportion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2098454952"/>
        <c:crosses val="autoZero"/>
        <c:crossBetween val="midCat"/>
        <c:minorUnit val="0.02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25</xdr:row>
      <xdr:rowOff>177800</xdr:rowOff>
    </xdr:from>
    <xdr:to>
      <xdr:col>11</xdr:col>
      <xdr:colOff>444500</xdr:colOff>
      <xdr:row>47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698500</xdr:colOff>
      <xdr:row>25</xdr:row>
      <xdr:rowOff>177800</xdr:rowOff>
    </xdr:from>
    <xdr:to>
      <xdr:col>20</xdr:col>
      <xdr:colOff>254000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660400</xdr:colOff>
      <xdr:row>50</xdr:row>
      <xdr:rowOff>25400</xdr:rowOff>
    </xdr:from>
    <xdr:to>
      <xdr:col>13</xdr:col>
      <xdr:colOff>698500</xdr:colOff>
      <xdr:row>72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1003300</xdr:colOff>
      <xdr:row>51</xdr:row>
      <xdr:rowOff>25400</xdr:rowOff>
    </xdr:from>
    <xdr:to>
      <xdr:col>23</xdr:col>
      <xdr:colOff>711200</xdr:colOff>
      <xdr:row>74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685800</xdr:colOff>
      <xdr:row>0</xdr:row>
      <xdr:rowOff>165100</xdr:rowOff>
    </xdr:from>
    <xdr:to>
      <xdr:col>34</xdr:col>
      <xdr:colOff>165100</xdr:colOff>
      <xdr:row>37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abSelected="1" topLeftCell="P1" workbookViewId="0">
      <selection activeCell="AF15" sqref="AF15"/>
    </sheetView>
  </sheetViews>
  <sheetFormatPr baseColWidth="10" defaultRowHeight="15" x14ac:dyDescent="0"/>
  <cols>
    <col min="1" max="1" width="10" bestFit="1" customWidth="1"/>
    <col min="2" max="2" width="7.33203125" bestFit="1" customWidth="1"/>
    <col min="3" max="5" width="5.83203125" bestFit="1" customWidth="1"/>
    <col min="6" max="6" width="6.6640625" bestFit="1" customWidth="1"/>
    <col min="7" max="7" width="12.33203125" bestFit="1" customWidth="1"/>
    <col min="8" max="8" width="9.1640625" bestFit="1" customWidth="1"/>
    <col min="9" max="9" width="5.83203125" bestFit="1" customWidth="1"/>
    <col min="10" max="10" width="13.1640625" bestFit="1" customWidth="1"/>
    <col min="13" max="13" width="5.83203125" bestFit="1" customWidth="1"/>
    <col min="14" max="14" width="13.1640625" bestFit="1" customWidth="1"/>
    <col min="15" max="15" width="13.6640625" bestFit="1" customWidth="1"/>
    <col min="16" max="16" width="13" bestFit="1" customWidth="1"/>
    <col min="18" max="18" width="5.83203125" bestFit="1" customWidth="1"/>
    <col min="19" max="19" width="13.1640625" bestFit="1" customWidth="1"/>
    <col min="20" max="20" width="19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5</v>
      </c>
      <c r="H1" t="s">
        <v>6</v>
      </c>
      <c r="I1" t="s">
        <v>2</v>
      </c>
      <c r="J1" t="s">
        <v>7</v>
      </c>
      <c r="M1" t="s">
        <v>3</v>
      </c>
      <c r="N1" t="s">
        <v>8</v>
      </c>
      <c r="O1" t="s">
        <v>13</v>
      </c>
      <c r="P1" t="s">
        <v>14</v>
      </c>
      <c r="R1" s="4" t="s">
        <v>4</v>
      </c>
      <c r="S1" s="4" t="s">
        <v>9</v>
      </c>
      <c r="T1" s="4" t="s">
        <v>15</v>
      </c>
    </row>
    <row r="2" spans="1:20">
      <c r="A2">
        <v>1</v>
      </c>
      <c r="B2" s="2">
        <v>0</v>
      </c>
      <c r="C2" s="3">
        <v>0</v>
      </c>
      <c r="D2" s="3">
        <v>0</v>
      </c>
      <c r="E2" s="3">
        <v>0</v>
      </c>
      <c r="F2" t="s">
        <v>11</v>
      </c>
      <c r="G2">
        <v>25</v>
      </c>
      <c r="H2">
        <v>1</v>
      </c>
      <c r="I2" s="3">
        <v>0.39700000000000002</v>
      </c>
      <c r="J2" s="3">
        <f>(((I2+0.0182)/0.0433)/10)</f>
        <v>0.95889145496535799</v>
      </c>
      <c r="M2" s="3">
        <v>0.373</v>
      </c>
      <c r="N2" s="3">
        <f>(((M2+0.0415)/0.0461)/10)</f>
        <v>0.89913232104121454</v>
      </c>
      <c r="O2" s="3">
        <f>AVERAGE(J2,N2)</f>
        <v>0.92901188800328627</v>
      </c>
      <c r="P2" s="6">
        <f>O2/MAX($O$2:$O$13)</f>
        <v>0.94882929291456342</v>
      </c>
      <c r="R2" s="3">
        <v>0.36599999999999999</v>
      </c>
      <c r="S2" s="3">
        <f>(((R2+0.0168)/0.0439)/10)</f>
        <v>0.8719817767653758</v>
      </c>
    </row>
    <row r="3" spans="1:20">
      <c r="A3">
        <v>2</v>
      </c>
      <c r="B3" s="2">
        <v>1</v>
      </c>
      <c r="C3" s="3">
        <v>5.5E-2</v>
      </c>
      <c r="D3" s="3">
        <v>3.6999999999999998E-2</v>
      </c>
      <c r="E3" s="3">
        <v>6.5000000000000002E-2</v>
      </c>
      <c r="F3" t="s">
        <v>11</v>
      </c>
      <c r="G3">
        <v>30</v>
      </c>
      <c r="H3">
        <v>2</v>
      </c>
      <c r="I3" s="3">
        <v>0.377</v>
      </c>
      <c r="J3" s="3">
        <f t="shared" ref="J3:J25" si="0">(((I3+0.0182)/0.0433)/10)</f>
        <v>0.91270207852194007</v>
      </c>
      <c r="M3" s="3">
        <v>0.36899999999999999</v>
      </c>
      <c r="N3" s="3">
        <f t="shared" ref="N3:N25" si="1">(((M3+0.0415)/0.0461)/10)</f>
        <v>0.8904555314533622</v>
      </c>
      <c r="O3" s="3">
        <f t="shared" ref="O3:O25" si="2">AVERAGE(J3,N3)</f>
        <v>0.90157880498765119</v>
      </c>
      <c r="P3" s="6">
        <f t="shared" ref="P3:P13" si="3">O3/MAX($O$2:$O$13)</f>
        <v>0.9208110155423157</v>
      </c>
      <c r="R3" s="3">
        <v>0.36399999999999999</v>
      </c>
      <c r="S3" s="3">
        <f t="shared" ref="S3:S25" si="4">(((R3+0.0168)/0.0439)/10)</f>
        <v>0.86742596810933925</v>
      </c>
    </row>
    <row r="4" spans="1:20">
      <c r="A4">
        <v>3</v>
      </c>
      <c r="B4" s="2">
        <v>2.5</v>
      </c>
      <c r="C4" s="3">
        <v>9.9000000000000005E-2</v>
      </c>
      <c r="D4" s="3">
        <v>7.6999999999999999E-2</v>
      </c>
      <c r="E4" s="3">
        <v>0.10299999999999999</v>
      </c>
      <c r="F4" t="s">
        <v>11</v>
      </c>
      <c r="G4">
        <v>35</v>
      </c>
      <c r="H4">
        <v>3</v>
      </c>
      <c r="I4" s="3">
        <v>0.40300000000000002</v>
      </c>
      <c r="J4" s="3">
        <f t="shared" si="0"/>
        <v>0.97274826789838342</v>
      </c>
      <c r="M4" s="3">
        <v>0.39100000000000001</v>
      </c>
      <c r="N4" s="3">
        <f t="shared" si="1"/>
        <v>0.93817787418655096</v>
      </c>
      <c r="O4" s="3">
        <f t="shared" si="2"/>
        <v>0.95546307104246719</v>
      </c>
      <c r="P4" s="6">
        <f t="shared" si="3"/>
        <v>0.97584472471249417</v>
      </c>
      <c r="R4" s="3">
        <v>0.38</v>
      </c>
      <c r="S4" s="3">
        <f t="shared" si="4"/>
        <v>0.90387243735763101</v>
      </c>
    </row>
    <row r="5" spans="1:20">
      <c r="A5">
        <v>4</v>
      </c>
      <c r="B5" s="2">
        <v>5</v>
      </c>
      <c r="C5" s="3">
        <v>0.19600000000000001</v>
      </c>
      <c r="D5" s="3">
        <v>0.16700000000000001</v>
      </c>
      <c r="E5" s="3">
        <v>0.185</v>
      </c>
      <c r="F5" t="s">
        <v>11</v>
      </c>
      <c r="G5">
        <v>40</v>
      </c>
      <c r="H5">
        <v>4</v>
      </c>
      <c r="I5" s="3">
        <v>0.41199999999999998</v>
      </c>
      <c r="J5" s="3">
        <f t="shared" si="0"/>
        <v>0.99353348729792157</v>
      </c>
      <c r="M5" s="3">
        <v>0.38900000000000001</v>
      </c>
      <c r="N5" s="3">
        <f t="shared" si="1"/>
        <v>0.93383947939262468</v>
      </c>
      <c r="O5" s="3">
        <f t="shared" si="2"/>
        <v>0.96368648334527318</v>
      </c>
      <c r="P5" s="6">
        <f t="shared" si="3"/>
        <v>0.98424355639740013</v>
      </c>
      <c r="R5" s="3">
        <v>0.377</v>
      </c>
      <c r="S5" s="3">
        <f t="shared" si="4"/>
        <v>0.89703872437357624</v>
      </c>
    </row>
    <row r="6" spans="1:20">
      <c r="A6">
        <v>5</v>
      </c>
      <c r="B6" s="2">
        <v>10</v>
      </c>
      <c r="C6" s="3">
        <v>0.34799999999999998</v>
      </c>
      <c r="D6" s="3">
        <v>0.34300000000000003</v>
      </c>
      <c r="E6" s="3">
        <v>0.374</v>
      </c>
      <c r="F6" t="s">
        <v>11</v>
      </c>
      <c r="G6">
        <v>43</v>
      </c>
      <c r="H6">
        <v>5</v>
      </c>
      <c r="I6" s="3">
        <v>0.40899999999999997</v>
      </c>
      <c r="J6" s="3">
        <f t="shared" si="0"/>
        <v>0.98660508083140874</v>
      </c>
      <c r="M6" s="3">
        <v>0.39200000000000002</v>
      </c>
      <c r="N6" s="3">
        <f t="shared" si="1"/>
        <v>0.94034707158351405</v>
      </c>
      <c r="O6" s="3">
        <f t="shared" si="2"/>
        <v>0.96347607620746145</v>
      </c>
      <c r="P6" s="6">
        <f t="shared" si="3"/>
        <v>0.98402866091718932</v>
      </c>
      <c r="R6" s="3">
        <v>0.38</v>
      </c>
      <c r="S6" s="3">
        <f t="shared" si="4"/>
        <v>0.90387243735763101</v>
      </c>
    </row>
    <row r="7" spans="1:20">
      <c r="A7">
        <v>6</v>
      </c>
      <c r="B7" s="2">
        <v>15</v>
      </c>
      <c r="C7" s="3">
        <v>0.59899999999999998</v>
      </c>
      <c r="D7" s="3">
        <v>0.622</v>
      </c>
      <c r="E7" s="3">
        <v>0.59499999999999997</v>
      </c>
      <c r="F7" t="s">
        <v>11</v>
      </c>
      <c r="G7">
        <v>45</v>
      </c>
      <c r="H7">
        <v>6</v>
      </c>
      <c r="I7" s="3">
        <v>0.4</v>
      </c>
      <c r="J7" s="3">
        <f t="shared" si="0"/>
        <v>0.96581986143187071</v>
      </c>
      <c r="M7" s="3">
        <v>0.41599999999999998</v>
      </c>
      <c r="N7" s="3">
        <f t="shared" si="1"/>
        <v>0.99240780911062898</v>
      </c>
      <c r="O7" s="3">
        <f t="shared" si="2"/>
        <v>0.97911383527124984</v>
      </c>
      <c r="P7" s="6">
        <f t="shared" si="3"/>
        <v>1</v>
      </c>
      <c r="R7" s="3">
        <v>0.372</v>
      </c>
      <c r="S7" s="3">
        <f t="shared" si="4"/>
        <v>0.88564920273348524</v>
      </c>
    </row>
    <row r="8" spans="1:20">
      <c r="A8">
        <v>7</v>
      </c>
      <c r="B8" s="2">
        <v>25</v>
      </c>
      <c r="C8" s="3">
        <v>1.109</v>
      </c>
      <c r="D8" s="3">
        <v>1.163</v>
      </c>
      <c r="E8" s="3">
        <v>1.1299999999999999</v>
      </c>
      <c r="F8" t="s">
        <v>11</v>
      </c>
      <c r="G8">
        <v>48</v>
      </c>
      <c r="H8">
        <v>7</v>
      </c>
      <c r="I8" s="3">
        <v>0.39800000000000002</v>
      </c>
      <c r="J8" s="3">
        <f t="shared" si="0"/>
        <v>0.96120092378752897</v>
      </c>
      <c r="M8" s="3">
        <v>0.37</v>
      </c>
      <c r="N8" s="3">
        <f t="shared" si="1"/>
        <v>0.89262472885032529</v>
      </c>
      <c r="O8" s="3">
        <f t="shared" si="2"/>
        <v>0.92691282631892713</v>
      </c>
      <c r="P8" s="6">
        <f t="shared" si="3"/>
        <v>0.946685454671508</v>
      </c>
      <c r="R8" s="3">
        <v>0.374</v>
      </c>
      <c r="S8" s="3">
        <f t="shared" si="4"/>
        <v>0.89020501138952157</v>
      </c>
    </row>
    <row r="9" spans="1:20">
      <c r="F9" t="s">
        <v>11</v>
      </c>
      <c r="G9">
        <v>50</v>
      </c>
      <c r="H9">
        <v>8</v>
      </c>
      <c r="I9" s="3">
        <v>0.40300000000000002</v>
      </c>
      <c r="J9" s="3">
        <f t="shared" si="0"/>
        <v>0.97274826789838342</v>
      </c>
      <c r="M9" s="3">
        <v>0.39600000000000002</v>
      </c>
      <c r="N9" s="3">
        <f t="shared" si="1"/>
        <v>0.94902386117136661</v>
      </c>
      <c r="O9" s="3">
        <f t="shared" si="2"/>
        <v>0.96088606453487502</v>
      </c>
      <c r="P9" s="6">
        <f t="shared" si="3"/>
        <v>0.98138339988697532</v>
      </c>
      <c r="R9" s="3">
        <v>0.372</v>
      </c>
      <c r="S9" s="3">
        <f t="shared" si="4"/>
        <v>0.88564920273348524</v>
      </c>
    </row>
    <row r="10" spans="1:20">
      <c r="F10" t="s">
        <v>11</v>
      </c>
      <c r="G10">
        <v>55</v>
      </c>
      <c r="H10">
        <v>9</v>
      </c>
      <c r="I10" s="3">
        <v>0.39300000000000002</v>
      </c>
      <c r="J10" s="3">
        <f t="shared" si="0"/>
        <v>0.94965357967667452</v>
      </c>
      <c r="M10" s="3">
        <v>0.40899999999999997</v>
      </c>
      <c r="N10" s="3">
        <f t="shared" si="1"/>
        <v>0.97722342733188705</v>
      </c>
      <c r="O10" s="3">
        <f t="shared" si="2"/>
        <v>0.96343850350428073</v>
      </c>
      <c r="P10" s="6">
        <f t="shared" si="3"/>
        <v>0.98399028672429445</v>
      </c>
      <c r="R10" s="3">
        <v>0.36799999999999999</v>
      </c>
      <c r="S10" s="3">
        <f t="shared" si="4"/>
        <v>0.87653758542141225</v>
      </c>
    </row>
    <row r="11" spans="1:20">
      <c r="F11" t="s">
        <v>11</v>
      </c>
      <c r="G11">
        <v>60</v>
      </c>
      <c r="H11">
        <v>10</v>
      </c>
      <c r="I11" s="3">
        <v>0.39400000000000002</v>
      </c>
      <c r="J11" s="3">
        <f t="shared" si="0"/>
        <v>0.95196304849884539</v>
      </c>
      <c r="M11" s="3">
        <v>0.4</v>
      </c>
      <c r="N11" s="3">
        <f t="shared" si="1"/>
        <v>0.95770065075921917</v>
      </c>
      <c r="O11" s="3">
        <f t="shared" si="2"/>
        <v>0.95483184962903223</v>
      </c>
      <c r="P11" s="6">
        <f t="shared" si="3"/>
        <v>0.97520003827186175</v>
      </c>
      <c r="R11" s="3">
        <v>0.36499999999999999</v>
      </c>
      <c r="S11" s="3">
        <f t="shared" si="4"/>
        <v>0.86970387243735758</v>
      </c>
    </row>
    <row r="12" spans="1:20">
      <c r="F12" t="s">
        <v>11</v>
      </c>
      <c r="G12">
        <v>65</v>
      </c>
      <c r="H12">
        <v>11</v>
      </c>
      <c r="I12" s="5">
        <v>0.28499999999999998</v>
      </c>
      <c r="J12" s="3">
        <f t="shared" si="0"/>
        <v>0.7002309468822171</v>
      </c>
      <c r="M12" s="3">
        <v>0.40699999999999997</v>
      </c>
      <c r="N12" s="3">
        <f t="shared" si="1"/>
        <v>0.97288503253796077</v>
      </c>
      <c r="O12" s="3">
        <f t="shared" si="2"/>
        <v>0.83655798971008899</v>
      </c>
      <c r="P12" s="6">
        <f t="shared" si="3"/>
        <v>0.85440319559812195</v>
      </c>
      <c r="R12" s="3">
        <v>0.379</v>
      </c>
      <c r="S12" s="3">
        <f t="shared" si="4"/>
        <v>0.90159453302961268</v>
      </c>
    </row>
    <row r="13" spans="1:20">
      <c r="F13" t="s">
        <v>11</v>
      </c>
      <c r="G13">
        <v>70</v>
      </c>
      <c r="H13">
        <v>12</v>
      </c>
      <c r="I13" s="3">
        <v>0.376</v>
      </c>
      <c r="J13" s="3">
        <f t="shared" si="0"/>
        <v>0.9103926096997691</v>
      </c>
      <c r="M13" s="3">
        <v>0.40300000000000002</v>
      </c>
      <c r="N13" s="3">
        <f t="shared" si="1"/>
        <v>0.96420824295010843</v>
      </c>
      <c r="O13" s="3">
        <f t="shared" si="2"/>
        <v>0.93730042632493871</v>
      </c>
      <c r="P13" s="6">
        <f t="shared" si="3"/>
        <v>0.95729463986715368</v>
      </c>
      <c r="R13" s="3">
        <v>0.38200000000000001</v>
      </c>
      <c r="S13" s="3">
        <f t="shared" si="4"/>
        <v>0.90842824601366734</v>
      </c>
    </row>
    <row r="14" spans="1:20">
      <c r="F14" t="s">
        <v>12</v>
      </c>
      <c r="G14" s="1">
        <v>25</v>
      </c>
      <c r="H14" s="1">
        <v>1</v>
      </c>
      <c r="I14" s="3">
        <v>0.36199999999999999</v>
      </c>
      <c r="J14" s="3">
        <f t="shared" si="0"/>
        <v>0.87806004618937639</v>
      </c>
      <c r="M14" s="3">
        <v>0.371</v>
      </c>
      <c r="N14" s="3">
        <f t="shared" si="1"/>
        <v>0.89479392624728837</v>
      </c>
      <c r="O14" s="3">
        <f t="shared" si="2"/>
        <v>0.88642698621833238</v>
      </c>
      <c r="P14" s="6">
        <f>O14/MAX($O$14:$O$25)</f>
        <v>1</v>
      </c>
      <c r="R14" s="3">
        <v>0.317</v>
      </c>
      <c r="S14" s="3">
        <f t="shared" si="4"/>
        <v>0.76036446469248287</v>
      </c>
    </row>
    <row r="15" spans="1:20">
      <c r="F15" t="s">
        <v>12</v>
      </c>
      <c r="G15" s="1">
        <v>30</v>
      </c>
      <c r="H15" s="1">
        <v>2</v>
      </c>
      <c r="I15" s="3">
        <v>0.35599999999999998</v>
      </c>
      <c r="J15" s="3">
        <f t="shared" si="0"/>
        <v>0.86420323325635096</v>
      </c>
      <c r="M15" s="3">
        <v>0.36599999999999999</v>
      </c>
      <c r="N15" s="3">
        <f t="shared" si="1"/>
        <v>0.88394793926247284</v>
      </c>
      <c r="O15" s="3">
        <f t="shared" si="2"/>
        <v>0.87407558625941184</v>
      </c>
      <c r="P15" s="6">
        <f t="shared" ref="P15:P25" si="5">O15/MAX($O$14:$O$25)</f>
        <v>0.98606608310559907</v>
      </c>
      <c r="R15" s="3">
        <v>0.32100000000000001</v>
      </c>
      <c r="S15" s="3">
        <f t="shared" si="4"/>
        <v>0.76947608200455575</v>
      </c>
    </row>
    <row r="16" spans="1:20">
      <c r="F16" t="s">
        <v>12</v>
      </c>
      <c r="G16" s="1">
        <v>35</v>
      </c>
      <c r="H16" s="1">
        <v>3</v>
      </c>
      <c r="I16" s="3">
        <v>0.35199999999999998</v>
      </c>
      <c r="J16" s="3">
        <f t="shared" si="0"/>
        <v>0.85496535796766737</v>
      </c>
      <c r="M16" s="3">
        <v>0.36199999999999999</v>
      </c>
      <c r="N16" s="3">
        <f t="shared" si="1"/>
        <v>0.87527114967462027</v>
      </c>
      <c r="O16" s="3">
        <f t="shared" si="2"/>
        <v>0.86511825382114382</v>
      </c>
      <c r="P16" s="6">
        <f t="shared" si="5"/>
        <v>0.97596109693354927</v>
      </c>
      <c r="R16" s="3">
        <v>0.32500000000000001</v>
      </c>
      <c r="S16" s="3">
        <f t="shared" si="4"/>
        <v>0.77858769931662875</v>
      </c>
    </row>
    <row r="17" spans="6:23">
      <c r="F17" t="s">
        <v>12</v>
      </c>
      <c r="G17" s="1">
        <v>40</v>
      </c>
      <c r="H17" s="1">
        <v>4</v>
      </c>
      <c r="I17" s="3">
        <v>0.28399999999999997</v>
      </c>
      <c r="J17" s="3">
        <f t="shared" si="0"/>
        <v>0.69792147806004612</v>
      </c>
      <c r="M17" s="3">
        <v>0.32600000000000001</v>
      </c>
      <c r="N17" s="3">
        <f t="shared" si="1"/>
        <v>0.79718004338394788</v>
      </c>
      <c r="O17" s="3">
        <f t="shared" si="2"/>
        <v>0.747550760721997</v>
      </c>
      <c r="P17" s="6">
        <f t="shared" si="5"/>
        <v>0.84333032764626448</v>
      </c>
      <c r="R17" s="3">
        <v>0.26400000000000001</v>
      </c>
      <c r="S17" s="3">
        <f t="shared" si="4"/>
        <v>0.63963553530751704</v>
      </c>
    </row>
    <row r="18" spans="6:23">
      <c r="F18" t="s">
        <v>12</v>
      </c>
      <c r="G18" s="1">
        <v>43</v>
      </c>
      <c r="H18" s="1">
        <v>5</v>
      </c>
      <c r="I18" s="3">
        <v>0.28100000000000003</v>
      </c>
      <c r="J18" s="3">
        <f t="shared" si="0"/>
        <v>0.69099307159353363</v>
      </c>
      <c r="M18" s="3">
        <v>0.29799999999999999</v>
      </c>
      <c r="N18" s="3">
        <f t="shared" si="1"/>
        <v>0.73644251626898038</v>
      </c>
      <c r="O18" s="3">
        <f t="shared" si="2"/>
        <v>0.71371779393125701</v>
      </c>
      <c r="P18" s="6">
        <f t="shared" si="5"/>
        <v>0.80516252892538176</v>
      </c>
      <c r="R18" s="3">
        <v>0.21</v>
      </c>
      <c r="S18" s="3">
        <f t="shared" si="4"/>
        <v>0.516628701594533</v>
      </c>
    </row>
    <row r="19" spans="6:23">
      <c r="F19" t="s">
        <v>12</v>
      </c>
      <c r="G19" s="1">
        <v>45</v>
      </c>
      <c r="H19" s="1">
        <v>6</v>
      </c>
      <c r="I19" s="3">
        <v>0.25800000000000001</v>
      </c>
      <c r="J19" s="3">
        <f t="shared" si="0"/>
        <v>0.63787528868360277</v>
      </c>
      <c r="M19" s="3">
        <v>0.26300000000000001</v>
      </c>
      <c r="N19" s="3">
        <f t="shared" si="1"/>
        <v>0.66052060737527118</v>
      </c>
      <c r="O19" s="3">
        <f t="shared" si="2"/>
        <v>0.64919794802943698</v>
      </c>
      <c r="P19" s="6">
        <f t="shared" si="5"/>
        <v>0.73237611007200942</v>
      </c>
      <c r="R19" s="3">
        <v>0.17599999999999999</v>
      </c>
      <c r="S19" s="3">
        <f t="shared" si="4"/>
        <v>0.43917995444191343</v>
      </c>
    </row>
    <row r="20" spans="6:23">
      <c r="F20" t="s">
        <v>12</v>
      </c>
      <c r="G20" s="1">
        <v>48</v>
      </c>
      <c r="H20" s="1">
        <v>7</v>
      </c>
      <c r="I20" s="3">
        <v>0.22500000000000001</v>
      </c>
      <c r="J20" s="3">
        <f t="shared" si="0"/>
        <v>0.56166281755196301</v>
      </c>
      <c r="M20" s="3">
        <v>0.20699999999999999</v>
      </c>
      <c r="N20" s="3">
        <f t="shared" si="1"/>
        <v>0.5390455531453362</v>
      </c>
      <c r="O20" s="3">
        <f t="shared" si="2"/>
        <v>0.55035418534864955</v>
      </c>
      <c r="P20" s="6">
        <f t="shared" si="5"/>
        <v>0.62086803978810046</v>
      </c>
      <c r="R20" s="3">
        <v>0.14699999999999999</v>
      </c>
      <c r="S20" s="3">
        <f t="shared" si="4"/>
        <v>0.37312072892938497</v>
      </c>
    </row>
    <row r="21" spans="6:23">
      <c r="F21" t="s">
        <v>12</v>
      </c>
      <c r="G21" s="1">
        <v>50</v>
      </c>
      <c r="H21" s="1">
        <v>8</v>
      </c>
      <c r="I21" s="3">
        <v>0.2</v>
      </c>
      <c r="J21" s="3">
        <f t="shared" si="0"/>
        <v>0.50392609699769053</v>
      </c>
      <c r="M21" s="3">
        <v>0.216</v>
      </c>
      <c r="N21" s="3">
        <f t="shared" si="1"/>
        <v>0.55856832971800441</v>
      </c>
      <c r="O21" s="3">
        <f t="shared" si="2"/>
        <v>0.53124721335784741</v>
      </c>
      <c r="P21" s="6">
        <f t="shared" si="5"/>
        <v>0.59931299657769899</v>
      </c>
      <c r="R21" s="3">
        <v>0.14499999999999999</v>
      </c>
      <c r="S21" s="3">
        <f t="shared" si="4"/>
        <v>0.36856492027334847</v>
      </c>
    </row>
    <row r="22" spans="6:23">
      <c r="F22" t="s">
        <v>12</v>
      </c>
      <c r="G22" s="1">
        <v>55</v>
      </c>
      <c r="H22" s="1">
        <v>9</v>
      </c>
      <c r="I22" s="3">
        <v>0.16500000000000001</v>
      </c>
      <c r="J22" s="3">
        <f t="shared" si="0"/>
        <v>0.42309468822170898</v>
      </c>
      <c r="M22" s="3">
        <v>0.16500000000000001</v>
      </c>
      <c r="N22" s="3">
        <f t="shared" si="1"/>
        <v>0.44793926247288507</v>
      </c>
      <c r="O22" s="3">
        <f t="shared" si="2"/>
        <v>0.43551697534729705</v>
      </c>
      <c r="P22" s="6">
        <f t="shared" si="5"/>
        <v>0.49131736975348195</v>
      </c>
      <c r="R22" s="3">
        <v>0.13100000000000001</v>
      </c>
      <c r="S22" s="3">
        <f t="shared" si="4"/>
        <v>0.33667425968109344</v>
      </c>
    </row>
    <row r="23" spans="6:23">
      <c r="F23" t="s">
        <v>12</v>
      </c>
      <c r="G23" s="1">
        <v>60</v>
      </c>
      <c r="H23" s="1">
        <v>10</v>
      </c>
      <c r="I23" s="3">
        <v>0.126</v>
      </c>
      <c r="J23" s="3">
        <f t="shared" si="0"/>
        <v>0.33302540415704385</v>
      </c>
      <c r="M23" s="3">
        <v>0.14000000000000001</v>
      </c>
      <c r="N23" s="3">
        <f t="shared" si="1"/>
        <v>0.39370932754880694</v>
      </c>
      <c r="O23" s="3">
        <f t="shared" si="2"/>
        <v>0.36336736585292539</v>
      </c>
      <c r="P23" s="6">
        <f t="shared" si="5"/>
        <v>0.40992362766742957</v>
      </c>
      <c r="R23" s="3">
        <v>0.10299999999999999</v>
      </c>
      <c r="S23" s="3">
        <f t="shared" si="4"/>
        <v>0.27289293849658314</v>
      </c>
    </row>
    <row r="24" spans="6:23">
      <c r="F24" t="s">
        <v>12</v>
      </c>
      <c r="G24" s="1">
        <v>65</v>
      </c>
      <c r="H24" s="1">
        <v>11</v>
      </c>
      <c r="I24" s="3">
        <v>0.129</v>
      </c>
      <c r="J24" s="3">
        <f t="shared" si="0"/>
        <v>0.33995381062355656</v>
      </c>
      <c r="M24" s="3">
        <v>0.14199999999999999</v>
      </c>
      <c r="N24" s="3">
        <f t="shared" si="1"/>
        <v>0.39804772234273317</v>
      </c>
      <c r="O24" s="3">
        <f t="shared" si="2"/>
        <v>0.36900076648314484</v>
      </c>
      <c r="P24" s="6">
        <f t="shared" si="5"/>
        <v>0.41627880493279307</v>
      </c>
      <c r="R24" s="3">
        <v>9.0999999999999998E-2</v>
      </c>
      <c r="S24" s="3">
        <f t="shared" si="4"/>
        <v>0.24555808656036443</v>
      </c>
    </row>
    <row r="25" spans="6:23">
      <c r="F25" t="s">
        <v>12</v>
      </c>
      <c r="G25" s="1">
        <v>70</v>
      </c>
      <c r="H25" s="1">
        <v>12</v>
      </c>
      <c r="I25" s="3">
        <v>0.13100000000000001</v>
      </c>
      <c r="J25" s="3">
        <f t="shared" si="0"/>
        <v>0.34457274826789841</v>
      </c>
      <c r="M25" s="3">
        <v>0.13600000000000001</v>
      </c>
      <c r="N25" s="3">
        <f t="shared" si="1"/>
        <v>0.38503253796095449</v>
      </c>
      <c r="O25" s="3">
        <f t="shared" si="2"/>
        <v>0.36480264311442645</v>
      </c>
      <c r="P25" s="6">
        <f t="shared" si="5"/>
        <v>0.41154279910942754</v>
      </c>
      <c r="R25" s="3">
        <v>8.6999999999999994E-2</v>
      </c>
      <c r="S25" s="3">
        <f t="shared" si="4"/>
        <v>0.23644646924829155</v>
      </c>
    </row>
    <row r="27" spans="6:23">
      <c r="V27" t="s">
        <v>17</v>
      </c>
      <c r="W27" t="s">
        <v>16</v>
      </c>
    </row>
    <row r="28" spans="6:23">
      <c r="V28" s="7">
        <v>15</v>
      </c>
      <c r="W28" s="8">
        <v>1</v>
      </c>
    </row>
    <row r="29" spans="6:23">
      <c r="V29" s="7">
        <v>20</v>
      </c>
      <c r="W29" s="8">
        <v>0.97917286521868496</v>
      </c>
    </row>
    <row r="30" spans="6:23">
      <c r="V30" s="7">
        <v>25</v>
      </c>
      <c r="W30" s="8">
        <v>0.97322225528116635</v>
      </c>
    </row>
    <row r="31" spans="6:23">
      <c r="V31" s="7">
        <v>30</v>
      </c>
      <c r="W31" s="8">
        <v>0.85123475156203521</v>
      </c>
    </row>
    <row r="32" spans="6:23">
      <c r="V32" s="7">
        <v>35</v>
      </c>
      <c r="W32" s="8">
        <v>0.86611127640583185</v>
      </c>
    </row>
    <row r="33" spans="22:23">
      <c r="V33" s="7">
        <v>40</v>
      </c>
      <c r="W33" s="8">
        <v>0.76792621243677472</v>
      </c>
    </row>
    <row r="34" spans="22:23">
      <c r="V34" s="7">
        <v>45</v>
      </c>
      <c r="W34" s="8">
        <v>0.58345730437369836</v>
      </c>
    </row>
    <row r="35" spans="22:23">
      <c r="V35" s="7">
        <v>50</v>
      </c>
      <c r="W35" s="8">
        <v>0.52097590002975314</v>
      </c>
    </row>
    <row r="36" spans="22:23">
      <c r="V36" s="7">
        <v>55</v>
      </c>
      <c r="W36" s="8">
        <v>0.47039571556084503</v>
      </c>
    </row>
    <row r="37" spans="22:23">
      <c r="V37" s="7">
        <v>60</v>
      </c>
      <c r="W37" s="8">
        <v>0.39006248140434396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Vermont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Meyer</dc:creator>
  <cp:lastModifiedBy>Andrew Nguyen</cp:lastModifiedBy>
  <dcterms:created xsi:type="dcterms:W3CDTF">2016-04-08T15:29:12Z</dcterms:created>
  <dcterms:modified xsi:type="dcterms:W3CDTF">2016-04-11T21:02:52Z</dcterms:modified>
</cp:coreProperties>
</file>